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FFB631D-572D-4793-B81A-D2ECF748F5C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5" l="1"/>
  <c r="O49" i="5"/>
  <c r="H49" i="5"/>
  <c r="E49" i="5"/>
  <c r="C49" i="5"/>
  <c r="A49" i="5"/>
  <c r="S95" i="5"/>
  <c r="O95" i="5"/>
  <c r="H95" i="5"/>
  <c r="E95" i="5"/>
  <c r="C95" i="5"/>
  <c r="A95" i="5"/>
  <c r="C48" i="1"/>
  <c r="C94" i="1"/>
  <c r="S60" i="5" l="1"/>
  <c r="O60" i="5"/>
  <c r="H60" i="5"/>
  <c r="E60" i="5"/>
  <c r="C60" i="5"/>
  <c r="A60" i="5"/>
  <c r="C59" i="1" l="1"/>
  <c r="S155" i="5" l="1"/>
  <c r="O155" i="5"/>
  <c r="H155" i="5"/>
  <c r="E155" i="5"/>
  <c r="C155" i="5"/>
  <c r="A155" i="5"/>
  <c r="O154" i="5"/>
  <c r="H154" i="5"/>
  <c r="E154" i="5"/>
  <c r="C154" i="5"/>
  <c r="A154" i="5"/>
  <c r="C153" i="1"/>
  <c r="C154" i="1"/>
  <c r="S154" i="5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C152" i="1"/>
  <c r="C151" i="1"/>
  <c r="U150" i="5" l="1"/>
  <c r="U148" i="5"/>
  <c r="U142" i="5"/>
  <c r="U141" i="5"/>
  <c r="U126" i="5"/>
  <c r="U125" i="5"/>
  <c r="U124" i="5"/>
  <c r="U110" i="5"/>
  <c r="U109" i="5"/>
  <c r="U108" i="5"/>
  <c r="U107" i="5"/>
  <c r="U106" i="5"/>
  <c r="S151" i="5" l="1"/>
  <c r="O151" i="5"/>
  <c r="H151" i="5"/>
  <c r="E151" i="5"/>
  <c r="C151" i="5"/>
  <c r="A151" i="5"/>
  <c r="C150" i="1"/>
  <c r="S150" i="5" l="1"/>
  <c r="O150" i="5"/>
  <c r="H150" i="5"/>
  <c r="E150" i="5"/>
  <c r="C150" i="5"/>
  <c r="A150" i="5"/>
  <c r="S149" i="5" l="1"/>
  <c r="O149" i="5"/>
  <c r="H149" i="5"/>
  <c r="E149" i="5"/>
  <c r="C149" i="5"/>
  <c r="A149" i="5"/>
  <c r="C149" i="1"/>
  <c r="J486" i="5" l="1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C148" i="1"/>
  <c r="J472" i="5" l="1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S629" i="5" l="1"/>
  <c r="O629" i="5"/>
  <c r="J629" i="5"/>
  <c r="H629" i="5"/>
  <c r="E629" i="5"/>
  <c r="C629" i="5"/>
  <c r="A629" i="5"/>
  <c r="S628" i="5"/>
  <c r="O628" i="5"/>
  <c r="J628" i="5"/>
  <c r="H628" i="5"/>
  <c r="E628" i="5"/>
  <c r="C628" i="5"/>
  <c r="A628" i="5"/>
  <c r="O611" i="5"/>
  <c r="H611" i="5"/>
  <c r="E611" i="5"/>
  <c r="C611" i="5"/>
  <c r="A611" i="5"/>
  <c r="O610" i="5"/>
  <c r="H610" i="5"/>
  <c r="E610" i="5"/>
  <c r="C610" i="5"/>
  <c r="A610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J630" i="5" l="1"/>
  <c r="J631" i="5"/>
  <c r="J632" i="5"/>
  <c r="J625" i="5"/>
  <c r="J626" i="5"/>
  <c r="J627" i="5"/>
  <c r="J551" i="5"/>
  <c r="J552" i="5"/>
  <c r="J553" i="5"/>
  <c r="J554" i="5"/>
  <c r="J555" i="5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C253" i="1"/>
  <c r="C254" i="1"/>
  <c r="C252" i="1"/>
  <c r="S555" i="5" l="1"/>
  <c r="H555" i="5"/>
  <c r="E555" i="5"/>
  <c r="C555" i="5"/>
  <c r="A555" i="5"/>
  <c r="S554" i="5"/>
  <c r="H554" i="5"/>
  <c r="E554" i="5"/>
  <c r="C554" i="5"/>
  <c r="A554" i="5"/>
  <c r="S553" i="5"/>
  <c r="H553" i="5"/>
  <c r="E553" i="5"/>
  <c r="C553" i="5"/>
  <c r="A553" i="5"/>
  <c r="S552" i="5"/>
  <c r="H552" i="5"/>
  <c r="E552" i="5"/>
  <c r="C552" i="5"/>
  <c r="A552" i="5"/>
  <c r="S551" i="5"/>
  <c r="H551" i="5"/>
  <c r="E551" i="5"/>
  <c r="C551" i="5"/>
  <c r="A551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S484" i="5"/>
  <c r="O484" i="5"/>
  <c r="H484" i="5"/>
  <c r="S483" i="5"/>
  <c r="O483" i="5"/>
  <c r="H483" i="5"/>
  <c r="S482" i="5"/>
  <c r="O482" i="5"/>
  <c r="H482" i="5"/>
  <c r="S481" i="5"/>
  <c r="O481" i="5"/>
  <c r="H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O555" i="5"/>
  <c r="C222" i="1"/>
  <c r="C233" i="1"/>
  <c r="O553" i="5"/>
  <c r="O552" i="5"/>
  <c r="C220" i="1"/>
  <c r="O551" i="5"/>
  <c r="C221" i="1"/>
  <c r="O554" i="5"/>
  <c r="C223" i="1"/>
  <c r="J396" i="5" l="1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C207" i="1"/>
  <c r="C206" i="1"/>
  <c r="J252" i="5" l="1"/>
  <c r="J253" i="5"/>
  <c r="J254" i="5"/>
  <c r="J255" i="5"/>
  <c r="J256" i="5"/>
  <c r="S256" i="5"/>
  <c r="H256" i="5"/>
  <c r="E256" i="5"/>
  <c r="C256" i="5"/>
  <c r="A256" i="5"/>
  <c r="S255" i="5"/>
  <c r="H255" i="5"/>
  <c r="E255" i="5"/>
  <c r="C255" i="5"/>
  <c r="A255" i="5"/>
  <c r="S254" i="5"/>
  <c r="H254" i="5"/>
  <c r="E254" i="5"/>
  <c r="C254" i="5"/>
  <c r="A254" i="5"/>
  <c r="S253" i="5"/>
  <c r="H253" i="5"/>
  <c r="E253" i="5"/>
  <c r="C253" i="5"/>
  <c r="A253" i="5"/>
  <c r="S252" i="5"/>
  <c r="H252" i="5"/>
  <c r="E252" i="5"/>
  <c r="C252" i="5"/>
  <c r="A252" i="5"/>
  <c r="O254" i="5"/>
  <c r="O252" i="5"/>
  <c r="O253" i="5"/>
  <c r="O256" i="5"/>
  <c r="O255" i="5"/>
  <c r="L311" i="5" l="1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J338" i="5"/>
  <c r="J339" i="5"/>
  <c r="J340" i="5"/>
  <c r="C179" i="1"/>
  <c r="K344" i="5" l="1"/>
  <c r="K345" i="5"/>
  <c r="K346" i="5"/>
  <c r="S148" i="5" l="1"/>
  <c r="O148" i="5"/>
  <c r="H148" i="5"/>
  <c r="E148" i="5"/>
  <c r="C148" i="5"/>
  <c r="A148" i="5"/>
  <c r="C147" i="1"/>
  <c r="S114" i="5" l="1"/>
  <c r="O114" i="5"/>
  <c r="H114" i="5"/>
  <c r="E114" i="5"/>
  <c r="C114" i="5"/>
  <c r="A114" i="5"/>
  <c r="S116" i="5"/>
  <c r="O116" i="5"/>
  <c r="H116" i="5"/>
  <c r="E116" i="5"/>
  <c r="C116" i="5"/>
  <c r="A116" i="5"/>
  <c r="S115" i="5"/>
  <c r="O115" i="5"/>
  <c r="H115" i="5"/>
  <c r="E115" i="5"/>
  <c r="C115" i="5"/>
  <c r="A115" i="5"/>
  <c r="C113" i="1"/>
  <c r="C115" i="1"/>
  <c r="C114" i="1"/>
  <c r="S123" i="5" l="1"/>
  <c r="O123" i="5"/>
  <c r="H123" i="5"/>
  <c r="E123" i="5"/>
  <c r="C123" i="5"/>
  <c r="A123" i="5"/>
  <c r="S122" i="5"/>
  <c r="O122" i="5"/>
  <c r="H122" i="5"/>
  <c r="E122" i="5"/>
  <c r="C122" i="5"/>
  <c r="A122" i="5"/>
  <c r="C121" i="1"/>
  <c r="C122" i="1"/>
  <c r="S147" i="5" l="1"/>
  <c r="H147" i="5"/>
  <c r="E147" i="5"/>
  <c r="C147" i="5"/>
  <c r="A147" i="5"/>
  <c r="O147" i="5"/>
  <c r="C146" i="1"/>
  <c r="S145" i="5" l="1"/>
  <c r="O145" i="5"/>
  <c r="H145" i="5"/>
  <c r="E145" i="5"/>
  <c r="C145" i="5"/>
  <c r="A145" i="5"/>
  <c r="S146" i="5"/>
  <c r="H146" i="5"/>
  <c r="E146" i="5"/>
  <c r="C146" i="5"/>
  <c r="A146" i="5"/>
  <c r="E5" i="4"/>
  <c r="D5" i="4"/>
  <c r="O146" i="5"/>
  <c r="C144" i="1"/>
  <c r="C145" i="1"/>
  <c r="S144" i="5" l="1"/>
  <c r="O144" i="5"/>
  <c r="H144" i="5"/>
  <c r="E144" i="5"/>
  <c r="C144" i="5"/>
  <c r="A144" i="5"/>
  <c r="E4" i="4"/>
  <c r="D4" i="4"/>
  <c r="S161" i="5"/>
  <c r="O161" i="5"/>
  <c r="H161" i="5"/>
  <c r="E161" i="5"/>
  <c r="C161" i="5"/>
  <c r="A161" i="5"/>
  <c r="S160" i="5"/>
  <c r="O160" i="5"/>
  <c r="H160" i="5"/>
  <c r="E160" i="5"/>
  <c r="C160" i="5"/>
  <c r="A160" i="5"/>
  <c r="S18" i="5"/>
  <c r="O18" i="5"/>
  <c r="H18" i="5"/>
  <c r="E18" i="5"/>
  <c r="C18" i="5"/>
  <c r="A18" i="5"/>
  <c r="S17" i="5"/>
  <c r="O17" i="5"/>
  <c r="H17" i="5"/>
  <c r="E17" i="5"/>
  <c r="C17" i="5"/>
  <c r="A17" i="5"/>
  <c r="C160" i="1"/>
  <c r="C143" i="1"/>
  <c r="C159" i="1"/>
  <c r="C16" i="1"/>
  <c r="C17" i="1"/>
  <c r="S143" i="5" l="1"/>
  <c r="O143" i="5"/>
  <c r="H143" i="5"/>
  <c r="E143" i="5"/>
  <c r="C143" i="5"/>
  <c r="A143" i="5"/>
  <c r="S141" i="5" l="1"/>
  <c r="O141" i="5"/>
  <c r="S142" i="5"/>
  <c r="O142" i="5"/>
  <c r="H142" i="5"/>
  <c r="E142" i="5"/>
  <c r="C142" i="5"/>
  <c r="A142" i="5"/>
  <c r="C141" i="1"/>
  <c r="C142" i="1"/>
  <c r="S159" i="5" l="1"/>
  <c r="O159" i="5"/>
  <c r="H159" i="5"/>
  <c r="E159" i="5"/>
  <c r="C159" i="5"/>
  <c r="A159" i="5"/>
  <c r="H141" i="5" l="1"/>
  <c r="E141" i="5"/>
  <c r="C141" i="5"/>
  <c r="A141" i="5"/>
  <c r="C140" i="1"/>
  <c r="C158" i="1"/>
  <c r="E3" i="4" l="1"/>
  <c r="D3" i="4"/>
  <c r="S140" i="5" l="1"/>
  <c r="O140" i="5"/>
  <c r="H140" i="5"/>
  <c r="E140" i="5"/>
  <c r="C140" i="5"/>
  <c r="A140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C139" i="1"/>
  <c r="S615" i="5" l="1"/>
  <c r="O615" i="5"/>
  <c r="H615" i="5"/>
  <c r="E615" i="5"/>
  <c r="C615" i="5"/>
  <c r="A615" i="5"/>
  <c r="S471" i="5"/>
  <c r="O471" i="5"/>
  <c r="H471" i="5"/>
  <c r="E471" i="5"/>
  <c r="C471" i="5"/>
  <c r="A471" i="5"/>
  <c r="S251" i="5"/>
  <c r="H251" i="5"/>
  <c r="E251" i="5"/>
  <c r="C251" i="5"/>
  <c r="A251" i="5"/>
  <c r="S245" i="5"/>
  <c r="J245" i="5"/>
  <c r="H245" i="5"/>
  <c r="E245" i="5"/>
  <c r="C245" i="5"/>
  <c r="A245" i="5"/>
  <c r="S226" i="5"/>
  <c r="H226" i="5"/>
  <c r="E226" i="5"/>
  <c r="C226" i="5"/>
  <c r="A226" i="5"/>
  <c r="S222" i="5"/>
  <c r="H222" i="5"/>
  <c r="E222" i="5"/>
  <c r="C222" i="5"/>
  <c r="A222" i="5"/>
  <c r="S207" i="5"/>
  <c r="J207" i="5"/>
  <c r="H207" i="5"/>
  <c r="E207" i="5"/>
  <c r="C207" i="5"/>
  <c r="A207" i="5"/>
  <c r="S203" i="5"/>
  <c r="J203" i="5"/>
  <c r="H203" i="5"/>
  <c r="E203" i="5"/>
  <c r="C203" i="5"/>
  <c r="A203" i="5"/>
  <c r="S184" i="5"/>
  <c r="H184" i="5"/>
  <c r="E184" i="5"/>
  <c r="C184" i="5"/>
  <c r="A184" i="5"/>
  <c r="S180" i="5"/>
  <c r="H180" i="5"/>
  <c r="E180" i="5"/>
  <c r="C180" i="5"/>
  <c r="A180" i="5"/>
  <c r="O222" i="5"/>
  <c r="O184" i="5"/>
  <c r="C138" i="1"/>
  <c r="O251" i="5"/>
  <c r="O226" i="5"/>
  <c r="O207" i="5"/>
  <c r="C137" i="1"/>
  <c r="O180" i="5"/>
  <c r="O203" i="5"/>
  <c r="O245" i="5"/>
  <c r="S137" i="5" l="1"/>
  <c r="H137" i="5"/>
  <c r="E137" i="5"/>
  <c r="C137" i="5"/>
  <c r="A137" i="5"/>
  <c r="S136" i="5"/>
  <c r="O136" i="5"/>
  <c r="H136" i="5"/>
  <c r="E136" i="5"/>
  <c r="C136" i="5"/>
  <c r="A136" i="5"/>
  <c r="O137" i="5"/>
  <c r="S641" i="5" l="1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C257" i="1"/>
  <c r="C135" i="1"/>
  <c r="C136" i="1"/>
  <c r="C258" i="1"/>
  <c r="C256" i="1"/>
  <c r="C255" i="1"/>
  <c r="I87" i="5" l="1"/>
  <c r="S44" i="5" l="1"/>
  <c r="O44" i="5"/>
  <c r="H44" i="5"/>
  <c r="E44" i="5"/>
  <c r="C44" i="5"/>
  <c r="A44" i="5"/>
  <c r="S80" i="5"/>
  <c r="O80" i="5"/>
  <c r="H80" i="5"/>
  <c r="E80" i="5"/>
  <c r="C80" i="5"/>
  <c r="A80" i="5"/>
  <c r="C79" i="1"/>
  <c r="C43" i="1"/>
  <c r="S47" i="5" l="1"/>
  <c r="H47" i="5"/>
  <c r="E47" i="5"/>
  <c r="C47" i="5"/>
  <c r="A47" i="5"/>
  <c r="O47" i="5"/>
  <c r="S84" i="5" l="1"/>
  <c r="O84" i="5"/>
  <c r="H84" i="5"/>
  <c r="E84" i="5"/>
  <c r="C84" i="5"/>
  <c r="A84" i="5"/>
  <c r="C46" i="1"/>
  <c r="C83" i="1"/>
  <c r="O85" i="5" l="1"/>
  <c r="H85" i="5"/>
  <c r="E85" i="5"/>
  <c r="C85" i="5"/>
  <c r="A85" i="5"/>
  <c r="S85" i="5"/>
  <c r="C84" i="1"/>
  <c r="S135" i="5" l="1"/>
  <c r="O135" i="5"/>
  <c r="H135" i="5"/>
  <c r="E135" i="5"/>
  <c r="C135" i="5"/>
  <c r="A135" i="5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C134" i="1"/>
  <c r="C133" i="1"/>
  <c r="C132" i="1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I99" i="5" l="1"/>
  <c r="I100" i="5"/>
  <c r="S100" i="5"/>
  <c r="O100" i="5"/>
  <c r="H100" i="5"/>
  <c r="E100" i="5"/>
  <c r="C100" i="5"/>
  <c r="A100" i="5"/>
  <c r="S99" i="5"/>
  <c r="O99" i="5"/>
  <c r="H99" i="5"/>
  <c r="E99" i="5"/>
  <c r="C99" i="5"/>
  <c r="A99" i="5"/>
  <c r="C263" i="1"/>
  <c r="C265" i="1"/>
  <c r="C266" i="1"/>
  <c r="C98" i="1"/>
  <c r="C264" i="1"/>
  <c r="C99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19" i="5" l="1"/>
  <c r="O119" i="5"/>
  <c r="H119" i="5"/>
  <c r="E119" i="5"/>
  <c r="C119" i="5"/>
  <c r="A119" i="5"/>
  <c r="C118" i="1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92" i="5" l="1"/>
  <c r="S162" i="5"/>
  <c r="S158" i="5"/>
  <c r="S157" i="5"/>
  <c r="S156" i="5"/>
  <c r="S130" i="5"/>
  <c r="S129" i="5"/>
  <c r="S128" i="5"/>
  <c r="S127" i="5"/>
  <c r="S126" i="5"/>
  <c r="S125" i="5"/>
  <c r="S124" i="5"/>
  <c r="S121" i="5"/>
  <c r="S12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0" i="5"/>
  <c r="S249" i="5"/>
  <c r="S248" i="5"/>
  <c r="S247" i="5"/>
  <c r="S246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5" i="5"/>
  <c r="S224" i="5"/>
  <c r="S223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6" i="5"/>
  <c r="S205" i="5"/>
  <c r="S204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3" i="5"/>
  <c r="S182" i="5"/>
  <c r="S181" i="5"/>
  <c r="S179" i="5"/>
  <c r="S347" i="5"/>
  <c r="S346" i="5"/>
  <c r="S345" i="5"/>
  <c r="S344" i="5"/>
  <c r="S343" i="5"/>
  <c r="S342" i="5"/>
  <c r="S341" i="5"/>
  <c r="S340" i="5"/>
  <c r="O129" i="5"/>
  <c r="H129" i="5"/>
  <c r="E129" i="5"/>
  <c r="C129" i="5"/>
  <c r="A129" i="5"/>
  <c r="C131" i="1"/>
  <c r="C130" i="1"/>
  <c r="C129" i="1"/>
  <c r="O130" i="5" l="1"/>
  <c r="H130" i="5" l="1"/>
  <c r="E130" i="5"/>
  <c r="C130" i="5"/>
  <c r="A130" i="5"/>
  <c r="C128" i="1"/>
  <c r="O128" i="5" l="1"/>
  <c r="H128" i="5"/>
  <c r="E128" i="5"/>
  <c r="C128" i="5"/>
  <c r="A128" i="5"/>
  <c r="S79" i="5" l="1"/>
  <c r="O79" i="5"/>
  <c r="H79" i="5"/>
  <c r="E79" i="5"/>
  <c r="C79" i="5"/>
  <c r="A79" i="5"/>
  <c r="C78" i="1"/>
  <c r="C127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7" i="5" l="1"/>
  <c r="O87" i="5"/>
  <c r="H87" i="5"/>
  <c r="E87" i="5"/>
  <c r="C87" i="5"/>
  <c r="A87" i="5"/>
  <c r="C44" i="1"/>
  <c r="S88" i="5" l="1"/>
  <c r="O88" i="5"/>
  <c r="H88" i="5"/>
  <c r="E88" i="5"/>
  <c r="C88" i="5"/>
  <c r="A88" i="5"/>
  <c r="C86" i="1"/>
  <c r="S55" i="5" l="1"/>
  <c r="O55" i="5"/>
  <c r="H55" i="5"/>
  <c r="E55" i="5"/>
  <c r="C55" i="5"/>
  <c r="A55" i="5"/>
  <c r="S54" i="5"/>
  <c r="O54" i="5"/>
  <c r="H54" i="5"/>
  <c r="E54" i="5"/>
  <c r="C54" i="5"/>
  <c r="A54" i="5"/>
  <c r="C54" i="1"/>
  <c r="C87" i="1"/>
  <c r="C53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68" i="1"/>
  <c r="C75" i="1"/>
  <c r="S83" i="5" l="1"/>
  <c r="O83" i="5"/>
  <c r="H83" i="5"/>
  <c r="E83" i="5"/>
  <c r="C83" i="5"/>
  <c r="A83" i="5"/>
  <c r="C82" i="1"/>
  <c r="S98" i="5" l="1"/>
  <c r="O98" i="5"/>
  <c r="H98" i="5"/>
  <c r="E98" i="5"/>
  <c r="C98" i="5"/>
  <c r="A98" i="5"/>
  <c r="O92" i="5" l="1"/>
  <c r="H92" i="5"/>
  <c r="E92" i="5"/>
  <c r="C92" i="5"/>
  <c r="A92" i="5"/>
  <c r="C91" i="1"/>
  <c r="C97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65" i="1"/>
  <c r="C38" i="1"/>
  <c r="S71" i="5" l="1"/>
  <c r="O71" i="5"/>
  <c r="H71" i="5"/>
  <c r="E71" i="5"/>
  <c r="C71" i="5"/>
  <c r="A71" i="5"/>
  <c r="C70" i="1"/>
  <c r="S51" i="5" l="1"/>
  <c r="O51" i="5"/>
  <c r="H51" i="5"/>
  <c r="E51" i="5"/>
  <c r="C51" i="5"/>
  <c r="A51" i="5"/>
  <c r="S41" i="5" l="1"/>
  <c r="O41" i="5"/>
  <c r="H41" i="5"/>
  <c r="E41" i="5"/>
  <c r="C41" i="5"/>
  <c r="A41" i="5"/>
  <c r="C50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40" i="1"/>
  <c r="C92" i="1"/>
  <c r="H127" i="5" l="1"/>
  <c r="E127" i="5"/>
  <c r="C127" i="5"/>
  <c r="A127" i="5"/>
  <c r="O127" i="5"/>
  <c r="C63" i="1"/>
  <c r="C126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2" i="1"/>
  <c r="C18" i="1"/>
  <c r="C20" i="1"/>
  <c r="C21" i="1"/>
  <c r="C19" i="1"/>
  <c r="O158" i="5" l="1"/>
  <c r="H158" i="5"/>
  <c r="E158" i="5"/>
  <c r="C158" i="5"/>
  <c r="A158" i="5"/>
  <c r="O157" i="5"/>
  <c r="H157" i="5"/>
  <c r="E157" i="5"/>
  <c r="C157" i="5"/>
  <c r="A157" i="5"/>
  <c r="C157" i="1"/>
  <c r="C156" i="1"/>
  <c r="O156" i="5" l="1"/>
  <c r="H156" i="5"/>
  <c r="E156" i="5"/>
  <c r="C156" i="5"/>
  <c r="A156" i="5"/>
  <c r="O126" i="5" l="1"/>
  <c r="H126" i="5"/>
  <c r="E126" i="5"/>
  <c r="C126" i="5"/>
  <c r="A126" i="5"/>
  <c r="O125" i="5"/>
  <c r="H125" i="5"/>
  <c r="E125" i="5"/>
  <c r="C125" i="5"/>
  <c r="A125" i="5"/>
  <c r="O124" i="5"/>
  <c r="H124" i="5"/>
  <c r="E124" i="5"/>
  <c r="C124" i="5"/>
  <c r="A124" i="5"/>
  <c r="C125" i="1"/>
  <c r="C124" i="1"/>
  <c r="C155" i="1"/>
  <c r="O121" i="5" l="1"/>
  <c r="H121" i="5"/>
  <c r="E121" i="5"/>
  <c r="C121" i="5"/>
  <c r="A121" i="5"/>
  <c r="O120" i="5"/>
  <c r="H120" i="5"/>
  <c r="E120" i="5"/>
  <c r="C120" i="5"/>
  <c r="A120" i="5"/>
  <c r="C120" i="1"/>
  <c r="C123" i="1"/>
  <c r="S118" i="5" l="1"/>
  <c r="O118" i="5"/>
  <c r="H118" i="5"/>
  <c r="E118" i="5"/>
  <c r="C118" i="5"/>
  <c r="A118" i="5"/>
  <c r="S117" i="5"/>
  <c r="O117" i="5"/>
  <c r="H117" i="5"/>
  <c r="E117" i="5"/>
  <c r="C117" i="5"/>
  <c r="A117" i="5"/>
  <c r="C117" i="1"/>
  <c r="C119" i="1"/>
  <c r="S107" i="5" l="1"/>
  <c r="O107" i="5"/>
  <c r="H107" i="5"/>
  <c r="E107" i="5"/>
  <c r="C107" i="5"/>
  <c r="A107" i="5"/>
  <c r="C106" i="1"/>
  <c r="C116" i="1"/>
  <c r="L350" i="5" l="1"/>
  <c r="I33" i="5" l="1"/>
  <c r="S113" i="5" l="1"/>
  <c r="H113" i="5"/>
  <c r="E113" i="5"/>
  <c r="C113" i="5"/>
  <c r="A113" i="5"/>
  <c r="O113" i="5"/>
  <c r="C112" i="1"/>
  <c r="O111" i="5" l="1"/>
  <c r="S111" i="5"/>
  <c r="H111" i="5"/>
  <c r="E111" i="5"/>
  <c r="A111" i="5"/>
  <c r="C111" i="5"/>
  <c r="E2" i="4"/>
  <c r="D2" i="4"/>
  <c r="S112" i="5"/>
  <c r="H112" i="5"/>
  <c r="E112" i="5"/>
  <c r="C112" i="5"/>
  <c r="A112" i="5"/>
  <c r="O112" i="5"/>
  <c r="C110" i="1"/>
  <c r="C111" i="1"/>
  <c r="S33" i="5" l="1"/>
  <c r="O33" i="5"/>
  <c r="H33" i="5"/>
  <c r="E33" i="5"/>
  <c r="C33" i="5"/>
  <c r="A33" i="5"/>
  <c r="J257" i="5" l="1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C32" i="1"/>
  <c r="J221" i="5" l="1"/>
  <c r="J222" i="5" s="1"/>
  <c r="H221" i="5"/>
  <c r="E221" i="5"/>
  <c r="C221" i="5"/>
  <c r="A221" i="5"/>
  <c r="J220" i="5"/>
  <c r="H220" i="5"/>
  <c r="E220" i="5"/>
  <c r="C220" i="5"/>
  <c r="A220" i="5"/>
  <c r="J208" i="5"/>
  <c r="J209" i="5"/>
  <c r="J210" i="5"/>
  <c r="J211" i="5"/>
  <c r="J212" i="5"/>
  <c r="J213" i="5"/>
  <c r="J214" i="5"/>
  <c r="J215" i="5"/>
  <c r="J216" i="5"/>
  <c r="H216" i="5"/>
  <c r="E216" i="5"/>
  <c r="C216" i="5"/>
  <c r="A216" i="5"/>
  <c r="H215" i="5"/>
  <c r="E215" i="5"/>
  <c r="C215" i="5"/>
  <c r="A215" i="5"/>
  <c r="H214" i="5"/>
  <c r="E214" i="5"/>
  <c r="C214" i="5"/>
  <c r="A214" i="5"/>
  <c r="H213" i="5"/>
  <c r="E213" i="5"/>
  <c r="C213" i="5"/>
  <c r="A213" i="5"/>
  <c r="O213" i="5"/>
  <c r="O220" i="5"/>
  <c r="O221" i="5"/>
  <c r="O216" i="5"/>
  <c r="O215" i="5"/>
  <c r="O214" i="5"/>
  <c r="J223" i="5" l="1"/>
  <c r="J224" i="5"/>
  <c r="J225" i="5"/>
  <c r="J226" i="5" s="1"/>
  <c r="J217" i="5"/>
  <c r="J218" i="5"/>
  <c r="J219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4" i="5"/>
  <c r="J205" i="5"/>
  <c r="J206" i="5"/>
  <c r="J420" i="5" l="1"/>
  <c r="J421" i="5"/>
  <c r="J422" i="5"/>
  <c r="J423" i="5"/>
  <c r="J424" i="5"/>
  <c r="J414" i="5"/>
  <c r="J413" i="5"/>
  <c r="J412" i="5"/>
  <c r="J411" i="5"/>
  <c r="J410" i="5"/>
  <c r="J409" i="5"/>
  <c r="J408" i="5"/>
  <c r="J407" i="5"/>
  <c r="J406" i="5"/>
  <c r="J227" i="5" l="1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6" i="5"/>
  <c r="J247" i="5"/>
  <c r="J248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4" i="1"/>
  <c r="S110" i="5" l="1"/>
  <c r="O110" i="5"/>
  <c r="H110" i="5"/>
  <c r="E110" i="5"/>
  <c r="C110" i="5"/>
  <c r="A110" i="5"/>
  <c r="S109" i="5" l="1"/>
  <c r="O109" i="5"/>
  <c r="H109" i="5"/>
  <c r="E109" i="5"/>
  <c r="C109" i="5"/>
  <c r="A109" i="5"/>
  <c r="C109" i="1"/>
  <c r="S108" i="5" l="1"/>
  <c r="O108" i="5"/>
  <c r="H108" i="5"/>
  <c r="E108" i="5"/>
  <c r="C108" i="5"/>
  <c r="A108" i="5"/>
  <c r="C108" i="1"/>
  <c r="J522" i="5" l="1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C107" i="1"/>
  <c r="O596" i="5" l="1"/>
  <c r="A591" i="5" l="1"/>
  <c r="C591" i="5"/>
  <c r="E591" i="5"/>
  <c r="H591" i="5"/>
  <c r="O591" i="5"/>
  <c r="S591" i="5"/>
  <c r="J579" i="5" l="1"/>
  <c r="J580" i="5"/>
  <c r="J581" i="5"/>
  <c r="J582" i="5"/>
  <c r="J583" i="5"/>
  <c r="L351" i="5" l="1"/>
  <c r="L352" i="5"/>
  <c r="S507" i="5"/>
  <c r="O507" i="5"/>
  <c r="H507" i="5"/>
  <c r="E507" i="5"/>
  <c r="C507" i="5"/>
  <c r="A507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6" i="5"/>
  <c r="O506" i="5"/>
  <c r="H506" i="5"/>
  <c r="E506" i="5"/>
  <c r="C506" i="5"/>
  <c r="A506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6" i="5"/>
  <c r="O106" i="5"/>
  <c r="H106" i="5"/>
  <c r="E106" i="5"/>
  <c r="C106" i="5"/>
  <c r="A106" i="5"/>
  <c r="J447" i="5"/>
  <c r="J446" i="5" s="1"/>
  <c r="J445" i="5" s="1"/>
  <c r="J444" i="5" s="1"/>
  <c r="C7" i="1"/>
  <c r="C13" i="1"/>
  <c r="C105" i="1"/>
  <c r="C12" i="1"/>
  <c r="C11" i="1"/>
  <c r="C5" i="1"/>
  <c r="C6" i="1"/>
  <c r="L425" i="5" l="1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K369" i="5" l="1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O328" i="5" l="1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H225" i="5" l="1"/>
  <c r="E225" i="5"/>
  <c r="C225" i="5"/>
  <c r="A225" i="5"/>
  <c r="H224" i="5"/>
  <c r="E224" i="5"/>
  <c r="C224" i="5"/>
  <c r="A224" i="5"/>
  <c r="O224" i="5"/>
  <c r="O225" i="5"/>
  <c r="H206" i="5" l="1"/>
  <c r="E206" i="5"/>
  <c r="C206" i="5"/>
  <c r="A206" i="5"/>
  <c r="H205" i="5"/>
  <c r="E205" i="5"/>
  <c r="C205" i="5"/>
  <c r="A205" i="5"/>
  <c r="O206" i="5"/>
  <c r="O205" i="5"/>
  <c r="S11" i="5" l="1"/>
  <c r="O11" i="5"/>
  <c r="H11" i="5"/>
  <c r="E11" i="5"/>
  <c r="C11" i="5"/>
  <c r="A11" i="5"/>
  <c r="C10" i="1"/>
  <c r="S620" i="5" l="1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4" i="5" l="1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607" i="5"/>
  <c r="O607" i="5"/>
  <c r="H607" i="5"/>
  <c r="E607" i="5"/>
  <c r="C607" i="5"/>
  <c r="A607" i="5"/>
  <c r="C251" i="1"/>
  <c r="C249" i="1"/>
  <c r="C250" i="1"/>
  <c r="S583" i="5" l="1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67" i="5"/>
  <c r="H567" i="5"/>
  <c r="E567" i="5"/>
  <c r="C567" i="5"/>
  <c r="A567" i="5"/>
  <c r="S566" i="5"/>
  <c r="H566" i="5"/>
  <c r="E566" i="5"/>
  <c r="C566" i="5"/>
  <c r="A566" i="5"/>
  <c r="S565" i="5"/>
  <c r="H565" i="5"/>
  <c r="E565" i="5"/>
  <c r="C565" i="5"/>
  <c r="A565" i="5"/>
  <c r="O564" i="5"/>
  <c r="H564" i="5"/>
  <c r="E564" i="5"/>
  <c r="C564" i="5"/>
  <c r="A564" i="5"/>
  <c r="O563" i="5"/>
  <c r="H563" i="5"/>
  <c r="E563" i="5"/>
  <c r="C563" i="5"/>
  <c r="A563" i="5"/>
  <c r="O562" i="5"/>
  <c r="H562" i="5"/>
  <c r="E562" i="5"/>
  <c r="C562" i="5"/>
  <c r="A562" i="5"/>
  <c r="S358" i="5"/>
  <c r="O352" i="5"/>
  <c r="H352" i="5"/>
  <c r="E352" i="5"/>
  <c r="C352" i="5"/>
  <c r="A352" i="5"/>
  <c r="S357" i="5"/>
  <c r="O351" i="5"/>
  <c r="H351" i="5"/>
  <c r="E351" i="5"/>
  <c r="C351" i="5"/>
  <c r="A351" i="5"/>
  <c r="S356" i="5"/>
  <c r="O350" i="5"/>
  <c r="H350" i="5"/>
  <c r="E350" i="5"/>
  <c r="C350" i="5"/>
  <c r="A350" i="5"/>
  <c r="S352" i="5"/>
  <c r="O346" i="5"/>
  <c r="H346" i="5"/>
  <c r="E346" i="5"/>
  <c r="C346" i="5"/>
  <c r="A346" i="5"/>
  <c r="S351" i="5"/>
  <c r="O345" i="5"/>
  <c r="H345" i="5"/>
  <c r="E345" i="5"/>
  <c r="C345" i="5"/>
  <c r="A345" i="5"/>
  <c r="S350" i="5"/>
  <c r="O344" i="5"/>
  <c r="H344" i="5"/>
  <c r="E344" i="5"/>
  <c r="C344" i="5"/>
  <c r="A344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566" i="5"/>
  <c r="C191" i="1"/>
  <c r="S563" i="5"/>
  <c r="C236" i="1"/>
  <c r="C237" i="1"/>
  <c r="C241" i="1"/>
  <c r="S564" i="5"/>
  <c r="S562" i="5"/>
  <c r="O567" i="5"/>
  <c r="C195" i="1"/>
  <c r="C193" i="1"/>
  <c r="O565" i="5"/>
  <c r="O334" i="5" l="1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C189" i="1"/>
  <c r="C186" i="1"/>
  <c r="C188" i="1"/>
  <c r="C174" i="1"/>
  <c r="C183" i="1"/>
  <c r="C181" i="1"/>
  <c r="C182" i="1"/>
  <c r="C175" i="1"/>
  <c r="C173" i="1"/>
  <c r="C170" i="1"/>
  <c r="C172" i="1"/>
  <c r="C171" i="1"/>
  <c r="C185" i="1"/>
  <c r="C187" i="1"/>
  <c r="A643" i="5" l="1"/>
  <c r="C643" i="5"/>
  <c r="E643" i="5"/>
  <c r="H643" i="5"/>
  <c r="O643" i="5"/>
  <c r="S643" i="5"/>
  <c r="S589" i="5"/>
  <c r="O589" i="5"/>
  <c r="H589" i="5"/>
  <c r="E589" i="5"/>
  <c r="C589" i="5"/>
  <c r="A589" i="5"/>
  <c r="O343" i="5" l="1"/>
  <c r="H343" i="5"/>
  <c r="E343" i="5"/>
  <c r="C343" i="5"/>
  <c r="A343" i="5"/>
  <c r="O342" i="5"/>
  <c r="H342" i="5"/>
  <c r="E342" i="5"/>
  <c r="C342" i="5"/>
  <c r="A342" i="5"/>
  <c r="O337" i="5"/>
  <c r="H337" i="5"/>
  <c r="E337" i="5"/>
  <c r="C337" i="5"/>
  <c r="A337" i="5"/>
  <c r="O336" i="5"/>
  <c r="H336" i="5"/>
  <c r="E336" i="5"/>
  <c r="C336" i="5"/>
  <c r="A336" i="5"/>
  <c r="I28" i="5" l="1"/>
  <c r="S97" i="5" l="1"/>
  <c r="O97" i="5"/>
  <c r="H97" i="5"/>
  <c r="E97" i="5"/>
  <c r="C97" i="5"/>
  <c r="A97" i="5"/>
  <c r="C96" i="1"/>
  <c r="S96" i="5" l="1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C61" i="1"/>
  <c r="C72" i="1"/>
  <c r="C93" i="1"/>
  <c r="C55" i="1"/>
  <c r="C67" i="1"/>
  <c r="C69" i="1"/>
  <c r="C73" i="1"/>
  <c r="C57" i="1"/>
  <c r="C62" i="1"/>
  <c r="C81" i="1"/>
  <c r="C95" i="1"/>
  <c r="C71" i="1"/>
  <c r="C58" i="1"/>
  <c r="C88" i="1"/>
  <c r="C76" i="1"/>
  <c r="C90" i="1"/>
  <c r="C64" i="1"/>
  <c r="C56" i="1"/>
  <c r="C85" i="1"/>
  <c r="S53" i="5" l="1"/>
  <c r="O53" i="5"/>
  <c r="H53" i="5"/>
  <c r="E53" i="5"/>
  <c r="C53" i="5"/>
  <c r="A53" i="5"/>
  <c r="S52" i="5"/>
  <c r="O52" i="5"/>
  <c r="H52" i="5"/>
  <c r="E52" i="5"/>
  <c r="C52" i="5"/>
  <c r="A52" i="5"/>
  <c r="S50" i="5"/>
  <c r="O50" i="5"/>
  <c r="H50" i="5"/>
  <c r="E50" i="5"/>
  <c r="C50" i="5"/>
  <c r="A50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8" i="5"/>
  <c r="O38" i="5"/>
  <c r="H38" i="5"/>
  <c r="E38" i="5"/>
  <c r="C38" i="5"/>
  <c r="A38" i="5"/>
  <c r="C52" i="1"/>
  <c r="C51" i="1"/>
  <c r="C49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47" i="1"/>
  <c r="C35" i="1"/>
  <c r="C36" i="1"/>
  <c r="C41" i="1"/>
  <c r="C39" i="1"/>
  <c r="C42" i="1"/>
  <c r="S35" i="5" l="1"/>
  <c r="O35" i="5"/>
  <c r="H35" i="5"/>
  <c r="E35" i="5"/>
  <c r="C35" i="5"/>
  <c r="A35" i="5"/>
  <c r="C34" i="1"/>
  <c r="I444" i="5" l="1"/>
  <c r="I445" i="5"/>
  <c r="O382" i="5" l="1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S371" i="5"/>
  <c r="S382" i="5"/>
  <c r="S373" i="5"/>
  <c r="S380" i="5"/>
  <c r="S372" i="5"/>
  <c r="S381" i="5"/>
  <c r="I446" i="5" l="1"/>
  <c r="I447" i="5" l="1"/>
  <c r="I448" i="5" l="1"/>
  <c r="O349" i="5" l="1"/>
  <c r="H349" i="5"/>
  <c r="E349" i="5"/>
  <c r="C349" i="5"/>
  <c r="A349" i="5"/>
  <c r="O348" i="5"/>
  <c r="H348" i="5"/>
  <c r="E348" i="5"/>
  <c r="C348" i="5"/>
  <c r="A34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7" i="1"/>
  <c r="C24" i="1"/>
  <c r="C2" i="1"/>
  <c r="C26" i="1"/>
  <c r="C25" i="1"/>
  <c r="S25" i="5" l="1"/>
  <c r="O25" i="5"/>
  <c r="H25" i="5"/>
  <c r="E25" i="5"/>
  <c r="C25" i="5"/>
  <c r="A25" i="5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H642" i="5" l="1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0" i="5"/>
  <c r="H588" i="5"/>
  <c r="H587" i="5"/>
  <c r="H586" i="5"/>
  <c r="H585" i="5"/>
  <c r="H584" i="5"/>
  <c r="H578" i="5"/>
  <c r="H577" i="5"/>
  <c r="H576" i="5"/>
  <c r="H575" i="5"/>
  <c r="H574" i="5"/>
  <c r="H573" i="5"/>
  <c r="H572" i="5"/>
  <c r="H571" i="5"/>
  <c r="H570" i="5"/>
  <c r="H569" i="5"/>
  <c r="H568" i="5"/>
  <c r="H561" i="5"/>
  <c r="H560" i="5"/>
  <c r="H559" i="5"/>
  <c r="H558" i="5"/>
  <c r="H557" i="5"/>
  <c r="H556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5" i="5"/>
  <c r="H502" i="5"/>
  <c r="H501" i="5"/>
  <c r="H500" i="5"/>
  <c r="H468" i="5"/>
  <c r="H467" i="5"/>
  <c r="H466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79" i="5"/>
  <c r="H378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47" i="5"/>
  <c r="H341" i="5"/>
  <c r="H335" i="5"/>
  <c r="H301" i="5"/>
  <c r="H300" i="5"/>
  <c r="H299" i="5"/>
  <c r="H298" i="5"/>
  <c r="H297" i="5"/>
  <c r="H296" i="5"/>
  <c r="H295" i="5"/>
  <c r="H294" i="5"/>
  <c r="H293" i="5"/>
  <c r="H265" i="5"/>
  <c r="H264" i="5"/>
  <c r="H263" i="5"/>
  <c r="H262" i="5"/>
  <c r="H261" i="5"/>
  <c r="H260" i="5"/>
  <c r="H259" i="5"/>
  <c r="H258" i="5"/>
  <c r="H257" i="5"/>
  <c r="H250" i="5"/>
  <c r="H249" i="5"/>
  <c r="H248" i="5"/>
  <c r="H247" i="5"/>
  <c r="H246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3" i="5"/>
  <c r="H219" i="5"/>
  <c r="H218" i="5"/>
  <c r="H217" i="5"/>
  <c r="H212" i="5"/>
  <c r="H211" i="5"/>
  <c r="H210" i="5"/>
  <c r="H209" i="5"/>
  <c r="H208" i="5"/>
  <c r="H204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3" i="5"/>
  <c r="H182" i="5"/>
  <c r="H181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05" i="5"/>
  <c r="H104" i="5"/>
  <c r="H103" i="5"/>
  <c r="H102" i="5"/>
  <c r="H101" i="5"/>
  <c r="H34" i="5"/>
  <c r="H32" i="5"/>
  <c r="H28" i="5"/>
  <c r="G5" i="6"/>
  <c r="G4" i="6"/>
  <c r="G3" i="6"/>
  <c r="G2" i="6"/>
  <c r="G8" i="6"/>
  <c r="G7" i="6"/>
  <c r="S642" i="5"/>
  <c r="O642" i="5"/>
  <c r="E642" i="5"/>
  <c r="C642" i="5"/>
  <c r="A642" i="5"/>
  <c r="E4" i="6"/>
  <c r="C2" i="6"/>
  <c r="C262" i="1"/>
  <c r="C4" i="6"/>
  <c r="C261" i="1"/>
  <c r="C3" i="6"/>
  <c r="E5" i="6"/>
  <c r="C5" i="6"/>
  <c r="E2" i="6"/>
  <c r="E3" i="6"/>
  <c r="S606" i="5" l="1"/>
  <c r="O606" i="5"/>
  <c r="E606" i="5"/>
  <c r="C606" i="5"/>
  <c r="A606" i="5"/>
  <c r="S605" i="5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S573" i="5"/>
  <c r="O573" i="5"/>
  <c r="E573" i="5"/>
  <c r="C573" i="5"/>
  <c r="A573" i="5"/>
  <c r="S572" i="5"/>
  <c r="O572" i="5"/>
  <c r="E572" i="5"/>
  <c r="C572" i="5"/>
  <c r="A572" i="5"/>
  <c r="S571" i="5"/>
  <c r="O571" i="5"/>
  <c r="E571" i="5"/>
  <c r="C571" i="5"/>
  <c r="A571" i="5"/>
  <c r="S570" i="5"/>
  <c r="O570" i="5"/>
  <c r="E570" i="5"/>
  <c r="C570" i="5"/>
  <c r="A570" i="5"/>
  <c r="S569" i="5"/>
  <c r="O569" i="5"/>
  <c r="E569" i="5"/>
  <c r="C569" i="5"/>
  <c r="A569" i="5"/>
  <c r="S568" i="5"/>
  <c r="O568" i="5"/>
  <c r="E568" i="5"/>
  <c r="C568" i="5"/>
  <c r="A568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S561" i="5"/>
  <c r="E561" i="5"/>
  <c r="C561" i="5"/>
  <c r="A561" i="5"/>
  <c r="S560" i="5"/>
  <c r="E560" i="5"/>
  <c r="C560" i="5"/>
  <c r="A560" i="5"/>
  <c r="S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S546" i="5"/>
  <c r="S547" i="5"/>
  <c r="S548" i="5"/>
  <c r="S550" i="5"/>
  <c r="S549" i="5"/>
  <c r="C238" i="1"/>
  <c r="C230" i="1"/>
  <c r="C239" i="1"/>
  <c r="C260" i="1"/>
  <c r="O560" i="5"/>
  <c r="O561" i="5"/>
  <c r="C248" i="1"/>
  <c r="S556" i="5"/>
  <c r="O559" i="5"/>
  <c r="C259" i="1"/>
  <c r="C232" i="1"/>
  <c r="S557" i="5"/>
  <c r="S558" i="5"/>
  <c r="C231" i="1"/>
  <c r="S27" i="5" l="1"/>
  <c r="O27" i="5"/>
  <c r="H27" i="5"/>
  <c r="E27" i="5"/>
  <c r="C27" i="5"/>
  <c r="A27" i="5"/>
  <c r="S601" i="5"/>
  <c r="S600" i="5"/>
  <c r="S599" i="5"/>
  <c r="S598" i="5"/>
  <c r="S597" i="5"/>
  <c r="S596" i="5"/>
  <c r="S595" i="5"/>
  <c r="S594" i="5"/>
  <c r="S593" i="5"/>
  <c r="S592" i="5"/>
  <c r="S590" i="5"/>
  <c r="S588" i="5"/>
  <c r="S587" i="5"/>
  <c r="S586" i="5"/>
  <c r="S585" i="5"/>
  <c r="S584" i="5"/>
  <c r="S578" i="5"/>
  <c r="S577" i="5"/>
  <c r="S576" i="5"/>
  <c r="S575" i="5"/>
  <c r="S574" i="5"/>
  <c r="S545" i="5"/>
  <c r="S544" i="5"/>
  <c r="S543" i="5"/>
  <c r="S542" i="5"/>
  <c r="S541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5" i="5"/>
  <c r="S502" i="5"/>
  <c r="S501" i="5"/>
  <c r="S500" i="5"/>
  <c r="S468" i="5"/>
  <c r="S467" i="5"/>
  <c r="S466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24" i="5"/>
  <c r="S423" i="5"/>
  <c r="S422" i="5"/>
  <c r="S421" i="5"/>
  <c r="S420" i="5"/>
  <c r="S414" i="5"/>
  <c r="S413" i="5"/>
  <c r="S412" i="5"/>
  <c r="S411" i="5"/>
  <c r="S410" i="5"/>
  <c r="S409" i="5"/>
  <c r="S408" i="5"/>
  <c r="S407" i="5"/>
  <c r="S406" i="5"/>
  <c r="S368" i="5"/>
  <c r="S367" i="5"/>
  <c r="S366" i="5"/>
  <c r="S365" i="5"/>
  <c r="S364" i="5"/>
  <c r="S363" i="5"/>
  <c r="S362" i="5"/>
  <c r="S361" i="5"/>
  <c r="S360" i="5"/>
  <c r="S359" i="5"/>
  <c r="S355" i="5"/>
  <c r="S354" i="5"/>
  <c r="S353" i="5"/>
  <c r="S349" i="5"/>
  <c r="S348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05" i="5"/>
  <c r="S103" i="5"/>
  <c r="S102" i="5"/>
  <c r="S34" i="5"/>
  <c r="S3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E596" i="5"/>
  <c r="C596" i="5"/>
  <c r="A596" i="5"/>
  <c r="S378" i="5"/>
  <c r="S436" i="5"/>
  <c r="S437" i="5"/>
  <c r="S429" i="5"/>
  <c r="S438" i="5"/>
  <c r="S434" i="5"/>
  <c r="S369" i="5"/>
  <c r="S370" i="5"/>
  <c r="S427" i="5"/>
  <c r="S435" i="5"/>
  <c r="S379" i="5"/>
  <c r="S425" i="5"/>
  <c r="S426" i="5"/>
  <c r="S428" i="5"/>
  <c r="S398" i="5"/>
  <c r="S419" i="5"/>
  <c r="S536" i="5"/>
  <c r="S399" i="5"/>
  <c r="S402" i="5"/>
  <c r="S540" i="5"/>
  <c r="S397" i="5"/>
  <c r="S403" i="5"/>
  <c r="S401" i="5"/>
  <c r="S439" i="5"/>
  <c r="S442" i="5"/>
  <c r="S415" i="5"/>
  <c r="S104" i="5"/>
  <c r="S443" i="5"/>
  <c r="S440" i="5"/>
  <c r="S404" i="5"/>
  <c r="S400" i="5"/>
  <c r="S101" i="5"/>
  <c r="S539" i="5"/>
  <c r="S418" i="5"/>
  <c r="S441" i="5"/>
  <c r="S417" i="5"/>
  <c r="S538" i="5"/>
  <c r="S405" i="5"/>
  <c r="S537" i="5"/>
  <c r="S416" i="5"/>
  <c r="O595" i="5" l="1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0" i="5"/>
  <c r="E590" i="5"/>
  <c r="C590" i="5"/>
  <c r="A590" i="5"/>
  <c r="C246" i="1"/>
  <c r="C242" i="1"/>
  <c r="C243" i="1"/>
  <c r="C247" i="1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02" i="5"/>
  <c r="E502" i="5"/>
  <c r="C502" i="5"/>
  <c r="A502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E578" i="5" l="1"/>
  <c r="C578" i="5"/>
  <c r="A578" i="5"/>
  <c r="E577" i="5"/>
  <c r="C577" i="5"/>
  <c r="A577" i="5"/>
  <c r="E576" i="5"/>
  <c r="C576" i="5"/>
  <c r="A576" i="5"/>
  <c r="E575" i="5"/>
  <c r="C575" i="5"/>
  <c r="A575" i="5"/>
  <c r="E574" i="5"/>
  <c r="C574" i="5"/>
  <c r="A574" i="5"/>
  <c r="E545" i="5"/>
  <c r="C545" i="5"/>
  <c r="A545" i="5"/>
  <c r="E544" i="5"/>
  <c r="C544" i="5"/>
  <c r="A544" i="5"/>
  <c r="E543" i="5"/>
  <c r="C543" i="5"/>
  <c r="A543" i="5"/>
  <c r="E542" i="5"/>
  <c r="C542" i="5"/>
  <c r="A542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2" i="5"/>
  <c r="E532" i="5"/>
  <c r="C532" i="5"/>
  <c r="A532" i="5"/>
  <c r="O531" i="5"/>
  <c r="E531" i="5"/>
  <c r="C531" i="5"/>
  <c r="A531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5" i="5"/>
  <c r="E505" i="5"/>
  <c r="C505" i="5"/>
  <c r="A505" i="5"/>
  <c r="O501" i="5"/>
  <c r="E501" i="5"/>
  <c r="C501" i="5"/>
  <c r="A501" i="5"/>
  <c r="O500" i="5"/>
  <c r="E500" i="5"/>
  <c r="C500" i="5"/>
  <c r="A500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578" i="5"/>
  <c r="O576" i="5"/>
  <c r="O574" i="5"/>
  <c r="O577" i="5"/>
  <c r="O575" i="5"/>
  <c r="O545" i="5"/>
  <c r="O543" i="5"/>
  <c r="O541" i="5"/>
  <c r="O542" i="5"/>
  <c r="O544" i="5"/>
  <c r="C219" i="1"/>
  <c r="C240" i="1"/>
  <c r="C245" i="1"/>
  <c r="C229" i="1"/>
  <c r="C224" i="1"/>
  <c r="C235" i="1"/>
  <c r="C227" i="1"/>
  <c r="C216" i="1"/>
  <c r="C226" i="1"/>
  <c r="C225" i="1"/>
  <c r="C228" i="1"/>
  <c r="C217" i="1"/>
  <c r="C244" i="1"/>
  <c r="C218" i="1"/>
  <c r="C234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79" i="5"/>
  <c r="C378" i="5"/>
  <c r="C370" i="5"/>
  <c r="C369" i="5"/>
  <c r="C213" i="1"/>
  <c r="C214" i="1"/>
  <c r="C215" i="1"/>
  <c r="E429" i="5" l="1"/>
  <c r="A429" i="5"/>
  <c r="E428" i="5"/>
  <c r="A428" i="5"/>
  <c r="E427" i="5"/>
  <c r="A427" i="5"/>
  <c r="E426" i="5"/>
  <c r="A426" i="5"/>
  <c r="E425" i="5"/>
  <c r="A425" i="5"/>
  <c r="A424" i="5"/>
  <c r="E424" i="5"/>
  <c r="O429" i="5"/>
  <c r="O427" i="5"/>
  <c r="O425" i="5"/>
  <c r="O426" i="5"/>
  <c r="O428" i="5"/>
  <c r="E423" i="5"/>
  <c r="A423" i="5"/>
  <c r="E422" i="5"/>
  <c r="A422" i="5"/>
  <c r="O419" i="5"/>
  <c r="E419" i="5"/>
  <c r="A419" i="5"/>
  <c r="O418" i="5"/>
  <c r="E418" i="5"/>
  <c r="A418" i="5"/>
  <c r="O417" i="5"/>
  <c r="E417" i="5"/>
  <c r="A417" i="5"/>
  <c r="E414" i="5"/>
  <c r="A414" i="5"/>
  <c r="E413" i="5"/>
  <c r="A413" i="5"/>
  <c r="E412" i="5"/>
  <c r="A412" i="5"/>
  <c r="E411" i="5"/>
  <c r="A411" i="5"/>
  <c r="E410" i="5"/>
  <c r="A410" i="5"/>
  <c r="E409" i="5"/>
  <c r="A409" i="5"/>
  <c r="E408" i="5"/>
  <c r="A408" i="5"/>
  <c r="O405" i="5"/>
  <c r="E405" i="5"/>
  <c r="A405" i="5"/>
  <c r="O404" i="5"/>
  <c r="E404" i="5"/>
  <c r="A404" i="5"/>
  <c r="O403" i="5"/>
  <c r="E403" i="5"/>
  <c r="A403" i="5"/>
  <c r="O402" i="5"/>
  <c r="E402" i="5"/>
  <c r="A402" i="5"/>
  <c r="O401" i="5"/>
  <c r="E401" i="5"/>
  <c r="A401" i="5"/>
  <c r="O400" i="5"/>
  <c r="E400" i="5"/>
  <c r="A400" i="5"/>
  <c r="O399" i="5"/>
  <c r="E399" i="5"/>
  <c r="A399" i="5"/>
  <c r="O301" i="5"/>
  <c r="O300" i="5"/>
  <c r="O299" i="5"/>
  <c r="O298" i="5"/>
  <c r="O297" i="5"/>
  <c r="O296" i="5"/>
  <c r="O295" i="5"/>
  <c r="O294" i="5"/>
  <c r="O293" i="5"/>
  <c r="O265" i="5"/>
  <c r="O264" i="5"/>
  <c r="O263" i="5"/>
  <c r="O262" i="5"/>
  <c r="O261" i="5"/>
  <c r="O260" i="5"/>
  <c r="O259" i="5"/>
  <c r="O258" i="5"/>
  <c r="O257" i="5"/>
  <c r="O416" i="5"/>
  <c r="O415" i="5"/>
  <c r="O398" i="5"/>
  <c r="O397" i="5"/>
  <c r="O379" i="5"/>
  <c r="O378" i="5"/>
  <c r="O370" i="5"/>
  <c r="E421" i="5"/>
  <c r="A421" i="5"/>
  <c r="E420" i="5"/>
  <c r="A420" i="5"/>
  <c r="E416" i="5"/>
  <c r="A416" i="5"/>
  <c r="E415" i="5"/>
  <c r="A415" i="5"/>
  <c r="E407" i="5"/>
  <c r="A407" i="5"/>
  <c r="E406" i="5"/>
  <c r="A406" i="5"/>
  <c r="E398" i="5"/>
  <c r="A398" i="5"/>
  <c r="E397" i="5"/>
  <c r="A397" i="5"/>
  <c r="O421" i="5"/>
  <c r="O422" i="5"/>
  <c r="O411" i="5"/>
  <c r="C212" i="1"/>
  <c r="O414" i="5"/>
  <c r="O420" i="5"/>
  <c r="O412" i="5"/>
  <c r="O407" i="5"/>
  <c r="O408" i="5"/>
  <c r="O423" i="5"/>
  <c r="O413" i="5"/>
  <c r="O410" i="5"/>
  <c r="O424" i="5"/>
  <c r="O409" i="5"/>
  <c r="O406" i="5"/>
  <c r="E379" i="5" l="1"/>
  <c r="A379" i="5"/>
  <c r="E378" i="5"/>
  <c r="A378" i="5"/>
  <c r="E370" i="5"/>
  <c r="A370" i="5"/>
  <c r="O369" i="5"/>
  <c r="O368" i="5"/>
  <c r="E369" i="5"/>
  <c r="C368" i="5"/>
  <c r="A369" i="5"/>
  <c r="C209" i="1"/>
  <c r="C211" i="1"/>
  <c r="C210" i="1"/>
  <c r="C205" i="1"/>
  <c r="C208" i="1"/>
  <c r="E301" i="5" l="1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96" i="5"/>
  <c r="E295" i="5"/>
  <c r="E294" i="5"/>
  <c r="E293" i="5"/>
  <c r="E260" i="5"/>
  <c r="E259" i="5"/>
  <c r="E258" i="5"/>
  <c r="E257" i="5"/>
  <c r="C296" i="5"/>
  <c r="C295" i="5"/>
  <c r="C294" i="5"/>
  <c r="C293" i="5"/>
  <c r="C260" i="5"/>
  <c r="C259" i="5"/>
  <c r="C258" i="5"/>
  <c r="C257" i="5"/>
  <c r="A259" i="5"/>
  <c r="A260" i="5"/>
  <c r="A294" i="5"/>
  <c r="A296" i="5"/>
  <c r="A295" i="5"/>
  <c r="A293" i="5"/>
  <c r="A258" i="5"/>
  <c r="A257" i="5"/>
  <c r="E183" i="5"/>
  <c r="C183" i="5"/>
  <c r="A183" i="5"/>
  <c r="E182" i="5"/>
  <c r="C182" i="5"/>
  <c r="A182" i="5"/>
  <c r="C204" i="1"/>
  <c r="O182" i="5"/>
  <c r="C184" i="1"/>
  <c r="C180" i="1"/>
  <c r="O183" i="5"/>
  <c r="S28" i="5" l="1"/>
  <c r="S3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47" i="5"/>
  <c r="O341" i="5"/>
  <c r="O335" i="5"/>
  <c r="O105" i="5"/>
  <c r="O104" i="5"/>
  <c r="O103" i="5"/>
  <c r="O102" i="5"/>
  <c r="O101" i="5"/>
  <c r="O34" i="5"/>
  <c r="O32" i="5"/>
  <c r="O28" i="5"/>
  <c r="O3" i="5"/>
  <c r="O230" i="5"/>
  <c r="O212" i="5"/>
  <c r="O199" i="5"/>
  <c r="C165" i="1"/>
  <c r="C161" i="1"/>
  <c r="O197" i="5"/>
  <c r="C196" i="1"/>
  <c r="O202" i="5"/>
  <c r="O165" i="5"/>
  <c r="C33" i="1"/>
  <c r="C164" i="1"/>
  <c r="O249" i="5"/>
  <c r="O176" i="5"/>
  <c r="O233" i="5"/>
  <c r="C31" i="1"/>
  <c r="C198" i="1"/>
  <c r="O167" i="5"/>
  <c r="C102" i="1"/>
  <c r="O179" i="5"/>
  <c r="O244" i="5"/>
  <c r="C162" i="1"/>
  <c r="O200" i="5"/>
  <c r="O211" i="5"/>
  <c r="O242" i="5"/>
  <c r="C101" i="1"/>
  <c r="O227" i="5"/>
  <c r="O173" i="5"/>
  <c r="O194" i="5"/>
  <c r="O187" i="5"/>
  <c r="O235" i="5"/>
  <c r="O229" i="5"/>
  <c r="C200" i="1"/>
  <c r="O185" i="5"/>
  <c r="O196" i="5"/>
  <c r="O228" i="5"/>
  <c r="C104" i="1"/>
  <c r="O243" i="5"/>
  <c r="O247" i="5"/>
  <c r="C178" i="1"/>
  <c r="O193" i="5"/>
  <c r="O178" i="5"/>
  <c r="C190" i="1"/>
  <c r="C169" i="1"/>
  <c r="O188" i="5"/>
  <c r="O177" i="5"/>
  <c r="C201" i="1"/>
  <c r="O240" i="5"/>
  <c r="O175" i="5"/>
  <c r="O234" i="5"/>
  <c r="O170" i="5"/>
  <c r="O219" i="5"/>
  <c r="C176" i="1"/>
  <c r="O174" i="5"/>
  <c r="C168" i="1"/>
  <c r="C202" i="1"/>
  <c r="C166" i="1"/>
  <c r="O163" i="5"/>
  <c r="O239" i="5"/>
  <c r="O250" i="5"/>
  <c r="O204" i="5"/>
  <c r="O209" i="5"/>
  <c r="O198" i="5"/>
  <c r="C167" i="1"/>
  <c r="C203" i="1"/>
  <c r="O208" i="5"/>
  <c r="C177" i="1"/>
  <c r="O223" i="5"/>
  <c r="C197" i="1"/>
  <c r="O186" i="5"/>
  <c r="O232" i="5"/>
  <c r="O238" i="5"/>
  <c r="O210" i="5"/>
  <c r="O164" i="5"/>
  <c r="O236" i="5"/>
  <c r="C163" i="1"/>
  <c r="O231" i="5"/>
  <c r="O246" i="5"/>
  <c r="O241" i="5"/>
  <c r="O162" i="5"/>
  <c r="O192" i="5"/>
  <c r="C194" i="1"/>
  <c r="C103" i="1"/>
  <c r="O237" i="5"/>
  <c r="O217" i="5"/>
  <c r="O190" i="5"/>
  <c r="O218" i="5"/>
  <c r="O191" i="5"/>
  <c r="C199" i="1"/>
  <c r="O172" i="5"/>
  <c r="C100" i="1"/>
  <c r="O171" i="5"/>
  <c r="O195" i="5"/>
  <c r="O181" i="5"/>
  <c r="O168" i="5"/>
  <c r="O169" i="5"/>
  <c r="O201" i="5"/>
  <c r="O189" i="5"/>
  <c r="C192" i="1"/>
  <c r="O248" i="5"/>
  <c r="Q2" i="5" l="1"/>
  <c r="M2" i="5"/>
  <c r="C6" i="6"/>
  <c r="E6" i="6"/>
  <c r="O166" i="5"/>
  <c r="E368" i="5" l="1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47" i="5"/>
  <c r="C347" i="5"/>
  <c r="A347" i="5"/>
  <c r="E341" i="5"/>
  <c r="C341" i="5"/>
  <c r="A341" i="5"/>
  <c r="E335" i="5"/>
  <c r="C335" i="5"/>
  <c r="A33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1" i="5"/>
  <c r="C181" i="5"/>
  <c r="E181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4" i="5"/>
  <c r="C204" i="5"/>
  <c r="E204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7" i="5"/>
  <c r="C217" i="5"/>
  <c r="E217" i="5"/>
  <c r="A218" i="5"/>
  <c r="C218" i="5"/>
  <c r="E218" i="5"/>
  <c r="A219" i="5"/>
  <c r="C219" i="5"/>
  <c r="E219" i="5"/>
  <c r="A223" i="5"/>
  <c r="C223" i="5"/>
  <c r="E223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E250" i="5" l="1"/>
  <c r="C250" i="5"/>
  <c r="A250" i="5"/>
  <c r="W2" i="5" l="1"/>
  <c r="V2" i="5"/>
  <c r="U2" i="5"/>
  <c r="T2" i="5"/>
  <c r="S2" i="5"/>
  <c r="R2" i="5" s="1"/>
  <c r="P2" i="5" l="1"/>
  <c r="G6" i="6" l="1"/>
  <c r="A481" i="5" l="1"/>
  <c r="C481" i="5"/>
  <c r="E481" i="5"/>
  <c r="A482" i="5"/>
  <c r="C482" i="5"/>
  <c r="E482" i="5"/>
  <c r="A483" i="5"/>
  <c r="C483" i="5"/>
  <c r="E483" i="5"/>
  <c r="A484" i="5"/>
  <c r="C484" i="5"/>
  <c r="E484" i="5"/>
  <c r="A485" i="5"/>
  <c r="C485" i="5"/>
  <c r="E48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<sst xmlns="http://schemas.openxmlformats.org/spreadsheetml/2006/main" count="2149" uniqueCount="979">
  <si>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</si>
  <si>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</si>
  <si>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</si>
  <si>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</si>
  <si>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</si>
  <si>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</si>
  <si>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</si>
  <si>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</si>
  <si>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</si>
  <si>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</si>
  <si>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</si>
  <si>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</si>
  <si>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</si>
  <si>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</si>
  <si>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</si>
  <si>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</si>
  <si>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</si>
  <si>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</si>
  <si>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</si>
  <si>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</si>
  <si>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</si>
  <si>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</si>
  <si>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</si>
  <si>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</si>
  <si>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</si>
  <si>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</si>
  <si>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</si>
  <si>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</si>
  <si>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</si>
  <si>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</si>
  <si>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</si>
  <si>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</si>
  <si>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</si>
  <si>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</si>
  <si>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</si>
  <si>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</si>
  <si>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</si>
  <si>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</si>
  <si>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</si>
  <si>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</si>
  <si>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</si>
  <si>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</si>
  <si>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</si>
  <si>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</si>
  <si>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</si>
  <si>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</si>
  <si>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</si>
  <si>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</si>
  <si>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</si>
  <si>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</si>
  <si>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</si>
  <si>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</si>
  <si>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</si>
  <si>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</si>
  <si>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</si>
  <si>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</si>
  <si>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</si>
  <si>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</si>
  <si>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</si>
  <si>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</si>
  <si>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</si>
  <si>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</si>
  <si>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</si>
  <si>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</si>
  <si>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</si>
  <si>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</si>
  <si>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</si>
  <si>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</si>
  <si>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</si>
  <si>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</si>
  <si>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</si>
  <si>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</si>
  <si>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</si>
  <si>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</si>
  <si>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</si>
  <si>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</si>
  <si>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</si>
  <si>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</si>
  <si>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</si>
  <si>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</si>
  <si>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</si>
  <si>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</si>
  <si>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</si>
  <si>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</si>
  <si>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</si>
  <si>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</si>
  <si>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</si>
  <si>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</si>
  <si>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</si>
  <si>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</si>
  <si>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</si>
  <si>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</si>
  <si>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</si>
  <si>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</si>
  <si>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</si>
  <si>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</si>
  <si>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</si>
  <si>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</si>
  <si>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</si>
  <si>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</si>
  <si>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</si>
  <si>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</si>
  <si>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</si>
  <si>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</si>
  <si>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</si>
  <si>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</si>
  <si>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</si>
  <si>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</si>
  <si>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</si>
  <si>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</si>
  <si>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</si>
  <si>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</si>
  <si>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</si>
  <si>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</si>
  <si>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</si>
  <si>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</si>
  <si>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</si>
  <si>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</si>
  <si>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</si>
  <si>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</si>
  <si>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</si>
  <si>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</si>
  <si>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</si>
  <si>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</si>
  <si>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</si>
  <si>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</si>
  <si>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</si>
  <si>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</si>
  <si>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</si>
  <si>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</si>
  <si>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</si>
  <si>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</si>
  <si>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</si>
  <si>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</si>
  <si>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</si>
  <si>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</si>
  <si>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</si>
  <si>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</si>
  <si>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</si>
  <si>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</si>
  <si>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</si>
  <si>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</si>
  <si>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</si>
  <si>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</si>
  <si>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</si>
  <si>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</si>
  <si>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</si>
  <si>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</si>
  <si>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</si>
  <si>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</si>
  <si>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</si>
  <si>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</si>
  <si>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</si>
  <si>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</si>
  <si>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</si>
  <si>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</si>
  <si>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</si>
  <si>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</si>
  <si>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</si>
  <si>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</si>
  <si>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</si>
  <si>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</si>
  <si>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</si>
  <si>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</si>
  <si>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</si>
  <si>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</si>
  <si>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</si>
  <si>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</si>
  <si>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</si>
  <si>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</si>
  <si>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</si>
  <si>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</si>
  <si>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</si>
  <si>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</si>
  <si>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</si>
  <si>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</si>
  <si>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</si>
  <si>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</si>
  <si>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</si>
  <si>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</si>
  <si>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</si>
  <si>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</si>
  <si>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</si>
  <si>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</si>
  <si>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</si>
  <si>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</si>
  <si>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</si>
  <si>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</si>
  <si>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</si>
  <si>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</si>
  <si>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</si>
  <si>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</si>
  <si>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</si>
  <si>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</si>
  <si>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</si>
  <si>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</si>
  <si>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</si>
  <si>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</si>
  <si>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</si>
  <si>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</si>
  <si>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</si>
  <si>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</si>
  <si>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</si>
  <si>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</si>
  <si>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</si>
  <si>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</si>
  <si>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</si>
  <si>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</si>
  <si>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</si>
  <si>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</si>
  <si>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</si>
  <si>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</si>
  <si>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</si>
  <si>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</si>
  <si>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</si>
  <si>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</si>
  <si>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</si>
  <si>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</si>
  <si>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</si>
  <si>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</si>
  <si>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</si>
  <si>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</si>
  <si>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</si>
  <si>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</si>
  <si>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</si>
  <si>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</si>
  <si>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</si>
  <si>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</si>
  <si>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</si>
  <si>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</si>
  <si>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</si>
  <si>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</si>
  <si>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</si>
  <si>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</si>
  <si>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</si>
  <si>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</si>
  <si>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</si>
  <si>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</si>
  <si>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</si>
  <si>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</si>
  <si>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</si>
  <si>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</si>
  <si>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</si>
  <si>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</si>
  <si>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</si>
  <si>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</si>
  <si>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</si>
  <si>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</si>
  <si>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</si>
  <si>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</si>
  <si>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</si>
  <si>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</si>
  <si>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</si>
  <si>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</si>
  <si>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</si>
  <si>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</si>
  <si>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</si>
  <si>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</si>
  <si>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</si>
  <si>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</si>
  <si>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</si>
  <si>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</si>
  <si>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</si>
  <si>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</si>
  <si>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</si>
  <si>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</si>
  <si>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</si>
  <si>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</si>
  <si>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</si>
  <si>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</si>
  <si>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</si>
  <si>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</si>
  <si>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</si>
  <si>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</si>
  <si>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</si>
  <si>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</si>
  <si>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</si>
  <si>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</si>
  <si>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</si>
  <si>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</si>
  <si>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</si>
  <si>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</si>
  <si>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</si>
  <si>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</si>
  <si>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</si>
  <si>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</si>
  <si>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</si>
  <si>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</si>
  <si>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</si>
  <si>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</si>
  <si>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</si>
  <si>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</si>
  <si>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</si>
  <si>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</si>
  <si>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</si>
  <si>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</si>
  <si>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</si>
  <si>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</si>
  <si>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</si>
  <si>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</si>
  <si>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</si>
  <si>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</si>
  <si>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</si>
  <si>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</si>
  <si>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</si>
  <si>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</si>
  <si>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</si>
  <si>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</si>
  <si>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</si>
  <si>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</si>
  <si>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</si>
  <si>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</si>
  <si>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</si>
  <si>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</si>
  <si>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</si>
  <si>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</si>
  <si>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</si>
  <si>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</si>
  <si>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</si>
  <si>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</si>
  <si>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</si>
  <si>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</si>
  <si>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</si>
  <si>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</si>
  <si>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</si>
  <si>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</si>
  <si>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</si>
  <si>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</si>
  <si>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</si>
  <si>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</si>
  <si>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</si>
  <si>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</si>
  <si>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</si>
  <si>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</si>
  <si>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</si>
  <si>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</si>
  <si>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</si>
  <si>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</si>
  <si>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</si>
  <si>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</si>
  <si>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</si>
  <si>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</si>
  <si>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</si>
  <si>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</si>
  <si>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</si>
  <si>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</si>
  <si>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</si>
  <si>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</si>
  <si>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</si>
  <si>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</si>
  <si>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</si>
  <si>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</si>
  <si>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</si>
  <si>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</si>
  <si>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</si>
  <si>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</si>
  <si>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</si>
  <si>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</si>
  <si>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</si>
  <si>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</si>
  <si>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</si>
  <si>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</si>
  <si>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</si>
  <si>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</si>
  <si>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</si>
  <si>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</si>
  <si>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</si>
  <si>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</si>
  <si>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</si>
  <si>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</si>
  <si>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</si>
  <si>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</si>
  <si>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</si>
  <si>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</si>
  <si>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</si>
  <si>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</si>
  <si>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</si>
  <si>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</si>
  <si>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</si>
  <si>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</si>
  <si>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</si>
  <si>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</si>
  <si>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</si>
  <si>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</si>
  <si>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</si>
  <si>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</si>
  <si>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</si>
  <si>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</si>
  <si>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</si>
  <si>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</si>
  <si>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</si>
  <si>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</si>
  <si>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</si>
  <si>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</si>
  <si>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</si>
  <si>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</si>
  <si>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</si>
  <si>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</si>
  <si>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</si>
  <si>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</si>
  <si>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</si>
  <si>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</si>
  <si>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</si>
  <si>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</si>
  <si>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</si>
  <si>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</si>
  <si>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</si>
  <si>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</si>
  <si>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</si>
  <si>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</si>
  <si>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</si>
  <si>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</si>
  <si>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</si>
  <si>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</si>
  <si>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</si>
  <si>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</si>
  <si>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</si>
  <si>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</si>
  <si>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</si>
  <si>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</si>
  <si>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</si>
  <si>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</si>
  <si>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</si>
  <si>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</si>
  <si>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</si>
  <si>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</si>
  <si>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</si>
  <si>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</si>
  <si>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</si>
  <si>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</si>
  <si>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</si>
  <si>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</si>
  <si>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</si>
  <si>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</si>
  <si>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</si>
  <si>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</si>
  <si>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</si>
  <si>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</si>
  <si>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</si>
  <si>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</si>
  <si>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</si>
  <si>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</si>
  <si>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</si>
  <si>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</si>
  <si>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</si>
  <si>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</si>
  <si>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</si>
  <si>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</si>
  <si>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</si>
  <si>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</si>
  <si>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</si>
  <si>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</si>
  <si>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</si>
  <si>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</si>
  <si>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</si>
  <si>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</si>
  <si>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</si>
  <si>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</si>
  <si>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</si>
  <si>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</si>
  <si>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</si>
  <si>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</si>
  <si>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</si>
  <si>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</si>
  <si>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</si>
  <si>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</si>
  <si>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</si>
  <si>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</si>
  <si>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</si>
  <si>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</si>
  <si>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</si>
  <si>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</si>
  <si>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</si>
  <si>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</si>
  <si>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</si>
  <si>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</si>
  <si>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</si>
  <si>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</si>
  <si>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</si>
  <si>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</si>
  <si>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</si>
  <si>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</si>
  <si>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</si>
  <si>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</si>
  <si>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</si>
  <si>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</si>
  <si>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</si>
  <si>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</si>
  <si>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</si>
  <si>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</si>
  <si>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</si>
  <si>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</si>
  <si>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</si>
  <si>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</si>
  <si>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</si>
  <si>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</si>
  <si>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</si>
  <si>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</si>
  <si>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</si>
  <si>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</si>
  <si>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</si>
  <si>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</si>
  <si>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</si>
  <si>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</si>
  <si>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</si>
  <si>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</si>
  <si>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</si>
  <si>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</si>
  <si>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</si>
  <si>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</si>
  <si>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</si>
  <si>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</si>
  <si>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</si>
  <si>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</si>
  <si>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</si>
  <si>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</si>
  <si>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</si>
  <si>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</si>
  <si>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</si>
  <si>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</si>
  <si>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</si>
  <si>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</si>
  <si>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</si>
  <si>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</si>
  <si>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</si>
  <si>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</si>
  <si>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</si>
  <si>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</si>
  <si>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</si>
  <si>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</si>
  <si>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</si>
  <si>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</si>
  <si>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</si>
  <si>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</si>
  <si>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</si>
  <si>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</si>
  <si>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</si>
  <si>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</si>
  <si>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</si>
  <si>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</si>
  <si>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</si>
  <si>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</si>
  <si>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</si>
  <si>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</si>
  <si>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</si>
  <si>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</si>
  <si>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</si>
  <si>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</si>
  <si>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</si>
  <si>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</si>
  <si>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</si>
  <si>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</si>
  <si>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</si>
  <si>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</si>
  <si>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</si>
  <si>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</si>
  <si>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</si>
  <si>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</si>
  <si>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</si>
  <si>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</si>
  <si>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</si>
  <si>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</si>
  <si>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</si>
  <si>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</si>
  <si>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</si>
  <si>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</si>
  <si>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</si>
  <si>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</si>
  <si>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</si>
  <si>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</si>
  <si>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</si>
  <si>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</si>
  <si>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</si>
  <si>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</si>
  <si>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</si>
  <si>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</si>
  <si>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</si>
  <si>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</si>
  <si>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</si>
  <si>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</si>
  <si>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</si>
  <si>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</si>
  <si>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</si>
  <si>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</si>
  <si>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</si>
  <si>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</si>
  <si>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</si>
  <si>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</si>
  <si>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</si>
  <si>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</si>
  <si>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</si>
  <si>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</si>
  <si>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</si>
  <si>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</si>
  <si>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</si>
  <si>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</si>
  <si>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</si>
  <si>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</si>
  <si>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</si>
  <si>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</si>
  <si>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</si>
  <si>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</si>
  <si>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</si>
  <si>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</si>
  <si>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</si>
  <si>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</si>
  <si>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</si>
  <si>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</si>
  <si>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</si>
  <si>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</si>
  <si>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</si>
  <si>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</si>
  <si>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</si>
  <si>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</si>
  <si>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</si>
  <si>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</si>
  <si>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</si>
  <si>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</si>
  <si>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</si>
  <si>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</si>
  <si>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</si>
  <si>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</si>
  <si>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</si>
  <si>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</si>
  <si>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</si>
  <si>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</si>
  <si>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</si>
  <si>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</si>
  <si>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</si>
  <si>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</si>
  <si>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</si>
  <si>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</si>
  <si>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</si>
  <si>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</si>
  <si>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</si>
  <si>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</si>
  <si>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</si>
  <si>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</si>
  <si>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</si>
  <si>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</si>
  <si>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</si>
  <si>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</si>
  <si>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</si>
  <si>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</si>
  <si>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</si>
  <si>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</si>
  <si>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</si>
  <si>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</si>
  <si>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</si>
  <si>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</si>
  <si>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</si>
  <si>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</si>
  <si>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</si>
  <si>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</si>
  <si>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</si>
  <si>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</si>
  <si>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</si>
  <si>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</si>
  <si>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</si>
  <si>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</si>
  <si>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</si>
  <si>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</si>
  <si>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</si>
  <si>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</si>
  <si>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</si>
  <si>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</si>
  <si>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</si>
  <si>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</si>
  <si>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</si>
  <si>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</si>
  <si>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</si>
  <si>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</si>
  <si>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</si>
  <si>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</si>
  <si>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</si>
  <si>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</si>
  <si>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</si>
  <si>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</si>
  <si>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</si>
  <si>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</si>
  <si>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</si>
  <si>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</si>
  <si>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</si>
  <si>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</si>
  <si>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</si>
  <si>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</si>
  <si>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</si>
  <si>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</si>
  <si>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</si>
  <si>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</si>
  <si>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</si>
  <si>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</si>
  <si>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</si>
  <si>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</si>
  <si>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</si>
  <si>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</si>
  <si>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</si>
  <si>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</si>
  <si>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</si>
  <si>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</si>
  <si>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</si>
  <si>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</si>
  <si>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</si>
  <si>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</si>
  <si>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</si>
  <si>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</si>
  <si>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</si>
  <si>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</si>
  <si>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</si>
  <si>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</si>
  <si>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</si>
  <si>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</si>
  <si>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</si>
  <si>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</si>
  <si>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</si>
  <si>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</si>
  <si>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</si>
  <si>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</si>
  <si>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</si>
  <si>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</si>
  <si>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</si>
  <si>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</si>
  <si>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</si>
  <si>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</si>
  <si>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</si>
  <si>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</si>
  <si>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</si>
  <si>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</si>
  <si>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</si>
  <si>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</si>
  <si>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</si>
  <si>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</si>
  <si>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</si>
  <si>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</si>
  <si>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</si>
  <si>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</si>
  <si>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</si>
  <si>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</si>
  <si>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</si>
  <si>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</si>
  <si>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</si>
  <si>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</si>
  <si>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</si>
  <si>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</si>
  <si>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</si>
  <si>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</si>
  <si>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</si>
  <si>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</si>
  <si>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</si>
  <si>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</si>
  <si>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</si>
  <si>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</si>
  <si>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</si>
  <si>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</si>
  <si>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</si>
  <si>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</si>
  <si>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</si>
  <si>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</si>
  <si>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</si>
  <si>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</si>
  <si>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</si>
  <si>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</si>
  <si>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</si>
  <si>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</si>
  <si>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</si>
  <si>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</si>
  <si>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</si>
  <si>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</si>
  <si>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</si>
  <si>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</si>
  <si>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</si>
  <si>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</si>
  <si>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</si>
  <si>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</si>
  <si>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</si>
  <si>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</si>
  <si>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</si>
  <si>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</si>
  <si>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</si>
  <si>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</si>
  <si>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</si>
  <si>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</si>
  <si>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</si>
  <si>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</si>
  <si>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</si>
  <si>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</si>
  <si>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</si>
  <si>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</si>
  <si>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</si>
  <si>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</si>
  <si>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</si>
  <si>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</si>
  <si>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</si>
  <si>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</si>
  <si>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</si>
  <si>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</si>
  <si>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</si>
  <si>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</si>
  <si>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</si>
  <si>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</si>
  <si>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</si>
  <si>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</si>
  <si>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</si>
  <si>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</si>
  <si>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</si>
  <si>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</si>
  <si>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</si>
  <si>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</si>
  <si>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</si>
  <si>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</si>
  <si>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</si>
  <si>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</si>
  <si>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</si>
  <si>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</si>
  <si>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</si>
  <si>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</si>
  <si>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</si>
  <si>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</si>
  <si>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</si>
  <si>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</si>
  <si>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</si>
  <si>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</si>
  <si>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</si>
  <si>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</si>
  <si>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</si>
  <si>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</si>
  <si>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</si>
  <si>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</si>
  <si>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</si>
  <si>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</si>
  <si>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</si>
  <si>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</si>
  <si>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</si>
  <si>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</si>
  <si>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</si>
  <si>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</si>
  <si>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</si>
  <si>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</si>
  <si>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</si>
  <si>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</si>
  <si>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</si>
  <si>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</si>
  <si>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</si>
  <si>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</si>
  <si>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</si>
  <si>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</si>
  <si>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</si>
  <si>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</si>
  <si>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</si>
  <si>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</si>
  <si>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</si>
  <si>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</si>
  <si>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</si>
  <si>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</si>
  <si>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</si>
  <si>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</si>
  <si>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</si>
  <si>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</si>
  <si>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</si>
  <si>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</si>
  <si>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</si>
  <si>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</si>
  <si>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</si>
  <si>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</si>
  <si>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</si>
  <si>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</si>
  <si>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</si>
  <si>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</si>
  <si>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</si>
  <si>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</si>
  <si>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</si>
  <si>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</si>
  <si>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</si>
  <si>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</si>
  <si>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</si>
  <si>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</si>
  <si>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</si>
  <si>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</si>
  <si>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</si>
  <si>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</si>
  <si>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</si>
  <si>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</si>
  <si>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</si>
  <si>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</si>
  <si>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</si>
  <si>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</si>
  <si>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</si>
  <si>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</si>
  <si>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</si>
  <si>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</si>
  <si>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</si>
  <si>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</si>
  <si>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</si>
  <si>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</si>
  <si>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</si>
  <si>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</si>
  <si>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</si>
  <si>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</si>
  <si>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</si>
  <si>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</si>
  <si>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</si>
  <si>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</si>
  <si>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</si>
  <si>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</si>
  <si>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</si>
  <si>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</si>
  <si>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</si>
  <si>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</si>
  <si>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</si>
  <si>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</si>
  <si>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</si>
  <si>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</si>
  <si>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</si>
  <si>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</si>
  <si>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</si>
  <si>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</si>
  <si>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</si>
  <si>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</si>
  <si>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</si>
  <si>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</si>
  <si>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</si>
  <si>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</si>
  <si>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</si>
  <si>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</si>
  <si>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</si>
  <si>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</si>
  <si>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</si>
  <si>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</si>
  <si>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</si>
  <si>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</si>
  <si>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</si>
  <si>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</si>
  <si>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</si>
  <si>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</si>
  <si>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</si>
  <si>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</si>
  <si>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</si>
  <si>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</si>
  <si>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</si>
  <si>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</si>
  <si>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</si>
  <si>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</si>
  <si>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</si>
  <si>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</si>
  <si>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</si>
  <si>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</si>
  <si>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</si>
  <si>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</si>
  <si>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</si>
  <si>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</si>
  <si>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</si>
  <si>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</si>
  <si>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</si>
  <si>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</si>
  <si>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</si>
  <si>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</si>
  <si>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</si>
  <si>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</si>
  <si>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</si>
  <si>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</si>
  <si>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</si>
  <si>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</si>
  <si>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</si>
  <si>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</si>
  <si>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</si>
  <si>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</si>
  <si>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</si>
  <si>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</si>
  <si>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</si>
  <si>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</si>
  <si>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</si>
  <si>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</si>
  <si>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</si>
  <si>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</si>
  <si>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</si>
  <si>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</si>
  <si>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</si>
  <si>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</t>
    <phoneticPr fontId="1" type="noConversion"/>
  </si>
  <si>
    <t>IgnoreEvadeVisualGreekWarrior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</si>
</sst>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6"/>
  <sheetViews>
    <sheetView workbookViewId="0">
      <pane ySplit="1" topLeftCell="A25" activePane="bottomLeft" state="frozen"/>
      <selection pane="bottomLeft" activeCell="A39" sqref="A3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712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796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s="10" t="s">
        <v>784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203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48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439</v>
      </c>
      <c r="B39" s="10" t="s">
        <v>25</v>
      </c>
      <c r="C39" s="6">
        <f t="shared" ca="1" si="14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653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440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441</v>
      </c>
      <c r="B42" s="10" t="s">
        <v>25</v>
      </c>
      <c r="C42" s="6">
        <f t="shared" ca="1" si="14"/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806</v>
      </c>
      <c r="B43" s="10" t="s">
        <v>797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716</v>
      </c>
      <c r="B44" s="10" t="s">
        <v>713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718</v>
      </c>
      <c r="B45" s="10" t="s">
        <v>719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794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442</v>
      </c>
      <c r="B47" s="10" t="s">
        <v>25</v>
      </c>
      <c r="C47" s="6">
        <f t="shared" ca="1" si="14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978</v>
      </c>
      <c r="B48" s="10" t="s">
        <v>170</v>
      </c>
      <c r="C48" s="6">
        <f t="shared" ca="1" si="14"/>
        <v>56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448</v>
      </c>
      <c r="B49" s="10" t="s">
        <v>25</v>
      </c>
      <c r="C49" s="6">
        <f t="shared" ref="C49:C52" ca="1" si="21">VLOOKUP(B49,OFFSET(INDIRECT("$A:$B"),0,MATCH(B$1&amp;"_Verify",INDIRECT("$1:$1"),0)-1),2,0)</f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662</v>
      </c>
      <c r="B50" s="10" t="s">
        <v>656</v>
      </c>
      <c r="C50" s="6">
        <f t="shared" ca="1" si="21"/>
        <v>44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450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1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692</v>
      </c>
      <c r="B53" s="10" t="s">
        <v>690</v>
      </c>
      <c r="C53" s="6">
        <f t="shared" ref="C53:C54" ca="1" si="22">VLOOKUP(B53,OFFSET(INDIRECT("$A:$B"),0,MATCH(B$1&amp;"_Verify",INDIRECT("$1:$1"),0)-1),2,0)</f>
        <v>13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695</v>
      </c>
      <c r="B54" s="10" t="s">
        <v>696</v>
      </c>
      <c r="C54" s="6">
        <f t="shared" ca="1" si="22"/>
        <v>11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453</v>
      </c>
      <c r="B55" s="10" t="s">
        <v>25</v>
      </c>
      <c r="C55" s="6">
        <f t="shared" ref="C55:C95" ca="1" si="23">VLOOKUP(B55,OFFSET(INDIRECT("$A:$B"),0,MATCH(B$1&amp;"_Verify",INDIRECT("$1:$1"),0)-1),2,0)</f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454</v>
      </c>
      <c r="B56" s="10" t="s">
        <v>25</v>
      </c>
      <c r="C56" s="6">
        <f t="shared" ca="1" si="23"/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455</v>
      </c>
      <c r="B57" s="10" t="s">
        <v>25</v>
      </c>
      <c r="C57" s="6">
        <f t="shared" ca="1" si="23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456</v>
      </c>
      <c r="B58" s="10" t="s">
        <v>25</v>
      </c>
      <c r="C58" s="6">
        <f t="shared" ca="1" si="23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974</v>
      </c>
      <c r="B59" s="10" t="s">
        <v>664</v>
      </c>
      <c r="C59" s="6">
        <f t="shared" ca="1" si="23"/>
        <v>24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4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3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3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5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3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672</v>
      </c>
      <c r="B65" s="10" t="s">
        <v>338</v>
      </c>
      <c r="C65" s="6">
        <f t="shared" ref="C65:C66" ca="1" si="26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671</v>
      </c>
      <c r="B66" s="10" t="s">
        <v>25</v>
      </c>
      <c r="C66" s="6">
        <f t="shared" ca="1" si="26"/>
        <v>2</v>
      </c>
      <c r="D66" s="10"/>
      <c r="F66" t="s">
        <v>699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3"/>
        <v>2</v>
      </c>
      <c r="D67" s="10"/>
      <c r="F67" t="s">
        <v>724</v>
      </c>
      <c r="G67">
        <v>75</v>
      </c>
      <c r="H67">
        <v>1</v>
      </c>
    </row>
    <row r="68" spans="1:8" x14ac:dyDescent="0.3">
      <c r="A68" s="10" t="s">
        <v>689</v>
      </c>
      <c r="B68" s="10" t="s">
        <v>25</v>
      </c>
      <c r="C68" s="6">
        <f t="shared" ca="1" si="23"/>
        <v>2</v>
      </c>
      <c r="D68" s="10"/>
      <c r="F68" t="s">
        <v>738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3"/>
        <v>2</v>
      </c>
      <c r="D69" s="10"/>
      <c r="F69" t="s">
        <v>748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3"/>
        <v>33</v>
      </c>
      <c r="D70" s="10"/>
      <c r="F70" t="s">
        <v>798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3"/>
        <v>2</v>
      </c>
      <c r="F71" t="s">
        <v>826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3"/>
        <v>2</v>
      </c>
      <c r="D72" s="10"/>
      <c r="F72" t="s">
        <v>850</v>
      </c>
      <c r="G72">
        <v>80</v>
      </c>
      <c r="H72">
        <v>1</v>
      </c>
    </row>
    <row r="73" spans="1:8" x14ac:dyDescent="0.3">
      <c r="A73" s="10" t="s">
        <v>686</v>
      </c>
      <c r="B73" s="10" t="s">
        <v>25</v>
      </c>
      <c r="C73" s="6">
        <f t="shared" ca="1" si="23"/>
        <v>2</v>
      </c>
      <c r="D73" s="10"/>
      <c r="F73" t="s">
        <v>892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7">VLOOKUP(B74,OFFSET(INDIRECT("$A:$B"),0,MATCH(B$1&amp;"_Verify",INDIRECT("$1:$1"),0)-1),2,0)</f>
        <v>2</v>
      </c>
      <c r="D74" s="10"/>
      <c r="F74" t="s">
        <v>920</v>
      </c>
      <c r="G74">
        <v>82</v>
      </c>
      <c r="H74">
        <v>1</v>
      </c>
    </row>
    <row r="75" spans="1:8" x14ac:dyDescent="0.3">
      <c r="A75" s="10" t="s">
        <v>687</v>
      </c>
      <c r="B75" s="10" t="s">
        <v>779</v>
      </c>
      <c r="C75" s="6">
        <f t="shared" ca="1" si="27"/>
        <v>25</v>
      </c>
      <c r="D75" s="10"/>
      <c r="F75" t="s">
        <v>924</v>
      </c>
      <c r="G75">
        <v>83</v>
      </c>
      <c r="H75">
        <v>1</v>
      </c>
    </row>
    <row r="76" spans="1:8" s="10" customFormat="1" x14ac:dyDescent="0.3">
      <c r="A76" s="10" t="s">
        <v>721</v>
      </c>
      <c r="B76" s="10" t="s">
        <v>25</v>
      </c>
      <c r="C76" s="6">
        <f t="shared" ca="1" si="23"/>
        <v>2</v>
      </c>
      <c r="F76" s="10" t="s">
        <v>928</v>
      </c>
      <c r="G76" s="10">
        <v>84</v>
      </c>
      <c r="H76" s="10">
        <v>1</v>
      </c>
    </row>
    <row r="77" spans="1:8" x14ac:dyDescent="0.3">
      <c r="A77" s="10" t="s">
        <v>675</v>
      </c>
      <c r="B77" s="10" t="s">
        <v>930</v>
      </c>
      <c r="C77" s="6">
        <f t="shared" ref="C77:C78" ca="1" si="28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8"/>
        <v>2</v>
      </c>
      <c r="D78" s="10"/>
      <c r="F78" s="10"/>
      <c r="G78" s="10"/>
      <c r="H78" s="10"/>
    </row>
    <row r="79" spans="1:8" s="10" customFormat="1" x14ac:dyDescent="0.3">
      <c r="A79" s="10" t="s">
        <v>804</v>
      </c>
      <c r="B79" s="10" t="s">
        <v>795</v>
      </c>
      <c r="C79" s="6">
        <f t="shared" ref="C79" ca="1" si="29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677</v>
      </c>
      <c r="B80" s="10" t="s">
        <v>930</v>
      </c>
      <c r="C80" s="6">
        <f t="shared" ref="C80" ca="1" si="30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3"/>
        <v>2</v>
      </c>
      <c r="D81" s="10"/>
      <c r="F81" s="10"/>
      <c r="G81" s="10"/>
      <c r="H81" s="10"/>
    </row>
    <row r="82" spans="1:8" x14ac:dyDescent="0.3">
      <c r="A82" s="10" t="s">
        <v>685</v>
      </c>
      <c r="B82" s="10" t="s">
        <v>170</v>
      </c>
      <c r="C82" s="6">
        <f t="shared" ca="1" si="23"/>
        <v>56</v>
      </c>
      <c r="D82" s="10"/>
    </row>
    <row r="83" spans="1:8" x14ac:dyDescent="0.3">
      <c r="A83" s="10" t="s">
        <v>791</v>
      </c>
      <c r="B83" s="10" t="s">
        <v>186</v>
      </c>
      <c r="C83" s="6">
        <f t="shared" ca="1" si="23"/>
        <v>35</v>
      </c>
      <c r="D83" s="10"/>
    </row>
    <row r="84" spans="1:8" x14ac:dyDescent="0.3">
      <c r="A84" s="10" t="s">
        <v>790</v>
      </c>
      <c r="B84" s="10" t="s">
        <v>785</v>
      </c>
      <c r="C84" s="6">
        <f t="shared" ref="C84" ca="1" si="31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3"/>
        <v>2</v>
      </c>
      <c r="D85" s="10"/>
    </row>
    <row r="86" spans="1:8" x14ac:dyDescent="0.3">
      <c r="A86" s="10" t="s">
        <v>711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</row>
    <row r="87" spans="1:8" x14ac:dyDescent="0.3">
      <c r="A87" s="10" t="s">
        <v>705</v>
      </c>
      <c r="B87" s="10" t="s">
        <v>699</v>
      </c>
      <c r="C87" s="6">
        <f t="shared" ref="C87" ca="1" si="33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679</v>
      </c>
      <c r="B89" s="10" t="s">
        <v>25</v>
      </c>
      <c r="C89" s="6">
        <f t="shared" ref="C89" ca="1" si="34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3"/>
        <v>2</v>
      </c>
      <c r="D90" s="10"/>
    </row>
    <row r="91" spans="1:8" x14ac:dyDescent="0.3">
      <c r="A91" s="10" t="s">
        <v>680</v>
      </c>
      <c r="B91" s="10" t="s">
        <v>413</v>
      </c>
      <c r="C91" s="6">
        <f t="shared" ca="1" si="23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5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3"/>
        <v>73</v>
      </c>
      <c r="D93" s="10"/>
    </row>
    <row r="94" spans="1:8" x14ac:dyDescent="0.3">
      <c r="A94" s="10" t="s">
        <v>976</v>
      </c>
      <c r="B94" s="10" t="s">
        <v>170</v>
      </c>
      <c r="C94" s="6">
        <f t="shared" ca="1" si="23"/>
        <v>56</v>
      </c>
      <c r="D94" s="10"/>
      <c r="F94" s="10"/>
      <c r="G94" s="10"/>
      <c r="H94" s="10"/>
    </row>
    <row r="95" spans="1:8" x14ac:dyDescent="0.3">
      <c r="A95" s="10" t="s">
        <v>471</v>
      </c>
      <c r="B95" s="10" t="s">
        <v>25</v>
      </c>
      <c r="C95" s="6">
        <f t="shared" ca="1" si="23"/>
        <v>2</v>
      </c>
      <c r="D95" s="10"/>
    </row>
    <row r="96" spans="1:8" x14ac:dyDescent="0.3">
      <c r="A96" s="10" t="s">
        <v>473</v>
      </c>
      <c r="B96" s="10" t="s">
        <v>25</v>
      </c>
      <c r="C96" s="6">
        <f t="shared" ref="C96" ca="1" si="36">VLOOKUP(B96,OFFSET(INDIRECT("$A:$B"),0,MATCH(B$1&amp;"_Verify",INDIRECT("$1:$1"),0)-1),2,0)</f>
        <v>2</v>
      </c>
      <c r="D96" s="10"/>
    </row>
    <row r="97" spans="1:4" x14ac:dyDescent="0.3">
      <c r="A97" s="10" t="s">
        <v>682</v>
      </c>
      <c r="B97" s="10" t="s">
        <v>25</v>
      </c>
      <c r="C97" s="6">
        <f t="shared" ref="C97:C98" ca="1" si="37">VLOOKUP(B97,OFFSET(INDIRECT("$A:$B"),0,MATCH(B$1&amp;"_Verify",INDIRECT("$1:$1"),0)-1),2,0)</f>
        <v>2</v>
      </c>
      <c r="D97" s="10"/>
    </row>
    <row r="98" spans="1:4" x14ac:dyDescent="0.3">
      <c r="A98" s="10" t="s">
        <v>117</v>
      </c>
      <c r="B98" s="10" t="s">
        <v>13</v>
      </c>
      <c r="C98" s="6">
        <f t="shared" ca="1" si="37"/>
        <v>2</v>
      </c>
      <c r="D98" s="10"/>
    </row>
    <row r="99" spans="1:4" x14ac:dyDescent="0.3">
      <c r="A99" s="10" t="s">
        <v>759</v>
      </c>
      <c r="B99" s="10" t="s">
        <v>13</v>
      </c>
      <c r="C99" s="6">
        <f t="shared" ref="C99" ca="1" si="38">VLOOKUP(B99,OFFSET(INDIRECT("$A:$B"),0,MATCH(B$1&amp;"_Verify",INDIRECT("$1:$1"),0)-1),2,0)</f>
        <v>2</v>
      </c>
      <c r="D99" s="10"/>
    </row>
    <row r="100" spans="1:4" x14ac:dyDescent="0.3">
      <c r="A100" t="s">
        <v>107</v>
      </c>
      <c r="B100" t="s">
        <v>93</v>
      </c>
      <c r="C100" s="6">
        <f t="shared" ca="1" si="11"/>
        <v>13</v>
      </c>
    </row>
    <row r="101" spans="1:4" x14ac:dyDescent="0.3">
      <c r="A101" t="s">
        <v>106</v>
      </c>
      <c r="B101" t="s">
        <v>105</v>
      </c>
      <c r="C101" s="6">
        <f t="shared" ca="1" si="11"/>
        <v>54</v>
      </c>
    </row>
    <row r="102" spans="1:4" x14ac:dyDescent="0.3">
      <c r="A102" t="s">
        <v>113</v>
      </c>
      <c r="B102" t="s">
        <v>112</v>
      </c>
      <c r="C102" s="6">
        <f t="shared" ca="1" si="11"/>
        <v>53</v>
      </c>
    </row>
    <row r="103" spans="1:4" x14ac:dyDescent="0.3">
      <c r="A103" t="s">
        <v>119</v>
      </c>
      <c r="B103" t="s">
        <v>93</v>
      </c>
      <c r="C103" s="6">
        <f t="shared" ca="1" si="11"/>
        <v>13</v>
      </c>
    </row>
    <row r="104" spans="1:4" x14ac:dyDescent="0.3">
      <c r="A104" t="s">
        <v>116</v>
      </c>
      <c r="B104" t="s">
        <v>136</v>
      </c>
      <c r="C104" s="6">
        <f t="shared" ca="1" si="11"/>
        <v>55</v>
      </c>
    </row>
    <row r="105" spans="1:4" x14ac:dyDescent="0.3">
      <c r="A105" s="10" t="s">
        <v>542</v>
      </c>
      <c r="B105" s="10" t="s">
        <v>537</v>
      </c>
      <c r="C105" s="6">
        <f t="shared" ref="C105:C107" ca="1" si="39">VLOOKUP(B105,OFFSET(INDIRECT("$A:$B"),0,MATCH(B$1&amp;"_Verify",INDIRECT("$1:$1"),0)-1),2,0)</f>
        <v>69</v>
      </c>
      <c r="D105" s="10"/>
    </row>
    <row r="106" spans="1:4" x14ac:dyDescent="0.3">
      <c r="A106" s="10" t="s">
        <v>588</v>
      </c>
      <c r="B106" s="10" t="s">
        <v>537</v>
      </c>
      <c r="C106" s="6">
        <f t="shared" ref="C106" ca="1" si="40">VLOOKUP(B106,OFFSET(INDIRECT("$A:$B"),0,MATCH(B$1&amp;"_Verify",INDIRECT("$1:$1"),0)-1),2,0)</f>
        <v>69</v>
      </c>
      <c r="D106" s="10"/>
    </row>
    <row r="107" spans="1:4" x14ac:dyDescent="0.3">
      <c r="A107" s="10" t="s">
        <v>559</v>
      </c>
      <c r="B107" s="10" t="s">
        <v>537</v>
      </c>
      <c r="C107" s="6">
        <f t="shared" ca="1" si="39"/>
        <v>69</v>
      </c>
      <c r="D107" s="10"/>
    </row>
    <row r="108" spans="1:4" x14ac:dyDescent="0.3">
      <c r="A108" s="10" t="s">
        <v>554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4" x14ac:dyDescent="0.3">
      <c r="A109" s="10" t="s">
        <v>556</v>
      </c>
      <c r="B109" s="10" t="s">
        <v>537</v>
      </c>
      <c r="C109" s="6">
        <f t="shared" ref="C109" ca="1" si="42">VLOOKUP(B109,OFFSET(INDIRECT("$A:$B"),0,MATCH(B$1&amp;"_Verify",INDIRECT("$1:$1"),0)-1),2,0)</f>
        <v>69</v>
      </c>
      <c r="D109" s="10"/>
    </row>
    <row r="110" spans="1:4" x14ac:dyDescent="0.3">
      <c r="A110" s="10" t="s">
        <v>575</v>
      </c>
      <c r="B110" s="10" t="s">
        <v>26</v>
      </c>
      <c r="C110" s="6">
        <f t="shared" ca="1" si="11"/>
        <v>6</v>
      </c>
      <c r="D110" s="10"/>
    </row>
    <row r="111" spans="1:4" x14ac:dyDescent="0.3">
      <c r="A111" s="10" t="s">
        <v>577</v>
      </c>
      <c r="B111" s="10" t="s">
        <v>21</v>
      </c>
      <c r="C111" s="6">
        <f t="shared" ca="1" si="11"/>
        <v>7</v>
      </c>
      <c r="D111" s="10"/>
    </row>
    <row r="112" spans="1:4" s="10" customFormat="1" x14ac:dyDescent="0.3">
      <c r="A112" s="10" t="s">
        <v>584</v>
      </c>
      <c r="B112" s="10" t="s">
        <v>578</v>
      </c>
      <c r="C112" s="6">
        <f t="shared" ref="C112" ca="1" si="43">VLOOKUP(B112,OFFSET(INDIRECT("$A:$B"),0,MATCH(B$1&amp;"_Verify",INDIRECT("$1:$1"),0)-1),2,0)</f>
        <v>70</v>
      </c>
    </row>
    <row r="113" spans="1:8" s="10" customFormat="1" x14ac:dyDescent="0.3">
      <c r="A113" s="10" t="s">
        <v>906</v>
      </c>
      <c r="B113" s="10" t="s">
        <v>578</v>
      </c>
      <c r="C113" s="6">
        <f t="shared" ref="C113" ca="1" si="44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909</v>
      </c>
      <c r="B114" s="10" t="s">
        <v>578</v>
      </c>
      <c r="C114" s="6">
        <f t="shared" ref="C114" ca="1" si="45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911</v>
      </c>
      <c r="B115" s="10" t="s">
        <v>578</v>
      </c>
      <c r="C115" s="6">
        <f t="shared" ref="C115" ca="1" si="46">VLOOKUP(B115,OFFSET(INDIRECT("$A:$B"),0,MATCH(B$1&amp;"_Verify",INDIRECT("$1:$1"),0)-1),2,0)</f>
        <v>70</v>
      </c>
      <c r="D115" s="10"/>
    </row>
    <row r="116" spans="1:8" x14ac:dyDescent="0.3">
      <c r="A116" s="10" t="s">
        <v>597</v>
      </c>
      <c r="B116" s="10" t="s">
        <v>578</v>
      </c>
      <c r="C116" s="6">
        <f t="shared" ref="C116" ca="1" si="47">VLOOKUP(B116,OFFSET(INDIRECT("$A:$B"),0,MATCH(B$1&amp;"_Verify",INDIRECT("$1:$1"),0)-1),2,0)</f>
        <v>70</v>
      </c>
      <c r="D116" s="10"/>
      <c r="F116" s="10"/>
      <c r="G116" s="10"/>
      <c r="H116" s="10"/>
    </row>
    <row r="117" spans="1:8" x14ac:dyDescent="0.3">
      <c r="A117" s="10" t="s">
        <v>599</v>
      </c>
      <c r="B117" s="10" t="s">
        <v>590</v>
      </c>
      <c r="C117" s="6">
        <f t="shared" ref="C117:C119" ca="1" si="48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756</v>
      </c>
      <c r="B118" s="10" t="s">
        <v>590</v>
      </c>
      <c r="C118" s="6">
        <f t="shared" ref="C118" ca="1" si="49">VLOOKUP(B118,OFFSET(INDIRECT("$A:$B"),0,MATCH(B$1&amp;"_Verify",INDIRECT("$1:$1"),0)-1),2,0)</f>
        <v>71</v>
      </c>
      <c r="D118" s="10"/>
    </row>
    <row r="119" spans="1:8" x14ac:dyDescent="0.3">
      <c r="A119" s="10" t="s">
        <v>602</v>
      </c>
      <c r="B119" s="10" t="s">
        <v>578</v>
      </c>
      <c r="C119" s="6">
        <f t="shared" ca="1" si="48"/>
        <v>70</v>
      </c>
      <c r="D119" s="10"/>
    </row>
    <row r="120" spans="1:8" x14ac:dyDescent="0.3">
      <c r="A120" s="10" t="s">
        <v>603</v>
      </c>
      <c r="B120" s="10" t="s">
        <v>578</v>
      </c>
      <c r="C120" s="6">
        <f t="shared" ref="C120:C123" ca="1" si="50">VLOOKUP(B120,OFFSET(INDIRECT("$A:$B"),0,MATCH(B$1&amp;"_Verify",INDIRECT("$1:$1"),0)-1),2,0)</f>
        <v>70</v>
      </c>
      <c r="D120" s="10"/>
    </row>
    <row r="121" spans="1:8" x14ac:dyDescent="0.3">
      <c r="A121" s="10" t="s">
        <v>902</v>
      </c>
      <c r="B121" s="10" t="s">
        <v>578</v>
      </c>
      <c r="C121" s="6">
        <f t="shared" ca="1" si="50"/>
        <v>70</v>
      </c>
      <c r="D121" s="10"/>
    </row>
    <row r="122" spans="1:8" x14ac:dyDescent="0.3">
      <c r="A122" s="10" t="s">
        <v>903</v>
      </c>
      <c r="B122" s="10" t="s">
        <v>578</v>
      </c>
      <c r="C122" s="6">
        <f t="shared" ref="C122" ca="1" si="51">VLOOKUP(B122,OFFSET(INDIRECT("$A:$B"),0,MATCH(B$1&amp;"_Verify",INDIRECT("$1:$1"),0)-1),2,0)</f>
        <v>70</v>
      </c>
      <c r="D122" s="10"/>
    </row>
    <row r="123" spans="1:8" x14ac:dyDescent="0.3">
      <c r="A123" s="10" t="s">
        <v>610</v>
      </c>
      <c r="B123" s="10" t="s">
        <v>537</v>
      </c>
      <c r="C123" s="6">
        <f t="shared" ca="1" si="50"/>
        <v>69</v>
      </c>
      <c r="D123" s="10"/>
    </row>
    <row r="124" spans="1:8" x14ac:dyDescent="0.3">
      <c r="A124" s="10" t="s">
        <v>611</v>
      </c>
      <c r="B124" s="10" t="s">
        <v>537</v>
      </c>
      <c r="C124" s="6">
        <f t="shared" ref="C124" ca="1" si="52">VLOOKUP(B124,OFFSET(INDIRECT("$A:$B"),0,MATCH(B$1&amp;"_Verify",INDIRECT("$1:$1"),0)-1),2,0)</f>
        <v>69</v>
      </c>
      <c r="D124" s="10"/>
    </row>
    <row r="125" spans="1:8" x14ac:dyDescent="0.3">
      <c r="A125" s="10" t="s">
        <v>612</v>
      </c>
      <c r="B125" s="10" t="s">
        <v>537</v>
      </c>
      <c r="C125" s="6">
        <f t="shared" ref="C125" ca="1" si="53">VLOOKUP(B125,OFFSET(INDIRECT("$A:$B"),0,MATCH(B$1&amp;"_Verify",INDIRECT("$1:$1"),0)-1),2,0)</f>
        <v>69</v>
      </c>
      <c r="D125" s="10"/>
    </row>
    <row r="126" spans="1:8" x14ac:dyDescent="0.3">
      <c r="A126" s="10" t="s">
        <v>644</v>
      </c>
      <c r="B126" s="10" t="s">
        <v>639</v>
      </c>
      <c r="C126" s="6">
        <f ca="1">VLOOKUP(B126,OFFSET(INDIRECT("$A:$B"),0,MATCH(B$1&amp;"_Verify",INDIRECT("$1:$1"),0)-1),2,0)</f>
        <v>72</v>
      </c>
      <c r="D126" s="10"/>
    </row>
    <row r="127" spans="1:8" x14ac:dyDescent="0.3">
      <c r="A127" s="10" t="s">
        <v>732</v>
      </c>
      <c r="B127" s="10" t="s">
        <v>724</v>
      </c>
      <c r="C127" s="6">
        <f ca="1">VLOOKUP(B127,OFFSET(INDIRECT("$A:$B"),0,MATCH(B$1&amp;"_Verify",INDIRECT("$1:$1"),0)-1),2,0)</f>
        <v>75</v>
      </c>
      <c r="D127" s="10"/>
    </row>
    <row r="128" spans="1:8" s="10" customFormat="1" x14ac:dyDescent="0.3">
      <c r="A128" s="10" t="s">
        <v>736</v>
      </c>
      <c r="B128" s="10" t="s">
        <v>737</v>
      </c>
      <c r="C128" s="6">
        <f ca="1">VLOOKUP(B128,OFFSET(INDIRECT("$A:$B"),0,MATCH(B$1&amp;"_Verify",INDIRECT("$1:$1"),0)-1),2,0)</f>
        <v>4</v>
      </c>
    </row>
    <row r="129" spans="1:4" s="10" customFormat="1" x14ac:dyDescent="0.3">
      <c r="A129" s="10" t="s">
        <v>739</v>
      </c>
      <c r="B129" s="10" t="s">
        <v>738</v>
      </c>
      <c r="C129" s="6">
        <f ca="1">VLOOKUP(B129,OFFSET(INDIRECT("$A:$B"),0,MATCH(B$1&amp;"_Verify",INDIRECT("$1:$1"),0)-1),2,0)</f>
        <v>76</v>
      </c>
    </row>
    <row r="130" spans="1:4" s="10" customFormat="1" x14ac:dyDescent="0.3">
      <c r="A130" s="10" t="s">
        <v>751</v>
      </c>
      <c r="B130" s="10" t="s">
        <v>749</v>
      </c>
      <c r="C130" s="6">
        <f t="shared" ref="C130:C134" ca="1" si="54">VLOOKUP(B130,OFFSET(INDIRECT("$A:$B"),0,MATCH(B$1&amp;"_Verify",INDIRECT("$1:$1"),0)-1),2,0)</f>
        <v>77</v>
      </c>
    </row>
    <row r="131" spans="1:4" s="10" customFormat="1" x14ac:dyDescent="0.3">
      <c r="A131" s="10" t="s">
        <v>753</v>
      </c>
      <c r="B131" s="10" t="s">
        <v>749</v>
      </c>
      <c r="C131" s="6">
        <f t="shared" ca="1" si="54"/>
        <v>77</v>
      </c>
    </row>
    <row r="132" spans="1:4" s="10" customFormat="1" x14ac:dyDescent="0.3">
      <c r="A132" s="10" t="s">
        <v>772</v>
      </c>
      <c r="B132" s="10" t="s">
        <v>578</v>
      </c>
      <c r="C132" s="6">
        <f t="shared" ca="1" si="54"/>
        <v>70</v>
      </c>
    </row>
    <row r="133" spans="1:4" s="10" customFormat="1" x14ac:dyDescent="0.3">
      <c r="A133" s="10" t="s">
        <v>774</v>
      </c>
      <c r="B133" s="10" t="s">
        <v>578</v>
      </c>
      <c r="C133" s="6">
        <f t="shared" ca="1" si="54"/>
        <v>70</v>
      </c>
    </row>
    <row r="134" spans="1:4" s="10" customFormat="1" x14ac:dyDescent="0.3">
      <c r="A134" s="10" t="s">
        <v>777</v>
      </c>
      <c r="B134" s="10" t="s">
        <v>590</v>
      </c>
      <c r="C134" s="6">
        <f t="shared" ca="1" si="54"/>
        <v>71</v>
      </c>
    </row>
    <row r="135" spans="1:4" s="10" customFormat="1" x14ac:dyDescent="0.3">
      <c r="A135" s="10" t="s">
        <v>832</v>
      </c>
      <c r="B135" s="10" t="s">
        <v>826</v>
      </c>
      <c r="C135" s="6">
        <f t="shared" ref="C135:C137" ca="1" si="55">VLOOKUP(B135,OFFSET(INDIRECT("$A:$B"),0,MATCH(B$1&amp;"_Verify",INDIRECT("$1:$1"),0)-1),2,0)</f>
        <v>79</v>
      </c>
    </row>
    <row r="136" spans="1:4" x14ac:dyDescent="0.3">
      <c r="A136" s="10" t="s">
        <v>858</v>
      </c>
      <c r="B136" s="10" t="s">
        <v>830</v>
      </c>
      <c r="C136" s="6">
        <f t="shared" ca="1" si="55"/>
        <v>7</v>
      </c>
      <c r="D136" s="10"/>
    </row>
    <row r="137" spans="1:4" x14ac:dyDescent="0.3">
      <c r="A137" s="10" t="s">
        <v>841</v>
      </c>
      <c r="B137" s="10" t="s">
        <v>578</v>
      </c>
      <c r="C137" s="6">
        <f t="shared" ca="1" si="55"/>
        <v>70</v>
      </c>
      <c r="D137" s="10"/>
    </row>
    <row r="138" spans="1:4" s="10" customFormat="1" x14ac:dyDescent="0.3">
      <c r="A138" s="10" t="s">
        <v>843</v>
      </c>
      <c r="B138" s="10" t="s">
        <v>578</v>
      </c>
      <c r="C138" s="6">
        <f t="shared" ref="C138:C139" ca="1" si="56">VLOOKUP(B138,OFFSET(INDIRECT("$A:$B"),0,MATCH(B$1&amp;"_Verify",INDIRECT("$1:$1"),0)-1),2,0)</f>
        <v>70</v>
      </c>
    </row>
    <row r="139" spans="1:4" x14ac:dyDescent="0.3">
      <c r="A139" s="10" t="s">
        <v>849</v>
      </c>
      <c r="B139" s="10" t="s">
        <v>847</v>
      </c>
      <c r="C139" s="6">
        <f t="shared" ca="1" si="56"/>
        <v>80</v>
      </c>
      <c r="D139" s="10"/>
    </row>
    <row r="140" spans="1:4" s="10" customFormat="1" x14ac:dyDescent="0.3">
      <c r="A140" s="10" t="s">
        <v>861</v>
      </c>
      <c r="B140" s="10" t="s">
        <v>538</v>
      </c>
      <c r="C140" s="6">
        <f t="shared" ref="C140" ca="1" si="57">VLOOKUP(B140,OFFSET(INDIRECT("$A:$B"),0,MATCH(B$1&amp;"_Verify",INDIRECT("$1:$1"),0)-1),2,0)</f>
        <v>69</v>
      </c>
    </row>
    <row r="141" spans="1:4" x14ac:dyDescent="0.3">
      <c r="A141" s="10" t="s">
        <v>865</v>
      </c>
      <c r="B141" s="10" t="s">
        <v>538</v>
      </c>
      <c r="C141" s="6">
        <f t="shared" ref="C141" ca="1" si="58">VLOOKUP(B141,OFFSET(INDIRECT("$A:$B"),0,MATCH(B$1&amp;"_Verify",INDIRECT("$1:$1"),0)-1),2,0)</f>
        <v>69</v>
      </c>
      <c r="D141" s="10"/>
    </row>
    <row r="142" spans="1:4" x14ac:dyDescent="0.3">
      <c r="A142" s="10" t="s">
        <v>870</v>
      </c>
      <c r="B142" s="10" t="s">
        <v>226</v>
      </c>
      <c r="C142" s="6">
        <f t="shared" ref="C142:C145" ca="1" si="59">VLOOKUP(B142,OFFSET(INDIRECT("$A:$B"),0,MATCH(B$1&amp;"_Verify",INDIRECT("$1:$1"),0)-1),2,0)</f>
        <v>15</v>
      </c>
      <c r="D142" s="10"/>
    </row>
    <row r="143" spans="1:4" s="10" customFormat="1" x14ac:dyDescent="0.3">
      <c r="A143" s="10" t="s">
        <v>882</v>
      </c>
      <c r="B143" s="10" t="s">
        <v>26</v>
      </c>
      <c r="C143" s="6">
        <f t="shared" ca="1" si="59"/>
        <v>6</v>
      </c>
    </row>
    <row r="144" spans="1:4" s="10" customFormat="1" x14ac:dyDescent="0.3">
      <c r="A144" s="10" t="s">
        <v>889</v>
      </c>
      <c r="B144" s="10" t="s">
        <v>826</v>
      </c>
      <c r="C144" s="6">
        <f t="shared" ca="1" si="59"/>
        <v>79</v>
      </c>
    </row>
    <row r="145" spans="1:4" x14ac:dyDescent="0.3">
      <c r="A145" s="10" t="s">
        <v>886</v>
      </c>
      <c r="B145" s="10" t="s">
        <v>719</v>
      </c>
      <c r="C145" s="6">
        <f t="shared" ca="1" si="59"/>
        <v>7</v>
      </c>
      <c r="D145" s="10"/>
    </row>
    <row r="146" spans="1:4" x14ac:dyDescent="0.3">
      <c r="A146" s="10" t="s">
        <v>899</v>
      </c>
      <c r="B146" s="10" t="s">
        <v>892</v>
      </c>
      <c r="C146" s="6">
        <f t="shared" ref="C146" ca="1" si="60">VLOOKUP(B146,OFFSET(INDIRECT("$A:$B"),0,MATCH(B$1&amp;"_Verify",INDIRECT("$1:$1"),0)-1),2,0)</f>
        <v>81</v>
      </c>
      <c r="D146" s="10"/>
    </row>
    <row r="147" spans="1:4" s="10" customFormat="1" x14ac:dyDescent="0.3">
      <c r="A147" s="10" t="s">
        <v>912</v>
      </c>
      <c r="B147" s="10" t="s">
        <v>913</v>
      </c>
      <c r="C147" s="6">
        <f t="shared" ref="C147" ca="1" si="61">VLOOKUP(B147,OFFSET(INDIRECT("$A:$B"),0,MATCH(B$1&amp;"_Verify",INDIRECT("$1:$1"),0)-1),2,0)</f>
        <v>69</v>
      </c>
    </row>
    <row r="148" spans="1:4" s="10" customFormat="1" x14ac:dyDescent="0.3">
      <c r="A148" s="10" t="s">
        <v>948</v>
      </c>
      <c r="B148" s="10" t="s">
        <v>338</v>
      </c>
      <c r="C148" s="6">
        <f t="shared" ref="C148:C149" ca="1" si="62">VLOOKUP(B148,OFFSET(INDIRECT("$A:$B"),0,MATCH(B$1&amp;"_Verify",INDIRECT("$1:$1"),0)-1),2,0)</f>
        <v>21</v>
      </c>
    </row>
    <row r="149" spans="1:4" s="10" customFormat="1" x14ac:dyDescent="0.3">
      <c r="A149" s="10" t="s">
        <v>949</v>
      </c>
      <c r="B149" s="10" t="s">
        <v>537</v>
      </c>
      <c r="C149" s="6">
        <f t="shared" ca="1" si="62"/>
        <v>69</v>
      </c>
    </row>
    <row r="150" spans="1:4" s="10" customFormat="1" x14ac:dyDescent="0.3">
      <c r="A150" s="10" t="s">
        <v>950</v>
      </c>
      <c r="B150" s="10" t="s">
        <v>24</v>
      </c>
      <c r="C150" s="6">
        <f ca="1">VLOOKUP(B150,OFFSET(INDIRECT("$A:$B"),0,MATCH(B$1&amp;"_Verify",INDIRECT("$1:$1"),0)-1),2,0)</f>
        <v>4</v>
      </c>
    </row>
    <row r="151" spans="1:4" s="10" customFormat="1" x14ac:dyDescent="0.3">
      <c r="A151" s="10" t="s">
        <v>954</v>
      </c>
      <c r="B151" s="10" t="s">
        <v>578</v>
      </c>
      <c r="C151" s="6">
        <f t="shared" ref="C151" ca="1" si="63">VLOOKUP(B151,OFFSET(INDIRECT("$A:$B"),0,MATCH(B$1&amp;"_Verify",INDIRECT("$1:$1"),0)-1),2,0)</f>
        <v>70</v>
      </c>
    </row>
    <row r="152" spans="1:4" s="10" customFormat="1" x14ac:dyDescent="0.3">
      <c r="A152" s="10" t="s">
        <v>961</v>
      </c>
      <c r="B152" s="10" t="s">
        <v>963</v>
      </c>
      <c r="C152" s="6">
        <f t="shared" ref="C152:C154" ca="1" si="64">VLOOKUP(B152,OFFSET(INDIRECT("$A:$B"),0,MATCH(B$1&amp;"_Verify",INDIRECT("$1:$1"),0)-1),2,0)</f>
        <v>52</v>
      </c>
    </row>
    <row r="153" spans="1:4" s="10" customFormat="1" x14ac:dyDescent="0.3">
      <c r="A153" s="10" t="s">
        <v>968</v>
      </c>
      <c r="B153" s="10" t="s">
        <v>93</v>
      </c>
      <c r="C153" s="6">
        <f t="shared" ca="1" si="64"/>
        <v>13</v>
      </c>
    </row>
    <row r="154" spans="1:4" x14ac:dyDescent="0.3">
      <c r="A154" s="10" t="s">
        <v>970</v>
      </c>
      <c r="B154" s="10" t="s">
        <v>169</v>
      </c>
      <c r="C154" s="6">
        <f t="shared" ca="1" si="64"/>
        <v>55</v>
      </c>
      <c r="D154" s="10"/>
    </row>
    <row r="155" spans="1:4" x14ac:dyDescent="0.3">
      <c r="A155" s="10" t="s">
        <v>622</v>
      </c>
      <c r="B155" s="10" t="s">
        <v>24</v>
      </c>
      <c r="C155" s="6">
        <f t="shared" ref="C155" ca="1" si="65">VLOOKUP(B155,OFFSET(INDIRECT("$A:$B"),0,MATCH(B$1&amp;"_Verify",INDIRECT("$1:$1"),0)-1),2,0)</f>
        <v>4</v>
      </c>
      <c r="D155" s="10"/>
    </row>
    <row r="156" spans="1:4" x14ac:dyDescent="0.3">
      <c r="A156" s="10" t="s">
        <v>626</v>
      </c>
      <c r="B156" s="10" t="s">
        <v>24</v>
      </c>
      <c r="C156" s="6">
        <f t="shared" ref="C156" ca="1" si="66">VLOOKUP(B156,OFFSET(INDIRECT("$A:$B"),0,MATCH(B$1&amp;"_Verify",INDIRECT("$1:$1"),0)-1),2,0)</f>
        <v>4</v>
      </c>
      <c r="D156" s="10"/>
    </row>
    <row r="157" spans="1:4" x14ac:dyDescent="0.3">
      <c r="A157" s="10" t="s">
        <v>628</v>
      </c>
      <c r="B157" s="10" t="s">
        <v>24</v>
      </c>
      <c r="C157" s="6">
        <f t="shared" ref="C157:C158" ca="1" si="67">VLOOKUP(B157,OFFSET(INDIRECT("$A:$B"),0,MATCH(B$1&amp;"_Verify",INDIRECT("$1:$1"),0)-1),2,0)</f>
        <v>4</v>
      </c>
      <c r="D157" s="10"/>
    </row>
    <row r="158" spans="1:4" x14ac:dyDescent="0.3">
      <c r="A158" s="10" t="s">
        <v>864</v>
      </c>
      <c r="B158" s="10" t="s">
        <v>54</v>
      </c>
      <c r="C158" s="6">
        <f t="shared" ca="1" si="67"/>
        <v>8</v>
      </c>
      <c r="D158" s="10"/>
    </row>
    <row r="159" spans="1:4" x14ac:dyDescent="0.3">
      <c r="A159" s="10" t="s">
        <v>874</v>
      </c>
      <c r="B159" s="10" t="s">
        <v>54</v>
      </c>
      <c r="C159" s="6">
        <f t="shared" ref="C159:C160" ca="1" si="68">VLOOKUP(B159,OFFSET(INDIRECT("$A:$B"),0,MATCH(B$1&amp;"_Verify",INDIRECT("$1:$1"),0)-1),2,0)</f>
        <v>8</v>
      </c>
      <c r="D159" s="10"/>
    </row>
    <row r="160" spans="1:4" x14ac:dyDescent="0.3">
      <c r="A160" s="10" t="s">
        <v>875</v>
      </c>
      <c r="B160" s="10" t="s">
        <v>54</v>
      </c>
      <c r="C160" s="6">
        <f t="shared" ca="1" si="68"/>
        <v>8</v>
      </c>
      <c r="D160" s="10"/>
    </row>
    <row r="161" spans="1:4" x14ac:dyDescent="0.3">
      <c r="A161" t="s">
        <v>242</v>
      </c>
      <c r="B161" t="s">
        <v>21</v>
      </c>
      <c r="C161" s="6">
        <f t="shared" ca="1" si="11"/>
        <v>7</v>
      </c>
    </row>
    <row r="162" spans="1:4" x14ac:dyDescent="0.3">
      <c r="A162" t="s">
        <v>243</v>
      </c>
      <c r="B162" t="s">
        <v>21</v>
      </c>
      <c r="C162" s="6">
        <f t="shared" ca="1" si="11"/>
        <v>7</v>
      </c>
    </row>
    <row r="163" spans="1:4" x14ac:dyDescent="0.3">
      <c r="A163" t="s">
        <v>244</v>
      </c>
      <c r="B163" t="s">
        <v>21</v>
      </c>
      <c r="C163" s="6">
        <f t="shared" ca="1" si="11"/>
        <v>7</v>
      </c>
    </row>
    <row r="164" spans="1:4" x14ac:dyDescent="0.3">
      <c r="A164" t="s">
        <v>245</v>
      </c>
      <c r="B164" t="s">
        <v>21</v>
      </c>
      <c r="C164" s="6">
        <f t="shared" ca="1" si="11"/>
        <v>7</v>
      </c>
    </row>
    <row r="165" spans="1:4" x14ac:dyDescent="0.3">
      <c r="A165" t="s">
        <v>246</v>
      </c>
      <c r="B165" t="s">
        <v>21</v>
      </c>
      <c r="C165" s="6">
        <f t="shared" ca="1" si="11"/>
        <v>7</v>
      </c>
    </row>
    <row r="166" spans="1:4" x14ac:dyDescent="0.3">
      <c r="A166" t="s">
        <v>247</v>
      </c>
      <c r="B166" t="s">
        <v>21</v>
      </c>
      <c r="C166" s="6">
        <f t="shared" ca="1" si="11"/>
        <v>7</v>
      </c>
    </row>
    <row r="167" spans="1:4" x14ac:dyDescent="0.3">
      <c r="A167" t="s">
        <v>248</v>
      </c>
      <c r="B167" t="s">
        <v>21</v>
      </c>
      <c r="C167" s="6">
        <f t="shared" ca="1" si="11"/>
        <v>7</v>
      </c>
    </row>
    <row r="168" spans="1:4" x14ac:dyDescent="0.3">
      <c r="A168" t="s">
        <v>249</v>
      </c>
      <c r="B168" t="s">
        <v>21</v>
      </c>
      <c r="C168" s="6">
        <f t="shared" ca="1" si="11"/>
        <v>7</v>
      </c>
    </row>
    <row r="169" spans="1:4" x14ac:dyDescent="0.3">
      <c r="A169" t="s">
        <v>250</v>
      </c>
      <c r="B169" t="s">
        <v>21</v>
      </c>
      <c r="C169" s="6">
        <f t="shared" ca="1" si="11"/>
        <v>7</v>
      </c>
    </row>
    <row r="170" spans="1:4" x14ac:dyDescent="0.3">
      <c r="A170" s="10" t="s">
        <v>486</v>
      </c>
      <c r="B170" s="10" t="s">
        <v>21</v>
      </c>
      <c r="C170" s="6">
        <f t="shared" ref="C170:C174" ca="1" si="69">VLOOKUP(B170,OFFSET(INDIRECT("$A:$B"),0,MATCH(B$1&amp;"_Verify",INDIRECT("$1:$1"),0)-1),2,0)</f>
        <v>7</v>
      </c>
      <c r="D170" s="10"/>
    </row>
    <row r="171" spans="1:4" x14ac:dyDescent="0.3">
      <c r="A171" s="10" t="s">
        <v>489</v>
      </c>
      <c r="B171" s="10" t="s">
        <v>21</v>
      </c>
      <c r="C171" s="6">
        <f t="shared" ref="C171" ca="1" si="70">VLOOKUP(B171,OFFSET(INDIRECT("$A:$B"),0,MATCH(B$1&amp;"_Verify",INDIRECT("$1:$1"),0)-1),2,0)</f>
        <v>7</v>
      </c>
      <c r="D171" s="10"/>
    </row>
    <row r="172" spans="1:4" x14ac:dyDescent="0.3">
      <c r="A172" s="10" t="s">
        <v>487</v>
      </c>
      <c r="B172" s="10" t="s">
        <v>21</v>
      </c>
      <c r="C172" s="6">
        <f t="shared" ca="1" si="69"/>
        <v>7</v>
      </c>
      <c r="D172" s="10"/>
    </row>
    <row r="173" spans="1:4" x14ac:dyDescent="0.3">
      <c r="A173" s="10" t="s">
        <v>490</v>
      </c>
      <c r="B173" s="10" t="s">
        <v>21</v>
      </c>
      <c r="C173" s="6">
        <f t="shared" ref="C173" ca="1" si="71">VLOOKUP(B173,OFFSET(INDIRECT("$A:$B"),0,MATCH(B$1&amp;"_Verify",INDIRECT("$1:$1"),0)-1),2,0)</f>
        <v>7</v>
      </c>
      <c r="D173" s="10"/>
    </row>
    <row r="174" spans="1:4" x14ac:dyDescent="0.3">
      <c r="A174" s="10" t="s">
        <v>488</v>
      </c>
      <c r="B174" s="10" t="s">
        <v>21</v>
      </c>
      <c r="C174" s="6">
        <f t="shared" ca="1" si="69"/>
        <v>7</v>
      </c>
      <c r="D174" s="10"/>
    </row>
    <row r="175" spans="1:4" x14ac:dyDescent="0.3">
      <c r="A175" s="10" t="s">
        <v>491</v>
      </c>
      <c r="B175" s="10" t="s">
        <v>21</v>
      </c>
      <c r="C175" s="6">
        <f t="shared" ref="C175" ca="1" si="72">VLOOKUP(B175,OFFSET(INDIRECT("$A:$B"),0,MATCH(B$1&amp;"_Verify",INDIRECT("$1:$1"),0)-1),2,0)</f>
        <v>7</v>
      </c>
      <c r="D175" s="10"/>
    </row>
    <row r="176" spans="1:4" x14ac:dyDescent="0.3">
      <c r="A176" t="s">
        <v>251</v>
      </c>
      <c r="B176" t="s">
        <v>21</v>
      </c>
      <c r="C176" s="6">
        <f t="shared" ca="1" si="11"/>
        <v>7</v>
      </c>
    </row>
    <row r="177" spans="1:4" x14ac:dyDescent="0.3">
      <c r="A177" t="s">
        <v>252</v>
      </c>
      <c r="B177" t="s">
        <v>21</v>
      </c>
      <c r="C177" s="6">
        <f t="shared" ca="1" si="11"/>
        <v>7</v>
      </c>
    </row>
    <row r="178" spans="1:4" x14ac:dyDescent="0.3">
      <c r="A178" t="s">
        <v>253</v>
      </c>
      <c r="B178" t="s">
        <v>21</v>
      </c>
      <c r="C178" s="6">
        <f t="shared" ca="1" si="11"/>
        <v>7</v>
      </c>
    </row>
    <row r="179" spans="1:4" x14ac:dyDescent="0.3">
      <c r="A179" s="10" t="s">
        <v>919</v>
      </c>
      <c r="B179" s="10" t="s">
        <v>21</v>
      </c>
      <c r="C179" s="6">
        <f t="shared" ref="C179" ca="1" si="73">VLOOKUP(B179,OFFSET(INDIRECT("$A:$B"),0,MATCH(B$1&amp;"_Verify",INDIRECT("$1:$1"),0)-1),2,0)</f>
        <v>7</v>
      </c>
      <c r="D179" s="10"/>
    </row>
    <row r="180" spans="1:4" x14ac:dyDescent="0.3">
      <c r="A180" t="s">
        <v>266</v>
      </c>
      <c r="B180" t="s">
        <v>268</v>
      </c>
      <c r="C180" s="6">
        <f t="shared" ca="1" si="11"/>
        <v>14</v>
      </c>
    </row>
    <row r="181" spans="1:4" x14ac:dyDescent="0.3">
      <c r="A181" s="10" t="s">
        <v>492</v>
      </c>
      <c r="B181" s="10" t="s">
        <v>268</v>
      </c>
      <c r="C181" s="6">
        <f t="shared" ref="C181:C182" ca="1" si="74">VLOOKUP(B181,OFFSET(INDIRECT("$A:$B"),0,MATCH(B$1&amp;"_Verify",INDIRECT("$1:$1"),0)-1),2,0)</f>
        <v>14</v>
      </c>
      <c r="D181" s="10"/>
    </row>
    <row r="182" spans="1:4" x14ac:dyDescent="0.3">
      <c r="A182" s="10" t="s">
        <v>494</v>
      </c>
      <c r="B182" s="10" t="s">
        <v>268</v>
      </c>
      <c r="C182" s="6">
        <f t="shared" ca="1" si="74"/>
        <v>14</v>
      </c>
      <c r="D182" s="10"/>
    </row>
    <row r="183" spans="1:4" x14ac:dyDescent="0.3">
      <c r="A183" s="10" t="s">
        <v>496</v>
      </c>
      <c r="B183" s="10" t="s">
        <v>268</v>
      </c>
      <c r="C183" s="6">
        <f t="shared" ref="C183" ca="1" si="75">VLOOKUP(B183,OFFSET(INDIRECT("$A:$B"),0,MATCH(B$1&amp;"_Verify",INDIRECT("$1:$1"),0)-1),2,0)</f>
        <v>14</v>
      </c>
      <c r="D183" s="10"/>
    </row>
    <row r="184" spans="1:4" x14ac:dyDescent="0.3">
      <c r="A184" t="s">
        <v>267</v>
      </c>
      <c r="B184" t="s">
        <v>268</v>
      </c>
      <c r="C184" s="6">
        <f t="shared" ca="1" si="11"/>
        <v>14</v>
      </c>
    </row>
    <row r="185" spans="1:4" x14ac:dyDescent="0.3">
      <c r="A185" s="10" t="s">
        <v>497</v>
      </c>
      <c r="B185" s="10" t="s">
        <v>268</v>
      </c>
      <c r="C185" s="6">
        <f t="shared" ref="C185:C186" ca="1" si="76">VLOOKUP(B185,OFFSET(INDIRECT("$A:$B"),0,MATCH(B$1&amp;"_Verify",INDIRECT("$1:$1"),0)-1),2,0)</f>
        <v>14</v>
      </c>
      <c r="D185" s="10"/>
    </row>
    <row r="186" spans="1:4" x14ac:dyDescent="0.3">
      <c r="A186" s="10" t="s">
        <v>498</v>
      </c>
      <c r="B186" s="10" t="s">
        <v>268</v>
      </c>
      <c r="C186" s="6">
        <f t="shared" ca="1" si="76"/>
        <v>14</v>
      </c>
      <c r="D186" s="10"/>
    </row>
    <row r="187" spans="1:4" x14ac:dyDescent="0.3">
      <c r="A187" s="10" t="s">
        <v>499</v>
      </c>
      <c r="B187" s="10" t="s">
        <v>268</v>
      </c>
      <c r="C187" s="6">
        <f t="shared" ref="C187" ca="1" si="77">VLOOKUP(B187,OFFSET(INDIRECT("$A:$B"),0,MATCH(B$1&amp;"_Verify",INDIRECT("$1:$1"),0)-1),2,0)</f>
        <v>14</v>
      </c>
      <c r="D187" s="10"/>
    </row>
    <row r="188" spans="1:4" x14ac:dyDescent="0.3">
      <c r="A188" s="10" t="s">
        <v>500</v>
      </c>
      <c r="B188" s="10" t="s">
        <v>477</v>
      </c>
      <c r="C188" s="6">
        <f t="shared" ref="C188:C189" ca="1" si="78">VLOOKUP(B188,OFFSET(INDIRECT("$A:$B"),0,MATCH(B$1&amp;"_Verify",INDIRECT("$1:$1"),0)-1),2,0)</f>
        <v>64</v>
      </c>
      <c r="D188" s="10"/>
    </row>
    <row r="189" spans="1:4" x14ac:dyDescent="0.3">
      <c r="A189" s="10" t="s">
        <v>501</v>
      </c>
      <c r="B189" s="10" t="s">
        <v>479</v>
      </c>
      <c r="C189" s="6">
        <f t="shared" ca="1" si="78"/>
        <v>65</v>
      </c>
      <c r="D189" s="10"/>
    </row>
    <row r="190" spans="1:4" x14ac:dyDescent="0.3">
      <c r="A190" t="s">
        <v>171</v>
      </c>
      <c r="B190" t="s">
        <v>165</v>
      </c>
      <c r="C190" s="6">
        <f t="shared" ca="1" si="11"/>
        <v>57</v>
      </c>
    </row>
    <row r="191" spans="1:4" x14ac:dyDescent="0.3">
      <c r="A191" s="10" t="s">
        <v>504</v>
      </c>
      <c r="B191" s="10" t="s">
        <v>165</v>
      </c>
      <c r="C191" s="6">
        <f t="shared" ref="C191" ca="1" si="79">VLOOKUP(B191,OFFSET(INDIRECT("$A:$B"),0,MATCH(B$1&amp;"_Verify",INDIRECT("$1:$1"),0)-1),2,0)</f>
        <v>57</v>
      </c>
      <c r="D191" s="10"/>
    </row>
    <row r="192" spans="1:4" x14ac:dyDescent="0.3">
      <c r="A192" t="s">
        <v>172</v>
      </c>
      <c r="B192" t="s">
        <v>165</v>
      </c>
      <c r="C192" s="6">
        <f t="shared" ca="1" si="11"/>
        <v>57</v>
      </c>
    </row>
    <row r="193" spans="1:4" x14ac:dyDescent="0.3">
      <c r="A193" s="10" t="s">
        <v>505</v>
      </c>
      <c r="B193" s="10" t="s">
        <v>165</v>
      </c>
      <c r="C193" s="6">
        <f t="shared" ref="C193" ca="1" si="80">VLOOKUP(B193,OFFSET(INDIRECT("$A:$B"),0,MATCH(B$1&amp;"_Verify",INDIRECT("$1:$1"),0)-1),2,0)</f>
        <v>57</v>
      </c>
      <c r="D193" s="10"/>
    </row>
    <row r="194" spans="1:4" x14ac:dyDescent="0.3">
      <c r="A194" t="s">
        <v>173</v>
      </c>
      <c r="B194" t="s">
        <v>165</v>
      </c>
      <c r="C194" s="6">
        <f t="shared" ca="1" si="11"/>
        <v>57</v>
      </c>
    </row>
    <row r="195" spans="1:4" x14ac:dyDescent="0.3">
      <c r="A195" s="10" t="s">
        <v>506</v>
      </c>
      <c r="B195" s="10" t="s">
        <v>165</v>
      </c>
      <c r="C195" s="6">
        <f t="shared" ref="C195" ca="1" si="81">VLOOKUP(B195,OFFSET(INDIRECT("$A:$B"),0,MATCH(B$1&amp;"_Verify",INDIRECT("$1:$1"),0)-1),2,0)</f>
        <v>57</v>
      </c>
      <c r="D195" s="10"/>
    </row>
    <row r="196" spans="1:4" x14ac:dyDescent="0.3">
      <c r="A196" t="s">
        <v>174</v>
      </c>
      <c r="B196" t="s">
        <v>184</v>
      </c>
      <c r="C196" s="6">
        <f t="shared" ca="1" si="11"/>
        <v>31</v>
      </c>
    </row>
    <row r="197" spans="1:4" x14ac:dyDescent="0.3">
      <c r="A197" t="s">
        <v>175</v>
      </c>
      <c r="B197" t="s">
        <v>182</v>
      </c>
      <c r="C197" s="6">
        <f t="shared" ca="1" si="11"/>
        <v>33</v>
      </c>
    </row>
    <row r="198" spans="1:4" x14ac:dyDescent="0.3">
      <c r="A198" t="s">
        <v>176</v>
      </c>
      <c r="B198" t="s">
        <v>185</v>
      </c>
      <c r="C198" s="6">
        <f t="shared" ca="1" si="11"/>
        <v>34</v>
      </c>
    </row>
    <row r="199" spans="1:4" x14ac:dyDescent="0.3">
      <c r="A199" t="s">
        <v>177</v>
      </c>
      <c r="B199" t="s">
        <v>186</v>
      </c>
      <c r="C199" s="6">
        <f t="shared" ca="1" si="11"/>
        <v>35</v>
      </c>
    </row>
    <row r="200" spans="1:4" x14ac:dyDescent="0.3">
      <c r="A200" t="s">
        <v>178</v>
      </c>
      <c r="B200" t="s">
        <v>187</v>
      </c>
      <c r="C200" s="6">
        <f t="shared" ca="1" si="11"/>
        <v>36</v>
      </c>
    </row>
    <row r="201" spans="1:4" x14ac:dyDescent="0.3">
      <c r="A201" t="s">
        <v>179</v>
      </c>
      <c r="B201" t="s">
        <v>188</v>
      </c>
      <c r="C201" s="6">
        <f t="shared" ca="1" si="11"/>
        <v>37</v>
      </c>
    </row>
    <row r="202" spans="1:4" x14ac:dyDescent="0.3">
      <c r="A202" t="s">
        <v>180</v>
      </c>
      <c r="B202" t="s">
        <v>189</v>
      </c>
      <c r="C202" s="6">
        <f t="shared" ca="1" si="11"/>
        <v>38</v>
      </c>
    </row>
    <row r="203" spans="1:4" x14ac:dyDescent="0.3">
      <c r="A203" t="s">
        <v>181</v>
      </c>
      <c r="B203" t="s">
        <v>190</v>
      </c>
      <c r="C203" s="6">
        <f t="shared" ca="1" si="11"/>
        <v>39</v>
      </c>
    </row>
    <row r="204" spans="1:4" x14ac:dyDescent="0.3">
      <c r="A204" t="s">
        <v>269</v>
      </c>
      <c r="B204" t="s">
        <v>528</v>
      </c>
      <c r="C204" s="6">
        <f t="shared" ref="C204" ca="1" si="82">VLOOKUP(B204,OFFSET(INDIRECT("$A:$B"),0,MATCH(B$1&amp;"_Verify",INDIRECT("$1:$1"),0)-1),2,0)</f>
        <v>68</v>
      </c>
    </row>
    <row r="205" spans="1:4" x14ac:dyDescent="0.3">
      <c r="A205" t="s">
        <v>270</v>
      </c>
      <c r="B205" t="s">
        <v>528</v>
      </c>
      <c r="C205" s="6">
        <f t="shared" ref="C205:C206" ca="1" si="83">VLOOKUP(B205,OFFSET(INDIRECT("$A:$B"),0,MATCH(B$1&amp;"_Verify",INDIRECT("$1:$1"),0)-1),2,0)</f>
        <v>68</v>
      </c>
    </row>
    <row r="206" spans="1:4" x14ac:dyDescent="0.3">
      <c r="A206" s="10" t="s">
        <v>936</v>
      </c>
      <c r="B206" s="10" t="s">
        <v>528</v>
      </c>
      <c r="C206" s="6">
        <f t="shared" ca="1" si="83"/>
        <v>68</v>
      </c>
      <c r="D206" s="10"/>
    </row>
    <row r="207" spans="1:4" x14ac:dyDescent="0.3">
      <c r="A207" s="10" t="s">
        <v>937</v>
      </c>
      <c r="B207" s="10" t="s">
        <v>528</v>
      </c>
      <c r="C207" s="6">
        <f t="shared" ref="C207" ca="1" si="84">VLOOKUP(B207,OFFSET(INDIRECT("$A:$B"),0,MATCH(B$1&amp;"_Verify",INDIRECT("$1:$1"),0)-1),2,0)</f>
        <v>68</v>
      </c>
      <c r="D207" s="10"/>
    </row>
    <row r="208" spans="1:4" x14ac:dyDescent="0.3">
      <c r="A208" t="s">
        <v>290</v>
      </c>
      <c r="B208" t="s">
        <v>93</v>
      </c>
      <c r="C208" s="6">
        <f t="shared" ref="C208:C211" ca="1" si="85">VLOOKUP(B208,OFFSET(INDIRECT("$A:$B"),0,MATCH(B$1&amp;"_Verify",INDIRECT("$1:$1"),0)-1),2,0)</f>
        <v>13</v>
      </c>
    </row>
    <row r="209" spans="1:4" x14ac:dyDescent="0.3">
      <c r="A209" t="s">
        <v>292</v>
      </c>
      <c r="B209" t="s">
        <v>21</v>
      </c>
      <c r="C209" s="6">
        <f t="shared" ca="1" si="85"/>
        <v>7</v>
      </c>
    </row>
    <row r="210" spans="1:4" x14ac:dyDescent="0.3">
      <c r="A210" t="s">
        <v>291</v>
      </c>
      <c r="B210" t="s">
        <v>93</v>
      </c>
      <c r="C210" s="6">
        <f t="shared" ca="1" si="85"/>
        <v>13</v>
      </c>
    </row>
    <row r="211" spans="1:4" x14ac:dyDescent="0.3">
      <c r="A211" t="s">
        <v>294</v>
      </c>
      <c r="B211" t="s">
        <v>21</v>
      </c>
      <c r="C211" s="6">
        <f t="shared" ca="1" si="85"/>
        <v>7</v>
      </c>
    </row>
    <row r="212" spans="1:4" x14ac:dyDescent="0.3">
      <c r="A212" t="s">
        <v>298</v>
      </c>
      <c r="B212" s="10" t="s">
        <v>528</v>
      </c>
      <c r="C212" s="6">
        <f t="shared" ref="C212" ca="1" si="86">VLOOKUP(B212,OFFSET(INDIRECT("$A:$B"),0,MATCH(B$1&amp;"_Verify",INDIRECT("$1:$1"),0)-1),2,0)</f>
        <v>68</v>
      </c>
    </row>
    <row r="213" spans="1:4" x14ac:dyDescent="0.3">
      <c r="A213" t="s">
        <v>299</v>
      </c>
      <c r="B213" s="10" t="s">
        <v>528</v>
      </c>
      <c r="C213" s="6">
        <f t="shared" ref="C213:C215" ca="1" si="87">VLOOKUP(B213,OFFSET(INDIRECT("$A:$B"),0,MATCH(B$1&amp;"_Verify",INDIRECT("$1:$1"),0)-1),2,0)</f>
        <v>68</v>
      </c>
    </row>
    <row r="214" spans="1:4" x14ac:dyDescent="0.3">
      <c r="A214" t="s">
        <v>300</v>
      </c>
      <c r="B214" t="s">
        <v>93</v>
      </c>
      <c r="C214" s="6">
        <f t="shared" ca="1" si="87"/>
        <v>13</v>
      </c>
    </row>
    <row r="215" spans="1:4" x14ac:dyDescent="0.3">
      <c r="A215" t="s">
        <v>301</v>
      </c>
      <c r="B215" t="s">
        <v>225</v>
      </c>
      <c r="C215" s="6">
        <f t="shared" ca="1" si="87"/>
        <v>15</v>
      </c>
    </row>
    <row r="216" spans="1:4" x14ac:dyDescent="0.3">
      <c r="A216" t="s">
        <v>302</v>
      </c>
      <c r="B216" t="s">
        <v>228</v>
      </c>
      <c r="C216" s="6">
        <f t="shared" ref="C216" ca="1" si="88">VLOOKUP(B216,OFFSET(INDIRECT("$A:$B"),0,MATCH(B$1&amp;"_Verify",INDIRECT("$1:$1"),0)-1),2,0)</f>
        <v>16</v>
      </c>
    </row>
    <row r="217" spans="1:4" x14ac:dyDescent="0.3">
      <c r="A217" t="s">
        <v>303</v>
      </c>
      <c r="B217" t="s">
        <v>228</v>
      </c>
      <c r="C217" s="6">
        <f t="shared" ref="C217" ca="1" si="89">VLOOKUP(B217,OFFSET(INDIRECT("$A:$B"),0,MATCH(B$1&amp;"_Verify",INDIRECT("$1:$1"),0)-1),2,0)</f>
        <v>16</v>
      </c>
    </row>
    <row r="218" spans="1:4" x14ac:dyDescent="0.3">
      <c r="A218" t="s">
        <v>306</v>
      </c>
      <c r="B218" t="s">
        <v>229</v>
      </c>
      <c r="C218" s="6">
        <f t="shared" ref="C218" ca="1" si="90">VLOOKUP(B218,OFFSET(INDIRECT("$A:$B"),0,MATCH(B$1&amp;"_Verify",INDIRECT("$1:$1"),0)-1),2,0)</f>
        <v>17</v>
      </c>
    </row>
    <row r="219" spans="1:4" x14ac:dyDescent="0.3">
      <c r="A219" t="s">
        <v>307</v>
      </c>
      <c r="B219" t="s">
        <v>229</v>
      </c>
      <c r="C219" s="6">
        <f t="shared" ref="C219" ca="1" si="91">VLOOKUP(B219,OFFSET(INDIRECT("$A:$B"),0,MATCH(B$1&amp;"_Verify",INDIRECT("$1:$1"),0)-1),2,0)</f>
        <v>17</v>
      </c>
    </row>
    <row r="220" spans="1:4" x14ac:dyDescent="0.3">
      <c r="A220" s="10" t="s">
        <v>938</v>
      </c>
      <c r="B220" s="10" t="s">
        <v>229</v>
      </c>
      <c r="C220" s="6">
        <f t="shared" ref="C220:C221" ca="1" si="92">VLOOKUP(B220,OFFSET(INDIRECT("$A:$B"),0,MATCH(B$1&amp;"_Verify",INDIRECT("$1:$1"),0)-1),2,0)</f>
        <v>17</v>
      </c>
      <c r="D220" s="10"/>
    </row>
    <row r="221" spans="1:4" x14ac:dyDescent="0.3">
      <c r="A221" s="10" t="s">
        <v>939</v>
      </c>
      <c r="B221" s="10" t="s">
        <v>229</v>
      </c>
      <c r="C221" s="6">
        <f t="shared" ca="1" si="92"/>
        <v>17</v>
      </c>
      <c r="D221" s="10"/>
    </row>
    <row r="222" spans="1:4" x14ac:dyDescent="0.3">
      <c r="A222" s="10" t="s">
        <v>940</v>
      </c>
      <c r="B222" s="10" t="s">
        <v>928</v>
      </c>
      <c r="C222" s="6">
        <f t="shared" ref="C222:C223" ca="1" si="93">VLOOKUP(B222,OFFSET(INDIRECT("$A:$B"),0,MATCH(B$1&amp;"_Verify",INDIRECT("$1:$1"),0)-1),2,0)</f>
        <v>84</v>
      </c>
      <c r="D222" s="10"/>
    </row>
    <row r="223" spans="1:4" x14ac:dyDescent="0.3">
      <c r="A223" s="10" t="s">
        <v>941</v>
      </c>
      <c r="B223" s="10" t="s">
        <v>928</v>
      </c>
      <c r="C223" s="6">
        <f t="shared" ca="1" si="93"/>
        <v>84</v>
      </c>
      <c r="D223" s="10"/>
    </row>
    <row r="224" spans="1:4" x14ac:dyDescent="0.3">
      <c r="A224" t="s">
        <v>308</v>
      </c>
      <c r="B224" t="s">
        <v>230</v>
      </c>
      <c r="C224" s="6">
        <f t="shared" ref="C224" ca="1" si="94">VLOOKUP(B224,OFFSET(INDIRECT("$A:$B"),0,MATCH(B$1&amp;"_Verify",INDIRECT("$1:$1"),0)-1),2,0)</f>
        <v>18</v>
      </c>
    </row>
    <row r="225" spans="1:4" x14ac:dyDescent="0.3">
      <c r="A225" t="s">
        <v>309</v>
      </c>
      <c r="B225" t="s">
        <v>230</v>
      </c>
      <c r="C225" s="6">
        <f t="shared" ref="C225" ca="1" si="95">VLOOKUP(B225,OFFSET(INDIRECT("$A:$B"),0,MATCH(B$1&amp;"_Verify",INDIRECT("$1:$1"),0)-1),2,0)</f>
        <v>18</v>
      </c>
    </row>
    <row r="226" spans="1:4" x14ac:dyDescent="0.3">
      <c r="A226" t="s">
        <v>310</v>
      </c>
      <c r="B226" t="s">
        <v>231</v>
      </c>
      <c r="C226" s="6">
        <f t="shared" ref="C226" ca="1" si="96">VLOOKUP(B226,OFFSET(INDIRECT("$A:$B"),0,MATCH(B$1&amp;"_Verify",INDIRECT("$1:$1"),0)-1),2,0)</f>
        <v>19</v>
      </c>
    </row>
    <row r="227" spans="1:4" x14ac:dyDescent="0.3">
      <c r="A227" t="s">
        <v>311</v>
      </c>
      <c r="B227" t="s">
        <v>231</v>
      </c>
      <c r="C227" s="6">
        <f t="shared" ref="C227" ca="1" si="97">VLOOKUP(B227,OFFSET(INDIRECT("$A:$B"),0,MATCH(B$1&amp;"_Verify",INDIRECT("$1:$1"),0)-1),2,0)</f>
        <v>19</v>
      </c>
    </row>
    <row r="228" spans="1:4" x14ac:dyDescent="0.3">
      <c r="A228" t="s">
        <v>313</v>
      </c>
      <c r="B228" t="s">
        <v>239</v>
      </c>
      <c r="C228" s="6">
        <f t="shared" ref="C228:C239" ca="1" si="98">VLOOKUP(B228,OFFSET(INDIRECT("$A:$B"),0,MATCH(B$1&amp;"_Verify",INDIRECT("$1:$1"),0)-1),2,0)</f>
        <v>20</v>
      </c>
    </row>
    <row r="229" spans="1:4" x14ac:dyDescent="0.3">
      <c r="A229" t="s">
        <v>314</v>
      </c>
      <c r="B229" t="s">
        <v>239</v>
      </c>
      <c r="C229" s="6">
        <f t="shared" ca="1" si="98"/>
        <v>20</v>
      </c>
    </row>
    <row r="230" spans="1:4" x14ac:dyDescent="0.3">
      <c r="A230" t="s">
        <v>365</v>
      </c>
      <c r="B230" t="s">
        <v>93</v>
      </c>
      <c r="C230" s="6">
        <f t="shared" ref="C230:C233" ca="1" si="99">VLOOKUP(B230,OFFSET(INDIRECT("$A:$B"),0,MATCH(B$1&amp;"_Verify",INDIRECT("$1:$1"),0)-1),2,0)</f>
        <v>13</v>
      </c>
      <c r="D230" s="6"/>
    </row>
    <row r="231" spans="1:4" x14ac:dyDescent="0.3">
      <c r="A231" t="s">
        <v>367</v>
      </c>
      <c r="B231" t="s">
        <v>338</v>
      </c>
      <c r="C231" s="6">
        <f t="shared" ca="1" si="99"/>
        <v>21</v>
      </c>
    </row>
    <row r="232" spans="1:4" x14ac:dyDescent="0.3">
      <c r="A232" t="s">
        <v>371</v>
      </c>
      <c r="B232" t="s">
        <v>57</v>
      </c>
      <c r="C232" s="6">
        <f t="shared" ca="1" si="99"/>
        <v>11</v>
      </c>
    </row>
    <row r="233" spans="1:4" s="10" customFormat="1" x14ac:dyDescent="0.3">
      <c r="A233" s="10" t="s">
        <v>942</v>
      </c>
      <c r="B233" s="10" t="s">
        <v>21</v>
      </c>
      <c r="C233" s="6">
        <f t="shared" ca="1" si="99"/>
        <v>7</v>
      </c>
    </row>
    <row r="234" spans="1:4" s="10" customFormat="1" x14ac:dyDescent="0.3">
      <c r="A234" t="s">
        <v>315</v>
      </c>
      <c r="B234" t="s">
        <v>93</v>
      </c>
      <c r="C234" s="6">
        <f t="shared" ca="1" si="98"/>
        <v>13</v>
      </c>
      <c r="D234"/>
    </row>
    <row r="235" spans="1:4" s="10" customFormat="1" x14ac:dyDescent="0.3">
      <c r="A235" t="s">
        <v>317</v>
      </c>
      <c r="B235" t="s">
        <v>21</v>
      </c>
      <c r="C235" s="6">
        <f t="shared" ca="1" si="98"/>
        <v>7</v>
      </c>
      <c r="D235"/>
    </row>
    <row r="236" spans="1:4" s="10" customFormat="1" x14ac:dyDescent="0.3">
      <c r="A236" s="10" t="s">
        <v>508</v>
      </c>
      <c r="B236" s="10" t="s">
        <v>93</v>
      </c>
      <c r="C236" s="6">
        <f t="shared" ca="1" si="98"/>
        <v>13</v>
      </c>
    </row>
    <row r="237" spans="1:4" x14ac:dyDescent="0.3">
      <c r="A237" s="10" t="s">
        <v>510</v>
      </c>
      <c r="B237" s="10" t="s">
        <v>21</v>
      </c>
      <c r="C237" s="6">
        <f t="shared" ca="1" si="98"/>
        <v>7</v>
      </c>
      <c r="D237" s="10"/>
    </row>
    <row r="238" spans="1:4" x14ac:dyDescent="0.3">
      <c r="A238" t="s">
        <v>372</v>
      </c>
      <c r="B238" t="s">
        <v>342</v>
      </c>
      <c r="C238" s="6">
        <f t="shared" ca="1" si="98"/>
        <v>61</v>
      </c>
    </row>
    <row r="239" spans="1:4" x14ac:dyDescent="0.3">
      <c r="A239" t="s">
        <v>373</v>
      </c>
      <c r="B239" t="s">
        <v>346</v>
      </c>
      <c r="C239" s="6">
        <f t="shared" ca="1" si="98"/>
        <v>59</v>
      </c>
    </row>
    <row r="240" spans="1:4" x14ac:dyDescent="0.3">
      <c r="A240" t="s">
        <v>318</v>
      </c>
      <c r="B240" t="s">
        <v>240</v>
      </c>
      <c r="C240" s="6">
        <f t="shared" ref="C240:C243" ca="1" si="100">VLOOKUP(B240,OFFSET(INDIRECT("$A:$B"),0,MATCH(B$1&amp;"_Verify",INDIRECT("$1:$1"),0)-1),2,0)</f>
        <v>58</v>
      </c>
    </row>
    <row r="241" spans="1:4" x14ac:dyDescent="0.3">
      <c r="A241" s="10" t="s">
        <v>512</v>
      </c>
      <c r="B241" s="10" t="s">
        <v>240</v>
      </c>
      <c r="C241" s="6">
        <f t="shared" ref="C241" ca="1" si="101">VLOOKUP(B241,OFFSET(INDIRECT("$A:$B"),0,MATCH(B$1&amp;"_Verify",INDIRECT("$1:$1"),0)-1),2,0)</f>
        <v>58</v>
      </c>
      <c r="D241" s="10"/>
    </row>
    <row r="242" spans="1:4" x14ac:dyDescent="0.3">
      <c r="A242" t="s">
        <v>329</v>
      </c>
      <c r="B242" t="s">
        <v>273</v>
      </c>
      <c r="C242" s="6">
        <f t="shared" ca="1" si="100"/>
        <v>41</v>
      </c>
    </row>
    <row r="243" spans="1:4" x14ac:dyDescent="0.3">
      <c r="A243" t="s">
        <v>331</v>
      </c>
      <c r="B243" t="s">
        <v>54</v>
      </c>
      <c r="C243" s="6">
        <f t="shared" ca="1" si="100"/>
        <v>8</v>
      </c>
    </row>
    <row r="244" spans="1:4" x14ac:dyDescent="0.3">
      <c r="A244" t="s">
        <v>320</v>
      </c>
      <c r="B244" t="s">
        <v>274</v>
      </c>
      <c r="C244" s="6">
        <f t="shared" ref="C244" ca="1" si="102">VLOOKUP(B244,OFFSET(INDIRECT("$A:$B"),0,MATCH(B$1&amp;"_Verify",INDIRECT("$1:$1"),0)-1),2,0)</f>
        <v>40</v>
      </c>
    </row>
    <row r="245" spans="1:4" x14ac:dyDescent="0.3">
      <c r="A245" t="s">
        <v>322</v>
      </c>
      <c r="B245" t="s">
        <v>55</v>
      </c>
      <c r="C245" s="6">
        <f t="shared" ref="C245" ca="1" si="103">VLOOKUP(B245,OFFSET(INDIRECT("$A:$B"),0,MATCH(B$1&amp;"_Verify",INDIRECT("$1:$1"),0)-1),2,0)</f>
        <v>9</v>
      </c>
    </row>
    <row r="246" spans="1:4" x14ac:dyDescent="0.3">
      <c r="A246" t="s">
        <v>352</v>
      </c>
      <c r="B246" t="s">
        <v>345</v>
      </c>
      <c r="C246" s="6">
        <f t="shared" ref="C246" ca="1" si="104">VLOOKUP(B246,OFFSET(INDIRECT("$A:$B"),0,MATCH(B$1&amp;"_Verify",INDIRECT("$1:$1"),0)-1),2,0)</f>
        <v>42</v>
      </c>
    </row>
    <row r="247" spans="1:4" x14ac:dyDescent="0.3">
      <c r="A247" t="s">
        <v>353</v>
      </c>
      <c r="B247" t="s">
        <v>284</v>
      </c>
      <c r="C247" s="6">
        <f t="shared" ref="C247" ca="1" si="105">VLOOKUP(B247,OFFSET(INDIRECT("$A:$B"),0,MATCH(B$1&amp;"_Verify",INDIRECT("$1:$1"),0)-1),2,0)</f>
        <v>60</v>
      </c>
    </row>
    <row r="248" spans="1:4" x14ac:dyDescent="0.3">
      <c r="A248" t="s">
        <v>377</v>
      </c>
      <c r="B248" t="s">
        <v>378</v>
      </c>
      <c r="C248" s="6">
        <f t="shared" ref="C248:C250" ca="1" si="106">VLOOKUP(B248,OFFSET(INDIRECT("$A:$B"),0,MATCH(B$1&amp;"_Verify",INDIRECT("$1:$1"),0)-1),2,0)</f>
        <v>62</v>
      </c>
    </row>
    <row r="249" spans="1:4" x14ac:dyDescent="0.3">
      <c r="A249" s="10" t="s">
        <v>518</v>
      </c>
      <c r="B249" s="10" t="s">
        <v>521</v>
      </c>
      <c r="C249" s="6">
        <f t="shared" ca="1" si="106"/>
        <v>66</v>
      </c>
      <c r="D249" s="10"/>
    </row>
    <row r="250" spans="1:4" x14ac:dyDescent="0.3">
      <c r="A250" s="10" t="s">
        <v>520</v>
      </c>
      <c r="B250" s="10" t="s">
        <v>521</v>
      </c>
      <c r="C250" s="6">
        <f t="shared" ca="1" si="106"/>
        <v>66</v>
      </c>
      <c r="D250" s="10"/>
    </row>
    <row r="251" spans="1:4" x14ac:dyDescent="0.3">
      <c r="A251" s="10" t="s">
        <v>534</v>
      </c>
      <c r="B251" s="10" t="s">
        <v>524</v>
      </c>
      <c r="C251" s="6">
        <f t="shared" ref="C251:C258" ca="1" si="107">VLOOKUP(B251,OFFSET(INDIRECT("$A:$B"),0,MATCH(B$1&amp;"_Verify",INDIRECT("$1:$1"),0)-1),2,0)</f>
        <v>67</v>
      </c>
      <c r="D251" s="10"/>
    </row>
    <row r="252" spans="1:4" x14ac:dyDescent="0.3">
      <c r="A252" s="10" t="s">
        <v>945</v>
      </c>
      <c r="B252" s="10" t="s">
        <v>943</v>
      </c>
      <c r="C252" s="6">
        <f t="shared" ref="C252:C254" ca="1" si="108">VLOOKUP(B252,OFFSET(INDIRECT("$A:$B"),0,MATCH(B$1&amp;"_Verify",INDIRECT("$1:$1"),0)-1),2,0)</f>
        <v>82</v>
      </c>
      <c r="D252" s="10"/>
    </row>
    <row r="253" spans="1:4" x14ac:dyDescent="0.3">
      <c r="A253" s="10" t="s">
        <v>946</v>
      </c>
      <c r="B253" s="10" t="s">
        <v>943</v>
      </c>
      <c r="C253" s="6">
        <f t="shared" ca="1" si="108"/>
        <v>82</v>
      </c>
      <c r="D253" s="10"/>
    </row>
    <row r="254" spans="1:4" x14ac:dyDescent="0.3">
      <c r="A254" s="10" t="s">
        <v>944</v>
      </c>
      <c r="B254" s="10" t="s">
        <v>924</v>
      </c>
      <c r="C254" s="6">
        <f t="shared" ca="1" si="108"/>
        <v>83</v>
      </c>
      <c r="D254" s="10"/>
    </row>
    <row r="255" spans="1:4" x14ac:dyDescent="0.3">
      <c r="A255" s="10" t="s">
        <v>813</v>
      </c>
      <c r="B255" s="10" t="s">
        <v>383</v>
      </c>
      <c r="C255" s="6">
        <f t="shared" ca="1" si="107"/>
        <v>22</v>
      </c>
      <c r="D255" s="10"/>
    </row>
    <row r="256" spans="1:4" x14ac:dyDescent="0.3">
      <c r="A256" s="10" t="s">
        <v>814</v>
      </c>
      <c r="B256" s="10" t="s">
        <v>383</v>
      </c>
      <c r="C256" s="6">
        <f t="shared" ca="1" si="107"/>
        <v>22</v>
      </c>
      <c r="D256" s="10"/>
    </row>
    <row r="257" spans="1:4" x14ac:dyDescent="0.3">
      <c r="A257" s="10" t="s">
        <v>816</v>
      </c>
      <c r="B257" s="10" t="s">
        <v>383</v>
      </c>
      <c r="C257" s="6">
        <f t="shared" ca="1" si="107"/>
        <v>22</v>
      </c>
      <c r="D257" s="10"/>
    </row>
    <row r="258" spans="1:4" x14ac:dyDescent="0.3">
      <c r="A258" s="10" t="s">
        <v>818</v>
      </c>
      <c r="B258" s="10" t="s">
        <v>383</v>
      </c>
      <c r="C258" s="6">
        <f t="shared" ca="1" si="107"/>
        <v>22</v>
      </c>
      <c r="D258" s="10"/>
    </row>
    <row r="259" spans="1:4" x14ac:dyDescent="0.3">
      <c r="A259" t="s">
        <v>386</v>
      </c>
      <c r="B259" t="s">
        <v>383</v>
      </c>
      <c r="C259" s="6">
        <f t="shared" ref="C259" ca="1" si="109">VLOOKUP(B259,OFFSET(INDIRECT("$A:$B"),0,MATCH(B$1&amp;"_Verify",INDIRECT("$1:$1"),0)-1),2,0)</f>
        <v>22</v>
      </c>
    </row>
    <row r="260" spans="1:4" x14ac:dyDescent="0.3">
      <c r="A260" t="s">
        <v>400</v>
      </c>
      <c r="B260" t="s">
        <v>383</v>
      </c>
      <c r="C260" s="6">
        <f t="shared" ref="C260" ca="1" si="110">VLOOKUP(B260,OFFSET(INDIRECT("$A:$B"),0,MATCH(B$1&amp;"_Verify",INDIRECT("$1:$1"),0)-1),2,0)</f>
        <v>22</v>
      </c>
    </row>
    <row r="261" spans="1:4" x14ac:dyDescent="0.3">
      <c r="A261" t="s">
        <v>388</v>
      </c>
      <c r="B261" t="s">
        <v>383</v>
      </c>
      <c r="C261" s="6">
        <f t="shared" ref="C261:C264" ca="1" si="111">VLOOKUP(B261,OFFSET(INDIRECT("$A:$B"),0,MATCH(B$1&amp;"_Verify",INDIRECT("$1:$1"),0)-1),2,0)</f>
        <v>22</v>
      </c>
    </row>
    <row r="262" spans="1:4" x14ac:dyDescent="0.3">
      <c r="A262" t="s">
        <v>401</v>
      </c>
      <c r="B262" t="s">
        <v>383</v>
      </c>
      <c r="C262" s="6">
        <f t="shared" ca="1" si="111"/>
        <v>22</v>
      </c>
    </row>
    <row r="263" spans="1:4" x14ac:dyDescent="0.3">
      <c r="A263" s="10" t="s">
        <v>766</v>
      </c>
      <c r="B263" s="10" t="s">
        <v>383</v>
      </c>
      <c r="C263" s="6">
        <f t="shared" ca="1" si="111"/>
        <v>22</v>
      </c>
      <c r="D263" s="10"/>
    </row>
    <row r="264" spans="1:4" x14ac:dyDescent="0.3">
      <c r="A264" s="10" t="s">
        <v>767</v>
      </c>
      <c r="B264" s="10" t="s">
        <v>383</v>
      </c>
      <c r="C264" s="6">
        <f t="shared" ca="1" si="111"/>
        <v>22</v>
      </c>
      <c r="D264" s="10"/>
    </row>
    <row r="265" spans="1:4" x14ac:dyDescent="0.3">
      <c r="A265" s="10" t="s">
        <v>768</v>
      </c>
      <c r="B265" s="10" t="s">
        <v>383</v>
      </c>
      <c r="C265" s="6">
        <f t="shared" ref="C265:C266" ca="1" si="112">VLOOKUP(B265,OFFSET(INDIRECT("$A:$B"),0,MATCH(B$1&amp;"_Verify",INDIRECT("$1:$1"),0)-1),2,0)</f>
        <v>22</v>
      </c>
      <c r="D265" s="10"/>
    </row>
    <row r="266" spans="1:4" x14ac:dyDescent="0.3">
      <c r="A266" s="10" t="s">
        <v>769</v>
      </c>
      <c r="B266" s="10" t="s">
        <v>383</v>
      </c>
      <c r="C266" s="6">
        <f t="shared" ca="1" si="112"/>
        <v>22</v>
      </c>
      <c r="D266" s="10"/>
    </row>
  </sheetData>
  <phoneticPr fontId="1" type="noConversion"/>
  <dataValidations count="1">
    <dataValidation type="list" allowBlank="1" showInputMessage="1" showErrorMessage="1" sqref="B2:B26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9"/>
  <sheetViews>
    <sheetView tabSelected="1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A41" sqref="A4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977</v>
      </c>
      <c r="F2" s="4" t="str">
        <f>IF(ISBLANK(VLOOKUP($E2,어펙터인자!$1:$1048576,MATCH(F$1,어펙터인자!$1:$1,0),0)),"",VLOOKUP($E2,어펙터인자!$1:$1048576,MATCH(F$1,어펙터인자!$1:$1,0),0))</f>
        <v>상대회피 무시 연출용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어택 상태 시작부터 확률 올리는 시간</v>
      </c>
      <c r="L2" s="4" t="str">
        <f>IF(ISBLANK(VLOOKUP($E2,어펙터인자!$1:$1048576,MATCH(L$1,어펙터인자!$1:$1,0),0)),"",VLOOKUP($E2,어펙터인자!$1:$1048576,MATCH(L$1,어펙터인자!$1:$1,0),0))</f>
        <v>얼티메이트 상태 시작부터 확률 올리는 시간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3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5" ca="1" si="1">IF(NOT(ISBLANK(N3)),N3,
IF(ISBLANK(M3),"",
VLOOKUP(M3,OFFSET(INDIRECT("$A:$B"),0,MATCH(M$1&amp;"_Verify",INDIRECT("$1:$1"),0)-1),2,0)
))</f>
        <v/>
      </c>
      <c r="S3" s="7" t="str">
        <f t="shared" ref="S3:S22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49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49" ca="1" si="46">IF(NOT(ISBLANK(N38)),N38,
IF(ISBLANK(M38),"",
VLOOKUP(M38,OFFSET(INDIRECT("$A:$B"),0,MATCH(M$1&amp;"_Verify",INDIRECT("$1:$1"),0)-1),2,0)
))</f>
        <v/>
      </c>
      <c r="S38" s="7" t="str">
        <f t="shared" ref="S38:S49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S39" s="7" t="str">
        <f t="shared" ref="S39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5"/>
        <v>NormalAttackChaosElemental_01</v>
      </c>
      <c r="B40" s="10" t="s">
        <v>443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6"/>
        <v/>
      </c>
      <c r="S40" s="7" t="str">
        <f t="shared" ca="1" si="47"/>
        <v/>
      </c>
    </row>
    <row r="41" spans="1:23" x14ac:dyDescent="0.3">
      <c r="A41" s="1" t="str">
        <f t="shared" ref="A41" si="51">B41&amp;"_"&amp;TEXT(D41,"00")</f>
        <v>NormalAttackSecondChaosElemental_01</v>
      </c>
      <c r="B41" s="10" t="s">
        <v>653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NormalAttackSuperHero_01</v>
      </c>
      <c r="B42" s="10" t="s">
        <v>444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si="45"/>
        <v>NormalAttackMeryl_01</v>
      </c>
      <c r="B43" s="10" t="s">
        <v>445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6"/>
        <v/>
      </c>
      <c r="S43" s="7" t="str">
        <f t="shared" ca="1" si="47"/>
        <v/>
      </c>
    </row>
    <row r="44" spans="1:23" x14ac:dyDescent="0.3">
      <c r="A44" s="1" t="str">
        <f t="shared" ref="A44" si="54">B44&amp;"_"&amp;TEXT(D44,"00")</f>
        <v>HealSpOnDamageMeryl_01</v>
      </c>
      <c r="B44" s="10" t="s">
        <v>805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5">IF(NOT(ISBLANK(N44)),N44,
IF(ISBLANK(M44),"",
VLOOKUP(M44,OFFSET(INDIRECT("$A:$B"),0,MATCH(M$1&amp;"_Verify",INDIRECT("$1:$1"),0)-1),2,0)
))</f>
        <v>1</v>
      </c>
      <c r="S44" s="7" t="str">
        <f t="shared" ref="S44" ca="1" si="56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7">B45&amp;"_"&amp;TEXT(D45,"00")</f>
        <v>TimeSlowMeryl_01</v>
      </c>
      <c r="B45" s="10" t="s">
        <v>716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58">IF(NOT(ISBLANK(N45)),N45,
IF(ISBLANK(M45),"",
VLOOKUP(M45,OFFSET(INDIRECT("$A:$B"),0,MATCH(M$1&amp;"_Verify",INDIRECT("$1:$1"),0)-1),2,0)
))</f>
        <v/>
      </c>
      <c r="S45" s="7" t="str">
        <f t="shared" ref="S45:S46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MoveSpeedUpMeryl_01</v>
      </c>
      <c r="B46" s="1" t="s">
        <v>717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548</v>
      </c>
      <c r="O46" s="7">
        <f t="shared" ca="1" si="58"/>
        <v>5</v>
      </c>
      <c r="S46" s="7" t="str">
        <f t="shared" ca="1" si="59"/>
        <v/>
      </c>
      <c r="W46" s="1" t="s">
        <v>720</v>
      </c>
    </row>
    <row r="47" spans="1:23" x14ac:dyDescent="0.3">
      <c r="A47" s="1" t="str">
        <f t="shared" ref="A47" si="60">B47&amp;"_"&amp;TEXT(D47,"00")</f>
        <v>LP_AtkUpOnFoeMaxHpMeryl_01</v>
      </c>
      <c r="B47" s="1" t="s">
        <v>794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1">IF(NOT(ISBLANK(N47)),N47,
IF(ISBLANK(M47),"",
VLOOKUP(M47,OFFSET(INDIRECT("$A:$B"),0,MATCH(M$1&amp;"_Verify",INDIRECT("$1:$1"),0)-1),2,0)
))</f>
        <v>2</v>
      </c>
      <c r="S47" s="7" t="str">
        <f t="shared" ref="S47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5"/>
        <v>NormalAttackGreekWarrior_01</v>
      </c>
      <c r="B48" s="10" t="s">
        <v>446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6"/>
        <v/>
      </c>
      <c r="R48" s="1">
        <v>1</v>
      </c>
      <c r="S48" s="7">
        <f t="shared" ca="1" si="47"/>
        <v>1</v>
      </c>
    </row>
    <row r="49" spans="1:21" x14ac:dyDescent="0.3">
      <c r="A49" s="1" t="str">
        <f t="shared" si="45"/>
        <v>IgnoreEvadeVisualGreekWarrior_01</v>
      </c>
      <c r="B49" s="10" t="s">
        <v>978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IgnoreEvadeVisual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K49" s="1">
        <v>0.33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ref="A50:A53" si="63">B50&amp;"_"&amp;TEXT(D50,"00")</f>
        <v>NormalAttackAkai_01</v>
      </c>
      <c r="B50" s="10" t="s">
        <v>447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0.39500000000000002</v>
      </c>
      <c r="O50" s="7" t="str">
        <f t="shared" ref="O50:O53" ca="1" si="64">IF(NOT(ISBLANK(N50)),N50,
IF(ISBLANK(M50),"",
VLOOKUP(M50,OFFSET(INDIRECT("$A:$B"),0,MATCH(M$1&amp;"_Verify",INDIRECT("$1:$1"),0)-1),2,0)
))</f>
        <v/>
      </c>
      <c r="S50" s="7" t="str">
        <f t="shared" ref="S50:S53" ca="1" si="65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" si="66">B51&amp;"_"&amp;TEXT(D51,"00")</f>
        <v>LP_ArcFormAkai_01</v>
      </c>
      <c r="B51" s="10" t="s">
        <v>662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ArcFormHitObject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0.1</v>
      </c>
      <c r="N51" s="1">
        <v>4</v>
      </c>
      <c r="O51" s="7">
        <f t="shared" ref="O51" ca="1" si="67">IF(NOT(ISBLANK(N51)),N51,
IF(ISBLANK(M51),"",
VLOOKUP(M51,OFFSET(INDIRECT("$A:$B"),0,MATCH(M$1&amp;"_Verify",INDIRECT("$1:$1"),0)-1),2,0)
))</f>
        <v>4</v>
      </c>
      <c r="S51" s="7" t="str">
        <f t="shared" ref="S51" ca="1" si="68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3"/>
        <v>NormalAttackYuka_01</v>
      </c>
      <c r="B52" s="10" t="s">
        <v>449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0.57999999999999996</v>
      </c>
      <c r="O52" s="7" t="str">
        <f t="shared" ca="1" si="64"/>
        <v/>
      </c>
      <c r="S52" s="7" t="str">
        <f t="shared" ca="1" si="65"/>
        <v/>
      </c>
    </row>
    <row r="53" spans="1:21" x14ac:dyDescent="0.3">
      <c r="A53" s="1" t="str">
        <f t="shared" si="63"/>
        <v>NormalAttackSteampunkRobot_01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0.38200000000000001</v>
      </c>
      <c r="O53" s="7" t="str">
        <f t="shared" ca="1" si="64"/>
        <v/>
      </c>
      <c r="S53" s="7" t="str">
        <f t="shared" ca="1" si="65"/>
        <v/>
      </c>
    </row>
    <row r="54" spans="1:21" x14ac:dyDescent="0.3">
      <c r="A54" s="1" t="str">
        <f t="shared" ref="A54" si="69">B54&amp;"_"&amp;TEXT(D54,"00")</f>
        <v>CallHealSpSteampunkRobot_01</v>
      </c>
      <c r="B54" s="10" t="s">
        <v>691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CallAffectorValue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ref="O54" ca="1" si="70">IF(NOT(ISBLANK(N54)),N54,
IF(ISBLANK(M54),"",
VLOOKUP(M54,OFFSET(INDIRECT("$A:$B"),0,MATCH(M$1&amp;"_Verify",INDIRECT("$1:$1"),0)-1),2,0)
))</f>
        <v/>
      </c>
      <c r="R54" s="1">
        <v>1</v>
      </c>
      <c r="S54" s="7">
        <f t="shared" ref="S54" ca="1" si="71">IF(NOT(ISBLANK(R54)),R54,
IF(ISBLANK(Q54),"",
VLOOKUP(Q54,OFFSET(INDIRECT("$A:$B"),0,MATCH(Q$1&amp;"_Verify",INDIRECT("$1:$1"),0)-1),2,0)
))</f>
        <v>1</v>
      </c>
      <c r="U54" s="1" t="s">
        <v>697</v>
      </c>
    </row>
    <row r="55" spans="1:21" x14ac:dyDescent="0.3">
      <c r="A55" s="1" t="str">
        <f t="shared" ref="A55" si="72">B55&amp;"_"&amp;TEXT(D55,"00")</f>
        <v>CallHealSpSteampunkRobot_HealSp_01</v>
      </c>
      <c r="B55" s="10" t="s">
        <v>694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Heal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K55" s="1">
        <v>1</v>
      </c>
      <c r="N55" s="1">
        <v>1</v>
      </c>
      <c r="O55" s="7">
        <f t="shared" ref="O55" ca="1" si="73">IF(NOT(ISBLANK(N55)),N55,
IF(ISBLANK(M55),"",
VLOOKUP(M55,OFFSET(INDIRECT("$A:$B"),0,MATCH(M$1&amp;"_Verify",INDIRECT("$1:$1"),0)-1),2,0)
))</f>
        <v>1</v>
      </c>
      <c r="S55" s="7" t="str">
        <f t="shared" ref="S55" ca="1" si="74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ref="A56:A96" si="75">B56&amp;"_"&amp;TEXT(D56,"00")</f>
        <v>NormalAttackKachujin_01</v>
      </c>
      <c r="B56" s="10" t="s">
        <v>453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0.82499999999999996</v>
      </c>
      <c r="O56" s="7" t="str">
        <f t="shared" ref="O56:O96" ca="1" si="76">IF(NOT(ISBLANK(N56)),N56,
IF(ISBLANK(M56),"",
VLOOKUP(M56,OFFSET(INDIRECT("$A:$B"),0,MATCH(M$1&amp;"_Verify",INDIRECT("$1:$1"),0)-1),2,0)
))</f>
        <v/>
      </c>
      <c r="S56" s="7" t="str">
        <f t="shared" ref="S56:S96" ca="1" si="77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si="75"/>
        <v>NormalAttackMedea_01</v>
      </c>
      <c r="B57" s="10" t="s">
        <v>454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0.46899999999999997</v>
      </c>
      <c r="O57" s="7" t="str">
        <f t="shared" ca="1" si="76"/>
        <v/>
      </c>
      <c r="S57" s="7" t="str">
        <f t="shared" ca="1" si="77"/>
        <v/>
      </c>
    </row>
    <row r="58" spans="1:21" x14ac:dyDescent="0.3">
      <c r="A58" s="1" t="str">
        <f t="shared" si="75"/>
        <v>NormalAttackLola_01</v>
      </c>
      <c r="B58" s="10" t="s">
        <v>455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0.57499999999999996</v>
      </c>
      <c r="O58" s="7" t="str">
        <f t="shared" ca="1" si="76"/>
        <v/>
      </c>
      <c r="S58" s="7" t="str">
        <f t="shared" ca="1" si="77"/>
        <v/>
      </c>
    </row>
    <row r="59" spans="1:21" x14ac:dyDescent="0.3">
      <c r="A59" s="1" t="str">
        <f t="shared" si="75"/>
        <v>NormalAttackRockElemental_01</v>
      </c>
      <c r="B59" s="10" t="s">
        <v>456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0.88500000000000001</v>
      </c>
      <c r="O59" s="7" t="str">
        <f t="shared" ca="1" si="76"/>
        <v/>
      </c>
      <c r="S59" s="7" t="str">
        <f t="shared" ca="1" si="77"/>
        <v/>
      </c>
    </row>
    <row r="60" spans="1:21" x14ac:dyDescent="0.3">
      <c r="A60" s="1" t="str">
        <f t="shared" si="75"/>
        <v>ChangeAttackStateRockElemental_01</v>
      </c>
      <c r="B60" s="10" t="s">
        <v>974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ChangeAttackState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3</v>
      </c>
      <c r="O60" s="7">
        <f t="shared" ca="1" si="76"/>
        <v>3</v>
      </c>
      <c r="R60" s="1">
        <v>1</v>
      </c>
      <c r="S60" s="7">
        <f t="shared" ca="1" si="77"/>
        <v>1</v>
      </c>
      <c r="T60" s="1" t="s">
        <v>975</v>
      </c>
    </row>
    <row r="61" spans="1:21" x14ac:dyDescent="0.3">
      <c r="A61" s="1" t="str">
        <f t="shared" si="75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76"/>
        <v/>
      </c>
      <c r="S61" s="7" t="str">
        <f t="shared" ca="1" si="77"/>
        <v/>
      </c>
    </row>
    <row r="62" spans="1:21" x14ac:dyDescent="0.3">
      <c r="A62" s="1" t="str">
        <f t="shared" si="75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76"/>
        <v/>
      </c>
      <c r="S62" s="7" t="str">
        <f t="shared" ca="1" si="77"/>
        <v/>
      </c>
    </row>
    <row r="63" spans="1:21" x14ac:dyDescent="0.3">
      <c r="A63" s="1" t="str">
        <f t="shared" si="75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76"/>
        <v/>
      </c>
      <c r="S63" s="7" t="str">
        <f t="shared" ca="1" si="77"/>
        <v/>
      </c>
    </row>
    <row r="64" spans="1:21" x14ac:dyDescent="0.3">
      <c r="A64" s="1" t="str">
        <f t="shared" ref="A64" si="78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79">IF(NOT(ISBLANK(N64)),N64,
IF(ISBLANK(M64),"",
VLOOKUP(M64,OFFSET(INDIRECT("$A:$B"),0,MATCH(M$1&amp;"_Verify",INDIRECT("$1:$1"),0)-1),2,0)
))</f>
        <v/>
      </c>
      <c r="S64" s="7" t="str">
        <f t="shared" ref="S64" ca="1" si="80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75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76"/>
        <v/>
      </c>
      <c r="S65" s="7" t="str">
        <f t="shared" ca="1" si="77"/>
        <v/>
      </c>
    </row>
    <row r="66" spans="1:20" x14ac:dyDescent="0.3">
      <c r="A66" s="1" t="str">
        <f t="shared" ref="A66" si="81">B66&amp;"_"&amp;TEXT(D66,"00")</f>
        <v>NormalAttackCreateRpgKnight_01</v>
      </c>
      <c r="B66" s="10" t="s">
        <v>672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2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3">IF(NOT(ISBLANK(R66)),R66,
IF(ISBLANK(Q66),"",
VLOOKUP(Q66,OFFSET(INDIRECT("$A:$B"),0,MATCH(Q$1&amp;"_Verify",INDIRECT("$1:$1"),0)-1),2,0)
))</f>
        <v/>
      </c>
      <c r="T66" s="1" t="s">
        <v>673</v>
      </c>
    </row>
    <row r="67" spans="1:20" x14ac:dyDescent="0.3">
      <c r="A67" s="1" t="str">
        <f t="shared" ref="A67" si="84">B67&amp;"_"&amp;TEXT(D67,"00")</f>
        <v>NormalAttackPostRpgKnight_01</v>
      </c>
      <c r="B67" s="10" t="s">
        <v>671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85">IF(NOT(ISBLANK(N67)),N67,
IF(ISBLANK(M67),"",
VLOOKUP(M67,OFFSET(INDIRECT("$A:$B"),0,MATCH(M$1&amp;"_Verify",INDIRECT("$1:$1"),0)-1),2,0)
))</f>
        <v/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5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76"/>
        <v/>
      </c>
      <c r="S68" s="7" t="str">
        <f t="shared" ca="1" si="77"/>
        <v/>
      </c>
    </row>
    <row r="69" spans="1:20" x14ac:dyDescent="0.3">
      <c r="A69" s="1" t="str">
        <f t="shared" si="75"/>
        <v>UltimateAttackDemonHuntress_01</v>
      </c>
      <c r="B69" s="10" t="s">
        <v>689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76"/>
        <v/>
      </c>
      <c r="S69" s="7" t="str">
        <f t="shared" ca="1" si="77"/>
        <v/>
      </c>
    </row>
    <row r="70" spans="1:20" x14ac:dyDescent="0.3">
      <c r="A70" s="1" t="str">
        <f t="shared" si="75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76"/>
        <v/>
      </c>
      <c r="S70" s="7" t="str">
        <f t="shared" ca="1" si="77"/>
        <v/>
      </c>
    </row>
    <row r="71" spans="1:20" x14ac:dyDescent="0.3">
      <c r="A71" s="1" t="str">
        <f t="shared" ref="A71" si="87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88">IF(NOT(ISBLANK(N71)),N71,
IF(ISBLANK(M71),"",
VLOOKUP(M71,OFFSET(INDIRECT("$A:$B"),0,MATCH(M$1&amp;"_Verify",INDIRECT("$1:$1"),0)-1),2,0)
))</f>
        <v>2</v>
      </c>
      <c r="S71" s="7" t="str">
        <f t="shared" ref="S71" ca="1" si="89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75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76"/>
        <v/>
      </c>
      <c r="S72" s="7" t="str">
        <f t="shared" ca="1" si="77"/>
        <v/>
      </c>
    </row>
    <row r="73" spans="1:20" x14ac:dyDescent="0.3">
      <c r="A73" s="1" t="str">
        <f t="shared" si="75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76"/>
        <v/>
      </c>
      <c r="S73" s="7" t="str">
        <f t="shared" ca="1" si="77"/>
        <v/>
      </c>
    </row>
    <row r="74" spans="1:20" x14ac:dyDescent="0.3">
      <c r="A74" s="1" t="str">
        <f t="shared" ref="A74" si="90">B74&amp;"_"&amp;TEXT(D74,"00")</f>
        <v>NormalAttackPreBladeFanDancer_01</v>
      </c>
      <c r="B74" s="10" t="s">
        <v>686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1">IF(NOT(ISBLANK(N74)),N74,
IF(ISBLANK(M74),"",
VLOOKUP(M74,OFFSET(INDIRECT("$A:$B"),0,MATCH(M$1&amp;"_Verify",INDIRECT("$1:$1"),0)-1),2,0)
))</f>
        <v/>
      </c>
      <c r="S74" s="7" t="str">
        <f t="shared" ref="S74" ca="1" si="92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75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76"/>
        <v/>
      </c>
      <c r="S75" s="7" t="str">
        <f t="shared" ca="1" si="77"/>
        <v/>
      </c>
    </row>
    <row r="76" spans="1:20" x14ac:dyDescent="0.3">
      <c r="A76" s="1" t="str">
        <f t="shared" si="75"/>
        <v>ChangeAttackStateBladeFanDancer_01</v>
      </c>
      <c r="B76" s="10" t="s">
        <v>688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N76" s="1">
        <v>1</v>
      </c>
      <c r="O76" s="7">
        <f t="shared" ca="1" si="76"/>
        <v>1</v>
      </c>
      <c r="S76" s="7" t="str">
        <f t="shared" ca="1" si="77"/>
        <v/>
      </c>
      <c r="T76" s="1" t="s">
        <v>668</v>
      </c>
    </row>
    <row r="77" spans="1:20" x14ac:dyDescent="0.3">
      <c r="A77" s="1" t="str">
        <f t="shared" si="75"/>
        <v>NormalAttackPreSyria_01</v>
      </c>
      <c r="B77" s="10" t="s">
        <v>721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76"/>
        <v/>
      </c>
      <c r="S77" s="7" t="str">
        <f t="shared" ca="1" si="77"/>
        <v/>
      </c>
    </row>
    <row r="78" spans="1:20" x14ac:dyDescent="0.3">
      <c r="A78" s="1" t="str">
        <f t="shared" ref="A78:A79" si="93">B78&amp;"_"&amp;TEXT(D78,"00")</f>
        <v>NormalAttackRemoveSyria_01</v>
      </c>
      <c r="B78" s="10" t="s">
        <v>675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94">IF(NOT(ISBLANK(N78)),N78,
IF(ISBLANK(M78),"",
VLOOKUP(M78,OFFSET(INDIRECT("$A:$B"),0,MATCH(M$1&amp;"_Verify",INDIRECT("$1:$1"),0)-1),2,0)
))</f>
        <v/>
      </c>
      <c r="S78" s="7" t="str">
        <f t="shared" ref="S78:S79" ca="1" si="95">IF(NOT(ISBLANK(R78)),R78,
IF(ISBLANK(Q78),"",
VLOOKUP(Q78,OFFSET(INDIRECT("$A:$B"),0,MATCH(Q$1&amp;"_Verify",INDIRECT("$1:$1"),0)-1),2,0)
))</f>
        <v/>
      </c>
      <c r="T78" s="1" t="s">
        <v>723</v>
      </c>
    </row>
    <row r="79" spans="1:20" x14ac:dyDescent="0.3">
      <c r="A79" s="1" t="str">
        <f t="shared" si="93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94"/>
        <v/>
      </c>
      <c r="S79" s="7" t="str">
        <f t="shared" ca="1" si="95"/>
        <v/>
      </c>
    </row>
    <row r="80" spans="1:20" x14ac:dyDescent="0.3">
      <c r="A80" s="1" t="str">
        <f t="shared" ref="A80" si="96">B80&amp;"_"&amp;TEXT(D80,"00")</f>
        <v>HitFlagSyria_01</v>
      </c>
      <c r="B80" s="10" t="s">
        <v>803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97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UltimateRemoveSyria_01</v>
      </c>
      <c r="B81" s="10" t="s">
        <v>676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0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1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75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76"/>
        <v/>
      </c>
      <c r="R82" s="1">
        <v>1</v>
      </c>
      <c r="S82" s="7">
        <f t="shared" ca="1" si="77"/>
        <v>1</v>
      </c>
    </row>
    <row r="83" spans="1:23" x14ac:dyDescent="0.3">
      <c r="A83" s="1" t="str">
        <f t="shared" si="75"/>
        <v>IgnoreEvadeVisualLinhi_01</v>
      </c>
      <c r="B83" s="10" t="s">
        <v>684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76"/>
        <v/>
      </c>
      <c r="S83" s="7" t="str">
        <f t="shared" ca="1" si="77"/>
        <v/>
      </c>
    </row>
    <row r="84" spans="1:23" x14ac:dyDescent="0.3">
      <c r="A84" s="1" t="str">
        <f t="shared" si="75"/>
        <v>LP_ParallelBetterLinhi_01</v>
      </c>
      <c r="B84" s="10" t="s">
        <v>791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76"/>
        <v>2</v>
      </c>
      <c r="S84" s="7" t="str">
        <f t="shared" ca="1" si="77"/>
        <v/>
      </c>
    </row>
    <row r="85" spans="1:23" x14ac:dyDescent="0.3">
      <c r="A85" s="1" t="str">
        <f t="shared" ref="A85" si="102">B85&amp;"_"&amp;TEXT(D85,"00")</f>
        <v>LP_WallThroughLinhi_01</v>
      </c>
      <c r="B85" s="10" t="s">
        <v>790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3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04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75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76"/>
        <v/>
      </c>
      <c r="S86" s="7" t="str">
        <f t="shared" ca="1" si="77"/>
        <v/>
      </c>
    </row>
    <row r="87" spans="1:23" x14ac:dyDescent="0.3">
      <c r="A87" s="1" t="str">
        <f t="shared" ref="A87" si="105">B87&amp;"_"&amp;TEXT(D87,"00")</f>
        <v>NormalAttackMovingNecromancerFour_01</v>
      </c>
      <c r="B87" s="10" t="s">
        <v>711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AttackOnMovingNecromancerFour_01</v>
      </c>
      <c r="B88" s="10" t="s">
        <v>704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  <c r="T88" s="1" t="s">
        <v>706</v>
      </c>
      <c r="U88" s="1" t="s">
        <v>710</v>
      </c>
      <c r="V88" s="1" t="s">
        <v>708</v>
      </c>
      <c r="W88" s="1" t="s">
        <v>707</v>
      </c>
    </row>
    <row r="89" spans="1:23" x14ac:dyDescent="0.3">
      <c r="A89" s="1" t="str">
        <f t="shared" si="75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76"/>
        <v/>
      </c>
      <c r="S89" s="7" t="str">
        <f t="shared" ca="1" si="77"/>
        <v/>
      </c>
    </row>
    <row r="90" spans="1:23" x14ac:dyDescent="0.3">
      <c r="A90" s="1" t="str">
        <f t="shared" si="75"/>
        <v>NormalAttackPreGirlArcher_01</v>
      </c>
      <c r="B90" s="10" t="s">
        <v>679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76"/>
        <v/>
      </c>
      <c r="S90" s="7" t="str">
        <f t="shared" ca="1" si="77"/>
        <v/>
      </c>
    </row>
    <row r="91" spans="1:23" x14ac:dyDescent="0.3">
      <c r="A91" s="1" t="str">
        <f t="shared" ref="A91:A92" si="111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2">IF(NOT(ISBLANK(N91)),N91,
IF(ISBLANK(M91),"",
VLOOKUP(M91,OFFSET(INDIRECT("$A:$B"),0,MATCH(M$1&amp;"_Verify",INDIRECT("$1:$1"),0)-1),2,0)
))</f>
        <v/>
      </c>
      <c r="S91" s="7" t="str">
        <f t="shared" ref="S91" ca="1" si="113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1"/>
        <v>LP_AddGeneratorCreateCountGirlArcher_01</v>
      </c>
      <c r="B92" s="10" t="s">
        <v>681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2"/>
        <v>2</v>
      </c>
      <c r="S92" s="7" t="str">
        <f t="shared" ref="S92:S93" ca="1" si="114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15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16">IF(NOT(ISBLANK(N93)),N93,
IF(ISBLANK(M93),"",
VLOOKUP(M93,OFFSET(INDIRECT("$A:$B"),0,MATCH(M$1&amp;"_Verify",INDIRECT("$1:$1"),0)-1),2,0)
))</f>
        <v/>
      </c>
      <c r="R93" s="1">
        <v>1</v>
      </c>
      <c r="S93" s="7">
        <f t="shared" ca="1" si="114"/>
        <v>1</v>
      </c>
    </row>
    <row r="94" spans="1:23" x14ac:dyDescent="0.3">
      <c r="A94" s="1" t="str">
        <f t="shared" si="75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76"/>
        <v/>
      </c>
      <c r="R94" s="1">
        <v>1</v>
      </c>
      <c r="S94" s="7">
        <f t="shared" ca="1" si="77"/>
        <v>1</v>
      </c>
      <c r="W94" s="1" t="s">
        <v>652</v>
      </c>
    </row>
    <row r="95" spans="1:23" x14ac:dyDescent="0.3">
      <c r="A95" s="1" t="str">
        <f t="shared" si="75"/>
        <v>IgnoreEvadeVisualEnergyShieldRobot_01</v>
      </c>
      <c r="B95" s="10" t="s">
        <v>976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IgnoreEvadeVisual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0.33</v>
      </c>
      <c r="O95" s="7" t="str">
        <f t="shared" ca="1" si="76"/>
        <v/>
      </c>
      <c r="S95" s="7" t="str">
        <f t="shared" ca="1" si="77"/>
        <v/>
      </c>
    </row>
    <row r="96" spans="1:23" x14ac:dyDescent="0.3">
      <c r="A96" s="1" t="str">
        <f t="shared" si="75"/>
        <v>NormalAttackIceMagician_01</v>
      </c>
      <c r="B96" s="10" t="s">
        <v>471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0.224</v>
      </c>
      <c r="O96" s="7" t="str">
        <f t="shared" ca="1" si="76"/>
        <v/>
      </c>
      <c r="S96" s="7" t="str">
        <f t="shared" ca="1" si="77"/>
        <v/>
      </c>
    </row>
    <row r="97" spans="1:23" x14ac:dyDescent="0.3">
      <c r="A97" s="1" t="str">
        <f t="shared" ref="A97" si="117">B97&amp;"_"&amp;TEXT(D97,"00")</f>
        <v>NormalAttackAngelicWarrior_01</v>
      </c>
      <c r="B97" s="10" t="s">
        <v>472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0.495</v>
      </c>
      <c r="O97" s="7" t="str">
        <f t="shared" ref="O97" ca="1" si="118">IF(NOT(ISBLANK(N97)),N97,
IF(ISBLANK(M97),"",
VLOOKUP(M97,OFFSET(INDIRECT("$A:$B"),0,MATCH(M$1&amp;"_Verify",INDIRECT("$1:$1"),0)-1),2,0)
))</f>
        <v/>
      </c>
      <c r="S97" s="7" t="str">
        <f t="shared" ref="S97" ca="1" si="119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ref="A98:A99" si="120">B98&amp;"_"&amp;TEXT(D98,"00")</f>
        <v>NormalAttackUnicornCharacter_01</v>
      </c>
      <c r="B98" s="10" t="s">
        <v>683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0.54500000000000004</v>
      </c>
      <c r="K98" s="1">
        <v>1</v>
      </c>
      <c r="O98" s="7" t="str">
        <f t="shared" ref="O98:O99" ca="1" si="121">IF(NOT(ISBLANK(N98)),N98,
IF(ISBLANK(M98),"",
VLOOKUP(M98,OFFSET(INDIRECT("$A:$B"),0,MATCH(M$1&amp;"_Verify",INDIRECT("$1:$1"),0)-1),2,0)
))</f>
        <v/>
      </c>
      <c r="S98" s="7" t="str">
        <f t="shared" ref="S98:S99" ca="1" si="122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20"/>
        <v>NormalAttackKeepSeries_01</v>
      </c>
      <c r="B99" s="10" t="s">
        <v>764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ca="1" si="121"/>
        <v/>
      </c>
      <c r="S99" s="7" t="str">
        <f t="shared" ca="1" si="122"/>
        <v/>
      </c>
    </row>
    <row r="100" spans="1:23" x14ac:dyDescent="0.3">
      <c r="A100" s="1" t="str">
        <f t="shared" ref="A100" si="123">B100&amp;"_"&amp;TEXT(D100,"00")</f>
        <v>NormalAttackAyuko_01</v>
      </c>
      <c r="B100" s="10" t="s">
        <v>765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f>(1/0.8)*0.45</f>
        <v>0.5625</v>
      </c>
      <c r="O100" s="7" t="str">
        <f t="shared" ref="O100" ca="1" si="124">IF(NOT(ISBLANK(N100)),N100,
IF(ISBLANK(M100),"",
VLOOKUP(M100,OFFSET(INDIRECT("$A:$B"),0,MATCH(M$1&amp;"_Verify",INDIRECT("$1:$1"),0)-1),2,0)
))</f>
        <v/>
      </c>
      <c r="S100" s="7" t="str">
        <f t="shared" ref="S100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0"/>
        <v>CallInvincibleTortoise_01</v>
      </c>
      <c r="B101" t="s">
        <v>107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106</v>
      </c>
    </row>
    <row r="102" spans="1:23" x14ac:dyDescent="0.3">
      <c r="A102" s="1" t="str">
        <f t="shared" si="0"/>
        <v>InvincibleTortoise_01</v>
      </c>
      <c r="B102" t="s">
        <v>106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InvincibleTortoise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O102" s="7" t="str">
        <f t="shared" ca="1" si="1"/>
        <v/>
      </c>
      <c r="S102" s="7" t="str">
        <f t="shared" ca="1" si="2"/>
        <v/>
      </c>
      <c r="T102" s="1" t="s">
        <v>108</v>
      </c>
      <c r="U102" s="1" t="s">
        <v>109</v>
      </c>
    </row>
    <row r="103" spans="1:23" x14ac:dyDescent="0.3">
      <c r="A103" s="1" t="str">
        <f t="shared" si="0"/>
        <v>CountBarrier5Times_01</v>
      </c>
      <c r="B103" t="s">
        <v>114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CountBarrier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P103" s="1">
        <v>5</v>
      </c>
      <c r="S103" s="7" t="str">
        <f t="shared" ca="1" si="2"/>
        <v/>
      </c>
      <c r="V103" s="1" t="s">
        <v>115</v>
      </c>
    </row>
    <row r="104" spans="1:23" x14ac:dyDescent="0.3">
      <c r="A104" s="1" t="str">
        <f t="shared" si="0"/>
        <v>CallBurrowNinjaAssassin_01</v>
      </c>
      <c r="B104" t="s">
        <v>119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CallAffectorValue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O104" s="7" t="str">
        <f t="shared" ca="1" si="1"/>
        <v/>
      </c>
      <c r="Q104" s="1" t="s">
        <v>224</v>
      </c>
      <c r="S104" s="7">
        <f t="shared" ca="1" si="2"/>
        <v>4</v>
      </c>
      <c r="U104" s="1" t="s">
        <v>116</v>
      </c>
    </row>
    <row r="105" spans="1:23" x14ac:dyDescent="0.3">
      <c r="A105" s="1" t="str">
        <f t="shared" si="0"/>
        <v>BurrowNinjaAssassin_01</v>
      </c>
      <c r="B105" t="s">
        <v>116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Burrow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3</v>
      </c>
      <c r="K105" s="1">
        <v>0.5</v>
      </c>
      <c r="L105" s="1">
        <v>1</v>
      </c>
      <c r="O105" s="7" t="str">
        <f t="shared" ca="1" si="1"/>
        <v/>
      </c>
      <c r="P105" s="1">
        <v>2</v>
      </c>
      <c r="S105" s="7" t="str">
        <f t="shared" ca="1" si="2"/>
        <v/>
      </c>
      <c r="T105" s="1" t="s">
        <v>129</v>
      </c>
      <c r="U105" s="1" t="s">
        <v>130</v>
      </c>
      <c r="V105" s="1" t="s">
        <v>131</v>
      </c>
      <c r="W105" s="1" t="s">
        <v>132</v>
      </c>
    </row>
    <row r="106" spans="1:23" x14ac:dyDescent="0.3">
      <c r="A106" s="1" t="str">
        <f t="shared" si="0"/>
        <v>RushPigPet_01</v>
      </c>
      <c r="B106" s="10" t="s">
        <v>542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0</v>
      </c>
      <c r="N106" s="1">
        <v>1</v>
      </c>
      <c r="O106" s="7">
        <f t="shared" ca="1" si="1"/>
        <v>1</v>
      </c>
      <c r="P106" s="1">
        <v>-1</v>
      </c>
      <c r="S106" s="7" t="str">
        <f t="shared" ca="1" si="2"/>
        <v/>
      </c>
      <c r="T106" s="1" t="s">
        <v>543</v>
      </c>
      <c r="U106" s="1">
        <f>1/1.25*(3/2)*1.25</f>
        <v>1.5000000000000002</v>
      </c>
    </row>
    <row r="107" spans="1:23" x14ac:dyDescent="0.3">
      <c r="A107" s="1" t="str">
        <f t="shared" ref="A107" si="126">B107&amp;"_"&amp;TEXT(D107,"00")</f>
        <v>RushPigPet_Purple_01</v>
      </c>
      <c r="B107" s="10" t="s">
        <v>588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5</v>
      </c>
      <c r="J107" s="1">
        <v>1.5</v>
      </c>
      <c r="K107" s="1">
        <v>-1</v>
      </c>
      <c r="L107" s="1">
        <v>100</v>
      </c>
      <c r="N107" s="1">
        <v>3</v>
      </c>
      <c r="O107" s="7">
        <f t="shared" ref="O107" ca="1" si="127">IF(NOT(ISBLANK(N107)),N107,
IF(ISBLANK(M107),"",
VLOOKUP(M107,OFFSET(INDIRECT("$A:$B"),0,MATCH(M$1&amp;"_Verify",INDIRECT("$1:$1"),0)-1),2,0)
))</f>
        <v>3</v>
      </c>
      <c r="P107" s="1">
        <v>-1</v>
      </c>
      <c r="S107" s="7" t="str">
        <f t="shared" ref="S107" ca="1" si="128">IF(NOT(ISBLANK(R107)),R107,
IF(ISBLANK(Q107),"",
VLOOKUP(Q107,OFFSET(INDIRECT("$A:$B"),0,MATCH(Q$1&amp;"_Verify",INDIRECT("$1:$1"),0)-1),2,0)
))</f>
        <v/>
      </c>
      <c r="T107" s="1" t="s">
        <v>543</v>
      </c>
      <c r="U107" s="1">
        <f>1/1.25*(3/2)*1.25</f>
        <v>1.5000000000000002</v>
      </c>
    </row>
    <row r="108" spans="1:23" x14ac:dyDescent="0.3">
      <c r="A108" s="1" t="str">
        <f t="shared" ref="A108" si="129">B108&amp;"_"&amp;TEXT(D108,"00")</f>
        <v>RushPolygonalMetalon_Green_01</v>
      </c>
      <c r="B108" s="10" t="s">
        <v>558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8</v>
      </c>
      <c r="J108" s="1">
        <v>1</v>
      </c>
      <c r="K108" s="1">
        <v>0</v>
      </c>
      <c r="L108" s="1">
        <v>0</v>
      </c>
      <c r="N108" s="1">
        <v>1</v>
      </c>
      <c r="O108" s="7">
        <f t="shared" ref="O108" ca="1" si="130">IF(NOT(ISBLANK(N108)),N108,
IF(ISBLANK(M108),"",
VLOOKUP(M108,OFFSET(INDIRECT("$A:$B"),0,MATCH(M$1&amp;"_Verify",INDIRECT("$1:$1"),0)-1),2,0)
))</f>
        <v>1</v>
      </c>
      <c r="P108" s="1">
        <v>250</v>
      </c>
      <c r="S108" s="7" t="str">
        <f t="shared" ref="S108" ca="1" si="131">IF(NOT(ISBLANK(R108)),R108,
IF(ISBLANK(Q108),"",
VLOOKUP(Q108,OFFSET(INDIRECT("$A:$B"),0,MATCH(Q$1&amp;"_Verify",INDIRECT("$1:$1"),0)-1),2,0)
))</f>
        <v/>
      </c>
      <c r="T108" s="1" t="s">
        <v>543</v>
      </c>
      <c r="U108" s="1">
        <f>1/1.25*(6/5)*1.25</f>
        <v>1.2</v>
      </c>
    </row>
    <row r="109" spans="1:23" x14ac:dyDescent="0.3">
      <c r="A109" s="1" t="str">
        <f t="shared" ref="A109" si="132">B109&amp;"_"&amp;TEXT(D109,"00")</f>
        <v>RushCuteUniq_01</v>
      </c>
      <c r="B109" s="10" t="s">
        <v>555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6.5</v>
      </c>
      <c r="J109" s="1">
        <v>2.5</v>
      </c>
      <c r="K109" s="1">
        <v>1</v>
      </c>
      <c r="L109" s="1">
        <v>0</v>
      </c>
      <c r="N109" s="1">
        <v>0</v>
      </c>
      <c r="O109" s="7">
        <f t="shared" ref="O109" ca="1" si="133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" ca="1" si="134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1/1.25*(6/5)*1.25</f>
        <v>1.2</v>
      </c>
    </row>
    <row r="110" spans="1:23" x14ac:dyDescent="0.3">
      <c r="A110" s="1" t="str">
        <f t="shared" ref="A110:A112" si="135">B110&amp;"_"&amp;TEXT(D110,"00")</f>
        <v>RushRobotSphere_01</v>
      </c>
      <c r="B110" s="10" t="s">
        <v>556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2</v>
      </c>
      <c r="K110" s="1">
        <v>5</v>
      </c>
      <c r="L110" s="1">
        <v>0</v>
      </c>
      <c r="N110" s="1">
        <v>0</v>
      </c>
      <c r="O110" s="7">
        <f t="shared" ref="O110:O112" ca="1" si="136">IF(NOT(ISBLANK(N110)),N110,
IF(ISBLANK(M110),"",
VLOOKUP(M110,OFFSET(INDIRECT("$A:$B"),0,MATCH(M$1&amp;"_Verify",INDIRECT("$1:$1"),0)-1),2,0)
))</f>
        <v>0</v>
      </c>
      <c r="P110" s="1">
        <v>-1</v>
      </c>
      <c r="S110" s="7" t="str">
        <f t="shared" ref="S110:S112" ca="1" si="137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si="135"/>
        <v>SlowDebuffCyc_01</v>
      </c>
      <c r="B111" s="10" t="s">
        <v>575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AddActorState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136"/>
        <v/>
      </c>
      <c r="S111" s="7" t="str">
        <f t="shared" ca="1" si="137"/>
        <v/>
      </c>
      <c r="T111" s="1" t="s">
        <v>576</v>
      </c>
    </row>
    <row r="112" spans="1:23" x14ac:dyDescent="0.3">
      <c r="A112" s="1" t="str">
        <f t="shared" si="135"/>
        <v>AS_SlowCyc_01</v>
      </c>
      <c r="B112" s="1" t="s">
        <v>577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</v>
      </c>
      <c r="J112" s="1">
        <v>-0.5</v>
      </c>
      <c r="M112" s="1" t="s">
        <v>155</v>
      </c>
      <c r="O112" s="7">
        <f t="shared" ca="1" si="136"/>
        <v>10</v>
      </c>
      <c r="R112" s="1">
        <v>1</v>
      </c>
      <c r="S112" s="7">
        <f t="shared" ca="1" si="137"/>
        <v>1</v>
      </c>
      <c r="W112" s="1" t="s">
        <v>586</v>
      </c>
    </row>
    <row r="113" spans="1:23" x14ac:dyDescent="0.3">
      <c r="A113" s="1" t="str">
        <f t="shared" ref="A113" si="138">B113&amp;"_"&amp;TEXT(D113,"00")</f>
        <v>TeleportWarAssassin_01</v>
      </c>
      <c r="B113" s="1" t="s">
        <v>583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</v>
      </c>
      <c r="J113" s="1">
        <v>1.5</v>
      </c>
      <c r="N113" s="1">
        <v>0</v>
      </c>
      <c r="O113" s="7">
        <f t="shared" ref="O113" ca="1" si="139">IF(NOT(ISBLANK(N113)),N113,
IF(ISBLANK(M113),"",
VLOOKUP(M113,OFFSET(INDIRECT("$A:$B"),0,MATCH(M$1&amp;"_Verify",INDIRECT("$1:$1"),0)-1),2,0)
))</f>
        <v>0</v>
      </c>
      <c r="S113" s="7" t="str">
        <f t="shared" ref="S113" ca="1" si="140">IF(NOT(ISBLANK(R113)),R113,
IF(ISBLANK(Q113),"",
VLOOKUP(Q113,OFFSET(INDIRECT("$A:$B"),0,MATCH(Q$1&amp;"_Verify",INDIRECT("$1:$1"),0)-1),2,0)
))</f>
        <v/>
      </c>
      <c r="T113" s="1" t="s">
        <v>580</v>
      </c>
      <c r="W113" s="1" t="s">
        <v>585</v>
      </c>
    </row>
    <row r="114" spans="1:23" x14ac:dyDescent="0.3">
      <c r="A114" s="1" t="str">
        <f t="shared" ref="A114" si="141">B114&amp;"_"&amp;TEXT(D114,"00")</f>
        <v>TeleportWarAssassin_Red_01</v>
      </c>
      <c r="B114" s="1" t="s">
        <v>906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1.5</v>
      </c>
      <c r="N114" s="1">
        <v>0</v>
      </c>
      <c r="O114" s="7">
        <f t="shared" ref="O114" ca="1" si="142">IF(NOT(ISBLANK(N114)),N114,
IF(ISBLANK(M114),"",
VLOOKUP(M114,OFFSET(INDIRECT("$A:$B"),0,MATCH(M$1&amp;"_Verify",INDIRECT("$1:$1"),0)-1),2,0)
))</f>
        <v>0</v>
      </c>
      <c r="S114" s="7" t="str">
        <f t="shared" ref="S114" ca="1" si="143">IF(NOT(ISBLANK(R114)),R114,
IF(ISBLANK(Q114),"",
VLOOKUP(Q114,OFFSET(INDIRECT("$A:$B"),0,MATCH(Q$1&amp;"_Verify",INDIRECT("$1:$1"),0)-1),2,0)
))</f>
        <v/>
      </c>
      <c r="T114" s="1" t="s">
        <v>907</v>
      </c>
      <c r="W114" s="1" t="s">
        <v>844</v>
      </c>
    </row>
    <row r="115" spans="1:23" x14ac:dyDescent="0.3">
      <c r="A115" s="1" t="str">
        <f t="shared" ref="A115" si="144">B115&amp;"_"&amp;TEXT(D115,"00")</f>
        <v>TeleportWarAssassin_RedRandom_01</v>
      </c>
      <c r="B115" s="1" t="s">
        <v>909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45">IF(NOT(ISBLANK(N115)),N115,
IF(ISBLANK(M115),"",
VLOOKUP(M115,OFFSET(INDIRECT("$A:$B"),0,MATCH(M$1&amp;"_Verify",INDIRECT("$1:$1"),0)-1),2,0)
))</f>
        <v>4</v>
      </c>
      <c r="S115" s="7" t="str">
        <f t="shared" ref="S115" ca="1" si="146">IF(NOT(ISBLANK(R115)),R115,
IF(ISBLANK(Q115),"",
VLOOKUP(Q115,OFFSET(INDIRECT("$A:$B"),0,MATCH(Q$1&amp;"_Verify",INDIRECT("$1:$1"),0)-1),2,0)
))</f>
        <v/>
      </c>
      <c r="T115" s="1" t="s">
        <v>908</v>
      </c>
      <c r="W115" s="1" t="s">
        <v>844</v>
      </c>
    </row>
    <row r="116" spans="1:23" x14ac:dyDescent="0.3">
      <c r="A116" s="1" t="str">
        <f t="shared" ref="A116" si="147">B116&amp;"_"&amp;TEXT(D116,"00")</f>
        <v>TeleportWarAssassin_RedRandom2_01</v>
      </c>
      <c r="B116" s="1" t="s">
        <v>911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2.2000000000000002</v>
      </c>
      <c r="N116" s="1">
        <v>4</v>
      </c>
      <c r="O116" s="7">
        <f t="shared" ref="O116" ca="1" si="148">IF(NOT(ISBLANK(N116)),N116,
IF(ISBLANK(M116),"",
VLOOKUP(M116,OFFSET(INDIRECT("$A:$B"),0,MATCH(M$1&amp;"_Verify",INDIRECT("$1:$1"),0)-1),2,0)
))</f>
        <v>4</v>
      </c>
      <c r="S116" s="7" t="str">
        <f t="shared" ref="S116" ca="1" si="149">IF(NOT(ISBLANK(R116)),R116,
IF(ISBLANK(Q116),"",
VLOOKUP(Q116,OFFSET(INDIRECT("$A:$B"),0,MATCH(Q$1&amp;"_Verify",INDIRECT("$1:$1"),0)-1),2,0)
))</f>
        <v/>
      </c>
      <c r="T116" s="1" t="s">
        <v>910</v>
      </c>
      <c r="W116" s="1" t="s">
        <v>844</v>
      </c>
    </row>
    <row r="117" spans="1:23" x14ac:dyDescent="0.3">
      <c r="A117" s="1" t="str">
        <f t="shared" ref="A117" si="150">B117&amp;"_"&amp;TEXT(D117,"00")</f>
        <v>TeleportZippermouth_Green_01</v>
      </c>
      <c r="B117" s="1" t="s">
        <v>596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0.8</v>
      </c>
      <c r="K117" s="1">
        <v>0</v>
      </c>
      <c r="L117" s="1">
        <v>0</v>
      </c>
      <c r="N117" s="1">
        <v>1</v>
      </c>
      <c r="O117" s="7">
        <f t="shared" ref="O117" ca="1" si="151">IF(NOT(ISBLANK(N117)),N117,
IF(ISBLANK(M117),"",
VLOOKUP(M117,OFFSET(INDIRECT("$A:$B"),0,MATCH(M$1&amp;"_Verify",INDIRECT("$1:$1"),0)-1),2,0)
))</f>
        <v>1</v>
      </c>
      <c r="S117" s="7" t="str">
        <f t="shared" ref="S117" ca="1" si="152">IF(NOT(ISBLANK(R117)),R117,
IF(ISBLANK(Q117),"",
VLOOKUP(Q117,OFFSET(INDIRECT("$A:$B"),0,MATCH(Q$1&amp;"_Verify",INDIRECT("$1:$1"),0)-1),2,0)
))</f>
        <v/>
      </c>
      <c r="T117" s="1" t="s">
        <v>580</v>
      </c>
      <c r="W117" s="1" t="s">
        <v>585</v>
      </c>
    </row>
    <row r="118" spans="1:23" x14ac:dyDescent="0.3">
      <c r="A118" s="1" t="str">
        <f t="shared" ref="A118:A120" si="153">B118&amp;"_"&amp;TEXT(D118,"00")</f>
        <v>RotateZippermouth_Green_01</v>
      </c>
      <c r="B118" s="1" t="s">
        <v>598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6</v>
      </c>
      <c r="J118" s="1">
        <v>360</v>
      </c>
      <c r="O118" s="7" t="str">
        <f t="shared" ref="O118:O120" ca="1" si="154">IF(NOT(ISBLANK(N118)),N118,
IF(ISBLANK(M118),"",
VLOOKUP(M118,OFFSET(INDIRECT("$A:$B"),0,MATCH(M$1&amp;"_Verify",INDIRECT("$1:$1"),0)-1),2,0)
))</f>
        <v/>
      </c>
      <c r="S118" s="7" t="str">
        <f t="shared" ref="S118" ca="1" si="155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ref="A119" si="156">B119&amp;"_"&amp;TEXT(D119,"00")</f>
        <v>RotateZippermouth_Black_01</v>
      </c>
      <c r="B119" s="1" t="s">
        <v>755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Rotate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</v>
      </c>
      <c r="J119" s="1">
        <v>360</v>
      </c>
      <c r="O119" s="7" t="str">
        <f t="shared" ref="O119" ca="1" si="157">IF(NOT(ISBLANK(N119)),N119,
IF(ISBLANK(M119),"",
VLOOKUP(M119,OFFSET(INDIRECT("$A:$B"),0,MATCH(M$1&amp;"_Verify",INDIRECT("$1:$1"),0)-1),2,0)
))</f>
        <v/>
      </c>
      <c r="S119" s="7" t="str">
        <f t="shared" ref="S119" ca="1" si="158">IF(NOT(ISBLANK(R119)),R119,
IF(ISBLANK(Q119),"",
VLOOKUP(Q119,OFFSET(INDIRECT("$A:$B"),0,MATCH(Q$1&amp;"_Verify",INDIRECT("$1:$1"),0)-1),2,0)
))</f>
        <v/>
      </c>
      <c r="T119" s="1" t="s">
        <v>600</v>
      </c>
    </row>
    <row r="120" spans="1:23" x14ac:dyDescent="0.3">
      <c r="A120" s="1" t="str">
        <f t="shared" si="153"/>
        <v>TeleportOneEyedWizard_BlueClose_01</v>
      </c>
      <c r="B120" s="1" t="s">
        <v>604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2</v>
      </c>
      <c r="O120" s="7">
        <f t="shared" ca="1" si="154"/>
        <v>2</v>
      </c>
      <c r="S120" s="7" t="str">
        <f t="shared" ca="1" si="2"/>
        <v/>
      </c>
      <c r="T120" s="1" t="s">
        <v>606</v>
      </c>
      <c r="U120" s="1" t="s">
        <v>617</v>
      </c>
      <c r="W120" s="1" t="s">
        <v>585</v>
      </c>
    </row>
    <row r="121" spans="1:23" x14ac:dyDescent="0.3">
      <c r="A121" s="1" t="str">
        <f t="shared" ref="A121:A124" si="159">B121&amp;"_"&amp;TEXT(D121,"00")</f>
        <v>TeleportOneEyedWizard_BlueFar_01</v>
      </c>
      <c r="B121" s="1" t="s">
        <v>605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3</v>
      </c>
      <c r="O121" s="7">
        <f t="shared" ref="O121:O124" ca="1" si="160">IF(NOT(ISBLANK(N121)),N121,
IF(ISBLANK(M121),"",
VLOOKUP(M121,OFFSET(INDIRECT("$A:$B"),0,MATCH(M$1&amp;"_Verify",INDIRECT("$1:$1"),0)-1),2,0)
))</f>
        <v>3</v>
      </c>
      <c r="S121" s="7" t="str">
        <f t="shared" ca="1" si="2"/>
        <v/>
      </c>
      <c r="T121" s="1" t="s">
        <v>607</v>
      </c>
      <c r="U121" s="1" t="s">
        <v>617</v>
      </c>
      <c r="W121" s="1" t="s">
        <v>585</v>
      </c>
    </row>
    <row r="122" spans="1:23" x14ac:dyDescent="0.3">
      <c r="A122" s="1" t="str">
        <f t="shared" si="159"/>
        <v>TeleportOneEyedWizard_GreenClose_01</v>
      </c>
      <c r="B122" s="1" t="s">
        <v>902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60"/>
        <v>2</v>
      </c>
      <c r="S122" s="7" t="str">
        <f t="shared" ref="S122:S123" ca="1" si="161">IF(NOT(ISBLANK(R122)),R122,
IF(ISBLANK(Q122),"",
VLOOKUP(Q122,OFFSET(INDIRECT("$A:$B"),0,MATCH(Q$1&amp;"_Verify",INDIRECT("$1:$1"),0)-1),2,0)
))</f>
        <v/>
      </c>
      <c r="T122" s="1" t="s">
        <v>900</v>
      </c>
      <c r="U122" s="1" t="s">
        <v>904</v>
      </c>
      <c r="W122" s="1" t="s">
        <v>844</v>
      </c>
    </row>
    <row r="123" spans="1:23" x14ac:dyDescent="0.3">
      <c r="A123" s="1" t="str">
        <f t="shared" ref="A123" si="162">B123&amp;"_"&amp;TEXT(D123,"00")</f>
        <v>TeleportOneEyedWizard_GreenFar_01</v>
      </c>
      <c r="B123" s="1" t="s">
        <v>903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" ca="1" si="163">IF(NOT(ISBLANK(N123)),N123,
IF(ISBLANK(M123),"",
VLOOKUP(M123,OFFSET(INDIRECT("$A:$B"),0,MATCH(M$1&amp;"_Verify",INDIRECT("$1:$1"),0)-1),2,0)
))</f>
        <v>3</v>
      </c>
      <c r="S123" s="7" t="str">
        <f t="shared" ca="1" si="161"/>
        <v/>
      </c>
      <c r="T123" s="1" t="s">
        <v>901</v>
      </c>
      <c r="U123" s="1" t="s">
        <v>904</v>
      </c>
      <c r="W123" s="1" t="s">
        <v>844</v>
      </c>
    </row>
    <row r="124" spans="1:23" x14ac:dyDescent="0.3">
      <c r="A124" s="1" t="str">
        <f t="shared" si="159"/>
        <v>RushHeavyKnight_YellowFirst_01</v>
      </c>
      <c r="B124" s="10" t="s">
        <v>609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2</v>
      </c>
      <c r="L124" s="1">
        <v>0</v>
      </c>
      <c r="N124" s="1">
        <v>1</v>
      </c>
      <c r="O124" s="7">
        <f t="shared" ca="1" si="160"/>
        <v>1</v>
      </c>
      <c r="P124" s="1">
        <v>-1</v>
      </c>
      <c r="S124" s="7" t="str">
        <f t="shared" ca="1" si="2"/>
        <v/>
      </c>
      <c r="T124" s="1" t="s">
        <v>615</v>
      </c>
      <c r="U124" s="1">
        <f>1/1.25*(6/5)*1.5625</f>
        <v>1.5</v>
      </c>
    </row>
    <row r="125" spans="1:23" x14ac:dyDescent="0.3">
      <c r="A125" s="1" t="str">
        <f t="shared" ref="A125:A156" si="164">B125&amp;"_"&amp;TEXT(D125,"00")</f>
        <v>RushHeavyKnight_YellowSecond_01</v>
      </c>
      <c r="B125" s="10" t="s">
        <v>613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1.5</v>
      </c>
      <c r="K125" s="1">
        <v>1</v>
      </c>
      <c r="L125" s="1">
        <v>0</v>
      </c>
      <c r="N125" s="1">
        <v>1</v>
      </c>
      <c r="O125" s="7">
        <f t="shared" ref="O125:O156" ca="1" si="165">IF(NOT(ISBLANK(N125)),N125,
IF(ISBLANK(M125),"",
VLOOKUP(M125,OFFSET(INDIRECT("$A:$B"),0,MATCH(M$1&amp;"_Verify",INDIRECT("$1:$1"),0)-1),2,0)
))</f>
        <v>1</v>
      </c>
      <c r="P125" s="1">
        <v>-1</v>
      </c>
      <c r="S125" s="7" t="str">
        <f t="shared" ca="1" si="2"/>
        <v/>
      </c>
      <c r="T125" s="1" t="s">
        <v>616</v>
      </c>
      <c r="U125" s="1">
        <f t="shared" ref="U125:U126" si="166">1/1.25*(6/5)*1.5625</f>
        <v>1.5</v>
      </c>
    </row>
    <row r="126" spans="1:23" x14ac:dyDescent="0.3">
      <c r="A126" s="1" t="str">
        <f t="shared" si="164"/>
        <v>RushHeavyKnight_YellowThird_01</v>
      </c>
      <c r="B126" s="10" t="s">
        <v>614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0.2</v>
      </c>
      <c r="K126" s="1">
        <v>-3</v>
      </c>
      <c r="L126" s="1">
        <v>0</v>
      </c>
      <c r="N126" s="1">
        <v>1</v>
      </c>
      <c r="O126" s="7">
        <f t="shared" ca="1" si="165"/>
        <v>1</v>
      </c>
      <c r="P126" s="1">
        <v>200</v>
      </c>
      <c r="S126" s="7" t="str">
        <f t="shared" ca="1" si="2"/>
        <v/>
      </c>
      <c r="T126" s="1" t="s">
        <v>543</v>
      </c>
      <c r="U126" s="1">
        <f t="shared" si="166"/>
        <v>1.5</v>
      </c>
    </row>
    <row r="127" spans="1:23" x14ac:dyDescent="0.3">
      <c r="A127" s="1" t="str">
        <f>B127&amp;"_"&amp;TEXT(D127,"00")</f>
        <v>SuicidePolygonalMagma_Blue_01</v>
      </c>
      <c r="B127" s="10" t="s">
        <v>644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Suicide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ca="1">IF(NOT(ISBLANK(N127)),N127,
IF(ISBLANK(M127),"",
VLOOKUP(M127,OFFSET(INDIRECT("$A:$B"),0,MATCH(M$1&amp;"_Verify",INDIRECT("$1:$1"),0)-1),2,0)
))</f>
        <v>1</v>
      </c>
      <c r="S127" s="7" t="str">
        <f t="shared" ca="1" si="2"/>
        <v/>
      </c>
      <c r="T127" s="1" t="s">
        <v>640</v>
      </c>
    </row>
    <row r="128" spans="1:23" x14ac:dyDescent="0.3">
      <c r="A128" s="1" t="str">
        <f>B128&amp;"_"&amp;TEXT(D128,"00")</f>
        <v>SleepingDragonTerrorBringer_Red_01</v>
      </c>
      <c r="B128" s="10" t="s">
        <v>731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MonsterSleeping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3</v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  <c r="T128" s="1" t="s">
        <v>733</v>
      </c>
      <c r="U128" s="1" t="s">
        <v>734</v>
      </c>
    </row>
    <row r="129" spans="1:23" x14ac:dyDescent="0.3">
      <c r="A129" s="1" t="str">
        <f>B129&amp;"_"&amp;TEXT(D129,"00")</f>
        <v>BurrowOnStartRtsTurret_01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BurrowOnStart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O129" s="7" t="str">
        <f ca="1">IF(NOT(ISBLANK(N129)),N129,
IF(ISBLANK(M129),"",
VLOOKUP(M129,OFFSET(INDIRECT("$A:$B"),0,MATCH(M$1&amp;"_Verify",INDIRECT("$1:$1"),0)-1),2,0)
))</f>
        <v/>
      </c>
      <c r="S129" s="7" t="str">
        <f t="shared" ca="1" si="2"/>
        <v/>
      </c>
    </row>
    <row r="130" spans="1:23" x14ac:dyDescent="0.3">
      <c r="A130" s="1" t="str">
        <f t="shared" ref="A130" si="167">B130&amp;"_"&amp;TEXT(D130,"00")</f>
        <v>AddForceDragonTerrorBringer_Red_01</v>
      </c>
      <c r="B130" s="10" t="s">
        <v>735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8</v>
      </c>
      <c r="N130" s="1">
        <v>0</v>
      </c>
      <c r="O130" s="7">
        <f t="shared" ref="O130" ca="1" si="168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23" x14ac:dyDescent="0.3">
      <c r="A131" s="1" t="str">
        <f t="shared" ref="A131:A135" si="169">B131&amp;"_"&amp;TEXT(D131,"00")</f>
        <v>JumpAttackRobotTwo_01</v>
      </c>
      <c r="B131" s="10" t="s">
        <v>750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0.4</v>
      </c>
      <c r="N131" s="1">
        <v>1</v>
      </c>
      <c r="O131" s="7">
        <f t="shared" ref="O131:O135" ca="1" si="170">IF(NOT(ISBLANK(N131)),N131,
IF(ISBLANK(M131),"",
VLOOKUP(M131,OFFSET(INDIRECT("$A:$B"),0,MATCH(M$1&amp;"_Verify",INDIRECT("$1:$1"),0)-1),2,0)
))</f>
        <v>1</v>
      </c>
      <c r="S131" s="7" t="str">
        <f t="shared" ref="S131:S135" ca="1" si="171">IF(NOT(ISBLANK(R131)),R131,
IF(ISBLANK(Q131),"",
VLOOKUP(Q131,OFFSET(INDIRECT("$A:$B"),0,MATCH(Q$1&amp;"_Verify",INDIRECT("$1:$1"),0)-1),2,0)
))</f>
        <v/>
      </c>
      <c r="T131" s="1" t="s">
        <v>754</v>
      </c>
    </row>
    <row r="132" spans="1:23" x14ac:dyDescent="0.3">
      <c r="A132" s="1" t="str">
        <f t="shared" si="169"/>
        <v>JumpRunRobotTwo_01</v>
      </c>
      <c r="B132" s="10" t="s">
        <v>752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Jump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6.5</v>
      </c>
      <c r="J132" s="1">
        <v>2</v>
      </c>
      <c r="L132" s="1">
        <v>8</v>
      </c>
      <c r="N132" s="1">
        <v>2</v>
      </c>
      <c r="O132" s="7">
        <f t="shared" ca="1" si="170"/>
        <v>2</v>
      </c>
      <c r="S132" s="7" t="str">
        <f t="shared" ca="1" si="171"/>
        <v/>
      </c>
      <c r="T132" s="1" t="s">
        <v>754</v>
      </c>
    </row>
    <row r="133" spans="1:23" x14ac:dyDescent="0.3">
      <c r="A133" s="1" t="str">
        <f t="shared" si="169"/>
        <v>TeleportArcherySamuraiUp_01</v>
      </c>
      <c r="B133" s="1" t="s">
        <v>773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6</v>
      </c>
      <c r="N133" s="1">
        <v>1</v>
      </c>
      <c r="O133" s="7">
        <f t="shared" ca="1" si="170"/>
        <v>1</v>
      </c>
      <c r="S133" s="7" t="str">
        <f t="shared" ca="1" si="171"/>
        <v/>
      </c>
      <c r="T133" s="1" t="s">
        <v>580</v>
      </c>
      <c r="W133" s="1" t="s">
        <v>585</v>
      </c>
    </row>
    <row r="134" spans="1:23" x14ac:dyDescent="0.3">
      <c r="A134" s="1" t="str">
        <f t="shared" si="169"/>
        <v>TeleportArcherySamuraiDown_01</v>
      </c>
      <c r="B134" s="1" t="s">
        <v>775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TeleportTargetPosition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0.5</v>
      </c>
      <c r="K134" s="1">
        <v>0</v>
      </c>
      <c r="L134" s="1">
        <v>-7</v>
      </c>
      <c r="N134" s="1">
        <v>1</v>
      </c>
      <c r="O134" s="7">
        <f t="shared" ca="1" si="170"/>
        <v>1</v>
      </c>
      <c r="S134" s="7" t="str">
        <f t="shared" ca="1" si="171"/>
        <v/>
      </c>
      <c r="T134" s="1" t="s">
        <v>580</v>
      </c>
      <c r="W134" s="1" t="s">
        <v>585</v>
      </c>
    </row>
    <row r="135" spans="1:23" x14ac:dyDescent="0.3">
      <c r="A135" s="1" t="str">
        <f t="shared" si="169"/>
        <v>RotateArcherySamurai_01</v>
      </c>
      <c r="B135" s="1" t="s">
        <v>776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Rotate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2.5</v>
      </c>
      <c r="J135" s="1">
        <v>0</v>
      </c>
      <c r="O135" s="7" t="str">
        <f t="shared" ca="1" si="170"/>
        <v/>
      </c>
      <c r="S135" s="7" t="str">
        <f t="shared" ca="1" si="171"/>
        <v/>
      </c>
      <c r="T135" s="1" t="s">
        <v>600</v>
      </c>
    </row>
    <row r="136" spans="1:23" x14ac:dyDescent="0.3">
      <c r="A136" s="1" t="str">
        <f t="shared" ref="A136:A139" si="172">B136&amp;"_"&amp;TEXT(D136,"00")</f>
        <v>GiveAffectorValueMushroomDee_01</v>
      </c>
      <c r="B136" s="1" t="s">
        <v>831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GiveAffectorValue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1</v>
      </c>
      <c r="O136" s="7">
        <f t="shared" ref="O136:O139" ca="1" si="173">IF(NOT(ISBLANK(N136)),N136,
IF(ISBLANK(M136),"",
VLOOKUP(M136,OFFSET(INDIRECT("$A:$B"),0,MATCH(M$1&amp;"_Verify",INDIRECT("$1:$1"),0)-1),2,0)
))</f>
        <v>1</v>
      </c>
      <c r="S136" s="7" t="str">
        <f t="shared" ref="S136:S139" ca="1" si="174">IF(NOT(ISBLANK(R136)),R136,
IF(ISBLANK(Q136),"",
VLOOKUP(Q136,OFFSET(INDIRECT("$A:$B"),0,MATCH(Q$1&amp;"_Verify",INDIRECT("$1:$1"),0)-1),2,0)
))</f>
        <v/>
      </c>
      <c r="T136" s="1" t="s">
        <v>833</v>
      </c>
      <c r="U136" s="1" t="s">
        <v>856</v>
      </c>
      <c r="W136" s="1" t="s">
        <v>835</v>
      </c>
    </row>
    <row r="137" spans="1:23" x14ac:dyDescent="0.3">
      <c r="A137" s="1" t="str">
        <f t="shared" si="172"/>
        <v>AS_AngryDee_01</v>
      </c>
      <c r="B137" s="1" t="s">
        <v>858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15</v>
      </c>
      <c r="J137" s="1">
        <v>0.75</v>
      </c>
      <c r="M137" s="1" t="s">
        <v>163</v>
      </c>
      <c r="O137" s="7">
        <f t="shared" ca="1" si="173"/>
        <v>19</v>
      </c>
      <c r="S137" s="7" t="str">
        <f t="shared" ca="1" si="174"/>
        <v/>
      </c>
    </row>
    <row r="138" spans="1:23" x14ac:dyDescent="0.3">
      <c r="A138" s="1" t="str">
        <f t="shared" si="172"/>
        <v>TeleportLadyPirateIn_01</v>
      </c>
      <c r="B138" s="1" t="s">
        <v>840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-0.5</v>
      </c>
      <c r="N138" s="1">
        <v>1</v>
      </c>
      <c r="O138" s="7">
        <f t="shared" ca="1" si="173"/>
        <v>1</v>
      </c>
      <c r="S138" s="7" t="str">
        <f t="shared" ca="1" si="174"/>
        <v/>
      </c>
      <c r="T138" s="1" t="s">
        <v>845</v>
      </c>
      <c r="W138" s="1" t="s">
        <v>844</v>
      </c>
    </row>
    <row r="139" spans="1:23" x14ac:dyDescent="0.3">
      <c r="A139" s="1" t="str">
        <f t="shared" si="172"/>
        <v>TeleportLadyPirateOut_01</v>
      </c>
      <c r="B139" s="1" t="s">
        <v>842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</v>
      </c>
      <c r="K139" s="1">
        <v>0</v>
      </c>
      <c r="L139" s="1">
        <v>2.5</v>
      </c>
      <c r="N139" s="1">
        <v>1</v>
      </c>
      <c r="O139" s="7">
        <f t="shared" ca="1" si="173"/>
        <v>1</v>
      </c>
      <c r="S139" s="7" t="str">
        <f t="shared" ca="1" si="174"/>
        <v/>
      </c>
      <c r="T139" s="1" t="s">
        <v>846</v>
      </c>
      <c r="W139" s="1" t="s">
        <v>844</v>
      </c>
    </row>
    <row r="140" spans="1:23" x14ac:dyDescent="0.3">
      <c r="A140" s="1" t="str">
        <f t="shared" ref="A140:A141" si="175">B140&amp;"_"&amp;TEXT(D140,"00")</f>
        <v>CastLadyPirate_01</v>
      </c>
      <c r="B140" s="1" t="s">
        <v>848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Cast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4.5</v>
      </c>
      <c r="O140" s="7" t="str">
        <f t="shared" ref="O140:O141" ca="1" si="176">IF(NOT(ISBLANK(N140)),N140,
IF(ISBLANK(M140),"",
VLOOKUP(M140,OFFSET(INDIRECT("$A:$B"),0,MATCH(M$1&amp;"_Verify",INDIRECT("$1:$1"),0)-1),2,0)
))</f>
        <v/>
      </c>
      <c r="S140" s="7" t="str">
        <f t="shared" ref="S140:S141" ca="1" si="177">IF(NOT(ISBLANK(R140)),R140,
IF(ISBLANK(Q140),"",
VLOOKUP(Q140,OFFSET(INDIRECT("$A:$B"),0,MATCH(Q$1&amp;"_Verify",INDIRECT("$1:$1"),0)-1),2,0)
))</f>
        <v/>
      </c>
      <c r="T140" s="1" t="s">
        <v>851</v>
      </c>
      <c r="U140" s="1" t="s">
        <v>852</v>
      </c>
    </row>
    <row r="141" spans="1:23" x14ac:dyDescent="0.3">
      <c r="A141" s="1" t="str">
        <f t="shared" si="175"/>
        <v>RushBeholder_01</v>
      </c>
      <c r="B141" s="1" t="s">
        <v>862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4</v>
      </c>
      <c r="K141" s="1">
        <v>3</v>
      </c>
      <c r="L141" s="1">
        <v>0</v>
      </c>
      <c r="N141" s="1">
        <v>1</v>
      </c>
      <c r="O141" s="7">
        <f t="shared" ca="1" si="176"/>
        <v>1</v>
      </c>
      <c r="P141" s="1">
        <v>-1</v>
      </c>
      <c r="S141" s="7" t="str">
        <f t="shared" ca="1" si="177"/>
        <v/>
      </c>
      <c r="T141" s="1" t="s">
        <v>860</v>
      </c>
      <c r="U141" s="1">
        <f>1/1.25*(6/5)*1.25</f>
        <v>1.2</v>
      </c>
    </row>
    <row r="142" spans="1:23" x14ac:dyDescent="0.3">
      <c r="A142" s="1" t="str">
        <f t="shared" ref="A142:A146" si="178">B142&amp;"_"&amp;TEXT(D142,"00")</f>
        <v>RushBeholderCenter_01</v>
      </c>
      <c r="B142" s="1" t="s">
        <v>865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</v>
      </c>
      <c r="J142" s="1">
        <v>0.1</v>
      </c>
      <c r="K142" s="1">
        <v>0</v>
      </c>
      <c r="N142" s="1">
        <v>4</v>
      </c>
      <c r="O142" s="7">
        <f t="shared" ref="O142:O146" ca="1" si="179">IF(NOT(ISBLANK(N142)),N142,
IF(ISBLANK(M142),"",
VLOOKUP(M142,OFFSET(INDIRECT("$A:$B"),0,MATCH(M$1&amp;"_Verify",INDIRECT("$1:$1"),0)-1),2,0)
))</f>
        <v>4</v>
      </c>
      <c r="P142" s="1">
        <v>-1</v>
      </c>
      <c r="S142" s="7" t="str">
        <f t="shared" ref="S142:S146" ca="1" si="180">IF(NOT(ISBLANK(R142)),R142,
IF(ISBLANK(Q142),"",
VLOOKUP(Q142,OFFSET(INDIRECT("$A:$B"),0,MATCH(Q$1&amp;"_Verify",INDIRECT("$1:$1"),0)-1),2,0)
))</f>
        <v/>
      </c>
      <c r="T142" s="1" t="s">
        <v>869</v>
      </c>
      <c r="U142" s="1">
        <f>1/1.25*(6/5)*1.25</f>
        <v>1.2</v>
      </c>
      <c r="V142" s="1" t="s">
        <v>868</v>
      </c>
    </row>
    <row r="143" spans="1:23" x14ac:dyDescent="0.3">
      <c r="A143" s="1" t="str">
        <f t="shared" si="178"/>
        <v>HealOverTimeDruidTent_01</v>
      </c>
      <c r="B143" s="1" t="s">
        <v>871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HealOverTime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60</v>
      </c>
      <c r="J143" s="1">
        <v>1</v>
      </c>
      <c r="K143" s="1">
        <v>-1.6667000000000001E-2</v>
      </c>
      <c r="O143" s="7" t="str">
        <f t="shared" ca="1" si="179"/>
        <v/>
      </c>
      <c r="S143" s="7" t="str">
        <f t="shared" ca="1" si="180"/>
        <v/>
      </c>
    </row>
    <row r="144" spans="1:23" x14ac:dyDescent="0.3">
      <c r="A144" s="1" t="str">
        <f t="shared" si="178"/>
        <v>StunDebuffLancer_01</v>
      </c>
      <c r="B144" s="1" t="s">
        <v>881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AddActorState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7" t="str">
        <f t="shared" ca="1" si="179"/>
        <v/>
      </c>
      <c r="S144" s="7" t="str">
        <f t="shared" ca="1" si="180"/>
        <v/>
      </c>
      <c r="T144" s="1" t="s">
        <v>878</v>
      </c>
    </row>
    <row r="145" spans="1:23" x14ac:dyDescent="0.3">
      <c r="A145" s="1" t="str">
        <f t="shared" si="178"/>
        <v>GiveAffectorValuePlant_01</v>
      </c>
      <c r="B145" s="1" t="s">
        <v>888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GiveAffectorValue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1</v>
      </c>
      <c r="O145" s="7">
        <f t="shared" ca="1" si="179"/>
        <v>1</v>
      </c>
      <c r="S145" s="7" t="str">
        <f t="shared" ca="1" si="180"/>
        <v/>
      </c>
      <c r="T145" s="1" t="s">
        <v>890</v>
      </c>
      <c r="U145" s="1" t="s">
        <v>883</v>
      </c>
    </row>
    <row r="146" spans="1:23" x14ac:dyDescent="0.3">
      <c r="A146" s="1" t="str">
        <f t="shared" si="178"/>
        <v>AS_LoseTankerPlant_01</v>
      </c>
      <c r="B146" s="1" t="s">
        <v>886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0.1</v>
      </c>
      <c r="M146" s="1" t="s">
        <v>163</v>
      </c>
      <c r="O146" s="7">
        <f t="shared" ca="1" si="179"/>
        <v>19</v>
      </c>
      <c r="S146" s="7" t="str">
        <f t="shared" ca="1" si="180"/>
        <v/>
      </c>
    </row>
    <row r="147" spans="1:23" x14ac:dyDescent="0.3">
      <c r="A147" s="1" t="str">
        <f t="shared" ref="A147:A148" si="181">B147&amp;"_"&amp;TEXT(D147,"00")</f>
        <v>OnOffColliderWizard_01</v>
      </c>
      <c r="B147" s="1" t="s">
        <v>899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OnOffCollider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N147" s="1">
        <v>1</v>
      </c>
      <c r="O147" s="7">
        <f t="shared" ref="O147:O148" ca="1" si="182">IF(NOT(ISBLANK(N147)),N147,
IF(ISBLANK(M147),"",
VLOOKUP(M147,OFFSET(INDIRECT("$A:$B"),0,MATCH(M$1&amp;"_Verify",INDIRECT("$1:$1"),0)-1),2,0)
))</f>
        <v>1</v>
      </c>
      <c r="S147" s="7" t="str">
        <f t="shared" ref="S147:S148" ca="1" si="183">IF(NOT(ISBLANK(R147)),R147,
IF(ISBLANK(Q147),"",
VLOOKUP(Q147,OFFSET(INDIRECT("$A:$B"),0,MATCH(Q$1&amp;"_Verify",INDIRECT("$1:$1"),0)-1),2,0)
))</f>
        <v/>
      </c>
      <c r="V147" s="1" t="s">
        <v>897</v>
      </c>
      <c r="W147" s="1" t="s">
        <v>898</v>
      </c>
    </row>
    <row r="148" spans="1:23" x14ac:dyDescent="0.3">
      <c r="A148" s="1" t="str">
        <f t="shared" si="181"/>
        <v>RushDroidHeavy_White_01</v>
      </c>
      <c r="B148" s="1" t="s">
        <v>912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J148" s="1">
        <v>0.1</v>
      </c>
      <c r="N148" s="1">
        <v>4</v>
      </c>
      <c r="O148" s="7">
        <f t="shared" ca="1" si="182"/>
        <v>4</v>
      </c>
      <c r="P148" s="1">
        <v>-1</v>
      </c>
      <c r="S148" s="7" t="str">
        <f t="shared" ca="1" si="183"/>
        <v/>
      </c>
      <c r="T148" s="1" t="s">
        <v>914</v>
      </c>
      <c r="U148" s="1">
        <f>1/1.25*(6/5)*1.25</f>
        <v>1.2</v>
      </c>
      <c r="V148" s="1" t="s">
        <v>915</v>
      </c>
    </row>
    <row r="149" spans="1:23" x14ac:dyDescent="0.3">
      <c r="A149" s="1" t="str">
        <f t="shared" ref="A149:A155" si="184">B149&amp;"_"&amp;TEXT(D149,"00")</f>
        <v>CreateFairyFlower_Green_01</v>
      </c>
      <c r="B149" s="1" t="s">
        <v>947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CreateHitObject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O149" s="7" t="str">
        <f t="shared" ref="O149:O155" ca="1" si="185">IF(NOT(ISBLANK(N149)),N149,
IF(ISBLANK(M149),"",
VLOOKUP(M149,OFFSET(INDIRECT("$A:$B"),0,MATCH(M$1&amp;"_Verify",INDIRECT("$1:$1"),0)-1),2,0)
))</f>
        <v/>
      </c>
      <c r="S149" s="7" t="str">
        <f t="shared" ref="S149:S155" ca="1" si="186">IF(NOT(ISBLANK(R149)),R149,
IF(ISBLANK(Q149),"",
VLOOKUP(Q149,OFFSET(INDIRECT("$A:$B"),0,MATCH(Q$1&amp;"_Verify",INDIRECT("$1:$1"),0)-1),2,0)
))</f>
        <v/>
      </c>
      <c r="T149" s="1" t="s">
        <v>953</v>
      </c>
    </row>
    <row r="150" spans="1:23" x14ac:dyDescent="0.3">
      <c r="A150" s="1" t="str">
        <f t="shared" si="184"/>
        <v>RushTrollGiant_01</v>
      </c>
      <c r="B150" s="1" t="s">
        <v>949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6</v>
      </c>
      <c r="J150" s="1">
        <v>2</v>
      </c>
      <c r="K150" s="1">
        <v>7</v>
      </c>
      <c r="L150" s="1">
        <v>0</v>
      </c>
      <c r="N150" s="1">
        <v>0</v>
      </c>
      <c r="O150" s="7">
        <f t="shared" ca="1" si="185"/>
        <v>0</v>
      </c>
      <c r="P150" s="1">
        <v>-1</v>
      </c>
      <c r="S150" s="7" t="str">
        <f t="shared" ca="1" si="186"/>
        <v/>
      </c>
      <c r="T150" s="1" t="s">
        <v>860</v>
      </c>
      <c r="U150" s="1">
        <f>1/1.5*(3/4)*1.5</f>
        <v>0.75</v>
      </c>
    </row>
    <row r="151" spans="1:23" x14ac:dyDescent="0.3">
      <c r="A151" s="1" t="str">
        <f t="shared" si="184"/>
        <v>AddForceTrollGiant_01</v>
      </c>
      <c r="B151" s="1" t="s">
        <v>950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L151" s="1">
        <v>0.16</v>
      </c>
      <c r="N151" s="1">
        <v>0</v>
      </c>
      <c r="O151" s="7">
        <f t="shared" ca="1" si="185"/>
        <v>0</v>
      </c>
      <c r="R151" s="1">
        <v>1</v>
      </c>
      <c r="S151" s="7">
        <f t="shared" ca="1" si="186"/>
        <v>1</v>
      </c>
    </row>
    <row r="152" spans="1:23" x14ac:dyDescent="0.3">
      <c r="A152" s="1" t="str">
        <f t="shared" si="184"/>
        <v>TeleportArcherySamurai_Black_01</v>
      </c>
      <c r="B152" s="1" t="s">
        <v>955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</v>
      </c>
      <c r="N152" s="1">
        <v>2</v>
      </c>
      <c r="O152" s="7">
        <f t="shared" ca="1" si="185"/>
        <v>2</v>
      </c>
      <c r="S152" s="7" t="str">
        <f t="shared" ca="1" si="186"/>
        <v/>
      </c>
      <c r="T152" s="1" t="s">
        <v>957</v>
      </c>
      <c r="U152" s="1" t="s">
        <v>958</v>
      </c>
      <c r="W152" s="1" t="s">
        <v>844</v>
      </c>
    </row>
    <row r="153" spans="1:23" x14ac:dyDescent="0.3">
      <c r="A153" s="1" t="str">
        <f t="shared" si="184"/>
        <v>InvincibleFallenAngel_Yellow_01</v>
      </c>
      <c r="B153" s="1" t="s">
        <v>962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Invincible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1.1000000000000001</v>
      </c>
      <c r="O153" s="7" t="str">
        <f t="shared" ca="1" si="185"/>
        <v/>
      </c>
      <c r="S153" s="7" t="str">
        <f t="shared" ca="1" si="186"/>
        <v/>
      </c>
      <c r="T153" s="1" t="s">
        <v>959</v>
      </c>
      <c r="U153" s="1" t="s">
        <v>960</v>
      </c>
    </row>
    <row r="154" spans="1:23" x14ac:dyDescent="0.3">
      <c r="A154" s="1" t="str">
        <f t="shared" si="184"/>
        <v>CallBurrowNinjaAssassin_Red_01</v>
      </c>
      <c r="B154" s="1" t="s">
        <v>969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185"/>
        <v/>
      </c>
      <c r="Q154" s="1" t="s">
        <v>224</v>
      </c>
      <c r="S154" s="7">
        <f t="shared" ca="1" si="186"/>
        <v>4</v>
      </c>
      <c r="U154" s="1" t="s">
        <v>971</v>
      </c>
    </row>
    <row r="155" spans="1:23" x14ac:dyDescent="0.3">
      <c r="A155" s="1" t="str">
        <f t="shared" si="184"/>
        <v>BurrowNinjaAssassin_Red_01</v>
      </c>
      <c r="B155" s="1" t="s">
        <v>971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Burrow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K155" s="1">
        <v>0.5</v>
      </c>
      <c r="L155" s="1">
        <v>1</v>
      </c>
      <c r="O155" s="7" t="str">
        <f t="shared" ca="1" si="185"/>
        <v/>
      </c>
      <c r="P155" s="1">
        <v>7</v>
      </c>
      <c r="R155" s="1">
        <v>10</v>
      </c>
      <c r="S155" s="7">
        <f t="shared" ca="1" si="186"/>
        <v>10</v>
      </c>
      <c r="T155" s="1" t="s">
        <v>964</v>
      </c>
      <c r="U155" s="1" t="s">
        <v>965</v>
      </c>
      <c r="V155" s="1" t="s">
        <v>966</v>
      </c>
      <c r="W155" s="1" t="s">
        <v>967</v>
      </c>
    </row>
    <row r="156" spans="1:23" x14ac:dyDescent="0.3">
      <c r="A156" s="1" t="str">
        <f t="shared" si="164"/>
        <v>AddForceCommon_01</v>
      </c>
      <c r="B156" s="10" t="s">
        <v>621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3</v>
      </c>
      <c r="N156" s="1">
        <v>0</v>
      </c>
      <c r="O156" s="7">
        <f t="shared" ca="1" si="165"/>
        <v>0</v>
      </c>
      <c r="S156" s="7" t="str">
        <f t="shared" ca="1" si="2"/>
        <v/>
      </c>
    </row>
    <row r="157" spans="1:23" x14ac:dyDescent="0.3">
      <c r="A157" s="1" t="str">
        <f t="shared" ref="A157" si="187">B157&amp;"_"&amp;TEXT(D157,"00")</f>
        <v>AddForceCommonWeak_01</v>
      </c>
      <c r="B157" s="10" t="s">
        <v>627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2.5</v>
      </c>
      <c r="N157" s="1">
        <v>0</v>
      </c>
      <c r="O157" s="7">
        <f t="shared" ref="O157" ca="1" si="188">IF(NOT(ISBLANK(N157)),N157,
IF(ISBLANK(M157),"",
VLOOKUP(M157,OFFSET(INDIRECT("$A:$B"),0,MATCH(M$1&amp;"_Verify",INDIRECT("$1:$1"),0)-1),2,0)
))</f>
        <v>0</v>
      </c>
      <c r="S157" s="7" t="str">
        <f t="shared" ca="1" si="2"/>
        <v/>
      </c>
    </row>
    <row r="158" spans="1:23" x14ac:dyDescent="0.3">
      <c r="A158" s="1" t="str">
        <f t="shared" ref="A158:A159" si="189">B158&amp;"_"&amp;TEXT(D158,"00")</f>
        <v>AddForceCommonStrong_01</v>
      </c>
      <c r="B158" s="10" t="s">
        <v>629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5</v>
      </c>
      <c r="N158" s="1">
        <v>0</v>
      </c>
      <c r="O158" s="7">
        <f t="shared" ref="O158:O159" ca="1" si="190">IF(NOT(ISBLANK(N158)),N158,
IF(ISBLANK(M158),"",
VLOOKUP(M158,OFFSET(INDIRECT("$A:$B"),0,MATCH(M$1&amp;"_Verify",INDIRECT("$1:$1"),0)-1),2,0)
))</f>
        <v>0</v>
      </c>
      <c r="S158" s="7" t="str">
        <f t="shared" ca="1" si="2"/>
        <v/>
      </c>
    </row>
    <row r="159" spans="1:23" x14ac:dyDescent="0.3">
      <c r="A159" s="1" t="str">
        <f t="shared" si="189"/>
        <v>CannotActionCommon_01</v>
      </c>
      <c r="B159" s="1" t="s">
        <v>863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CannotAction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3</v>
      </c>
      <c r="O159" s="7" t="str">
        <f t="shared" ca="1" si="190"/>
        <v/>
      </c>
      <c r="S159" s="7" t="str">
        <f t="shared" ca="1" si="2"/>
        <v/>
      </c>
    </row>
    <row r="160" spans="1:23" x14ac:dyDescent="0.3">
      <c r="A160" s="1" t="str">
        <f t="shared" ref="A160:A161" si="191">B160&amp;"_"&amp;TEXT(D160,"00")</f>
        <v>CannotActionCommonShort_01</v>
      </c>
      <c r="B160" s="1" t="s">
        <v>876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</v>
      </c>
      <c r="O160" s="7" t="str">
        <f t="shared" ref="O160:O161" ca="1" si="192">IF(NOT(ISBLANK(N160)),N160,
IF(ISBLANK(M160),"",
VLOOKUP(M160,OFFSET(INDIRECT("$A:$B"),0,MATCH(M$1&amp;"_Verify",INDIRECT("$1:$1"),0)-1),2,0)
))</f>
        <v/>
      </c>
      <c r="S160" s="7" t="str">
        <f t="shared" ref="S160:S161" ca="1" si="193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91"/>
        <v>CannotActionCommonLong_01</v>
      </c>
      <c r="B161" s="1" t="s">
        <v>877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CannotAction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O161" s="7" t="str">
        <f t="shared" ca="1" si="192"/>
        <v/>
      </c>
      <c r="S161" s="7" t="str">
        <f t="shared" ca="1" si="193"/>
        <v/>
      </c>
    </row>
    <row r="162" spans="1:19" x14ac:dyDescent="0.3">
      <c r="A162" s="1" t="str">
        <f t="shared" si="0"/>
        <v>LP_Atk_01</v>
      </c>
      <c r="B162" s="1" t="s">
        <v>254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0.15</v>
      </c>
      <c r="M162" s="1" t="s">
        <v>163</v>
      </c>
      <c r="O162" s="7">
        <f t="shared" ca="1" si="1"/>
        <v>19</v>
      </c>
      <c r="S162" s="7" t="str">
        <f t="shared" ca="1" si="2"/>
        <v/>
      </c>
    </row>
    <row r="163" spans="1:19" x14ac:dyDescent="0.3">
      <c r="A163" s="1" t="str">
        <f t="shared" si="0"/>
        <v>LP_Atk_02</v>
      </c>
      <c r="B163" s="1" t="s">
        <v>254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0.315</v>
      </c>
      <c r="M163" s="1" t="s">
        <v>163</v>
      </c>
      <c r="O163" s="7">
        <f t="shared" ca="1" si="1"/>
        <v>19</v>
      </c>
      <c r="S163" s="7" t="str">
        <f t="shared" ca="1" si="2"/>
        <v/>
      </c>
    </row>
    <row r="164" spans="1:19" x14ac:dyDescent="0.3">
      <c r="A164" s="1" t="str">
        <f t="shared" ref="A164:A172" si="194">B164&amp;"_"&amp;TEXT(D164,"00")</f>
        <v>LP_Atk_03</v>
      </c>
      <c r="B164" s="1" t="s">
        <v>254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0.49500000000000005</v>
      </c>
      <c r="M164" s="1" t="s">
        <v>163</v>
      </c>
      <c r="N164" s="6"/>
      <c r="O164" s="7">
        <f t="shared" ca="1" si="1"/>
        <v>19</v>
      </c>
      <c r="S164" s="7" t="str">
        <f t="shared" ca="1" si="2"/>
        <v/>
      </c>
    </row>
    <row r="165" spans="1:19" x14ac:dyDescent="0.3">
      <c r="A165" s="1" t="str">
        <f t="shared" si="194"/>
        <v>LP_Atk_04</v>
      </c>
      <c r="B165" s="1" t="s">
        <v>254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0.69</v>
      </c>
      <c r="M165" s="1" t="s">
        <v>163</v>
      </c>
      <c r="O165" s="7">
        <f t="shared" ca="1" si="1"/>
        <v>19</v>
      </c>
      <c r="S165" s="7" t="str">
        <f t="shared" ca="1" si="2"/>
        <v/>
      </c>
    </row>
    <row r="166" spans="1:19" x14ac:dyDescent="0.3">
      <c r="A166" s="1" t="str">
        <f t="shared" si="194"/>
        <v>LP_Atk_05</v>
      </c>
      <c r="B166" s="1" t="s">
        <v>254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0.89999999999999991</v>
      </c>
      <c r="M166" s="1" t="s">
        <v>163</v>
      </c>
      <c r="O166" s="7">
        <f ca="1">IF(NOT(ISBLANK(N166)),N166,
IF(ISBLANK(M166),"",
VLOOKUP(M166,OFFSET(INDIRECT("$A:$B"),0,MATCH(M$1&amp;"_Verify",INDIRECT("$1:$1"),0)-1),2,0)
))</f>
        <v>19</v>
      </c>
      <c r="S166" s="7" t="str">
        <f t="shared" ca="1" si="2"/>
        <v/>
      </c>
    </row>
    <row r="167" spans="1:19" x14ac:dyDescent="0.3">
      <c r="A167" s="1" t="str">
        <f t="shared" si="194"/>
        <v>LP_Atk_06</v>
      </c>
      <c r="B167" s="1" t="s">
        <v>254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1.125</v>
      </c>
      <c r="M167" s="1" t="s">
        <v>163</v>
      </c>
      <c r="O167" s="7">
        <f t="shared" ref="O167:O223" ca="1" si="195">IF(NOT(ISBLANK(N167)),N167,
IF(ISBLANK(M167),"",
VLOOKUP(M167,OFFSET(INDIRECT("$A:$B"),0,MATCH(M$1&amp;"_Verify",INDIRECT("$1:$1"),0)-1),2,0)
))</f>
        <v>19</v>
      </c>
      <c r="S167" s="7" t="str">
        <f t="shared" ca="1" si="2"/>
        <v/>
      </c>
    </row>
    <row r="168" spans="1:19" x14ac:dyDescent="0.3">
      <c r="A168" s="1" t="str">
        <f t="shared" si="194"/>
        <v>LP_Atk_07</v>
      </c>
      <c r="B168" s="1" t="s">
        <v>254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1.3650000000000002</v>
      </c>
      <c r="M168" s="1" t="s">
        <v>163</v>
      </c>
      <c r="O168" s="7">
        <f t="shared" ca="1" si="195"/>
        <v>19</v>
      </c>
      <c r="S168" s="7" t="str">
        <f t="shared" ca="1" si="2"/>
        <v/>
      </c>
    </row>
    <row r="169" spans="1:19" x14ac:dyDescent="0.3">
      <c r="A169" s="1" t="str">
        <f t="shared" si="194"/>
        <v>LP_Atk_08</v>
      </c>
      <c r="B169" s="1" t="s">
        <v>254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1.62</v>
      </c>
      <c r="M169" s="1" t="s">
        <v>163</v>
      </c>
      <c r="O169" s="7">
        <f t="shared" ca="1" si="195"/>
        <v>19</v>
      </c>
      <c r="S169" s="7" t="str">
        <f t="shared" ca="1" si="2"/>
        <v/>
      </c>
    </row>
    <row r="170" spans="1:19" x14ac:dyDescent="0.3">
      <c r="A170" s="1" t="str">
        <f t="shared" si="194"/>
        <v>LP_Atk_09</v>
      </c>
      <c r="B170" s="1" t="s">
        <v>254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1.89</v>
      </c>
      <c r="M170" s="1" t="s">
        <v>163</v>
      </c>
      <c r="O170" s="7">
        <f t="shared" ca="1" si="195"/>
        <v>19</v>
      </c>
      <c r="S170" s="7" t="str">
        <f t="shared" ca="1" si="2"/>
        <v/>
      </c>
    </row>
    <row r="171" spans="1:19" x14ac:dyDescent="0.3">
      <c r="A171" s="1" t="str">
        <f t="shared" si="194"/>
        <v>LP_AtkBetter_01</v>
      </c>
      <c r="B171" s="1" t="s">
        <v>255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0.25</v>
      </c>
      <c r="M171" s="1" t="s">
        <v>163</v>
      </c>
      <c r="O171" s="7">
        <f t="shared" ca="1" si="195"/>
        <v>19</v>
      </c>
      <c r="S171" s="7" t="str">
        <f t="shared" ca="1" si="2"/>
        <v/>
      </c>
    </row>
    <row r="172" spans="1:19" x14ac:dyDescent="0.3">
      <c r="A172" s="1" t="str">
        <f t="shared" si="194"/>
        <v>LP_AtkBetter_02</v>
      </c>
      <c r="B172" s="1" t="s">
        <v>255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0.52500000000000002</v>
      </c>
      <c r="M172" s="1" t="s">
        <v>163</v>
      </c>
      <c r="O172" s="7">
        <f t="shared" ca="1" si="195"/>
        <v>19</v>
      </c>
      <c r="S172" s="7" t="str">
        <f t="shared" ca="1" si="2"/>
        <v/>
      </c>
    </row>
    <row r="173" spans="1:19" x14ac:dyDescent="0.3">
      <c r="A173" s="1" t="str">
        <f t="shared" ref="A173:A195" si="196">B173&amp;"_"&amp;TEXT(D173,"00")</f>
        <v>LP_AtkBetter_03</v>
      </c>
      <c r="B173" s="1" t="s">
        <v>255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0.82500000000000007</v>
      </c>
      <c r="M173" s="1" t="s">
        <v>163</v>
      </c>
      <c r="O173" s="7">
        <f t="shared" ca="1" si="195"/>
        <v>19</v>
      </c>
      <c r="S173" s="7" t="str">
        <f t="shared" ca="1" si="2"/>
        <v/>
      </c>
    </row>
    <row r="174" spans="1:19" x14ac:dyDescent="0.3">
      <c r="A174" s="1" t="str">
        <f t="shared" si="196"/>
        <v>LP_AtkBetter_04</v>
      </c>
      <c r="B174" s="1" t="s">
        <v>255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1.1499999999999999</v>
      </c>
      <c r="M174" s="1" t="s">
        <v>163</v>
      </c>
      <c r="O174" s="7">
        <f t="shared" ca="1" si="195"/>
        <v>19</v>
      </c>
      <c r="S174" s="7" t="str">
        <f t="shared" ca="1" si="2"/>
        <v/>
      </c>
    </row>
    <row r="175" spans="1:19" x14ac:dyDescent="0.3">
      <c r="A175" s="1" t="str">
        <f t="shared" si="196"/>
        <v>LP_AtkBetter_05</v>
      </c>
      <c r="B175" s="1" t="s">
        <v>255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1.5</v>
      </c>
      <c r="M175" s="1" t="s">
        <v>163</v>
      </c>
      <c r="O175" s="7">
        <f t="shared" ca="1" si="195"/>
        <v>19</v>
      </c>
      <c r="S175" s="7" t="str">
        <f t="shared" ca="1" si="2"/>
        <v/>
      </c>
    </row>
    <row r="176" spans="1:19" x14ac:dyDescent="0.3">
      <c r="A176" s="1" t="str">
        <f t="shared" si="196"/>
        <v>LP_AtkBetter_06</v>
      </c>
      <c r="B176" s="1" t="s">
        <v>255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1.875</v>
      </c>
      <c r="M176" s="1" t="s">
        <v>163</v>
      </c>
      <c r="O176" s="7">
        <f t="shared" ca="1" si="195"/>
        <v>19</v>
      </c>
      <c r="S176" s="7" t="str">
        <f t="shared" ca="1" si="2"/>
        <v/>
      </c>
    </row>
    <row r="177" spans="1:19" x14ac:dyDescent="0.3">
      <c r="A177" s="1" t="str">
        <f t="shared" si="196"/>
        <v>LP_AtkBetter_07</v>
      </c>
      <c r="B177" s="1" t="s">
        <v>255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2.2749999999999999</v>
      </c>
      <c r="M177" s="1" t="s">
        <v>163</v>
      </c>
      <c r="O177" s="7">
        <f t="shared" ca="1" si="195"/>
        <v>19</v>
      </c>
      <c r="S177" s="7" t="str">
        <f t="shared" ca="1" si="2"/>
        <v/>
      </c>
    </row>
    <row r="178" spans="1:19" x14ac:dyDescent="0.3">
      <c r="A178" s="1" t="str">
        <f t="shared" si="196"/>
        <v>LP_AtkBetter_08</v>
      </c>
      <c r="B178" s="1" t="s">
        <v>255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2.7</v>
      </c>
      <c r="M178" s="1" t="s">
        <v>163</v>
      </c>
      <c r="O178" s="7">
        <f t="shared" ca="1" si="195"/>
        <v>19</v>
      </c>
      <c r="S178" s="7" t="str">
        <f t="shared" ca="1" si="2"/>
        <v/>
      </c>
    </row>
    <row r="179" spans="1:19" x14ac:dyDescent="0.3">
      <c r="A179" s="1" t="str">
        <f t="shared" si="196"/>
        <v>LP_AtkBetter_09</v>
      </c>
      <c r="B179" s="1" t="s">
        <v>255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3.15</v>
      </c>
      <c r="M179" s="1" t="s">
        <v>163</v>
      </c>
      <c r="O179" s="7">
        <f t="shared" ca="1" si="195"/>
        <v>19</v>
      </c>
      <c r="S179" s="7" t="str">
        <f t="shared" ca="1" si="2"/>
        <v/>
      </c>
    </row>
    <row r="180" spans="1:19" x14ac:dyDescent="0.3">
      <c r="A180" s="1" t="str">
        <f t="shared" ref="A180" si="197">B180&amp;"_"&amp;TEXT(D180,"00")</f>
        <v>LP_AtkBetter_10</v>
      </c>
      <c r="B180" s="1" t="s">
        <v>243</v>
      </c>
      <c r="C180" s="1" t="str">
        <f>IF(ISERROR(VLOOKUP(B180,AffectorValueTable!$A:$A,1,0)),"어펙터밸류없음","")</f>
        <v/>
      </c>
      <c r="D180" s="1">
        <v>10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3.15</v>
      </c>
      <c r="M180" s="1" t="s">
        <v>163</v>
      </c>
      <c r="O180" s="7">
        <f t="shared" ref="O180" ca="1" si="198">IF(NOT(ISBLANK(N180)),N180,
IF(ISBLANK(M180),"",
VLOOKUP(M180,OFFSET(INDIRECT("$A:$B"),0,MATCH(M$1&amp;"_Verify",INDIRECT("$1:$1"),0)-1),2,0)
))</f>
        <v>19</v>
      </c>
      <c r="S180" s="7" t="str">
        <f t="shared" ref="S180" ca="1" si="199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96"/>
        <v>LP_AtkBest_01</v>
      </c>
      <c r="B181" s="1" t="s">
        <v>256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0.45</v>
      </c>
      <c r="M181" s="1" t="s">
        <v>163</v>
      </c>
      <c r="O181" s="7">
        <f t="shared" ca="1" si="195"/>
        <v>19</v>
      </c>
      <c r="S181" s="7" t="str">
        <f t="shared" ca="1" si="2"/>
        <v/>
      </c>
    </row>
    <row r="182" spans="1:19" x14ac:dyDescent="0.3">
      <c r="A182" s="1" t="str">
        <f t="shared" ref="A182:A183" si="200">B182&amp;"_"&amp;TEXT(D182,"00")</f>
        <v>LP_AtkBest_02</v>
      </c>
      <c r="B182" s="1" t="s">
        <v>256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0.94500000000000006</v>
      </c>
      <c r="M182" s="1" t="s">
        <v>163</v>
      </c>
      <c r="O182" s="7">
        <f t="shared" ref="O182:O183" ca="1" si="201">IF(NOT(ISBLANK(N182)),N182,
IF(ISBLANK(M182),"",
VLOOKUP(M182,OFFSET(INDIRECT("$A:$B"),0,MATCH(M$1&amp;"_Verify",INDIRECT("$1:$1"),0)-1),2,0)
))</f>
        <v>19</v>
      </c>
      <c r="S182" s="7" t="str">
        <f t="shared" ca="1" si="2"/>
        <v/>
      </c>
    </row>
    <row r="183" spans="1:19" x14ac:dyDescent="0.3">
      <c r="A183" s="1" t="str">
        <f t="shared" si="200"/>
        <v>LP_AtkBest_03</v>
      </c>
      <c r="B183" s="1" t="s">
        <v>256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1.4850000000000003</v>
      </c>
      <c r="M183" s="1" t="s">
        <v>163</v>
      </c>
      <c r="O183" s="7">
        <f t="shared" ca="1" si="201"/>
        <v>19</v>
      </c>
      <c r="S183" s="7" t="str">
        <f t="shared" ca="1" si="2"/>
        <v/>
      </c>
    </row>
    <row r="184" spans="1:19" x14ac:dyDescent="0.3">
      <c r="A184" s="1" t="str">
        <f t="shared" ref="A184" si="202">B184&amp;"_"&amp;TEXT(D184,"00")</f>
        <v>LP_AtkBest_04</v>
      </c>
      <c r="B184" s="1" t="s">
        <v>244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1.4850000000000003</v>
      </c>
      <c r="M184" s="1" t="s">
        <v>163</v>
      </c>
      <c r="O184" s="7">
        <f t="shared" ref="O184" ca="1" si="203">IF(NOT(ISBLANK(N184)),N184,
IF(ISBLANK(M184),"",
VLOOKUP(M184,OFFSET(INDIRECT("$A:$B"),0,MATCH(M$1&amp;"_Verify",INDIRECT("$1:$1"),0)-1),2,0)
))</f>
        <v>19</v>
      </c>
      <c r="S184" s="7" t="str">
        <f t="shared" ref="S184" ca="1" si="204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96"/>
        <v>LP_AtkSpeed_01</v>
      </c>
      <c r="B185" s="1" t="s">
        <v>257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7" si="205">J162*4.75/6</f>
        <v>0.11875000000000001</v>
      </c>
      <c r="M185" s="1" t="s">
        <v>148</v>
      </c>
      <c r="O185" s="7">
        <f t="shared" ca="1" si="195"/>
        <v>3</v>
      </c>
      <c r="S185" s="7" t="str">
        <f t="shared" ca="1" si="2"/>
        <v/>
      </c>
    </row>
    <row r="186" spans="1:19" x14ac:dyDescent="0.3">
      <c r="A186" s="1" t="str">
        <f t="shared" si="196"/>
        <v>LP_AtkSpeed_02</v>
      </c>
      <c r="B186" s="1" t="s">
        <v>257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5"/>
        <v>0.24937500000000001</v>
      </c>
      <c r="M186" s="1" t="s">
        <v>148</v>
      </c>
      <c r="O186" s="7">
        <f t="shared" ca="1" si="195"/>
        <v>3</v>
      </c>
      <c r="S186" s="7" t="str">
        <f t="shared" ca="1" si="2"/>
        <v/>
      </c>
    </row>
    <row r="187" spans="1:19" x14ac:dyDescent="0.3">
      <c r="A187" s="1" t="str">
        <f t="shared" si="196"/>
        <v>LP_AtkSpeed_03</v>
      </c>
      <c r="B187" s="1" t="s">
        <v>257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5"/>
        <v>0.39187500000000003</v>
      </c>
      <c r="M187" s="1" t="s">
        <v>148</v>
      </c>
      <c r="O187" s="7">
        <f t="shared" ca="1" si="195"/>
        <v>3</v>
      </c>
      <c r="S187" s="7" t="str">
        <f t="shared" ca="1" si="2"/>
        <v/>
      </c>
    </row>
    <row r="188" spans="1:19" x14ac:dyDescent="0.3">
      <c r="A188" s="1" t="str">
        <f t="shared" si="196"/>
        <v>LP_AtkSpeed_04</v>
      </c>
      <c r="B188" s="1" t="s">
        <v>257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5"/>
        <v>0.54625000000000001</v>
      </c>
      <c r="M188" s="1" t="s">
        <v>148</v>
      </c>
      <c r="O188" s="7">
        <f t="shared" ca="1" si="195"/>
        <v>3</v>
      </c>
      <c r="S188" s="7" t="str">
        <f t="shared" ca="1" si="2"/>
        <v/>
      </c>
    </row>
    <row r="189" spans="1:19" x14ac:dyDescent="0.3">
      <c r="A189" s="1" t="str">
        <f t="shared" si="196"/>
        <v>LP_AtkSpeed_05</v>
      </c>
      <c r="B189" s="1" t="s">
        <v>257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5"/>
        <v>0.71249999999999991</v>
      </c>
      <c r="M189" s="1" t="s">
        <v>148</v>
      </c>
      <c r="O189" s="7">
        <f t="shared" ca="1" si="195"/>
        <v>3</v>
      </c>
      <c r="S189" s="7" t="str">
        <f t="shared" ca="1" si="2"/>
        <v/>
      </c>
    </row>
    <row r="190" spans="1:19" x14ac:dyDescent="0.3">
      <c r="A190" s="1" t="str">
        <f t="shared" si="196"/>
        <v>LP_AtkSpeed_06</v>
      </c>
      <c r="B190" s="1" t="s">
        <v>257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5"/>
        <v>0.890625</v>
      </c>
      <c r="M190" s="1" t="s">
        <v>148</v>
      </c>
      <c r="O190" s="7">
        <f t="shared" ca="1" si="195"/>
        <v>3</v>
      </c>
      <c r="S190" s="7" t="str">
        <f t="shared" ca="1" si="2"/>
        <v/>
      </c>
    </row>
    <row r="191" spans="1:19" x14ac:dyDescent="0.3">
      <c r="A191" s="1" t="str">
        <f t="shared" si="196"/>
        <v>LP_AtkSpeed_07</v>
      </c>
      <c r="B191" s="1" t="s">
        <v>257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5"/>
        <v>1.0806250000000002</v>
      </c>
      <c r="M191" s="1" t="s">
        <v>148</v>
      </c>
      <c r="O191" s="7">
        <f t="shared" ca="1" si="195"/>
        <v>3</v>
      </c>
      <c r="S191" s="7" t="str">
        <f t="shared" ca="1" si="2"/>
        <v/>
      </c>
    </row>
    <row r="192" spans="1:19" x14ac:dyDescent="0.3">
      <c r="A192" s="1" t="str">
        <f t="shared" si="196"/>
        <v>LP_AtkSpeed_08</v>
      </c>
      <c r="B192" s="1" t="s">
        <v>257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5"/>
        <v>1.2825</v>
      </c>
      <c r="M192" s="1" t="s">
        <v>148</v>
      </c>
      <c r="O192" s="7">
        <f t="shared" ca="1" si="195"/>
        <v>3</v>
      </c>
      <c r="S192" s="7" t="str">
        <f t="shared" ca="1" si="2"/>
        <v/>
      </c>
    </row>
    <row r="193" spans="1:19" x14ac:dyDescent="0.3">
      <c r="A193" s="1" t="str">
        <f t="shared" si="196"/>
        <v>LP_AtkSpeed_09</v>
      </c>
      <c r="B193" s="1" t="s">
        <v>257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5"/>
        <v>1.4962499999999999</v>
      </c>
      <c r="M193" s="1" t="s">
        <v>148</v>
      </c>
      <c r="O193" s="7">
        <f t="shared" ca="1" si="195"/>
        <v>3</v>
      </c>
      <c r="S193" s="7" t="str">
        <f t="shared" ca="1" si="2"/>
        <v/>
      </c>
    </row>
    <row r="194" spans="1:19" x14ac:dyDescent="0.3">
      <c r="A194" s="1" t="str">
        <f t="shared" si="196"/>
        <v>LP_AtkSpeedBetter_01</v>
      </c>
      <c r="B194" s="1" t="s">
        <v>258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5"/>
        <v>0.19791666666666666</v>
      </c>
      <c r="M194" s="1" t="s">
        <v>148</v>
      </c>
      <c r="O194" s="7">
        <f t="shared" ca="1" si="195"/>
        <v>3</v>
      </c>
      <c r="S194" s="7" t="str">
        <f t="shared" ca="1" si="2"/>
        <v/>
      </c>
    </row>
    <row r="195" spans="1:19" x14ac:dyDescent="0.3">
      <c r="A195" s="1" t="str">
        <f t="shared" si="196"/>
        <v>LP_AtkSpeedBetter_02</v>
      </c>
      <c r="B195" s="1" t="s">
        <v>258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5"/>
        <v>0.41562499999999997</v>
      </c>
      <c r="M195" s="1" t="s">
        <v>148</v>
      </c>
      <c r="O195" s="7">
        <f t="shared" ca="1" si="195"/>
        <v>3</v>
      </c>
      <c r="S195" s="7" t="str">
        <f t="shared" ca="1" si="2"/>
        <v/>
      </c>
    </row>
    <row r="196" spans="1:19" x14ac:dyDescent="0.3">
      <c r="A196" s="1" t="str">
        <f t="shared" ref="A196:A218" si="206">B196&amp;"_"&amp;TEXT(D196,"00")</f>
        <v>LP_AtkSpeedBetter_03</v>
      </c>
      <c r="B196" s="1" t="s">
        <v>258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5"/>
        <v>0.65312500000000007</v>
      </c>
      <c r="M196" s="1" t="s">
        <v>148</v>
      </c>
      <c r="O196" s="7">
        <f t="shared" ca="1" si="195"/>
        <v>3</v>
      </c>
      <c r="S196" s="7" t="str">
        <f t="shared" ca="1" si="2"/>
        <v/>
      </c>
    </row>
    <row r="197" spans="1:19" x14ac:dyDescent="0.3">
      <c r="A197" s="1" t="str">
        <f t="shared" si="206"/>
        <v>LP_AtkSpeedBetter_04</v>
      </c>
      <c r="B197" s="1" t="s">
        <v>258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5"/>
        <v>0.91041666666666654</v>
      </c>
      <c r="M197" s="1" t="s">
        <v>148</v>
      </c>
      <c r="O197" s="7">
        <f t="shared" ca="1" si="195"/>
        <v>3</v>
      </c>
      <c r="S197" s="7" t="str">
        <f t="shared" ca="1" si="2"/>
        <v/>
      </c>
    </row>
    <row r="198" spans="1:19" x14ac:dyDescent="0.3">
      <c r="A198" s="1" t="str">
        <f t="shared" si="206"/>
        <v>LP_AtkSpeedBetter_05</v>
      </c>
      <c r="B198" s="1" t="s">
        <v>258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5"/>
        <v>1.1875</v>
      </c>
      <c r="M198" s="1" t="s">
        <v>148</v>
      </c>
      <c r="O198" s="7">
        <f t="shared" ca="1" si="195"/>
        <v>3</v>
      </c>
      <c r="S198" s="7" t="str">
        <f t="shared" ca="1" si="2"/>
        <v/>
      </c>
    </row>
    <row r="199" spans="1:19" x14ac:dyDescent="0.3">
      <c r="A199" s="1" t="str">
        <f t="shared" si="206"/>
        <v>LP_AtkSpeedBetter_06</v>
      </c>
      <c r="B199" s="1" t="s">
        <v>258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5"/>
        <v>1.484375</v>
      </c>
      <c r="M199" s="1" t="s">
        <v>148</v>
      </c>
      <c r="O199" s="7">
        <f t="shared" ca="1" si="195"/>
        <v>3</v>
      </c>
      <c r="S199" s="7" t="str">
        <f t="shared" ca="1" si="2"/>
        <v/>
      </c>
    </row>
    <row r="200" spans="1:19" x14ac:dyDescent="0.3">
      <c r="A200" s="1" t="str">
        <f t="shared" si="206"/>
        <v>LP_AtkSpeedBetter_07</v>
      </c>
      <c r="B200" s="1" t="s">
        <v>258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5"/>
        <v>1.8010416666666667</v>
      </c>
      <c r="M200" s="1" t="s">
        <v>148</v>
      </c>
      <c r="O200" s="7">
        <f t="shared" ca="1" si="195"/>
        <v>3</v>
      </c>
      <c r="S200" s="7" t="str">
        <f t="shared" ca="1" si="2"/>
        <v/>
      </c>
    </row>
    <row r="201" spans="1:19" x14ac:dyDescent="0.3">
      <c r="A201" s="1" t="str">
        <f t="shared" si="206"/>
        <v>LP_AtkSpeedBetter_08</v>
      </c>
      <c r="B201" s="1" t="s">
        <v>258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5"/>
        <v>2.1375000000000002</v>
      </c>
      <c r="M201" s="1" t="s">
        <v>148</v>
      </c>
      <c r="O201" s="7">
        <f t="shared" ca="1" si="195"/>
        <v>3</v>
      </c>
      <c r="S201" s="7" t="str">
        <f t="shared" ca="1" si="2"/>
        <v/>
      </c>
    </row>
    <row r="202" spans="1:19" x14ac:dyDescent="0.3">
      <c r="A202" s="1" t="str">
        <f t="shared" si="206"/>
        <v>LP_AtkSpeedBetter_09</v>
      </c>
      <c r="B202" s="1" t="s">
        <v>258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5"/>
        <v>2.4937499999999999</v>
      </c>
      <c r="M202" s="1" t="s">
        <v>148</v>
      </c>
      <c r="O202" s="7">
        <f t="shared" ca="1" si="195"/>
        <v>3</v>
      </c>
      <c r="S202" s="7" t="str">
        <f t="shared" ca="1" si="2"/>
        <v/>
      </c>
    </row>
    <row r="203" spans="1:19" x14ac:dyDescent="0.3">
      <c r="A203" s="1" t="str">
        <f t="shared" ref="A203" si="207">B203&amp;"_"&amp;TEXT(D203,"00")</f>
        <v>LP_AtkSpeedBetter_10</v>
      </c>
      <c r="B203" s="1" t="s">
        <v>246</v>
      </c>
      <c r="C203" s="1" t="str">
        <f>IF(ISERROR(VLOOKUP(B203,AffectorValueTable!$A:$A,1,0)),"어펙터밸류없음","")</f>
        <v/>
      </c>
      <c r="D203" s="1">
        <v>10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5"/>
        <v>2.4937499999999999</v>
      </c>
      <c r="M203" s="1" t="s">
        <v>148</v>
      </c>
      <c r="O203" s="7">
        <f t="shared" ref="O203" ca="1" si="208">IF(NOT(ISBLANK(N203)),N203,
IF(ISBLANK(M203),"",
VLOOKUP(M203,OFFSET(INDIRECT("$A:$B"),0,MATCH(M$1&amp;"_Verify",INDIRECT("$1:$1"),0)-1),2,0)
))</f>
        <v>3</v>
      </c>
      <c r="S203" s="7" t="str">
        <f t="shared" ref="S203" ca="1" si="209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206"/>
        <v>LP_AtkSpeedBest_01</v>
      </c>
      <c r="B204" s="1" t="s">
        <v>259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5"/>
        <v>0.35625000000000001</v>
      </c>
      <c r="M204" s="1" t="s">
        <v>148</v>
      </c>
      <c r="O204" s="7">
        <f t="shared" ca="1" si="195"/>
        <v>3</v>
      </c>
      <c r="S204" s="7" t="str">
        <f t="shared" ca="1" si="2"/>
        <v/>
      </c>
    </row>
    <row r="205" spans="1:19" x14ac:dyDescent="0.3">
      <c r="A205" s="1" t="str">
        <f t="shared" ref="A205:A206" si="210">B205&amp;"_"&amp;TEXT(D205,"00")</f>
        <v>LP_AtkSpeedBest_02</v>
      </c>
      <c r="B205" s="1" t="s">
        <v>259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5"/>
        <v>0.74812500000000004</v>
      </c>
      <c r="M205" s="1" t="s">
        <v>148</v>
      </c>
      <c r="O205" s="7">
        <f t="shared" ref="O205:O206" ca="1" si="211">IF(NOT(ISBLANK(N205)),N205,
IF(ISBLANK(M205),"",
VLOOKUP(M205,OFFSET(INDIRECT("$A:$B"),0,MATCH(M$1&amp;"_Verify",INDIRECT("$1:$1"),0)-1),2,0)
))</f>
        <v>3</v>
      </c>
      <c r="S205" s="7" t="str">
        <f t="shared" ca="1" si="2"/>
        <v/>
      </c>
    </row>
    <row r="206" spans="1:19" x14ac:dyDescent="0.3">
      <c r="A206" s="1" t="str">
        <f t="shared" si="210"/>
        <v>LP_AtkSpeedBest_03</v>
      </c>
      <c r="B206" s="1" t="s">
        <v>259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5"/>
        <v>1.1756250000000004</v>
      </c>
      <c r="M206" s="1" t="s">
        <v>148</v>
      </c>
      <c r="O206" s="7">
        <f t="shared" ca="1" si="211"/>
        <v>3</v>
      </c>
      <c r="S206" s="7" t="str">
        <f t="shared" ca="1" si="2"/>
        <v/>
      </c>
    </row>
    <row r="207" spans="1:19" x14ac:dyDescent="0.3">
      <c r="A207" s="1" t="str">
        <f t="shared" ref="A207" si="212">B207&amp;"_"&amp;TEXT(D207,"00")</f>
        <v>LP_AtkSpeedBest_04</v>
      </c>
      <c r="B207" s="1" t="s">
        <v>247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5"/>
        <v>1.1756250000000004</v>
      </c>
      <c r="M207" s="1" t="s">
        <v>148</v>
      </c>
      <c r="O207" s="7">
        <f t="shared" ref="O207" ca="1" si="213">IF(NOT(ISBLANK(N207)),N207,
IF(ISBLANK(M207),"",
VLOOKUP(M207,OFFSET(INDIRECT("$A:$B"),0,MATCH(M$1&amp;"_Verify",INDIRECT("$1:$1"),0)-1),2,0)
))</f>
        <v>3</v>
      </c>
      <c r="S207" s="7" t="str">
        <f t="shared" ref="S207" ca="1" si="214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206"/>
        <v>LP_Crit_01</v>
      </c>
      <c r="B208" s="1" t="s">
        <v>260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ref="J208:J221" si="215">J162*4.5/6</f>
        <v>0.11249999999999999</v>
      </c>
      <c r="M208" s="1" t="s">
        <v>536</v>
      </c>
      <c r="O208" s="7">
        <f t="shared" ca="1" si="195"/>
        <v>20</v>
      </c>
      <c r="S208" s="7" t="str">
        <f t="shared" ca="1" si="2"/>
        <v/>
      </c>
    </row>
    <row r="209" spans="1:19" x14ac:dyDescent="0.3">
      <c r="A209" s="1" t="str">
        <f t="shared" si="206"/>
        <v>LP_Crit_02</v>
      </c>
      <c r="B209" s="1" t="s">
        <v>260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5"/>
        <v>0.23624999999999999</v>
      </c>
      <c r="M209" s="1" t="s">
        <v>536</v>
      </c>
      <c r="O209" s="7">
        <f t="shared" ca="1" si="195"/>
        <v>20</v>
      </c>
      <c r="S209" s="7" t="str">
        <f t="shared" ca="1" si="2"/>
        <v/>
      </c>
    </row>
    <row r="210" spans="1:19" x14ac:dyDescent="0.3">
      <c r="A210" s="1" t="str">
        <f t="shared" si="206"/>
        <v>LP_Crit_03</v>
      </c>
      <c r="B210" s="1" t="s">
        <v>260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5"/>
        <v>0.37125000000000002</v>
      </c>
      <c r="M210" s="1" t="s">
        <v>536</v>
      </c>
      <c r="O210" s="7">
        <f t="shared" ca="1" si="195"/>
        <v>20</v>
      </c>
      <c r="S210" s="7" t="str">
        <f t="shared" ca="1" si="2"/>
        <v/>
      </c>
    </row>
    <row r="211" spans="1:19" x14ac:dyDescent="0.3">
      <c r="A211" s="1" t="str">
        <f t="shared" si="206"/>
        <v>LP_Crit_04</v>
      </c>
      <c r="B211" s="1" t="s">
        <v>260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5"/>
        <v>0.51749999999999996</v>
      </c>
      <c r="M211" s="1" t="s">
        <v>536</v>
      </c>
      <c r="O211" s="7">
        <f t="shared" ca="1" si="195"/>
        <v>20</v>
      </c>
      <c r="S211" s="7" t="str">
        <f t="shared" ca="1" si="2"/>
        <v/>
      </c>
    </row>
    <row r="212" spans="1:19" x14ac:dyDescent="0.3">
      <c r="A212" s="1" t="str">
        <f t="shared" si="206"/>
        <v>LP_Crit_05</v>
      </c>
      <c r="B212" s="1" t="s">
        <v>260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5"/>
        <v>0.67499999999999993</v>
      </c>
      <c r="M212" s="1" t="s">
        <v>536</v>
      </c>
      <c r="O212" s="7">
        <f t="shared" ca="1" si="195"/>
        <v>20</v>
      </c>
      <c r="S212" s="7" t="str">
        <f t="shared" ca="1" si="2"/>
        <v/>
      </c>
    </row>
    <row r="213" spans="1:19" x14ac:dyDescent="0.3">
      <c r="A213" s="1" t="str">
        <f t="shared" ref="A213:A216" si="216">B213&amp;"_"&amp;TEXT(D213,"00")</f>
        <v>LP_Crit_06</v>
      </c>
      <c r="B213" s="1" t="s">
        <v>260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5"/>
        <v>0.84375</v>
      </c>
      <c r="M213" s="1" t="s">
        <v>536</v>
      </c>
      <c r="O213" s="7">
        <f t="shared" ref="O213:O216" ca="1" si="217">IF(NOT(ISBLANK(N213)),N213,
IF(ISBLANK(M213),"",
VLOOKUP(M213,OFFSET(INDIRECT("$A:$B"),0,MATCH(M$1&amp;"_Verify",INDIRECT("$1:$1"),0)-1),2,0)
))</f>
        <v>20</v>
      </c>
      <c r="S213" s="7" t="str">
        <f t="shared" ca="1" si="2"/>
        <v/>
      </c>
    </row>
    <row r="214" spans="1:19" x14ac:dyDescent="0.3">
      <c r="A214" s="1" t="str">
        <f t="shared" si="216"/>
        <v>LP_Crit_07</v>
      </c>
      <c r="B214" s="1" t="s">
        <v>260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5"/>
        <v>1.0237500000000002</v>
      </c>
      <c r="M214" s="1" t="s">
        <v>536</v>
      </c>
      <c r="O214" s="7">
        <f t="shared" ca="1" si="217"/>
        <v>20</v>
      </c>
      <c r="S214" s="7" t="str">
        <f t="shared" ca="1" si="2"/>
        <v/>
      </c>
    </row>
    <row r="215" spans="1:19" x14ac:dyDescent="0.3">
      <c r="A215" s="1" t="str">
        <f t="shared" si="216"/>
        <v>LP_Crit_08</v>
      </c>
      <c r="B215" s="1" t="s">
        <v>260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5"/>
        <v>1.2150000000000001</v>
      </c>
      <c r="M215" s="1" t="s">
        <v>536</v>
      </c>
      <c r="O215" s="7">
        <f t="shared" ca="1" si="217"/>
        <v>20</v>
      </c>
      <c r="S215" s="7" t="str">
        <f t="shared" ca="1" si="2"/>
        <v/>
      </c>
    </row>
    <row r="216" spans="1:19" x14ac:dyDescent="0.3">
      <c r="A216" s="1" t="str">
        <f t="shared" si="216"/>
        <v>LP_Crit_09</v>
      </c>
      <c r="B216" s="1" t="s">
        <v>260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5"/>
        <v>1.4174999999999998</v>
      </c>
      <c r="M216" s="1" t="s">
        <v>536</v>
      </c>
      <c r="O216" s="7">
        <f t="shared" ca="1" si="217"/>
        <v>20</v>
      </c>
      <c r="S216" s="7" t="str">
        <f t="shared" ca="1" si="2"/>
        <v/>
      </c>
    </row>
    <row r="217" spans="1:19" x14ac:dyDescent="0.3">
      <c r="A217" s="1" t="str">
        <f t="shared" si="206"/>
        <v>LP_CritBetter_01</v>
      </c>
      <c r="B217" s="1" t="s">
        <v>261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5"/>
        <v>0.1875</v>
      </c>
      <c r="M217" s="1" t="s">
        <v>536</v>
      </c>
      <c r="O217" s="7">
        <f t="shared" ca="1" si="195"/>
        <v>20</v>
      </c>
      <c r="S217" s="7" t="str">
        <f t="shared" ca="1" si="2"/>
        <v/>
      </c>
    </row>
    <row r="218" spans="1:19" x14ac:dyDescent="0.3">
      <c r="A218" s="1" t="str">
        <f t="shared" si="206"/>
        <v>LP_CritBetter_02</v>
      </c>
      <c r="B218" s="1" t="s">
        <v>261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5"/>
        <v>0.39375000000000004</v>
      </c>
      <c r="M218" s="1" t="s">
        <v>536</v>
      </c>
      <c r="O218" s="7">
        <f t="shared" ca="1" si="195"/>
        <v>20</v>
      </c>
      <c r="S218" s="7" t="str">
        <f t="shared" ca="1" si="2"/>
        <v/>
      </c>
    </row>
    <row r="219" spans="1:19" x14ac:dyDescent="0.3">
      <c r="A219" s="1" t="str">
        <f t="shared" ref="A219:A223" si="218">B219&amp;"_"&amp;TEXT(D219,"00")</f>
        <v>LP_CritBetter_03</v>
      </c>
      <c r="B219" s="1" t="s">
        <v>261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5"/>
        <v>0.61875000000000002</v>
      </c>
      <c r="M219" s="1" t="s">
        <v>536</v>
      </c>
      <c r="O219" s="7">
        <f t="shared" ca="1" si="195"/>
        <v>20</v>
      </c>
      <c r="S219" s="7" t="str">
        <f t="shared" ca="1" si="2"/>
        <v/>
      </c>
    </row>
    <row r="220" spans="1:19" x14ac:dyDescent="0.3">
      <c r="A220" s="1" t="str">
        <f t="shared" ref="A220:A221" si="219">B220&amp;"_"&amp;TEXT(D220,"00")</f>
        <v>LP_CritBetter_04</v>
      </c>
      <c r="B220" s="1" t="s">
        <v>261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5"/>
        <v>0.86249999999999993</v>
      </c>
      <c r="M220" s="1" t="s">
        <v>536</v>
      </c>
      <c r="O220" s="7">
        <f t="shared" ref="O220:O221" ca="1" si="220">IF(NOT(ISBLANK(N220)),N220,
IF(ISBLANK(M220),"",
VLOOKUP(M220,OFFSET(INDIRECT("$A:$B"),0,MATCH(M$1&amp;"_Verify",INDIRECT("$1:$1"),0)-1),2,0)
))</f>
        <v>20</v>
      </c>
      <c r="S220" s="7" t="str">
        <f t="shared" ca="1" si="2"/>
        <v/>
      </c>
    </row>
    <row r="221" spans="1:19" x14ac:dyDescent="0.3">
      <c r="A221" s="1" t="str">
        <f t="shared" si="219"/>
        <v>LP_CritBetter_05</v>
      </c>
      <c r="B221" s="1" t="s">
        <v>261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5"/>
        <v>1.125</v>
      </c>
      <c r="M221" s="1" t="s">
        <v>536</v>
      </c>
      <c r="O221" s="7">
        <f t="shared" ca="1" si="220"/>
        <v>20</v>
      </c>
      <c r="S221" s="7" t="str">
        <f t="shared" ca="1" si="2"/>
        <v/>
      </c>
    </row>
    <row r="222" spans="1:19" x14ac:dyDescent="0.3">
      <c r="A222" s="1" t="str">
        <f t="shared" ref="A222" si="221">B222&amp;"_"&amp;TEXT(D222,"00")</f>
        <v>LP_CritBetter_06</v>
      </c>
      <c r="B222" s="1" t="s">
        <v>249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J221</f>
        <v>1.125</v>
      </c>
      <c r="M222" s="1" t="s">
        <v>836</v>
      </c>
      <c r="O222" s="7">
        <f t="shared" ref="O222" ca="1" si="222">IF(NOT(ISBLANK(N222)),N222,
IF(ISBLANK(M222),"",
VLOOKUP(M222,OFFSET(INDIRECT("$A:$B"),0,MATCH(M$1&amp;"_Verify",INDIRECT("$1:$1"),0)-1),2,0)
))</f>
        <v>20</v>
      </c>
      <c r="S222" s="7" t="str">
        <f t="shared" ref="S222" ca="1" si="223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218"/>
        <v>LP_CritBest_01</v>
      </c>
      <c r="B223" s="1" t="s">
        <v>262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>J181*4.5/6</f>
        <v>0.33749999999999997</v>
      </c>
      <c r="M223" s="1" t="s">
        <v>536</v>
      </c>
      <c r="O223" s="7">
        <f t="shared" ca="1" si="195"/>
        <v>20</v>
      </c>
      <c r="S223" s="7" t="str">
        <f t="shared" ca="1" si="2"/>
        <v/>
      </c>
    </row>
    <row r="224" spans="1:19" x14ac:dyDescent="0.3">
      <c r="A224" s="1" t="str">
        <f t="shared" ref="A224:A225" si="224">B224&amp;"_"&amp;TEXT(D224,"00")</f>
        <v>LP_CritBest_02</v>
      </c>
      <c r="B224" s="1" t="s">
        <v>262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>J182*4.5/6</f>
        <v>0.7087500000000001</v>
      </c>
      <c r="M224" s="1" t="s">
        <v>536</v>
      </c>
      <c r="O224" s="7">
        <f t="shared" ref="O224:O225" ca="1" si="225">IF(NOT(ISBLANK(N224)),N224,
IF(ISBLANK(M224),"",
VLOOKUP(M224,OFFSET(INDIRECT("$A:$B"),0,MATCH(M$1&amp;"_Verify",INDIRECT("$1:$1"),0)-1),2,0)
))</f>
        <v>20</v>
      </c>
      <c r="S224" s="7" t="str">
        <f t="shared" ref="S224:S295" ca="1" si="226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224"/>
        <v>LP_CritBest_03</v>
      </c>
      <c r="B225" s="1" t="s">
        <v>262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J183*4.5/6</f>
        <v>1.1137500000000002</v>
      </c>
      <c r="M225" s="1" t="s">
        <v>536</v>
      </c>
      <c r="O225" s="7">
        <f t="shared" ca="1" si="225"/>
        <v>20</v>
      </c>
      <c r="S225" s="7" t="str">
        <f t="shared" ca="1" si="226"/>
        <v/>
      </c>
    </row>
    <row r="226" spans="1:19" x14ac:dyDescent="0.3">
      <c r="A226" s="1" t="str">
        <f t="shared" ref="A226" si="227">B226&amp;"_"&amp;TEXT(D226,"00")</f>
        <v>LP_CritBest_04</v>
      </c>
      <c r="B226" s="1" t="s">
        <v>250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>J225</f>
        <v>1.1137500000000002</v>
      </c>
      <c r="M226" s="1" t="s">
        <v>836</v>
      </c>
      <c r="O226" s="7">
        <f t="shared" ref="O226" ca="1" si="228">IF(NOT(ISBLANK(N226)),N226,
IF(ISBLANK(M226),"",
VLOOKUP(M226,OFFSET(INDIRECT("$A:$B"),0,MATCH(M$1&amp;"_Verify",INDIRECT("$1:$1"),0)-1),2,0)
))</f>
        <v>20</v>
      </c>
      <c r="S226" s="7" t="str">
        <f t="shared" ref="S226" ca="1" si="229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ref="A227:A246" si="230">B227&amp;"_"&amp;TEXT(D227,"00")</f>
        <v>LP_MaxHp_01</v>
      </c>
      <c r="B227" s="1" t="s">
        <v>263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ref="J227:J248" si="231">J162*2.5/6</f>
        <v>6.25E-2</v>
      </c>
      <c r="M227" s="1" t="s">
        <v>162</v>
      </c>
      <c r="O227" s="7">
        <f t="shared" ref="O227:O370" ca="1" si="232">IF(NOT(ISBLANK(N227)),N227,
IF(ISBLANK(M227),"",
VLOOKUP(M227,OFFSET(INDIRECT("$A:$B"),0,MATCH(M$1&amp;"_Verify",INDIRECT("$1:$1"),0)-1),2,0)
))</f>
        <v>18</v>
      </c>
      <c r="S227" s="7" t="str">
        <f t="shared" ca="1" si="226"/>
        <v/>
      </c>
    </row>
    <row r="228" spans="1:19" x14ac:dyDescent="0.3">
      <c r="A228" s="1" t="str">
        <f t="shared" si="230"/>
        <v>LP_MaxHp_02</v>
      </c>
      <c r="B228" s="1" t="s">
        <v>263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1"/>
        <v>0.13125000000000001</v>
      </c>
      <c r="M228" s="1" t="s">
        <v>162</v>
      </c>
      <c r="O228" s="7">
        <f t="shared" ca="1" si="232"/>
        <v>18</v>
      </c>
      <c r="S228" s="7" t="str">
        <f t="shared" ca="1" si="226"/>
        <v/>
      </c>
    </row>
    <row r="229" spans="1:19" x14ac:dyDescent="0.3">
      <c r="A229" s="1" t="str">
        <f t="shared" si="230"/>
        <v>LP_MaxHp_03</v>
      </c>
      <c r="B229" s="1" t="s">
        <v>263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1"/>
        <v>0.20625000000000002</v>
      </c>
      <c r="M229" s="1" t="s">
        <v>162</v>
      </c>
      <c r="O229" s="7">
        <f t="shared" ca="1" si="232"/>
        <v>18</v>
      </c>
      <c r="S229" s="7" t="str">
        <f t="shared" ca="1" si="226"/>
        <v/>
      </c>
    </row>
    <row r="230" spans="1:19" x14ac:dyDescent="0.3">
      <c r="A230" s="1" t="str">
        <f t="shared" si="230"/>
        <v>LP_MaxHp_04</v>
      </c>
      <c r="B230" s="1" t="s">
        <v>263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1"/>
        <v>0.28749999999999998</v>
      </c>
      <c r="M230" s="1" t="s">
        <v>162</v>
      </c>
      <c r="O230" s="7">
        <f t="shared" ca="1" si="232"/>
        <v>18</v>
      </c>
      <c r="S230" s="7" t="str">
        <f t="shared" ca="1" si="226"/>
        <v/>
      </c>
    </row>
    <row r="231" spans="1:19" x14ac:dyDescent="0.3">
      <c r="A231" s="1" t="str">
        <f t="shared" si="230"/>
        <v>LP_MaxHp_05</v>
      </c>
      <c r="B231" s="1" t="s">
        <v>263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1"/>
        <v>0.375</v>
      </c>
      <c r="M231" s="1" t="s">
        <v>162</v>
      </c>
      <c r="O231" s="7">
        <f t="shared" ca="1" si="232"/>
        <v>18</v>
      </c>
      <c r="S231" s="7" t="str">
        <f t="shared" ca="1" si="226"/>
        <v/>
      </c>
    </row>
    <row r="232" spans="1:19" x14ac:dyDescent="0.3">
      <c r="A232" s="1" t="str">
        <f t="shared" si="230"/>
        <v>LP_MaxHp_06</v>
      </c>
      <c r="B232" s="1" t="s">
        <v>263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1"/>
        <v>0.46875</v>
      </c>
      <c r="M232" s="1" t="s">
        <v>162</v>
      </c>
      <c r="O232" s="7">
        <f t="shared" ca="1" si="232"/>
        <v>18</v>
      </c>
      <c r="S232" s="7" t="str">
        <f t="shared" ca="1" si="226"/>
        <v/>
      </c>
    </row>
    <row r="233" spans="1:19" x14ac:dyDescent="0.3">
      <c r="A233" s="1" t="str">
        <f t="shared" si="230"/>
        <v>LP_MaxHp_07</v>
      </c>
      <c r="B233" s="1" t="s">
        <v>263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1"/>
        <v>0.56875000000000009</v>
      </c>
      <c r="M233" s="1" t="s">
        <v>162</v>
      </c>
      <c r="O233" s="7">
        <f t="shared" ca="1" si="232"/>
        <v>18</v>
      </c>
      <c r="S233" s="7" t="str">
        <f t="shared" ca="1" si="226"/>
        <v/>
      </c>
    </row>
    <row r="234" spans="1:19" x14ac:dyDescent="0.3">
      <c r="A234" s="1" t="str">
        <f t="shared" si="230"/>
        <v>LP_MaxHp_08</v>
      </c>
      <c r="B234" s="1" t="s">
        <v>263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1"/>
        <v>0.67500000000000016</v>
      </c>
      <c r="M234" s="1" t="s">
        <v>162</v>
      </c>
      <c r="O234" s="7">
        <f t="shared" ca="1" si="232"/>
        <v>18</v>
      </c>
      <c r="S234" s="7" t="str">
        <f t="shared" ca="1" si="226"/>
        <v/>
      </c>
    </row>
    <row r="235" spans="1:19" x14ac:dyDescent="0.3">
      <c r="A235" s="1" t="str">
        <f t="shared" si="230"/>
        <v>LP_MaxHp_09</v>
      </c>
      <c r="B235" s="1" t="s">
        <v>263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1"/>
        <v>0.78749999999999998</v>
      </c>
      <c r="M235" s="1" t="s">
        <v>162</v>
      </c>
      <c r="O235" s="7">
        <f t="shared" ca="1" si="232"/>
        <v>18</v>
      </c>
      <c r="S235" s="7" t="str">
        <f t="shared" ca="1" si="226"/>
        <v/>
      </c>
    </row>
    <row r="236" spans="1:19" x14ac:dyDescent="0.3">
      <c r="A236" s="1" t="str">
        <f t="shared" si="230"/>
        <v>LP_MaxHpBetter_01</v>
      </c>
      <c r="B236" s="1" t="s">
        <v>264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1"/>
        <v>0.10416666666666667</v>
      </c>
      <c r="M236" s="1" t="s">
        <v>162</v>
      </c>
      <c r="O236" s="7">
        <f t="shared" ca="1" si="232"/>
        <v>18</v>
      </c>
      <c r="S236" s="7" t="str">
        <f t="shared" ca="1" si="226"/>
        <v/>
      </c>
    </row>
    <row r="237" spans="1:19" x14ac:dyDescent="0.3">
      <c r="A237" s="1" t="str">
        <f t="shared" si="230"/>
        <v>LP_MaxHpBetter_02</v>
      </c>
      <c r="B237" s="1" t="s">
        <v>264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1"/>
        <v>0.21875</v>
      </c>
      <c r="M237" s="1" t="s">
        <v>162</v>
      </c>
      <c r="O237" s="7">
        <f t="shared" ca="1" si="232"/>
        <v>18</v>
      </c>
      <c r="S237" s="7" t="str">
        <f t="shared" ca="1" si="226"/>
        <v/>
      </c>
    </row>
    <row r="238" spans="1:19" x14ac:dyDescent="0.3">
      <c r="A238" s="1" t="str">
        <f t="shared" si="230"/>
        <v>LP_MaxHpBetter_03</v>
      </c>
      <c r="B238" s="1" t="s">
        <v>264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1"/>
        <v>0.34375</v>
      </c>
      <c r="M238" s="1" t="s">
        <v>162</v>
      </c>
      <c r="O238" s="7">
        <f t="shared" ca="1" si="232"/>
        <v>18</v>
      </c>
      <c r="S238" s="7" t="str">
        <f t="shared" ca="1" si="226"/>
        <v/>
      </c>
    </row>
    <row r="239" spans="1:19" x14ac:dyDescent="0.3">
      <c r="A239" s="1" t="str">
        <f t="shared" si="230"/>
        <v>LP_MaxHpBetter_04</v>
      </c>
      <c r="B239" s="1" t="s">
        <v>264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1"/>
        <v>0.47916666666666669</v>
      </c>
      <c r="M239" s="1" t="s">
        <v>162</v>
      </c>
      <c r="O239" s="7">
        <f t="shared" ca="1" si="232"/>
        <v>18</v>
      </c>
      <c r="S239" s="7" t="str">
        <f t="shared" ca="1" si="226"/>
        <v/>
      </c>
    </row>
    <row r="240" spans="1:19" x14ac:dyDescent="0.3">
      <c r="A240" s="1" t="str">
        <f t="shared" si="230"/>
        <v>LP_MaxHpBetter_05</v>
      </c>
      <c r="B240" s="1" t="s">
        <v>264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1"/>
        <v>0.625</v>
      </c>
      <c r="M240" s="1" t="s">
        <v>162</v>
      </c>
      <c r="O240" s="7">
        <f t="shared" ca="1" si="232"/>
        <v>18</v>
      </c>
      <c r="S240" s="7" t="str">
        <f t="shared" ca="1" si="226"/>
        <v/>
      </c>
    </row>
    <row r="241" spans="1:19" x14ac:dyDescent="0.3">
      <c r="A241" s="1" t="str">
        <f t="shared" si="230"/>
        <v>LP_MaxHpBetter_06</v>
      </c>
      <c r="B241" s="1" t="s">
        <v>264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1"/>
        <v>0.78125</v>
      </c>
      <c r="M241" s="1" t="s">
        <v>162</v>
      </c>
      <c r="O241" s="7">
        <f t="shared" ca="1" si="232"/>
        <v>18</v>
      </c>
      <c r="S241" s="7" t="str">
        <f t="shared" ca="1" si="226"/>
        <v/>
      </c>
    </row>
    <row r="242" spans="1:19" x14ac:dyDescent="0.3">
      <c r="A242" s="1" t="str">
        <f t="shared" si="230"/>
        <v>LP_MaxHpBetter_07</v>
      </c>
      <c r="B242" s="1" t="s">
        <v>264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1"/>
        <v>0.94791666666666663</v>
      </c>
      <c r="M242" s="1" t="s">
        <v>162</v>
      </c>
      <c r="O242" s="7">
        <f t="shared" ca="1" si="232"/>
        <v>18</v>
      </c>
      <c r="S242" s="7" t="str">
        <f t="shared" ca="1" si="226"/>
        <v/>
      </c>
    </row>
    <row r="243" spans="1:19" x14ac:dyDescent="0.3">
      <c r="A243" s="1" t="str">
        <f t="shared" si="230"/>
        <v>LP_MaxHpBetter_08</v>
      </c>
      <c r="B243" s="1" t="s">
        <v>264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1"/>
        <v>1.125</v>
      </c>
      <c r="M243" s="1" t="s">
        <v>162</v>
      </c>
      <c r="O243" s="7">
        <f t="shared" ca="1" si="232"/>
        <v>18</v>
      </c>
      <c r="S243" s="7" t="str">
        <f t="shared" ca="1" si="226"/>
        <v/>
      </c>
    </row>
    <row r="244" spans="1:19" x14ac:dyDescent="0.3">
      <c r="A244" s="1" t="str">
        <f t="shared" si="230"/>
        <v>LP_MaxHpBetter_09</v>
      </c>
      <c r="B244" s="1" t="s">
        <v>264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1"/>
        <v>1.3125</v>
      </c>
      <c r="M244" s="1" t="s">
        <v>162</v>
      </c>
      <c r="O244" s="7">
        <f t="shared" ca="1" si="232"/>
        <v>18</v>
      </c>
      <c r="S244" s="7" t="str">
        <f t="shared" ca="1" si="226"/>
        <v/>
      </c>
    </row>
    <row r="245" spans="1:19" x14ac:dyDescent="0.3">
      <c r="A245" s="1" t="str">
        <f t="shared" ref="A245" si="233">B245&amp;"_"&amp;TEXT(D245,"00")</f>
        <v>LP_MaxHpBetter_10</v>
      </c>
      <c r="B245" s="1" t="s">
        <v>252</v>
      </c>
      <c r="C245" s="1" t="str">
        <f>IF(ISERROR(VLOOKUP(B245,AffectorValueTable!$A:$A,1,0)),"어펙터밸류없음","")</f>
        <v/>
      </c>
      <c r="D245" s="1">
        <v>10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1"/>
        <v>1.3125</v>
      </c>
      <c r="M245" s="1" t="s">
        <v>162</v>
      </c>
      <c r="O245" s="7">
        <f t="shared" ref="O245" ca="1" si="234">IF(NOT(ISBLANK(N245)),N245,
IF(ISBLANK(M245),"",
VLOOKUP(M245,OFFSET(INDIRECT("$A:$B"),0,MATCH(M$1&amp;"_Verify",INDIRECT("$1:$1"),0)-1),2,0)
))</f>
        <v>18</v>
      </c>
      <c r="S245" s="7" t="str">
        <f t="shared" ref="S245" ca="1" si="235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230"/>
        <v>LP_MaxHpBest_01</v>
      </c>
      <c r="B246" s="1" t="s">
        <v>265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1"/>
        <v>0.1875</v>
      </c>
      <c r="M246" s="1" t="s">
        <v>162</v>
      </c>
      <c r="O246" s="7">
        <f t="shared" ca="1" si="232"/>
        <v>18</v>
      </c>
      <c r="S246" s="7" t="str">
        <f t="shared" ca="1" si="226"/>
        <v/>
      </c>
    </row>
    <row r="247" spans="1:19" x14ac:dyDescent="0.3">
      <c r="A247" s="1" t="str">
        <f t="shared" ref="A247:A296" si="236">B247&amp;"_"&amp;TEXT(D247,"00")</f>
        <v>LP_MaxHpBest_02</v>
      </c>
      <c r="B247" s="1" t="s">
        <v>265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1"/>
        <v>0.39375000000000004</v>
      </c>
      <c r="M247" s="1" t="s">
        <v>162</v>
      </c>
      <c r="O247" s="7">
        <f t="shared" ca="1" si="232"/>
        <v>18</v>
      </c>
      <c r="S247" s="7" t="str">
        <f t="shared" ca="1" si="226"/>
        <v/>
      </c>
    </row>
    <row r="248" spans="1:19" x14ac:dyDescent="0.3">
      <c r="A248" s="1" t="str">
        <f t="shared" si="236"/>
        <v>LP_MaxHpBest_03</v>
      </c>
      <c r="B248" s="1" t="s">
        <v>265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1"/>
        <v>0.61875000000000013</v>
      </c>
      <c r="M248" s="1" t="s">
        <v>162</v>
      </c>
      <c r="O248" s="7">
        <f t="shared" ca="1" si="232"/>
        <v>18</v>
      </c>
      <c r="S248" s="7" t="str">
        <f t="shared" ca="1" si="226"/>
        <v/>
      </c>
    </row>
    <row r="249" spans="1:19" x14ac:dyDescent="0.3">
      <c r="A249" s="1" t="str">
        <f t="shared" si="236"/>
        <v>LP_MaxHpBest_04</v>
      </c>
      <c r="B249" s="1" t="s">
        <v>265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0.86249999999999993</v>
      </c>
      <c r="M249" s="1" t="s">
        <v>162</v>
      </c>
      <c r="O249" s="7">
        <f t="shared" ca="1" si="232"/>
        <v>18</v>
      </c>
      <c r="S249" s="7" t="str">
        <f t="shared" ca="1" si="226"/>
        <v/>
      </c>
    </row>
    <row r="250" spans="1:19" x14ac:dyDescent="0.3">
      <c r="A250" s="1" t="str">
        <f t="shared" si="236"/>
        <v>LP_MaxHpBest_05</v>
      </c>
      <c r="B250" s="1" t="s">
        <v>265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1.125</v>
      </c>
      <c r="M250" s="1" t="s">
        <v>162</v>
      </c>
      <c r="O250" s="7">
        <f t="shared" ca="1" si="232"/>
        <v>18</v>
      </c>
      <c r="S250" s="7" t="str">
        <f t="shared" ca="1" si="226"/>
        <v/>
      </c>
    </row>
    <row r="251" spans="1:19" x14ac:dyDescent="0.3">
      <c r="A251" s="1" t="str">
        <f t="shared" ref="A251:A256" si="237">B251&amp;"_"&amp;TEXT(D251,"00")</f>
        <v>LP_MaxHpBest_06</v>
      </c>
      <c r="B251" s="1" t="s">
        <v>253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1.125</v>
      </c>
      <c r="M251" s="1" t="s">
        <v>162</v>
      </c>
      <c r="O251" s="7">
        <f t="shared" ref="O251:O256" ca="1" si="238">IF(NOT(ISBLANK(N251)),N251,
IF(ISBLANK(M251),"",
VLOOKUP(M251,OFFSET(INDIRECT("$A:$B"),0,MATCH(M$1&amp;"_Verify",INDIRECT("$1:$1"),0)-1),2,0)
))</f>
        <v>18</v>
      </c>
      <c r="S251" s="7" t="str">
        <f t="shared" ref="S251:S256" ca="1" si="23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37"/>
        <v>LP_MaxHpPowerSource_01</v>
      </c>
      <c r="B252" s="1" t="s">
        <v>919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ref="J252:J256" si="240">J162*2.5/8</f>
        <v>4.6875E-2</v>
      </c>
      <c r="M252" s="1" t="s">
        <v>162</v>
      </c>
      <c r="O252" s="7">
        <f t="shared" ca="1" si="238"/>
        <v>18</v>
      </c>
      <c r="S252" s="7" t="str">
        <f t="shared" ca="1" si="239"/>
        <v/>
      </c>
    </row>
    <row r="253" spans="1:19" x14ac:dyDescent="0.3">
      <c r="A253" s="1" t="str">
        <f t="shared" si="237"/>
        <v>LP_MaxHpPowerSource_02</v>
      </c>
      <c r="B253" s="1" t="s">
        <v>919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9.8437499999999997E-2</v>
      </c>
      <c r="M253" s="1" t="s">
        <v>162</v>
      </c>
      <c r="O253" s="7">
        <f t="shared" ca="1" si="238"/>
        <v>18</v>
      </c>
      <c r="S253" s="7" t="str">
        <f t="shared" ca="1" si="239"/>
        <v/>
      </c>
    </row>
    <row r="254" spans="1:19" x14ac:dyDescent="0.3">
      <c r="A254" s="1" t="str">
        <f t="shared" si="237"/>
        <v>LP_MaxHpPowerSource_03</v>
      </c>
      <c r="B254" s="1" t="s">
        <v>919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0.15468750000000001</v>
      </c>
      <c r="M254" s="1" t="s">
        <v>162</v>
      </c>
      <c r="O254" s="7">
        <f t="shared" ca="1" si="238"/>
        <v>18</v>
      </c>
      <c r="S254" s="7" t="str">
        <f t="shared" ca="1" si="239"/>
        <v/>
      </c>
    </row>
    <row r="255" spans="1:19" x14ac:dyDescent="0.3">
      <c r="A255" s="1" t="str">
        <f t="shared" si="237"/>
        <v>LP_MaxHpPowerSource_04</v>
      </c>
      <c r="B255" s="1" t="s">
        <v>919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0.21562499999999998</v>
      </c>
      <c r="M255" s="1" t="s">
        <v>162</v>
      </c>
      <c r="O255" s="7">
        <f t="shared" ca="1" si="238"/>
        <v>18</v>
      </c>
      <c r="S255" s="7" t="str">
        <f t="shared" ca="1" si="239"/>
        <v/>
      </c>
    </row>
    <row r="256" spans="1:19" x14ac:dyDescent="0.3">
      <c r="A256" s="1" t="str">
        <f t="shared" si="237"/>
        <v>LP_MaxHpPowerSource_05</v>
      </c>
      <c r="B256" s="1" t="s">
        <v>919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0"/>
        <v>0.28125</v>
      </c>
      <c r="M256" s="1" t="s">
        <v>162</v>
      </c>
      <c r="O256" s="7">
        <f t="shared" ca="1" si="238"/>
        <v>18</v>
      </c>
      <c r="S256" s="7" t="str">
        <f t="shared" ca="1" si="239"/>
        <v/>
      </c>
    </row>
    <row r="257" spans="1:19" x14ac:dyDescent="0.3">
      <c r="A257" s="1" t="str">
        <f t="shared" si="236"/>
        <v>LP_ReduceDmgProjectile_01</v>
      </c>
      <c r="B257" s="1" t="s">
        <v>266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ref="J257:J274" si="241">J162*4/6</f>
        <v>9.9999999999999992E-2</v>
      </c>
      <c r="O257" s="7" t="str">
        <f t="shared" ca="1" si="232"/>
        <v/>
      </c>
      <c r="S257" s="7" t="str">
        <f t="shared" ca="1" si="226"/>
        <v/>
      </c>
    </row>
    <row r="258" spans="1:19" x14ac:dyDescent="0.3">
      <c r="A258" s="1" t="str">
        <f t="shared" si="236"/>
        <v>LP_ReduceDmgProjectile_02</v>
      </c>
      <c r="B258" s="1" t="s">
        <v>266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1"/>
        <v>0.21</v>
      </c>
      <c r="O258" s="7" t="str">
        <f t="shared" ca="1" si="232"/>
        <v/>
      </c>
      <c r="S258" s="7" t="str">
        <f t="shared" ca="1" si="226"/>
        <v/>
      </c>
    </row>
    <row r="259" spans="1:19" x14ac:dyDescent="0.3">
      <c r="A259" s="1" t="str">
        <f t="shared" si="236"/>
        <v>LP_ReduceDmgProjectile_03</v>
      </c>
      <c r="B259" s="1" t="s">
        <v>266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1"/>
        <v>0.33</v>
      </c>
      <c r="O259" s="7" t="str">
        <f t="shared" ca="1" si="232"/>
        <v/>
      </c>
      <c r="S259" s="7" t="str">
        <f t="shared" ca="1" si="226"/>
        <v/>
      </c>
    </row>
    <row r="260" spans="1:19" x14ac:dyDescent="0.3">
      <c r="A260" s="1" t="str">
        <f t="shared" si="236"/>
        <v>LP_ReduceDmgProjectile_04</v>
      </c>
      <c r="B260" s="1" t="s">
        <v>266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1"/>
        <v>0.45999999999999996</v>
      </c>
      <c r="O260" s="7" t="str">
        <f t="shared" ca="1" si="232"/>
        <v/>
      </c>
      <c r="S260" s="7" t="str">
        <f t="shared" ca="1" si="226"/>
        <v/>
      </c>
    </row>
    <row r="261" spans="1:19" x14ac:dyDescent="0.3">
      <c r="A261" s="1" t="str">
        <f t="shared" ref="A261:A264" si="242">B261&amp;"_"&amp;TEXT(D261,"00")</f>
        <v>LP_ReduceDmgProjectile_05</v>
      </c>
      <c r="B261" s="1" t="s">
        <v>266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1"/>
        <v>0.6</v>
      </c>
      <c r="O261" s="7" t="str">
        <f t="shared" ca="1" si="232"/>
        <v/>
      </c>
      <c r="S261" s="7" t="str">
        <f t="shared" ca="1" si="226"/>
        <v/>
      </c>
    </row>
    <row r="262" spans="1:19" x14ac:dyDescent="0.3">
      <c r="A262" s="1" t="str">
        <f t="shared" si="242"/>
        <v>LP_ReduceDmgProjectile_06</v>
      </c>
      <c r="B262" s="1" t="s">
        <v>266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1"/>
        <v>0.75</v>
      </c>
      <c r="O262" s="7" t="str">
        <f t="shared" ca="1" si="232"/>
        <v/>
      </c>
      <c r="S262" s="7" t="str">
        <f t="shared" ca="1" si="226"/>
        <v/>
      </c>
    </row>
    <row r="263" spans="1:19" x14ac:dyDescent="0.3">
      <c r="A263" s="1" t="str">
        <f t="shared" si="242"/>
        <v>LP_ReduceDmgProjectile_07</v>
      </c>
      <c r="B263" s="1" t="s">
        <v>266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1"/>
        <v>0.91000000000000014</v>
      </c>
      <c r="O263" s="7" t="str">
        <f t="shared" ca="1" si="232"/>
        <v/>
      </c>
      <c r="S263" s="7" t="str">
        <f t="shared" ca="1" si="226"/>
        <v/>
      </c>
    </row>
    <row r="264" spans="1:19" x14ac:dyDescent="0.3">
      <c r="A264" s="1" t="str">
        <f t="shared" si="242"/>
        <v>LP_ReduceDmgProjectile_08</v>
      </c>
      <c r="B264" s="1" t="s">
        <v>266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1"/>
        <v>1.08</v>
      </c>
      <c r="O264" s="7" t="str">
        <f t="shared" ca="1" si="232"/>
        <v/>
      </c>
      <c r="S264" s="7" t="str">
        <f t="shared" ca="1" si="226"/>
        <v/>
      </c>
    </row>
    <row r="265" spans="1:19" x14ac:dyDescent="0.3">
      <c r="A265" s="1" t="str">
        <f t="shared" ref="A265:A287" si="243">B265&amp;"_"&amp;TEXT(D265,"00")</f>
        <v>LP_ReduceDmgProjectile_09</v>
      </c>
      <c r="B265" s="1" t="s">
        <v>266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1"/>
        <v>1.26</v>
      </c>
      <c r="O265" s="7" t="str">
        <f t="shared" ca="1" si="232"/>
        <v/>
      </c>
      <c r="S265" s="7" t="str">
        <f t="shared" ca="1" si="226"/>
        <v/>
      </c>
    </row>
    <row r="266" spans="1:19" x14ac:dyDescent="0.3">
      <c r="A266" s="1" t="str">
        <f t="shared" si="243"/>
        <v>LP_ReduceDmgProjectileBetter_01</v>
      </c>
      <c r="B266" s="1" t="s">
        <v>492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1"/>
        <v>0.16666666666666666</v>
      </c>
      <c r="O266" s="7" t="str">
        <f t="shared" ref="O266:O287" ca="1" si="244">IF(NOT(ISBLANK(N266)),N266,
IF(ISBLANK(M266),"",
VLOOKUP(M266,OFFSET(INDIRECT("$A:$B"),0,MATCH(M$1&amp;"_Verify",INDIRECT("$1:$1"),0)-1),2,0)
))</f>
        <v/>
      </c>
      <c r="S266" s="7" t="str">
        <f t="shared" ca="1" si="226"/>
        <v/>
      </c>
    </row>
    <row r="267" spans="1:19" x14ac:dyDescent="0.3">
      <c r="A267" s="1" t="str">
        <f t="shared" si="243"/>
        <v>LP_ReduceDmgProjectileBetter_02</v>
      </c>
      <c r="B267" s="1" t="s">
        <v>492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1"/>
        <v>0.35000000000000003</v>
      </c>
      <c r="O267" s="7" t="str">
        <f t="shared" ca="1" si="244"/>
        <v/>
      </c>
      <c r="S267" s="7" t="str">
        <f t="shared" ca="1" si="226"/>
        <v/>
      </c>
    </row>
    <row r="268" spans="1:19" x14ac:dyDescent="0.3">
      <c r="A268" s="1" t="str">
        <f t="shared" si="243"/>
        <v>LP_ReduceDmgProjectileBetter_03</v>
      </c>
      <c r="B268" s="1" t="s">
        <v>492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1"/>
        <v>0.55000000000000004</v>
      </c>
      <c r="O268" s="7" t="str">
        <f t="shared" ca="1" si="244"/>
        <v/>
      </c>
      <c r="S268" s="7" t="str">
        <f t="shared" ca="1" si="226"/>
        <v/>
      </c>
    </row>
    <row r="269" spans="1:19" x14ac:dyDescent="0.3">
      <c r="A269" s="1" t="str">
        <f t="shared" si="243"/>
        <v>LP_ReduceDmgProjectileBetter_04</v>
      </c>
      <c r="B269" s="1" t="s">
        <v>492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1"/>
        <v>0.76666666666666661</v>
      </c>
      <c r="O269" s="7" t="str">
        <f t="shared" ca="1" si="244"/>
        <v/>
      </c>
      <c r="S269" s="7" t="str">
        <f t="shared" ca="1" si="226"/>
        <v/>
      </c>
    </row>
    <row r="270" spans="1:19" x14ac:dyDescent="0.3">
      <c r="A270" s="1" t="str">
        <f t="shared" ref="A270:A274" si="245">B270&amp;"_"&amp;TEXT(D270,"00")</f>
        <v>LP_ReduceDmgProjectileBetter_05</v>
      </c>
      <c r="B270" s="1" t="s">
        <v>492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1"/>
        <v>1</v>
      </c>
      <c r="O270" s="7" t="str">
        <f t="shared" ref="O270:O274" ca="1" si="246">IF(NOT(ISBLANK(N270)),N270,
IF(ISBLANK(M270),"",
VLOOKUP(M270,OFFSET(INDIRECT("$A:$B"),0,MATCH(M$1&amp;"_Verify",INDIRECT("$1:$1"),0)-1),2,0)
))</f>
        <v/>
      </c>
      <c r="S270" s="7" t="str">
        <f t="shared" ca="1" si="226"/>
        <v/>
      </c>
    </row>
    <row r="271" spans="1:19" x14ac:dyDescent="0.3">
      <c r="A271" s="1" t="str">
        <f t="shared" si="245"/>
        <v>LP_ReduceDmgProjectileBetter_06</v>
      </c>
      <c r="B271" s="1" t="s">
        <v>492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1"/>
        <v>1.25</v>
      </c>
      <c r="O271" s="7" t="str">
        <f t="shared" ca="1" si="246"/>
        <v/>
      </c>
      <c r="S271" s="7" t="str">
        <f t="shared" ca="1" si="226"/>
        <v/>
      </c>
    </row>
    <row r="272" spans="1:19" x14ac:dyDescent="0.3">
      <c r="A272" s="1" t="str">
        <f t="shared" si="245"/>
        <v>LP_ReduceDmgProjectileBetter_07</v>
      </c>
      <c r="B272" s="1" t="s">
        <v>492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1"/>
        <v>1.5166666666666666</v>
      </c>
      <c r="O272" s="7" t="str">
        <f t="shared" ca="1" si="246"/>
        <v/>
      </c>
      <c r="S272" s="7" t="str">
        <f t="shared" ca="1" si="226"/>
        <v/>
      </c>
    </row>
    <row r="273" spans="1:19" x14ac:dyDescent="0.3">
      <c r="A273" s="1" t="str">
        <f t="shared" si="245"/>
        <v>LP_ReduceDmgProjectileBetter_08</v>
      </c>
      <c r="B273" s="1" t="s">
        <v>492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1"/>
        <v>1.8</v>
      </c>
      <c r="O273" s="7" t="str">
        <f t="shared" ca="1" si="246"/>
        <v/>
      </c>
      <c r="S273" s="7" t="str">
        <f t="shared" ca="1" si="226"/>
        <v/>
      </c>
    </row>
    <row r="274" spans="1:19" x14ac:dyDescent="0.3">
      <c r="A274" s="1" t="str">
        <f t="shared" si="245"/>
        <v>LP_ReduceDmgProjectileBetter_09</v>
      </c>
      <c r="B274" s="1" t="s">
        <v>492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1"/>
        <v>2.1</v>
      </c>
      <c r="O274" s="7" t="str">
        <f t="shared" ca="1" si="246"/>
        <v/>
      </c>
      <c r="S274" s="7" t="str">
        <f t="shared" ca="1" si="226"/>
        <v/>
      </c>
    </row>
    <row r="275" spans="1:19" x14ac:dyDescent="0.3">
      <c r="A275" s="1" t="str">
        <f t="shared" si="243"/>
        <v>LP_ReduceDmgMelee_01</v>
      </c>
      <c r="B275" s="1" t="s">
        <v>493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ref="I275:I292" si="247">J162*4/6*1.5</f>
        <v>0.15</v>
      </c>
      <c r="O275" s="7" t="str">
        <f t="shared" ca="1" si="244"/>
        <v/>
      </c>
      <c r="S275" s="7" t="str">
        <f t="shared" ca="1" si="226"/>
        <v/>
      </c>
    </row>
    <row r="276" spans="1:19" x14ac:dyDescent="0.3">
      <c r="A276" s="1" t="str">
        <f t="shared" si="243"/>
        <v>LP_ReduceDmgMelee_02</v>
      </c>
      <c r="B276" s="1" t="s">
        <v>493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7"/>
        <v>0.315</v>
      </c>
      <c r="O276" s="7" t="str">
        <f t="shared" ca="1" si="244"/>
        <v/>
      </c>
      <c r="S276" s="7" t="str">
        <f t="shared" ca="1" si="226"/>
        <v/>
      </c>
    </row>
    <row r="277" spans="1:19" x14ac:dyDescent="0.3">
      <c r="A277" s="1" t="str">
        <f t="shared" si="243"/>
        <v>LP_ReduceDmgMelee_03</v>
      </c>
      <c r="B277" s="1" t="s">
        <v>493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7"/>
        <v>0.495</v>
      </c>
      <c r="O277" s="7" t="str">
        <f t="shared" ca="1" si="244"/>
        <v/>
      </c>
      <c r="S277" s="7" t="str">
        <f t="shared" ca="1" si="226"/>
        <v/>
      </c>
    </row>
    <row r="278" spans="1:19" x14ac:dyDescent="0.3">
      <c r="A278" s="1" t="str">
        <f t="shared" si="243"/>
        <v>LP_ReduceDmgMelee_04</v>
      </c>
      <c r="B278" s="1" t="s">
        <v>493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7"/>
        <v>0.69</v>
      </c>
      <c r="O278" s="7" t="str">
        <f t="shared" ca="1" si="244"/>
        <v/>
      </c>
      <c r="S278" s="7" t="str">
        <f t="shared" ca="1" si="226"/>
        <v/>
      </c>
    </row>
    <row r="279" spans="1:19" x14ac:dyDescent="0.3">
      <c r="A279" s="1" t="str">
        <f t="shared" si="243"/>
        <v>LP_ReduceDmgMelee_05</v>
      </c>
      <c r="B279" s="1" t="s">
        <v>493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7"/>
        <v>0.89999999999999991</v>
      </c>
      <c r="O279" s="7" t="str">
        <f t="shared" ca="1" si="244"/>
        <v/>
      </c>
      <c r="S279" s="7" t="str">
        <f t="shared" ca="1" si="226"/>
        <v/>
      </c>
    </row>
    <row r="280" spans="1:19" x14ac:dyDescent="0.3">
      <c r="A280" s="1" t="str">
        <f t="shared" si="243"/>
        <v>LP_ReduceDmgMelee_06</v>
      </c>
      <c r="B280" s="1" t="s">
        <v>493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47"/>
        <v>1.125</v>
      </c>
      <c r="O280" s="7" t="str">
        <f t="shared" ca="1" si="244"/>
        <v/>
      </c>
      <c r="S280" s="7" t="str">
        <f t="shared" ca="1" si="226"/>
        <v/>
      </c>
    </row>
    <row r="281" spans="1:19" x14ac:dyDescent="0.3">
      <c r="A281" s="1" t="str">
        <f t="shared" si="243"/>
        <v>LP_ReduceDmgMelee_07</v>
      </c>
      <c r="B281" s="1" t="s">
        <v>493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47"/>
        <v>1.3650000000000002</v>
      </c>
      <c r="O281" s="7" t="str">
        <f t="shared" ca="1" si="244"/>
        <v/>
      </c>
      <c r="S281" s="7" t="str">
        <f t="shared" ca="1" si="226"/>
        <v/>
      </c>
    </row>
    <row r="282" spans="1:19" x14ac:dyDescent="0.3">
      <c r="A282" s="1" t="str">
        <f t="shared" si="243"/>
        <v>LP_ReduceDmgMelee_08</v>
      </c>
      <c r="B282" s="1" t="s">
        <v>493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47"/>
        <v>1.62</v>
      </c>
      <c r="O282" s="7" t="str">
        <f t="shared" ca="1" si="244"/>
        <v/>
      </c>
      <c r="S282" s="7" t="str">
        <f t="shared" ca="1" si="226"/>
        <v/>
      </c>
    </row>
    <row r="283" spans="1:19" x14ac:dyDescent="0.3">
      <c r="A283" s="1" t="str">
        <f t="shared" si="243"/>
        <v>LP_ReduceDmgMelee_09</v>
      </c>
      <c r="B283" s="1" t="s">
        <v>493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47"/>
        <v>1.8900000000000001</v>
      </c>
      <c r="O283" s="7" t="str">
        <f t="shared" ca="1" si="244"/>
        <v/>
      </c>
      <c r="S283" s="7" t="str">
        <f t="shared" ca="1" si="226"/>
        <v/>
      </c>
    </row>
    <row r="284" spans="1:19" x14ac:dyDescent="0.3">
      <c r="A284" s="1" t="str">
        <f t="shared" si="243"/>
        <v>LP_ReduceDmgMeleeBetter_01</v>
      </c>
      <c r="B284" s="1" t="s">
        <v>495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47"/>
        <v>0.25</v>
      </c>
      <c r="O284" s="7" t="str">
        <f t="shared" ca="1" si="244"/>
        <v/>
      </c>
      <c r="S284" s="7" t="str">
        <f t="shared" ca="1" si="226"/>
        <v/>
      </c>
    </row>
    <row r="285" spans="1:19" x14ac:dyDescent="0.3">
      <c r="A285" s="1" t="str">
        <f t="shared" si="243"/>
        <v>LP_ReduceDmgMeleeBetter_02</v>
      </c>
      <c r="B285" s="1" t="s">
        <v>495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47"/>
        <v>0.52500000000000002</v>
      </c>
      <c r="O285" s="7" t="str">
        <f t="shared" ca="1" si="244"/>
        <v/>
      </c>
      <c r="S285" s="7" t="str">
        <f t="shared" ca="1" si="226"/>
        <v/>
      </c>
    </row>
    <row r="286" spans="1:19" x14ac:dyDescent="0.3">
      <c r="A286" s="1" t="str">
        <f t="shared" si="243"/>
        <v>LP_ReduceDmgMeleeBetter_03</v>
      </c>
      <c r="B286" s="1" t="s">
        <v>495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47"/>
        <v>0.82500000000000007</v>
      </c>
      <c r="O286" s="7" t="str">
        <f t="shared" ca="1" si="244"/>
        <v/>
      </c>
      <c r="S286" s="7" t="str">
        <f t="shared" ca="1" si="226"/>
        <v/>
      </c>
    </row>
    <row r="287" spans="1:19" x14ac:dyDescent="0.3">
      <c r="A287" s="1" t="str">
        <f t="shared" si="243"/>
        <v>LP_ReduceDmgMeleeBetter_04</v>
      </c>
      <c r="B287" s="1" t="s">
        <v>495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47"/>
        <v>1.1499999999999999</v>
      </c>
      <c r="O287" s="7" t="str">
        <f t="shared" ca="1" si="244"/>
        <v/>
      </c>
      <c r="S287" s="7" t="str">
        <f t="shared" ca="1" si="226"/>
        <v/>
      </c>
    </row>
    <row r="288" spans="1:19" x14ac:dyDescent="0.3">
      <c r="A288" s="1" t="str">
        <f t="shared" ref="A288:A292" si="248">B288&amp;"_"&amp;TEXT(D288,"00")</f>
        <v>LP_ReduceDmgMeleeBetter_05</v>
      </c>
      <c r="B288" s="1" t="s">
        <v>495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47"/>
        <v>1.5</v>
      </c>
      <c r="O288" s="7" t="str">
        <f t="shared" ref="O288:O292" ca="1" si="249">IF(NOT(ISBLANK(N288)),N288,
IF(ISBLANK(M288),"",
VLOOKUP(M288,OFFSET(INDIRECT("$A:$B"),0,MATCH(M$1&amp;"_Verify",INDIRECT("$1:$1"),0)-1),2,0)
))</f>
        <v/>
      </c>
      <c r="S288" s="7" t="str">
        <f t="shared" ca="1" si="226"/>
        <v/>
      </c>
    </row>
    <row r="289" spans="1:19" x14ac:dyDescent="0.3">
      <c r="A289" s="1" t="str">
        <f t="shared" si="248"/>
        <v>LP_ReduceDmgMeleeBetter_06</v>
      </c>
      <c r="B289" s="1" t="s">
        <v>495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47"/>
        <v>1.875</v>
      </c>
      <c r="O289" s="7" t="str">
        <f t="shared" ca="1" si="249"/>
        <v/>
      </c>
      <c r="S289" s="7" t="str">
        <f t="shared" ca="1" si="226"/>
        <v/>
      </c>
    </row>
    <row r="290" spans="1:19" x14ac:dyDescent="0.3">
      <c r="A290" s="1" t="str">
        <f t="shared" si="248"/>
        <v>LP_ReduceDmgMeleeBetter_07</v>
      </c>
      <c r="B290" s="1" t="s">
        <v>495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47"/>
        <v>2.2749999999999999</v>
      </c>
      <c r="O290" s="7" t="str">
        <f t="shared" ca="1" si="249"/>
        <v/>
      </c>
      <c r="S290" s="7" t="str">
        <f t="shared" ca="1" si="226"/>
        <v/>
      </c>
    </row>
    <row r="291" spans="1:19" x14ac:dyDescent="0.3">
      <c r="A291" s="1" t="str">
        <f t="shared" si="248"/>
        <v>LP_ReduceDmgMeleeBetter_08</v>
      </c>
      <c r="B291" s="1" t="s">
        <v>495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47"/>
        <v>2.7</v>
      </c>
      <c r="O291" s="7" t="str">
        <f t="shared" ca="1" si="249"/>
        <v/>
      </c>
      <c r="S291" s="7" t="str">
        <f t="shared" ca="1" si="226"/>
        <v/>
      </c>
    </row>
    <row r="292" spans="1:19" x14ac:dyDescent="0.3">
      <c r="A292" s="1" t="str">
        <f t="shared" si="248"/>
        <v>LP_ReduceDmgMeleeBetter_09</v>
      </c>
      <c r="B292" s="1" t="s">
        <v>495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47"/>
        <v>3.1500000000000004</v>
      </c>
      <c r="O292" s="7" t="str">
        <f t="shared" ca="1" si="249"/>
        <v/>
      </c>
      <c r="S292" s="7" t="str">
        <f t="shared" ca="1" si="226"/>
        <v/>
      </c>
    </row>
    <row r="293" spans="1:19" x14ac:dyDescent="0.3">
      <c r="A293" s="1" t="str">
        <f t="shared" si="236"/>
        <v>LP_ReduceDmgClose_01</v>
      </c>
      <c r="B293" s="1" t="s">
        <v>267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ref="K293:K310" si="250">J162*4/6*3</f>
        <v>0.3</v>
      </c>
      <c r="O293" s="7" t="str">
        <f t="shared" ca="1" si="232"/>
        <v/>
      </c>
      <c r="S293" s="7" t="str">
        <f t="shared" ca="1" si="226"/>
        <v/>
      </c>
    </row>
    <row r="294" spans="1:19" x14ac:dyDescent="0.3">
      <c r="A294" s="1" t="str">
        <f t="shared" si="236"/>
        <v>LP_ReduceDmgClose_02</v>
      </c>
      <c r="B294" s="1" t="s">
        <v>267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0"/>
        <v>0.63</v>
      </c>
      <c r="O294" s="7" t="str">
        <f t="shared" ca="1" si="232"/>
        <v/>
      </c>
      <c r="S294" s="7" t="str">
        <f t="shared" ca="1" si="226"/>
        <v/>
      </c>
    </row>
    <row r="295" spans="1:19" x14ac:dyDescent="0.3">
      <c r="A295" s="1" t="str">
        <f t="shared" si="236"/>
        <v>LP_ReduceDmgClose_03</v>
      </c>
      <c r="B295" s="1" t="s">
        <v>267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0"/>
        <v>0.99</v>
      </c>
      <c r="O295" s="7" t="str">
        <f t="shared" ca="1" si="232"/>
        <v/>
      </c>
      <c r="S295" s="7" t="str">
        <f t="shared" ca="1" si="226"/>
        <v/>
      </c>
    </row>
    <row r="296" spans="1:19" x14ac:dyDescent="0.3">
      <c r="A296" s="1" t="str">
        <f t="shared" si="236"/>
        <v>LP_ReduceDmgClose_04</v>
      </c>
      <c r="B296" s="1" t="s">
        <v>267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0"/>
        <v>1.38</v>
      </c>
      <c r="O296" s="7" t="str">
        <f t="shared" ca="1" si="232"/>
        <v/>
      </c>
      <c r="S296" s="7" t="str">
        <f t="shared" ref="S296:S339" ca="1" si="251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ref="A297:A314" si="252">B297&amp;"_"&amp;TEXT(D297,"00")</f>
        <v>LP_ReduceDmgClose_05</v>
      </c>
      <c r="B297" s="1" t="s">
        <v>267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0"/>
        <v>1.7999999999999998</v>
      </c>
      <c r="O297" s="7" t="str">
        <f t="shared" ca="1" si="232"/>
        <v/>
      </c>
      <c r="S297" s="7" t="str">
        <f t="shared" ca="1" si="251"/>
        <v/>
      </c>
    </row>
    <row r="298" spans="1:19" x14ac:dyDescent="0.3">
      <c r="A298" s="1" t="str">
        <f t="shared" si="252"/>
        <v>LP_ReduceDmgClose_06</v>
      </c>
      <c r="B298" s="1" t="s">
        <v>267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0"/>
        <v>2.25</v>
      </c>
      <c r="O298" s="7" t="str">
        <f t="shared" ca="1" si="232"/>
        <v/>
      </c>
      <c r="S298" s="7" t="str">
        <f t="shared" ca="1" si="251"/>
        <v/>
      </c>
    </row>
    <row r="299" spans="1:19" x14ac:dyDescent="0.3">
      <c r="A299" s="1" t="str">
        <f t="shared" si="252"/>
        <v>LP_ReduceDmgClose_07</v>
      </c>
      <c r="B299" s="1" t="s">
        <v>267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0"/>
        <v>2.7300000000000004</v>
      </c>
      <c r="O299" s="7" t="str">
        <f t="shared" ca="1" si="232"/>
        <v/>
      </c>
      <c r="S299" s="7" t="str">
        <f t="shared" ca="1" si="251"/>
        <v/>
      </c>
    </row>
    <row r="300" spans="1:19" x14ac:dyDescent="0.3">
      <c r="A300" s="1" t="str">
        <f t="shared" si="252"/>
        <v>LP_ReduceDmgClose_08</v>
      </c>
      <c r="B300" s="1" t="s">
        <v>267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0"/>
        <v>3.24</v>
      </c>
      <c r="O300" s="7" t="str">
        <f t="shared" ca="1" si="232"/>
        <v/>
      </c>
      <c r="S300" s="7" t="str">
        <f t="shared" ca="1" si="251"/>
        <v/>
      </c>
    </row>
    <row r="301" spans="1:19" x14ac:dyDescent="0.3">
      <c r="A301" s="1" t="str">
        <f t="shared" si="252"/>
        <v>LP_ReduceDmgClose_09</v>
      </c>
      <c r="B301" s="1" t="s">
        <v>267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0"/>
        <v>3.7800000000000002</v>
      </c>
      <c r="O301" s="7" t="str">
        <f t="shared" ca="1" si="232"/>
        <v/>
      </c>
      <c r="S301" s="7" t="str">
        <f t="shared" ca="1" si="251"/>
        <v/>
      </c>
    </row>
    <row r="302" spans="1:19" x14ac:dyDescent="0.3">
      <c r="A302" s="1" t="str">
        <f t="shared" si="252"/>
        <v>LP_ReduceDmgCloseBetter_01</v>
      </c>
      <c r="B302" s="1" t="s">
        <v>497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0"/>
        <v>0.5</v>
      </c>
      <c r="O302" s="7" t="str">
        <f t="shared" ref="O302:O319" ca="1" si="253">IF(NOT(ISBLANK(N302)),N302,
IF(ISBLANK(M302),"",
VLOOKUP(M302,OFFSET(INDIRECT("$A:$B"),0,MATCH(M$1&amp;"_Verify",INDIRECT("$1:$1"),0)-1),2,0)
))</f>
        <v/>
      </c>
      <c r="S302" s="7" t="str">
        <f t="shared" ca="1" si="251"/>
        <v/>
      </c>
    </row>
    <row r="303" spans="1:19" x14ac:dyDescent="0.3">
      <c r="A303" s="1" t="str">
        <f t="shared" si="252"/>
        <v>LP_ReduceDmgCloseBetter_02</v>
      </c>
      <c r="B303" s="1" t="s">
        <v>497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0"/>
        <v>1.05</v>
      </c>
      <c r="O303" s="7" t="str">
        <f t="shared" ca="1" si="253"/>
        <v/>
      </c>
      <c r="S303" s="7" t="str">
        <f t="shared" ca="1" si="251"/>
        <v/>
      </c>
    </row>
    <row r="304" spans="1:19" x14ac:dyDescent="0.3">
      <c r="A304" s="1" t="str">
        <f t="shared" si="252"/>
        <v>LP_ReduceDmgCloseBetter_03</v>
      </c>
      <c r="B304" s="1" t="s">
        <v>497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0"/>
        <v>1.6500000000000001</v>
      </c>
      <c r="O304" s="7" t="str">
        <f t="shared" ca="1" si="253"/>
        <v/>
      </c>
      <c r="S304" s="7" t="str">
        <f t="shared" ca="1" si="251"/>
        <v/>
      </c>
    </row>
    <row r="305" spans="1:19" x14ac:dyDescent="0.3">
      <c r="A305" s="1" t="str">
        <f t="shared" si="252"/>
        <v>LP_ReduceDmgCloseBetter_04</v>
      </c>
      <c r="B305" s="1" t="s">
        <v>497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0"/>
        <v>2.2999999999999998</v>
      </c>
      <c r="O305" s="7" t="str">
        <f t="shared" ca="1" si="253"/>
        <v/>
      </c>
      <c r="S305" s="7" t="str">
        <f t="shared" ca="1" si="251"/>
        <v/>
      </c>
    </row>
    <row r="306" spans="1:19" x14ac:dyDescent="0.3">
      <c r="A306" s="1" t="str">
        <f t="shared" ref="A306:A310" si="254">B306&amp;"_"&amp;TEXT(D306,"00")</f>
        <v>LP_ReduceDmgCloseBetter_05</v>
      </c>
      <c r="B306" s="1" t="s">
        <v>497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0"/>
        <v>3</v>
      </c>
      <c r="O306" s="7" t="str">
        <f t="shared" ref="O306:O310" ca="1" si="255">IF(NOT(ISBLANK(N306)),N306,
IF(ISBLANK(M306),"",
VLOOKUP(M306,OFFSET(INDIRECT("$A:$B"),0,MATCH(M$1&amp;"_Verify",INDIRECT("$1:$1"),0)-1),2,0)
))</f>
        <v/>
      </c>
      <c r="S306" s="7" t="str">
        <f t="shared" ca="1" si="251"/>
        <v/>
      </c>
    </row>
    <row r="307" spans="1:19" x14ac:dyDescent="0.3">
      <c r="A307" s="1" t="str">
        <f t="shared" si="254"/>
        <v>LP_ReduceDmgCloseBetter_06</v>
      </c>
      <c r="B307" s="1" t="s">
        <v>497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0"/>
        <v>3.75</v>
      </c>
      <c r="O307" s="7" t="str">
        <f t="shared" ca="1" si="255"/>
        <v/>
      </c>
      <c r="S307" s="7" t="str">
        <f t="shared" ca="1" si="251"/>
        <v/>
      </c>
    </row>
    <row r="308" spans="1:19" x14ac:dyDescent="0.3">
      <c r="A308" s="1" t="str">
        <f t="shared" si="254"/>
        <v>LP_ReduceDmgCloseBetter_07</v>
      </c>
      <c r="B308" s="1" t="s">
        <v>497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0"/>
        <v>4.55</v>
      </c>
      <c r="O308" s="7" t="str">
        <f t="shared" ca="1" si="255"/>
        <v/>
      </c>
      <c r="S308" s="7" t="str">
        <f t="shared" ca="1" si="251"/>
        <v/>
      </c>
    </row>
    <row r="309" spans="1:19" x14ac:dyDescent="0.3">
      <c r="A309" s="1" t="str">
        <f t="shared" si="254"/>
        <v>LP_ReduceDmgCloseBetter_08</v>
      </c>
      <c r="B309" s="1" t="s">
        <v>497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0"/>
        <v>5.4</v>
      </c>
      <c r="O309" s="7" t="str">
        <f t="shared" ca="1" si="255"/>
        <v/>
      </c>
      <c r="S309" s="7" t="str">
        <f t="shared" ca="1" si="251"/>
        <v/>
      </c>
    </row>
    <row r="310" spans="1:19" x14ac:dyDescent="0.3">
      <c r="A310" s="1" t="str">
        <f t="shared" si="254"/>
        <v>LP_ReduceDmgCloseBetter_09</v>
      </c>
      <c r="B310" s="1" t="s">
        <v>497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0"/>
        <v>6.3000000000000007</v>
      </c>
      <c r="O310" s="7" t="str">
        <f t="shared" ca="1" si="255"/>
        <v/>
      </c>
      <c r="S310" s="7" t="str">
        <f t="shared" ca="1" si="251"/>
        <v/>
      </c>
    </row>
    <row r="311" spans="1:19" x14ac:dyDescent="0.3">
      <c r="A311" s="1" t="str">
        <f t="shared" si="252"/>
        <v>LP_ReduceDmgTrap_01</v>
      </c>
      <c r="B311" s="1" t="s">
        <v>498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ref="L311:L328" si="256">J162*4/6*3</f>
        <v>0.3</v>
      </c>
      <c r="O311" s="7" t="str">
        <f t="shared" ca="1" si="253"/>
        <v/>
      </c>
      <c r="S311" s="7" t="str">
        <f t="shared" ca="1" si="251"/>
        <v/>
      </c>
    </row>
    <row r="312" spans="1:19" x14ac:dyDescent="0.3">
      <c r="A312" s="1" t="str">
        <f t="shared" si="252"/>
        <v>LP_ReduceDmgTrap_02</v>
      </c>
      <c r="B312" s="1" t="s">
        <v>498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6"/>
        <v>0.63</v>
      </c>
      <c r="O312" s="7" t="str">
        <f t="shared" ca="1" si="253"/>
        <v/>
      </c>
      <c r="S312" s="7" t="str">
        <f t="shared" ca="1" si="251"/>
        <v/>
      </c>
    </row>
    <row r="313" spans="1:19" x14ac:dyDescent="0.3">
      <c r="A313" s="1" t="str">
        <f t="shared" si="252"/>
        <v>LP_ReduceDmgTrap_03</v>
      </c>
      <c r="B313" s="1" t="s">
        <v>498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6"/>
        <v>0.99</v>
      </c>
      <c r="O313" s="7" t="str">
        <f t="shared" ca="1" si="253"/>
        <v/>
      </c>
      <c r="S313" s="7" t="str">
        <f t="shared" ca="1" si="251"/>
        <v/>
      </c>
    </row>
    <row r="314" spans="1:19" x14ac:dyDescent="0.3">
      <c r="A314" s="1" t="str">
        <f t="shared" si="252"/>
        <v>LP_ReduceDmgTrap_04</v>
      </c>
      <c r="B314" s="1" t="s">
        <v>498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6"/>
        <v>1.38</v>
      </c>
      <c r="O314" s="7" t="str">
        <f t="shared" ca="1" si="253"/>
        <v/>
      </c>
      <c r="S314" s="7" t="str">
        <f t="shared" ca="1" si="251"/>
        <v/>
      </c>
    </row>
    <row r="315" spans="1:19" x14ac:dyDescent="0.3">
      <c r="A315" s="1" t="str">
        <f t="shared" ref="A315:A331" si="257">B315&amp;"_"&amp;TEXT(D315,"00")</f>
        <v>LP_ReduceDmgTrap_05</v>
      </c>
      <c r="B315" s="1" t="s">
        <v>498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6"/>
        <v>1.7999999999999998</v>
      </c>
      <c r="O315" s="7" t="str">
        <f t="shared" ca="1" si="253"/>
        <v/>
      </c>
      <c r="S315" s="7" t="str">
        <f t="shared" ca="1" si="251"/>
        <v/>
      </c>
    </row>
    <row r="316" spans="1:19" x14ac:dyDescent="0.3">
      <c r="A316" s="1" t="str">
        <f t="shared" si="257"/>
        <v>LP_ReduceDmgTrap_06</v>
      </c>
      <c r="B316" s="1" t="s">
        <v>498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6"/>
        <v>2.25</v>
      </c>
      <c r="O316" s="7" t="str">
        <f t="shared" ca="1" si="253"/>
        <v/>
      </c>
      <c r="S316" s="7" t="str">
        <f t="shared" ca="1" si="251"/>
        <v/>
      </c>
    </row>
    <row r="317" spans="1:19" x14ac:dyDescent="0.3">
      <c r="A317" s="1" t="str">
        <f t="shared" si="257"/>
        <v>LP_ReduceDmgTrap_07</v>
      </c>
      <c r="B317" s="1" t="s">
        <v>498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6"/>
        <v>2.7300000000000004</v>
      </c>
      <c r="O317" s="7" t="str">
        <f t="shared" ca="1" si="253"/>
        <v/>
      </c>
      <c r="S317" s="7" t="str">
        <f t="shared" ca="1" si="251"/>
        <v/>
      </c>
    </row>
    <row r="318" spans="1:19" x14ac:dyDescent="0.3">
      <c r="A318" s="1" t="str">
        <f t="shared" si="257"/>
        <v>LP_ReduceDmgTrap_08</v>
      </c>
      <c r="B318" s="1" t="s">
        <v>498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6"/>
        <v>3.24</v>
      </c>
      <c r="O318" s="7" t="str">
        <f t="shared" ca="1" si="253"/>
        <v/>
      </c>
      <c r="S318" s="7" t="str">
        <f t="shared" ca="1" si="251"/>
        <v/>
      </c>
    </row>
    <row r="319" spans="1:19" x14ac:dyDescent="0.3">
      <c r="A319" s="1" t="str">
        <f t="shared" si="257"/>
        <v>LP_ReduceDmgTrap_09</v>
      </c>
      <c r="B319" s="1" t="s">
        <v>498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6"/>
        <v>3.7800000000000002</v>
      </c>
      <c r="O319" s="7" t="str">
        <f t="shared" ca="1" si="253"/>
        <v/>
      </c>
      <c r="S319" s="7" t="str">
        <f t="shared" ca="1" si="251"/>
        <v/>
      </c>
    </row>
    <row r="320" spans="1:19" x14ac:dyDescent="0.3">
      <c r="A320" s="1" t="str">
        <f t="shared" si="257"/>
        <v>LP_ReduceDmgTrapBetter_01</v>
      </c>
      <c r="B320" s="1" t="s">
        <v>499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6"/>
        <v>0.5</v>
      </c>
      <c r="O320" s="7" t="str">
        <f t="shared" ref="O320:O334" ca="1" si="258">IF(NOT(ISBLANK(N320)),N320,
IF(ISBLANK(M320),"",
VLOOKUP(M320,OFFSET(INDIRECT("$A:$B"),0,MATCH(M$1&amp;"_Verify",INDIRECT("$1:$1"),0)-1),2,0)
))</f>
        <v/>
      </c>
      <c r="S320" s="7" t="str">
        <f t="shared" ca="1" si="251"/>
        <v/>
      </c>
    </row>
    <row r="321" spans="1:19" x14ac:dyDescent="0.3">
      <c r="A321" s="1" t="str">
        <f t="shared" si="257"/>
        <v>LP_ReduceDmgTrapBetter_02</v>
      </c>
      <c r="B321" s="1" t="s">
        <v>499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6"/>
        <v>1.05</v>
      </c>
      <c r="O321" s="7" t="str">
        <f t="shared" ca="1" si="258"/>
        <v/>
      </c>
      <c r="S321" s="7" t="str">
        <f t="shared" ca="1" si="251"/>
        <v/>
      </c>
    </row>
    <row r="322" spans="1:19" x14ac:dyDescent="0.3">
      <c r="A322" s="1" t="str">
        <f t="shared" si="257"/>
        <v>LP_ReduceDmgTrapBetter_03</v>
      </c>
      <c r="B322" s="1" t="s">
        <v>499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6"/>
        <v>1.6500000000000001</v>
      </c>
      <c r="O322" s="7" t="str">
        <f t="shared" ca="1" si="258"/>
        <v/>
      </c>
      <c r="S322" s="7" t="str">
        <f t="shared" ca="1" si="251"/>
        <v/>
      </c>
    </row>
    <row r="323" spans="1:19" x14ac:dyDescent="0.3">
      <c r="A323" s="1" t="str">
        <f t="shared" si="257"/>
        <v>LP_ReduceDmgTrapBetter_04</v>
      </c>
      <c r="B323" s="1" t="s">
        <v>499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6"/>
        <v>2.2999999999999998</v>
      </c>
      <c r="O323" s="7" t="str">
        <f t="shared" ca="1" si="258"/>
        <v/>
      </c>
      <c r="S323" s="7" t="str">
        <f t="shared" ca="1" si="251"/>
        <v/>
      </c>
    </row>
    <row r="324" spans="1:19" x14ac:dyDescent="0.3">
      <c r="A324" s="1" t="str">
        <f t="shared" ref="A324:A328" si="259">B324&amp;"_"&amp;TEXT(D324,"00")</f>
        <v>LP_ReduceDmgTrapBetter_05</v>
      </c>
      <c r="B324" s="1" t="s">
        <v>499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6"/>
        <v>3</v>
      </c>
      <c r="O324" s="7" t="str">
        <f t="shared" ref="O324:O328" ca="1" si="260">IF(NOT(ISBLANK(N324)),N324,
IF(ISBLANK(M324),"",
VLOOKUP(M324,OFFSET(INDIRECT("$A:$B"),0,MATCH(M$1&amp;"_Verify",INDIRECT("$1:$1"),0)-1),2,0)
))</f>
        <v/>
      </c>
      <c r="S324" s="7" t="str">
        <f t="shared" ca="1" si="251"/>
        <v/>
      </c>
    </row>
    <row r="325" spans="1:19" x14ac:dyDescent="0.3">
      <c r="A325" s="1" t="str">
        <f t="shared" si="259"/>
        <v>LP_ReduceDmgTrapBetter_06</v>
      </c>
      <c r="B325" s="1" t="s">
        <v>499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6"/>
        <v>3.75</v>
      </c>
      <c r="O325" s="7" t="str">
        <f t="shared" ca="1" si="260"/>
        <v/>
      </c>
      <c r="S325" s="7" t="str">
        <f t="shared" ca="1" si="251"/>
        <v/>
      </c>
    </row>
    <row r="326" spans="1:19" x14ac:dyDescent="0.3">
      <c r="A326" s="1" t="str">
        <f t="shared" si="259"/>
        <v>LP_ReduceDmgTrapBetter_07</v>
      </c>
      <c r="B326" s="1" t="s">
        <v>499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56"/>
        <v>4.55</v>
      </c>
      <c r="O326" s="7" t="str">
        <f t="shared" ca="1" si="260"/>
        <v/>
      </c>
      <c r="S326" s="7" t="str">
        <f t="shared" ca="1" si="251"/>
        <v/>
      </c>
    </row>
    <row r="327" spans="1:19" x14ac:dyDescent="0.3">
      <c r="A327" s="1" t="str">
        <f t="shared" si="259"/>
        <v>LP_ReduceDmgTrapBetter_08</v>
      </c>
      <c r="B327" s="1" t="s">
        <v>499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56"/>
        <v>5.4</v>
      </c>
      <c r="O327" s="7" t="str">
        <f t="shared" ca="1" si="260"/>
        <v/>
      </c>
      <c r="S327" s="7" t="str">
        <f t="shared" ca="1" si="251"/>
        <v/>
      </c>
    </row>
    <row r="328" spans="1:19" x14ac:dyDescent="0.3">
      <c r="A328" s="1" t="str">
        <f t="shared" si="259"/>
        <v>LP_ReduceDmgTrapBetter_09</v>
      </c>
      <c r="B328" s="1" t="s">
        <v>499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56"/>
        <v>6.3000000000000007</v>
      </c>
      <c r="O328" s="7" t="str">
        <f t="shared" ca="1" si="260"/>
        <v/>
      </c>
      <c r="S328" s="7" t="str">
        <f t="shared" ca="1" si="251"/>
        <v/>
      </c>
    </row>
    <row r="329" spans="1:19" x14ac:dyDescent="0.3">
      <c r="A329" s="1" t="str">
        <f t="shared" si="257"/>
        <v>LP_ReduceContinuousDmg_01</v>
      </c>
      <c r="B329" s="1" t="s">
        <v>502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ReduceContinuousDamage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</v>
      </c>
      <c r="K329" s="1">
        <v>0.5</v>
      </c>
      <c r="O329" s="7" t="str">
        <f t="shared" ca="1" si="258"/>
        <v/>
      </c>
      <c r="S329" s="7" t="str">
        <f t="shared" ca="1" si="251"/>
        <v/>
      </c>
    </row>
    <row r="330" spans="1:19" x14ac:dyDescent="0.3">
      <c r="A330" s="1" t="str">
        <f t="shared" si="257"/>
        <v>LP_ReduceContinuousDmg_02</v>
      </c>
      <c r="B330" s="1" t="s">
        <v>502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ReduceContinuousDamage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4.1900000000000004</v>
      </c>
      <c r="K330" s="1">
        <v>0.5</v>
      </c>
      <c r="O330" s="7" t="str">
        <f t="shared" ca="1" si="258"/>
        <v/>
      </c>
      <c r="S330" s="7" t="str">
        <f t="shared" ca="1" si="251"/>
        <v/>
      </c>
    </row>
    <row r="331" spans="1:19" x14ac:dyDescent="0.3">
      <c r="A331" s="1" t="str">
        <f t="shared" si="257"/>
        <v>LP_ReduceContinuousDmg_03</v>
      </c>
      <c r="B331" s="1" t="s">
        <v>502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ReduceContinuousDamage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9.57</v>
      </c>
      <c r="K331" s="1">
        <v>0.5</v>
      </c>
      <c r="O331" s="7" t="str">
        <f t="shared" ca="1" si="258"/>
        <v/>
      </c>
      <c r="S331" s="7" t="str">
        <f t="shared" ca="1" si="251"/>
        <v/>
      </c>
    </row>
    <row r="332" spans="1:19" x14ac:dyDescent="0.3">
      <c r="A332" s="1" t="str">
        <f t="shared" ref="A332:A334" si="261">B332&amp;"_"&amp;TEXT(D332,"00")</f>
        <v>LP_DefenseStrongDmg_01</v>
      </c>
      <c r="B332" s="1" t="s">
        <v>503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DefenseStrongDamage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0.24</v>
      </c>
      <c r="O332" s="7" t="str">
        <f t="shared" ca="1" si="258"/>
        <v/>
      </c>
      <c r="S332" s="7" t="str">
        <f t="shared" ca="1" si="251"/>
        <v/>
      </c>
    </row>
    <row r="333" spans="1:19" x14ac:dyDescent="0.3">
      <c r="A333" s="1" t="str">
        <f t="shared" si="261"/>
        <v>LP_DefenseStrongDmg_02</v>
      </c>
      <c r="B333" s="1" t="s">
        <v>503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DefenseStrongDamage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0.20869565217391306</v>
      </c>
      <c r="O333" s="7" t="str">
        <f t="shared" ca="1" si="258"/>
        <v/>
      </c>
      <c r="S333" s="7" t="str">
        <f t="shared" ca="1" si="251"/>
        <v/>
      </c>
    </row>
    <row r="334" spans="1:19" x14ac:dyDescent="0.3">
      <c r="A334" s="1" t="str">
        <f t="shared" si="261"/>
        <v>LP_DefenseStrongDmg_03</v>
      </c>
      <c r="B334" s="1" t="s">
        <v>503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DefenseStrongDamage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0.18147448015122877</v>
      </c>
      <c r="O334" s="7" t="str">
        <f t="shared" ca="1" si="258"/>
        <v/>
      </c>
      <c r="S334" s="7" t="str">
        <f t="shared" ca="1" si="251"/>
        <v/>
      </c>
    </row>
    <row r="335" spans="1:19" x14ac:dyDescent="0.3">
      <c r="A335" s="1" t="str">
        <f t="shared" ref="A335:A370" si="262">B335&amp;"_"&amp;TEXT(D335,"00")</f>
        <v>LP_ExtraGold_01</v>
      </c>
      <c r="B335" s="1" t="s">
        <v>171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v>0.15000000000000002</v>
      </c>
      <c r="O335" s="7" t="str">
        <f t="shared" ca="1" si="232"/>
        <v/>
      </c>
      <c r="S335" s="7" t="str">
        <f t="shared" ca="1" si="251"/>
        <v/>
      </c>
    </row>
    <row r="336" spans="1:19" x14ac:dyDescent="0.3">
      <c r="A336" s="1" t="str">
        <f t="shared" ref="A336:A338" si="263">B336&amp;"_"&amp;TEXT(D336,"00")</f>
        <v>LP_ExtraGold_02</v>
      </c>
      <c r="B336" s="1" t="s">
        <v>171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v>0.31500000000000006</v>
      </c>
      <c r="O336" s="7" t="str">
        <f t="shared" ref="O336:O338" ca="1" si="264">IF(NOT(ISBLANK(N336)),N336,
IF(ISBLANK(M336),"",
VLOOKUP(M336,OFFSET(INDIRECT("$A:$B"),0,MATCH(M$1&amp;"_Verify",INDIRECT("$1:$1"),0)-1),2,0)
))</f>
        <v/>
      </c>
      <c r="S336" s="7" t="str">
        <f t="shared" ca="1" si="251"/>
        <v/>
      </c>
    </row>
    <row r="337" spans="1:19" x14ac:dyDescent="0.3">
      <c r="A337" s="1" t="str">
        <f t="shared" si="263"/>
        <v>LP_ExtraGold_03</v>
      </c>
      <c r="B337" s="1" t="s">
        <v>171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0.49500000000000011</v>
      </c>
      <c r="O337" s="7" t="str">
        <f t="shared" ca="1" si="264"/>
        <v/>
      </c>
      <c r="S337" s="7" t="str">
        <f t="shared" ca="1" si="251"/>
        <v/>
      </c>
    </row>
    <row r="338" spans="1:19" x14ac:dyDescent="0.3">
      <c r="A338" s="1" t="str">
        <f t="shared" si="263"/>
        <v>LP_ExtraGoldBetter_01</v>
      </c>
      <c r="B338" s="1" t="s">
        <v>504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ref="J338:J340" si="265">J335*5/3</f>
        <v>0.25000000000000006</v>
      </c>
      <c r="O338" s="7" t="str">
        <f t="shared" ca="1" si="264"/>
        <v/>
      </c>
      <c r="S338" s="7" t="str">
        <f t="shared" ca="1" si="251"/>
        <v/>
      </c>
    </row>
    <row r="339" spans="1:19" x14ac:dyDescent="0.3">
      <c r="A339" s="1" t="str">
        <f t="shared" ref="A339:A340" si="266">B339&amp;"_"&amp;TEXT(D339,"00")</f>
        <v>LP_ExtraGoldBetter_02</v>
      </c>
      <c r="B339" s="1" t="s">
        <v>504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65"/>
        <v>0.52500000000000002</v>
      </c>
      <c r="O339" s="7" t="str">
        <f t="shared" ref="O339:O340" ca="1" si="267">IF(NOT(ISBLANK(N339)),N339,
IF(ISBLANK(M339),"",
VLOOKUP(M339,OFFSET(INDIRECT("$A:$B"),0,MATCH(M$1&amp;"_Verify",INDIRECT("$1:$1"),0)-1),2,0)
))</f>
        <v/>
      </c>
      <c r="S339" s="7" t="str">
        <f t="shared" ca="1" si="251"/>
        <v/>
      </c>
    </row>
    <row r="340" spans="1:19" x14ac:dyDescent="0.3">
      <c r="A340" s="1" t="str">
        <f t="shared" si="266"/>
        <v>LP_ExtraGoldBetter_03</v>
      </c>
      <c r="B340" s="1" t="s">
        <v>504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65"/>
        <v>0.82500000000000018</v>
      </c>
      <c r="O340" s="7" t="str">
        <f t="shared" ca="1" si="267"/>
        <v/>
      </c>
      <c r="S340" s="7" t="str">
        <f t="shared" ref="S340:S379" ca="1" si="268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262"/>
        <v>LP_ItemChanceBoost_01</v>
      </c>
      <c r="B341" s="1" t="s">
        <v>172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v>0.1125</v>
      </c>
      <c r="O341" s="7" t="str">
        <f t="shared" ca="1" si="232"/>
        <v/>
      </c>
      <c r="S341" s="7" t="str">
        <f t="shared" ca="1" si="268"/>
        <v/>
      </c>
    </row>
    <row r="342" spans="1:19" x14ac:dyDescent="0.3">
      <c r="A342" s="1" t="str">
        <f t="shared" ref="A342:A344" si="269">B342&amp;"_"&amp;TEXT(D342,"00")</f>
        <v>LP_ItemChanceBoost_02</v>
      </c>
      <c r="B342" s="1" t="s">
        <v>172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v>0.23625000000000002</v>
      </c>
      <c r="O342" s="7" t="str">
        <f t="shared" ref="O342:O344" ca="1" si="270">IF(NOT(ISBLANK(N342)),N342,
IF(ISBLANK(M342),"",
VLOOKUP(M342,OFFSET(INDIRECT("$A:$B"),0,MATCH(M$1&amp;"_Verify",INDIRECT("$1:$1"),0)-1),2,0)
))</f>
        <v/>
      </c>
      <c r="S342" s="7" t="str">
        <f t="shared" ca="1" si="268"/>
        <v/>
      </c>
    </row>
    <row r="343" spans="1:19" x14ac:dyDescent="0.3">
      <c r="A343" s="1" t="str">
        <f t="shared" si="269"/>
        <v>LP_ItemChanceBoost_03</v>
      </c>
      <c r="B343" s="1" t="s">
        <v>172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v>0.37125000000000008</v>
      </c>
      <c r="O343" s="7" t="str">
        <f t="shared" ca="1" si="270"/>
        <v/>
      </c>
      <c r="S343" s="7" t="str">
        <f t="shared" ca="1" si="268"/>
        <v/>
      </c>
    </row>
    <row r="344" spans="1:19" x14ac:dyDescent="0.3">
      <c r="A344" s="1" t="str">
        <f t="shared" si="269"/>
        <v>LP_ItemChanceBoostBetter_01</v>
      </c>
      <c r="B344" s="1" t="s">
        <v>505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ref="K344:K346" si="271">K341*5/3</f>
        <v>0.1875</v>
      </c>
      <c r="O344" s="7" t="str">
        <f t="shared" ca="1" si="270"/>
        <v/>
      </c>
      <c r="S344" s="7" t="str">
        <f t="shared" ca="1" si="268"/>
        <v/>
      </c>
    </row>
    <row r="345" spans="1:19" x14ac:dyDescent="0.3">
      <c r="A345" s="1" t="str">
        <f t="shared" ref="A345:A346" si="272">B345&amp;"_"&amp;TEXT(D345,"00")</f>
        <v>LP_ItemChanceBoostBetter_02</v>
      </c>
      <c r="B345" s="1" t="s">
        <v>505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71"/>
        <v>0.39375000000000004</v>
      </c>
      <c r="O345" s="7" t="str">
        <f t="shared" ref="O345:O346" ca="1" si="273">IF(NOT(ISBLANK(N345)),N345,
IF(ISBLANK(M345),"",
VLOOKUP(M345,OFFSET(INDIRECT("$A:$B"),0,MATCH(M$1&amp;"_Verify",INDIRECT("$1:$1"),0)-1),2,0)
))</f>
        <v/>
      </c>
      <c r="S345" s="7" t="str">
        <f t="shared" ca="1" si="268"/>
        <v/>
      </c>
    </row>
    <row r="346" spans="1:19" x14ac:dyDescent="0.3">
      <c r="A346" s="1" t="str">
        <f t="shared" si="272"/>
        <v>LP_ItemChanceBoostBetter_03</v>
      </c>
      <c r="B346" s="1" t="s">
        <v>505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71"/>
        <v>0.61875000000000013</v>
      </c>
      <c r="O346" s="7" t="str">
        <f t="shared" ca="1" si="273"/>
        <v/>
      </c>
      <c r="S346" s="7" t="str">
        <f t="shared" ca="1" si="268"/>
        <v/>
      </c>
    </row>
    <row r="347" spans="1:19" x14ac:dyDescent="0.3">
      <c r="A347" s="1" t="str">
        <f t="shared" si="262"/>
        <v>LP_HealChanceBoost_01</v>
      </c>
      <c r="B347" s="1" t="s">
        <v>173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v>0.16666666699999999</v>
      </c>
      <c r="O347" s="7" t="str">
        <f t="shared" ca="1" si="232"/>
        <v/>
      </c>
      <c r="S347" s="7" t="str">
        <f t="shared" ca="1" si="268"/>
        <v/>
      </c>
    </row>
    <row r="348" spans="1:19" x14ac:dyDescent="0.3">
      <c r="A348" s="1" t="str">
        <f t="shared" ref="A348:A350" si="274">B348&amp;"_"&amp;TEXT(D348,"00")</f>
        <v>LP_HealChanceBoost_02</v>
      </c>
      <c r="B348" s="1" t="s">
        <v>173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v>0.35</v>
      </c>
      <c r="O348" s="7" t="str">
        <f t="shared" ref="O348:O350" ca="1" si="275">IF(NOT(ISBLANK(N348)),N348,
IF(ISBLANK(M348),"",
VLOOKUP(M348,OFFSET(INDIRECT("$A:$B"),0,MATCH(M$1&amp;"_Verify",INDIRECT("$1:$1"),0)-1),2,0)
))</f>
        <v/>
      </c>
      <c r="S348" s="7" t="str">
        <f t="shared" ca="1" si="268"/>
        <v/>
      </c>
    </row>
    <row r="349" spans="1:19" x14ac:dyDescent="0.3">
      <c r="A349" s="1" t="str">
        <f t="shared" si="274"/>
        <v>LP_HealChanceBoost_03</v>
      </c>
      <c r="B349" s="1" t="s">
        <v>173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v>0.55000000000000004</v>
      </c>
      <c r="O349" s="7" t="str">
        <f t="shared" ca="1" si="275"/>
        <v/>
      </c>
      <c r="S349" s="7" t="str">
        <f t="shared" ca="1" si="268"/>
        <v/>
      </c>
    </row>
    <row r="350" spans="1:19" x14ac:dyDescent="0.3">
      <c r="A350" s="1" t="str">
        <f t="shared" si="274"/>
        <v>LP_HealChanceBoostBetter_01</v>
      </c>
      <c r="B350" s="1" t="s">
        <v>506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ref="L350:L352" si="276">L347*5/3</f>
        <v>0.27777777833333334</v>
      </c>
      <c r="O350" s="7" t="str">
        <f t="shared" ca="1" si="275"/>
        <v/>
      </c>
      <c r="S350" s="7" t="str">
        <f t="shared" ref="S350:S352" ca="1" si="27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ref="A351:A352" si="278">B351&amp;"_"&amp;TEXT(D351,"00")</f>
        <v>LP_HealChanceBoostBetter_02</v>
      </c>
      <c r="B351" s="1" t="s">
        <v>506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76"/>
        <v>0.58333333333333337</v>
      </c>
      <c r="O351" s="7" t="str">
        <f t="shared" ref="O351:O352" ca="1" si="279">IF(NOT(ISBLANK(N351)),N351,
IF(ISBLANK(M351),"",
VLOOKUP(M351,OFFSET(INDIRECT("$A:$B"),0,MATCH(M$1&amp;"_Verify",INDIRECT("$1:$1"),0)-1),2,0)
))</f>
        <v/>
      </c>
      <c r="S351" s="7" t="str">
        <f t="shared" ca="1" si="277"/>
        <v/>
      </c>
    </row>
    <row r="352" spans="1:19" x14ac:dyDescent="0.3">
      <c r="A352" s="1" t="str">
        <f t="shared" si="278"/>
        <v>LP_HealChanceBoostBetter_03</v>
      </c>
      <c r="B352" s="1" t="s">
        <v>506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76"/>
        <v>0.91666666666666663</v>
      </c>
      <c r="O352" s="7" t="str">
        <f t="shared" ca="1" si="279"/>
        <v/>
      </c>
      <c r="S352" s="7" t="str">
        <f t="shared" ca="1" si="277"/>
        <v/>
      </c>
    </row>
    <row r="353" spans="1:19" x14ac:dyDescent="0.3">
      <c r="A353" s="1" t="str">
        <f t="shared" si="262"/>
        <v>LP_MonsterThrough_01</v>
      </c>
      <c r="B353" s="1" t="s">
        <v>174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MonsterThroughHitObject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1</v>
      </c>
      <c r="O353" s="7">
        <f t="shared" ca="1" si="232"/>
        <v>1</v>
      </c>
      <c r="S353" s="7" t="str">
        <f t="shared" ca="1" si="268"/>
        <v/>
      </c>
    </row>
    <row r="354" spans="1:19" x14ac:dyDescent="0.3">
      <c r="A354" s="1" t="str">
        <f t="shared" si="262"/>
        <v>LP_MonsterThrough_02</v>
      </c>
      <c r="B354" s="1" t="s">
        <v>174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MonsterThroughHitObject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2</v>
      </c>
      <c r="O354" s="7">
        <f t="shared" ca="1" si="232"/>
        <v>2</v>
      </c>
      <c r="S354" s="7" t="str">
        <f t="shared" ca="1" si="268"/>
        <v/>
      </c>
    </row>
    <row r="355" spans="1:19" x14ac:dyDescent="0.3">
      <c r="A355" s="1" t="str">
        <f t="shared" si="262"/>
        <v>LP_Ricochet_01</v>
      </c>
      <c r="B355" s="1" t="s">
        <v>175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RicochetHitObject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2"/>
        <v>1</v>
      </c>
      <c r="S355" s="7" t="str">
        <f t="shared" ca="1" si="268"/>
        <v/>
      </c>
    </row>
    <row r="356" spans="1:19" x14ac:dyDescent="0.3">
      <c r="A356" s="1" t="str">
        <f t="shared" si="262"/>
        <v>LP_Ricochet_02</v>
      </c>
      <c r="B356" s="1" t="s">
        <v>175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RicochetHitObject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2"/>
        <v>2</v>
      </c>
      <c r="S356" s="7" t="str">
        <f t="shared" ref="S356:S358" ca="1" si="280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si="262"/>
        <v>LP_BounceWallQuad_01</v>
      </c>
      <c r="B357" s="1" t="s">
        <v>176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BounceWallQuadHitObject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2"/>
        <v>1</v>
      </c>
      <c r="S357" s="7" t="str">
        <f t="shared" ca="1" si="280"/>
        <v/>
      </c>
    </row>
    <row r="358" spans="1:19" x14ac:dyDescent="0.3">
      <c r="A358" s="1" t="str">
        <f t="shared" si="262"/>
        <v>LP_BounceWallQuad_02</v>
      </c>
      <c r="B358" s="1" t="s">
        <v>176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BounceWallQuadHitObject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2"/>
        <v>2</v>
      </c>
      <c r="S358" s="7" t="str">
        <f t="shared" ca="1" si="280"/>
        <v/>
      </c>
    </row>
    <row r="359" spans="1:19" x14ac:dyDescent="0.3">
      <c r="A359" s="1" t="str">
        <f t="shared" si="262"/>
        <v>LP_Parallel_01</v>
      </c>
      <c r="B359" s="1" t="s">
        <v>177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ParallelHitObject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0.6</v>
      </c>
      <c r="N359" s="1">
        <v>1</v>
      </c>
      <c r="O359" s="7">
        <f t="shared" ca="1" si="232"/>
        <v>1</v>
      </c>
      <c r="S359" s="7" t="str">
        <f t="shared" ca="1" si="268"/>
        <v/>
      </c>
    </row>
    <row r="360" spans="1:19" x14ac:dyDescent="0.3">
      <c r="A360" s="1" t="str">
        <f t="shared" si="262"/>
        <v>LP_Parallel_02</v>
      </c>
      <c r="B360" s="1" t="s">
        <v>177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ParallelHitObject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0.6</v>
      </c>
      <c r="N360" s="1">
        <v>2</v>
      </c>
      <c r="O360" s="7">
        <f t="shared" ca="1" si="232"/>
        <v>2</v>
      </c>
      <c r="S360" s="7" t="str">
        <f t="shared" ca="1" si="268"/>
        <v/>
      </c>
    </row>
    <row r="361" spans="1:19" x14ac:dyDescent="0.3">
      <c r="A361" s="1" t="str">
        <f t="shared" si="262"/>
        <v>LP_DiagonalNwayGenerator_01</v>
      </c>
      <c r="B361" s="1" t="s">
        <v>178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DiagonalNwayGenerator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1</v>
      </c>
      <c r="O361" s="7">
        <f t="shared" ca="1" si="232"/>
        <v>1</v>
      </c>
      <c r="S361" s="7" t="str">
        <f t="shared" ca="1" si="268"/>
        <v/>
      </c>
    </row>
    <row r="362" spans="1:19" x14ac:dyDescent="0.3">
      <c r="A362" s="1" t="str">
        <f t="shared" si="262"/>
        <v>LP_DiagonalNwayGenerator_02</v>
      </c>
      <c r="B362" s="1" t="s">
        <v>178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DiagonalNwayGenerator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2</v>
      </c>
      <c r="O362" s="7">
        <f t="shared" ca="1" si="232"/>
        <v>2</v>
      </c>
      <c r="S362" s="7" t="str">
        <f t="shared" ca="1" si="268"/>
        <v/>
      </c>
    </row>
    <row r="363" spans="1:19" x14ac:dyDescent="0.3">
      <c r="A363" s="1" t="str">
        <f t="shared" si="262"/>
        <v>LP_LeftRightNwayGenerator_01</v>
      </c>
      <c r="B363" s="1" t="s">
        <v>179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LeftRightNwayGenerator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1</v>
      </c>
      <c r="O363" s="7">
        <f t="shared" ca="1" si="232"/>
        <v>1</v>
      </c>
      <c r="S363" s="7" t="str">
        <f t="shared" ca="1" si="268"/>
        <v/>
      </c>
    </row>
    <row r="364" spans="1:19" x14ac:dyDescent="0.3">
      <c r="A364" s="1" t="str">
        <f t="shared" si="262"/>
        <v>LP_LeftRightNwayGenerator_02</v>
      </c>
      <c r="B364" s="1" t="s">
        <v>179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LeftRightNwayGenerator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2</v>
      </c>
      <c r="O364" s="7">
        <f t="shared" ca="1" si="232"/>
        <v>2</v>
      </c>
      <c r="S364" s="7" t="str">
        <f t="shared" ca="1" si="268"/>
        <v/>
      </c>
    </row>
    <row r="365" spans="1:19" x14ac:dyDescent="0.3">
      <c r="A365" s="1" t="str">
        <f t="shared" si="262"/>
        <v>LP_BackNwayGenerator_01</v>
      </c>
      <c r="B365" s="1" t="s">
        <v>180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BackNwayGenerator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32"/>
        <v>1</v>
      </c>
      <c r="S365" s="7" t="str">
        <f t="shared" ca="1" si="268"/>
        <v/>
      </c>
    </row>
    <row r="366" spans="1:19" x14ac:dyDescent="0.3">
      <c r="A366" s="1" t="str">
        <f t="shared" si="262"/>
        <v>LP_BackNwayGenerator_02</v>
      </c>
      <c r="B366" s="1" t="s">
        <v>180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BackNwayGenerator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32"/>
        <v>2</v>
      </c>
      <c r="S366" s="7" t="str">
        <f t="shared" ca="1" si="268"/>
        <v/>
      </c>
    </row>
    <row r="367" spans="1:19" x14ac:dyDescent="0.3">
      <c r="A367" s="1" t="str">
        <f t="shared" si="262"/>
        <v>LP_Repeat_01</v>
      </c>
      <c r="B367" s="1" t="s">
        <v>181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RepeatHitObject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0.3</v>
      </c>
      <c r="N367" s="1">
        <v>1</v>
      </c>
      <c r="O367" s="7">
        <f t="shared" ca="1" si="232"/>
        <v>1</v>
      </c>
      <c r="S367" s="7" t="str">
        <f t="shared" ca="1" si="268"/>
        <v/>
      </c>
    </row>
    <row r="368" spans="1:19" x14ac:dyDescent="0.3">
      <c r="A368" s="1" t="str">
        <f t="shared" si="262"/>
        <v>LP_Repeat_02</v>
      </c>
      <c r="B368" s="1" t="s">
        <v>181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RepeatHitObject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0.3</v>
      </c>
      <c r="N368" s="1">
        <v>2</v>
      </c>
      <c r="O368" s="7">
        <f t="shared" ca="1" si="232"/>
        <v>2</v>
      </c>
      <c r="S368" s="7" t="str">
        <f t="shared" ca="1" si="268"/>
        <v/>
      </c>
    </row>
    <row r="369" spans="1:19" x14ac:dyDescent="0.3">
      <c r="A369" s="1" t="str">
        <f t="shared" si="262"/>
        <v>LP_HealOnKill_01</v>
      </c>
      <c r="B369" s="1" t="s">
        <v>269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ref="K369:K382" si="281">J162</f>
        <v>0.15</v>
      </c>
      <c r="O369" s="7" t="str">
        <f t="shared" ref="O369" ca="1" si="282">IF(NOT(ISBLANK(N369)),N369,
IF(ISBLANK(M369),"",
VLOOKUP(M369,OFFSET(INDIRECT("$A:$B"),0,MATCH(M$1&amp;"_Verify",INDIRECT("$1:$1"),0)-1),2,0)
))</f>
        <v/>
      </c>
      <c r="S369" s="7" t="str">
        <f t="shared" ca="1" si="268"/>
        <v/>
      </c>
    </row>
    <row r="370" spans="1:19" x14ac:dyDescent="0.3">
      <c r="A370" s="1" t="str">
        <f t="shared" si="262"/>
        <v>LP_HealOnKill_02</v>
      </c>
      <c r="B370" s="1" t="s">
        <v>269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1"/>
        <v>0.315</v>
      </c>
      <c r="O370" s="7" t="str">
        <f t="shared" ca="1" si="232"/>
        <v/>
      </c>
      <c r="S370" s="7" t="str">
        <f t="shared" ca="1" si="268"/>
        <v/>
      </c>
    </row>
    <row r="371" spans="1:19" x14ac:dyDescent="0.3">
      <c r="A371" s="1" t="str">
        <f t="shared" ref="A371:A373" si="283">B371&amp;"_"&amp;TEXT(D371,"00")</f>
        <v>LP_HealOnKill_03</v>
      </c>
      <c r="B371" s="1" t="s">
        <v>269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1"/>
        <v>0.49500000000000005</v>
      </c>
      <c r="O371" s="7" t="str">
        <f t="shared" ref="O371:O373" ca="1" si="284">IF(NOT(ISBLANK(N371)),N371,
IF(ISBLANK(M371),"",
VLOOKUP(M371,OFFSET(INDIRECT("$A:$B"),0,MATCH(M$1&amp;"_Verify",INDIRECT("$1:$1"),0)-1),2,0)
))</f>
        <v/>
      </c>
      <c r="S371" s="7" t="str">
        <f t="shared" ref="S371:S373" ca="1" si="285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83"/>
        <v>LP_HealOnKill_04</v>
      </c>
      <c r="B372" s="1" t="s">
        <v>269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1"/>
        <v>0.69</v>
      </c>
      <c r="O372" s="7" t="str">
        <f t="shared" ca="1" si="284"/>
        <v/>
      </c>
      <c r="S372" s="7" t="str">
        <f t="shared" ca="1" si="285"/>
        <v/>
      </c>
    </row>
    <row r="373" spans="1:19" x14ac:dyDescent="0.3">
      <c r="A373" s="1" t="str">
        <f t="shared" si="283"/>
        <v>LP_HealOnKill_05</v>
      </c>
      <c r="B373" s="1" t="s">
        <v>269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1"/>
        <v>0.89999999999999991</v>
      </c>
      <c r="O373" s="7" t="str">
        <f t="shared" ca="1" si="284"/>
        <v/>
      </c>
      <c r="S373" s="7" t="str">
        <f t="shared" ca="1" si="285"/>
        <v/>
      </c>
    </row>
    <row r="374" spans="1:19" x14ac:dyDescent="0.3">
      <c r="A374" s="1" t="str">
        <f t="shared" ref="A374:A377" si="286">B374&amp;"_"&amp;TEXT(D374,"00")</f>
        <v>LP_HealOnKill_06</v>
      </c>
      <c r="B374" s="1" t="s">
        <v>269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1"/>
        <v>1.125</v>
      </c>
      <c r="O374" s="7" t="str">
        <f t="shared" ref="O374:O377" ca="1" si="287">IF(NOT(ISBLANK(N374)),N374,
IF(ISBLANK(M374),"",
VLOOKUP(M374,OFFSET(INDIRECT("$A:$B"),0,MATCH(M$1&amp;"_Verify",INDIRECT("$1:$1"),0)-1),2,0)
))</f>
        <v/>
      </c>
      <c r="S374" s="7" t="str">
        <f t="shared" ref="S374:S377" ca="1" si="288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86"/>
        <v>LP_HealOnKill_07</v>
      </c>
      <c r="B375" s="1" t="s">
        <v>269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1"/>
        <v>1.3650000000000002</v>
      </c>
      <c r="O375" s="7" t="str">
        <f t="shared" ca="1" si="287"/>
        <v/>
      </c>
      <c r="S375" s="7" t="str">
        <f t="shared" ca="1" si="288"/>
        <v/>
      </c>
    </row>
    <row r="376" spans="1:19" x14ac:dyDescent="0.3">
      <c r="A376" s="1" t="str">
        <f t="shared" si="286"/>
        <v>LP_HealOnKill_08</v>
      </c>
      <c r="B376" s="1" t="s">
        <v>269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1"/>
        <v>1.62</v>
      </c>
      <c r="O376" s="7" t="str">
        <f t="shared" ca="1" si="287"/>
        <v/>
      </c>
      <c r="S376" s="7" t="str">
        <f t="shared" ca="1" si="288"/>
        <v/>
      </c>
    </row>
    <row r="377" spans="1:19" x14ac:dyDescent="0.3">
      <c r="A377" s="1" t="str">
        <f t="shared" si="286"/>
        <v>LP_HealOnKill_09</v>
      </c>
      <c r="B377" s="1" t="s">
        <v>269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1"/>
        <v>1.89</v>
      </c>
      <c r="O377" s="7" t="str">
        <f t="shared" ca="1" si="287"/>
        <v/>
      </c>
      <c r="S377" s="7" t="str">
        <f t="shared" ca="1" si="288"/>
        <v/>
      </c>
    </row>
    <row r="378" spans="1:19" x14ac:dyDescent="0.3">
      <c r="A378" s="1" t="str">
        <f t="shared" ref="A378:A407" si="289">B378&amp;"_"&amp;TEXT(D378,"00")</f>
        <v>LP_HealOnKillBetter_01</v>
      </c>
      <c r="B378" s="1" t="s">
        <v>270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1"/>
        <v>0.25</v>
      </c>
      <c r="O378" s="7" t="str">
        <f t="shared" ref="O378:O421" ca="1" si="290">IF(NOT(ISBLANK(N378)),N378,
IF(ISBLANK(M378),"",
VLOOKUP(M378,OFFSET(INDIRECT("$A:$B"),0,MATCH(M$1&amp;"_Verify",INDIRECT("$1:$1"),0)-1),2,0)
))</f>
        <v/>
      </c>
      <c r="S378" s="7" t="str">
        <f t="shared" ca="1" si="268"/>
        <v/>
      </c>
    </row>
    <row r="379" spans="1:19" x14ac:dyDescent="0.3">
      <c r="A379" s="1" t="str">
        <f t="shared" si="289"/>
        <v>LP_HealOnKillBetter_02</v>
      </c>
      <c r="B379" s="1" t="s">
        <v>270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1"/>
        <v>0.52500000000000002</v>
      </c>
      <c r="O379" s="7" t="str">
        <f t="shared" ca="1" si="290"/>
        <v/>
      </c>
      <c r="S379" s="7" t="str">
        <f t="shared" ca="1" si="268"/>
        <v/>
      </c>
    </row>
    <row r="380" spans="1:19" x14ac:dyDescent="0.3">
      <c r="A380" s="1" t="str">
        <f t="shared" ref="A380:A393" si="291">B380&amp;"_"&amp;TEXT(D380,"00")</f>
        <v>LP_HealOnKillBetter_03</v>
      </c>
      <c r="B380" s="1" t="s">
        <v>270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1"/>
        <v>0.82500000000000007</v>
      </c>
      <c r="O380" s="7" t="str">
        <f t="shared" ref="O380:O393" ca="1" si="292">IF(NOT(ISBLANK(N380)),N380,
IF(ISBLANK(M380),"",
VLOOKUP(M380,OFFSET(INDIRECT("$A:$B"),0,MATCH(M$1&amp;"_Verify",INDIRECT("$1:$1"),0)-1),2,0)
))</f>
        <v/>
      </c>
      <c r="S380" s="7" t="str">
        <f t="shared" ref="S380:S393" ca="1" si="293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91"/>
        <v>LP_HealOnKillBetter_04</v>
      </c>
      <c r="B381" s="1" t="s">
        <v>270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1"/>
        <v>1.1499999999999999</v>
      </c>
      <c r="O381" s="7" t="str">
        <f t="shared" ca="1" si="292"/>
        <v/>
      </c>
      <c r="S381" s="7" t="str">
        <f t="shared" ca="1" si="293"/>
        <v/>
      </c>
    </row>
    <row r="382" spans="1:19" x14ac:dyDescent="0.3">
      <c r="A382" s="1" t="str">
        <f t="shared" si="291"/>
        <v>LP_HealOnKillBetter_05</v>
      </c>
      <c r="B382" s="1" t="s">
        <v>270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1"/>
        <v>1.5</v>
      </c>
      <c r="O382" s="7" t="str">
        <f t="shared" ca="1" si="292"/>
        <v/>
      </c>
      <c r="S382" s="7" t="str">
        <f t="shared" ca="1" si="293"/>
        <v/>
      </c>
    </row>
    <row r="383" spans="1:19" x14ac:dyDescent="0.3">
      <c r="A383" s="1" t="str">
        <f t="shared" si="291"/>
        <v>LP_HealOnCrit_01</v>
      </c>
      <c r="B383" s="1" t="s">
        <v>936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>J162</f>
        <v>0.15</v>
      </c>
      <c r="O383" s="7" t="str">
        <f t="shared" ca="1" si="292"/>
        <v/>
      </c>
      <c r="S383" s="7" t="str">
        <f t="shared" ca="1" si="293"/>
        <v/>
      </c>
    </row>
    <row r="384" spans="1:19" x14ac:dyDescent="0.3">
      <c r="A384" s="1" t="str">
        <f t="shared" si="291"/>
        <v>LP_HealOnCrit_02</v>
      </c>
      <c r="B384" s="1" t="s">
        <v>936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ref="J384:J396" si="294">J163</f>
        <v>0.315</v>
      </c>
      <c r="O384" s="7" t="str">
        <f t="shared" ca="1" si="292"/>
        <v/>
      </c>
      <c r="S384" s="7" t="str">
        <f t="shared" ca="1" si="293"/>
        <v/>
      </c>
    </row>
    <row r="385" spans="1:21" x14ac:dyDescent="0.3">
      <c r="A385" s="1" t="str">
        <f t="shared" si="291"/>
        <v>LP_HealOnCrit_03</v>
      </c>
      <c r="B385" s="1" t="s">
        <v>936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94"/>
        <v>0.49500000000000005</v>
      </c>
      <c r="O385" s="7" t="str">
        <f t="shared" ca="1" si="292"/>
        <v/>
      </c>
      <c r="S385" s="7" t="str">
        <f t="shared" ca="1" si="293"/>
        <v/>
      </c>
    </row>
    <row r="386" spans="1:21" x14ac:dyDescent="0.3">
      <c r="A386" s="1" t="str">
        <f t="shared" si="291"/>
        <v>LP_HealOnCrit_04</v>
      </c>
      <c r="B386" s="1" t="s">
        <v>936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94"/>
        <v>0.69</v>
      </c>
      <c r="O386" s="7" t="str">
        <f t="shared" ca="1" si="292"/>
        <v/>
      </c>
      <c r="S386" s="7" t="str">
        <f t="shared" ca="1" si="293"/>
        <v/>
      </c>
    </row>
    <row r="387" spans="1:21" x14ac:dyDescent="0.3">
      <c r="A387" s="1" t="str">
        <f t="shared" si="291"/>
        <v>LP_HealOnCrit_05</v>
      </c>
      <c r="B387" s="1" t="s">
        <v>936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4"/>
        <v>0.89999999999999991</v>
      </c>
      <c r="O387" s="7" t="str">
        <f t="shared" ca="1" si="292"/>
        <v/>
      </c>
      <c r="S387" s="7" t="str">
        <f t="shared" ca="1" si="293"/>
        <v/>
      </c>
    </row>
    <row r="388" spans="1:21" x14ac:dyDescent="0.3">
      <c r="A388" s="1" t="str">
        <f t="shared" si="291"/>
        <v>LP_HealOnCrit_06</v>
      </c>
      <c r="B388" s="1" t="s">
        <v>936</v>
      </c>
      <c r="C388" s="1" t="str">
        <f>IF(ISERROR(VLOOKUP(B388,AffectorValueTable!$A:$A,1,0)),"어펙터밸류없음","")</f>
        <v/>
      </c>
      <c r="D388" s="1">
        <v>6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4"/>
        <v>1.125</v>
      </c>
      <c r="O388" s="7" t="str">
        <f t="shared" ca="1" si="292"/>
        <v/>
      </c>
      <c r="S388" s="7" t="str">
        <f t="shared" ca="1" si="293"/>
        <v/>
      </c>
    </row>
    <row r="389" spans="1:21" x14ac:dyDescent="0.3">
      <c r="A389" s="1" t="str">
        <f t="shared" si="291"/>
        <v>LP_HealOnCrit_07</v>
      </c>
      <c r="B389" s="1" t="s">
        <v>936</v>
      </c>
      <c r="C389" s="1" t="str">
        <f>IF(ISERROR(VLOOKUP(B389,AffectorValueTable!$A:$A,1,0)),"어펙터밸류없음","")</f>
        <v/>
      </c>
      <c r="D389" s="1">
        <v>7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4"/>
        <v>1.3650000000000002</v>
      </c>
      <c r="O389" s="7" t="str">
        <f t="shared" ca="1" si="292"/>
        <v/>
      </c>
      <c r="S389" s="7" t="str">
        <f t="shared" ca="1" si="293"/>
        <v/>
      </c>
    </row>
    <row r="390" spans="1:21" x14ac:dyDescent="0.3">
      <c r="A390" s="1" t="str">
        <f t="shared" si="291"/>
        <v>LP_HealOnCrit_08</v>
      </c>
      <c r="B390" s="1" t="s">
        <v>936</v>
      </c>
      <c r="C390" s="1" t="str">
        <f>IF(ISERROR(VLOOKUP(B390,AffectorValueTable!$A:$A,1,0)),"어펙터밸류없음","")</f>
        <v/>
      </c>
      <c r="D390" s="1">
        <v>8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4"/>
        <v>1.62</v>
      </c>
      <c r="O390" s="7" t="str">
        <f t="shared" ca="1" si="292"/>
        <v/>
      </c>
      <c r="S390" s="7" t="str">
        <f t="shared" ca="1" si="293"/>
        <v/>
      </c>
    </row>
    <row r="391" spans="1:21" x14ac:dyDescent="0.3">
      <c r="A391" s="1" t="str">
        <f t="shared" si="291"/>
        <v>LP_HealOnCrit_09</v>
      </c>
      <c r="B391" s="1" t="s">
        <v>936</v>
      </c>
      <c r="C391" s="1" t="str">
        <f>IF(ISERROR(VLOOKUP(B391,AffectorValueTable!$A:$A,1,0)),"어펙터밸류없음","")</f>
        <v/>
      </c>
      <c r="D391" s="1">
        <v>9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4"/>
        <v>1.89</v>
      </c>
      <c r="O391" s="7" t="str">
        <f t="shared" ca="1" si="292"/>
        <v/>
      </c>
      <c r="S391" s="7" t="str">
        <f t="shared" ca="1" si="293"/>
        <v/>
      </c>
    </row>
    <row r="392" spans="1:21" x14ac:dyDescent="0.3">
      <c r="A392" s="1" t="str">
        <f t="shared" si="291"/>
        <v>LP_HealOnCritBetter_01</v>
      </c>
      <c r="B392" s="1" t="s">
        <v>937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94"/>
        <v>0.25</v>
      </c>
      <c r="O392" s="7" t="str">
        <f t="shared" ca="1" si="292"/>
        <v/>
      </c>
      <c r="S392" s="7" t="str">
        <f t="shared" ca="1" si="293"/>
        <v/>
      </c>
    </row>
    <row r="393" spans="1:21" x14ac:dyDescent="0.3">
      <c r="A393" s="1" t="str">
        <f t="shared" si="291"/>
        <v>LP_HealOnCritBetter_02</v>
      </c>
      <c r="B393" s="1" t="s">
        <v>937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94"/>
        <v>0.52500000000000002</v>
      </c>
      <c r="O393" s="7" t="str">
        <f t="shared" ca="1" si="292"/>
        <v/>
      </c>
      <c r="S393" s="7" t="str">
        <f t="shared" ca="1" si="293"/>
        <v/>
      </c>
    </row>
    <row r="394" spans="1:21" x14ac:dyDescent="0.3">
      <c r="A394" s="1" t="str">
        <f t="shared" ref="A394:A396" si="295">B394&amp;"_"&amp;TEXT(D394,"00")</f>
        <v>LP_HealOnCritBetter_03</v>
      </c>
      <c r="B394" s="1" t="s">
        <v>937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94"/>
        <v>0.82500000000000007</v>
      </c>
      <c r="O394" s="7" t="str">
        <f t="shared" ref="O394:O396" ca="1" si="296">IF(NOT(ISBLANK(N394)),N394,
IF(ISBLANK(M394),"",
VLOOKUP(M394,OFFSET(INDIRECT("$A:$B"),0,MATCH(M$1&amp;"_Verify",INDIRECT("$1:$1"),0)-1),2,0)
))</f>
        <v/>
      </c>
      <c r="S394" s="7" t="str">
        <f t="shared" ref="S394:S396" ca="1" si="297">IF(NOT(ISBLANK(R394)),R394,
IF(ISBLANK(Q394),"",
VLOOKUP(Q394,OFFSET(INDIRECT("$A:$B"),0,MATCH(Q$1&amp;"_Verify",INDIRECT("$1:$1"),0)-1),2,0)
))</f>
        <v/>
      </c>
    </row>
    <row r="395" spans="1:21" x14ac:dyDescent="0.3">
      <c r="A395" s="1" t="str">
        <f t="shared" si="295"/>
        <v>LP_HealOnCritBetter_04</v>
      </c>
      <c r="B395" s="1" t="s">
        <v>937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94"/>
        <v>1.1499999999999999</v>
      </c>
      <c r="O395" s="7" t="str">
        <f t="shared" ca="1" si="296"/>
        <v/>
      </c>
      <c r="S395" s="7" t="str">
        <f t="shared" ca="1" si="297"/>
        <v/>
      </c>
    </row>
    <row r="396" spans="1:21" x14ac:dyDescent="0.3">
      <c r="A396" s="1" t="str">
        <f t="shared" si="295"/>
        <v>LP_HealOnCritBetter_05</v>
      </c>
      <c r="B396" s="1" t="s">
        <v>937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94"/>
        <v>1.5</v>
      </c>
      <c r="O396" s="7" t="str">
        <f t="shared" ca="1" si="296"/>
        <v/>
      </c>
      <c r="S396" s="7" t="str">
        <f t="shared" ca="1" si="297"/>
        <v/>
      </c>
    </row>
    <row r="397" spans="1:21" x14ac:dyDescent="0.3">
      <c r="A397" s="1" t="str">
        <f t="shared" si="289"/>
        <v>LP_AtkSpeedUpOnEncounter_01</v>
      </c>
      <c r="B397" s="1" t="s">
        <v>295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0"/>
        <v/>
      </c>
      <c r="Q397" s="1" t="s">
        <v>296</v>
      </c>
      <c r="S397" s="7">
        <f t="shared" ref="S397:S448" ca="1" si="298">IF(NOT(ISBLANK(R397)),R397,
IF(ISBLANK(Q397),"",
VLOOKUP(Q397,OFFSET(INDIRECT("$A:$B"),0,MATCH(Q$1&amp;"_Verify",INDIRECT("$1:$1"),0)-1),2,0)
))</f>
        <v>1</v>
      </c>
      <c r="U397" s="1" t="s">
        <v>297</v>
      </c>
    </row>
    <row r="398" spans="1:21" x14ac:dyDescent="0.3">
      <c r="A398" s="1" t="str">
        <f t="shared" si="289"/>
        <v>LP_AtkSpeedUpOnEncounter_02</v>
      </c>
      <c r="B398" s="1" t="s">
        <v>295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90"/>
        <v/>
      </c>
      <c r="Q398" s="1" t="s">
        <v>296</v>
      </c>
      <c r="S398" s="7">
        <f t="shared" ca="1" si="298"/>
        <v>1</v>
      </c>
      <c r="U398" s="1" t="s">
        <v>297</v>
      </c>
    </row>
    <row r="399" spans="1:21" x14ac:dyDescent="0.3">
      <c r="A399" s="1" t="str">
        <f t="shared" ref="A399:A405" si="299">B399&amp;"_"&amp;TEXT(D399,"00")</f>
        <v>LP_AtkSpeedUpOnEncounter_03</v>
      </c>
      <c r="B399" s="1" t="s">
        <v>295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ref="O399:O405" ca="1" si="300">IF(NOT(ISBLANK(N399)),N399,
IF(ISBLANK(M399),"",
VLOOKUP(M399,OFFSET(INDIRECT("$A:$B"),0,MATCH(M$1&amp;"_Verify",INDIRECT("$1:$1"),0)-1),2,0)
))</f>
        <v/>
      </c>
      <c r="Q399" s="1" t="s">
        <v>296</v>
      </c>
      <c r="S399" s="7">
        <f t="shared" ca="1" si="298"/>
        <v>1</v>
      </c>
      <c r="U399" s="1" t="s">
        <v>297</v>
      </c>
    </row>
    <row r="400" spans="1:21" x14ac:dyDescent="0.3">
      <c r="A400" s="1" t="str">
        <f t="shared" si="299"/>
        <v>LP_AtkSpeedUpOnEncounter_04</v>
      </c>
      <c r="B400" s="1" t="s">
        <v>295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0"/>
        <v/>
      </c>
      <c r="Q400" s="1" t="s">
        <v>296</v>
      </c>
      <c r="S400" s="7">
        <f t="shared" ca="1" si="298"/>
        <v>1</v>
      </c>
      <c r="U400" s="1" t="s">
        <v>297</v>
      </c>
    </row>
    <row r="401" spans="1:23" x14ac:dyDescent="0.3">
      <c r="A401" s="1" t="str">
        <f t="shared" si="299"/>
        <v>LP_AtkSpeedUpOnEncounter_05</v>
      </c>
      <c r="B401" s="1" t="s">
        <v>295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300"/>
        <v/>
      </c>
      <c r="Q401" s="1" t="s">
        <v>296</v>
      </c>
      <c r="S401" s="7">
        <f t="shared" ca="1" si="298"/>
        <v>1</v>
      </c>
      <c r="U401" s="1" t="s">
        <v>297</v>
      </c>
    </row>
    <row r="402" spans="1:23" x14ac:dyDescent="0.3">
      <c r="A402" s="1" t="str">
        <f t="shared" si="299"/>
        <v>LP_AtkSpeedUpOnEncounter_06</v>
      </c>
      <c r="B402" s="1" t="s">
        <v>295</v>
      </c>
      <c r="C402" s="1" t="str">
        <f>IF(ISERROR(VLOOKUP(B402,AffectorValueTable!$A:$A,1,0)),"어펙터밸류없음","")</f>
        <v/>
      </c>
      <c r="D402" s="1">
        <v>6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300"/>
        <v/>
      </c>
      <c r="Q402" s="1" t="s">
        <v>296</v>
      </c>
      <c r="S402" s="7">
        <f t="shared" ca="1" si="298"/>
        <v>1</v>
      </c>
      <c r="U402" s="1" t="s">
        <v>297</v>
      </c>
    </row>
    <row r="403" spans="1:23" x14ac:dyDescent="0.3">
      <c r="A403" s="1" t="str">
        <f t="shared" si="299"/>
        <v>LP_AtkSpeedUpOnEncounter_07</v>
      </c>
      <c r="B403" s="1" t="s">
        <v>295</v>
      </c>
      <c r="C403" s="1" t="str">
        <f>IF(ISERROR(VLOOKUP(B403,AffectorValueTable!$A:$A,1,0)),"어펙터밸류없음","")</f>
        <v/>
      </c>
      <c r="D403" s="1">
        <v>7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0"/>
        <v/>
      </c>
      <c r="Q403" s="1" t="s">
        <v>296</v>
      </c>
      <c r="S403" s="7">
        <f t="shared" ca="1" si="298"/>
        <v>1</v>
      </c>
      <c r="U403" s="1" t="s">
        <v>297</v>
      </c>
    </row>
    <row r="404" spans="1:23" x14ac:dyDescent="0.3">
      <c r="A404" s="1" t="str">
        <f t="shared" si="299"/>
        <v>LP_AtkSpeedUpOnEncounter_08</v>
      </c>
      <c r="B404" s="1" t="s">
        <v>295</v>
      </c>
      <c r="C404" s="1" t="str">
        <f>IF(ISERROR(VLOOKUP(B404,AffectorValueTable!$A:$A,1,0)),"어펙터밸류없음","")</f>
        <v/>
      </c>
      <c r="D404" s="1">
        <v>8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0"/>
        <v/>
      </c>
      <c r="Q404" s="1" t="s">
        <v>296</v>
      </c>
      <c r="S404" s="7">
        <f t="shared" ca="1" si="298"/>
        <v>1</v>
      </c>
      <c r="U404" s="1" t="s">
        <v>297</v>
      </c>
    </row>
    <row r="405" spans="1:23" x14ac:dyDescent="0.3">
      <c r="A405" s="1" t="str">
        <f t="shared" si="299"/>
        <v>LP_AtkSpeedUpOnEncounter_09</v>
      </c>
      <c r="B405" s="1" t="s">
        <v>295</v>
      </c>
      <c r="C405" s="1" t="str">
        <f>IF(ISERROR(VLOOKUP(B405,AffectorValueTable!$A:$A,1,0)),"어펙터밸류없음","")</f>
        <v/>
      </c>
      <c r="D405" s="1">
        <v>9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0"/>
        <v/>
      </c>
      <c r="Q405" s="1" t="s">
        <v>296</v>
      </c>
      <c r="S405" s="7">
        <f t="shared" ca="1" si="298"/>
        <v>1</v>
      </c>
      <c r="U405" s="1" t="s">
        <v>297</v>
      </c>
    </row>
    <row r="406" spans="1:23" x14ac:dyDescent="0.3">
      <c r="A406" s="1" t="str">
        <f t="shared" si="289"/>
        <v>LP_AtkSpeedUpOnEncounter_Spd_01</v>
      </c>
      <c r="B406" s="1" t="s">
        <v>292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4.5</v>
      </c>
      <c r="J406" s="1">
        <f t="shared" ref="J406:J414" si="301">J162*4.5/6*2.5</f>
        <v>0.28125</v>
      </c>
      <c r="M406" s="1" t="s">
        <v>148</v>
      </c>
      <c r="O406" s="7">
        <f t="shared" ca="1" si="290"/>
        <v>3</v>
      </c>
      <c r="R406" s="1">
        <v>1</v>
      </c>
      <c r="S406" s="7">
        <f t="shared" ca="1" si="298"/>
        <v>1</v>
      </c>
      <c r="W406" s="1" t="s">
        <v>364</v>
      </c>
    </row>
    <row r="407" spans="1:23" x14ac:dyDescent="0.3">
      <c r="A407" s="1" t="str">
        <f t="shared" si="289"/>
        <v>LP_AtkSpeedUpOnEncounter_Spd_02</v>
      </c>
      <c r="B407" s="1" t="s">
        <v>292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5</v>
      </c>
      <c r="J407" s="1">
        <f t="shared" si="301"/>
        <v>0.59062499999999996</v>
      </c>
      <c r="M407" s="1" t="s">
        <v>148</v>
      </c>
      <c r="O407" s="7">
        <f t="shared" ca="1" si="290"/>
        <v>3</v>
      </c>
      <c r="R407" s="1">
        <v>1</v>
      </c>
      <c r="S407" s="7">
        <f t="shared" ca="1" si="298"/>
        <v>1</v>
      </c>
      <c r="W407" s="1" t="s">
        <v>364</v>
      </c>
    </row>
    <row r="408" spans="1:23" x14ac:dyDescent="0.3">
      <c r="A408" s="1" t="str">
        <f t="shared" ref="A408:A414" si="302">B408&amp;"_"&amp;TEXT(D408,"00")</f>
        <v>LP_AtkSpeedUpOnEncounter_Spd_03</v>
      </c>
      <c r="B408" s="1" t="s">
        <v>292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5.5</v>
      </c>
      <c r="J408" s="1">
        <f t="shared" si="301"/>
        <v>0.92812500000000009</v>
      </c>
      <c r="M408" s="1" t="s">
        <v>148</v>
      </c>
      <c r="O408" s="7">
        <f t="shared" ref="O408:O414" ca="1" si="303">IF(NOT(ISBLANK(N408)),N408,
IF(ISBLANK(M408),"",
VLOOKUP(M408,OFFSET(INDIRECT("$A:$B"),0,MATCH(M$1&amp;"_Verify",INDIRECT("$1:$1"),0)-1),2,0)
))</f>
        <v>3</v>
      </c>
      <c r="R408" s="1">
        <v>1</v>
      </c>
      <c r="S408" s="7">
        <f t="shared" ca="1" si="298"/>
        <v>1</v>
      </c>
      <c r="W408" s="1" t="s">
        <v>364</v>
      </c>
    </row>
    <row r="409" spans="1:23" x14ac:dyDescent="0.3">
      <c r="A409" s="1" t="str">
        <f t="shared" si="302"/>
        <v>LP_AtkSpeedUpOnEncounter_Spd_04</v>
      </c>
      <c r="B409" s="1" t="s">
        <v>292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6</v>
      </c>
      <c r="J409" s="1">
        <f t="shared" si="301"/>
        <v>1.29375</v>
      </c>
      <c r="M409" s="1" t="s">
        <v>148</v>
      </c>
      <c r="O409" s="7">
        <f t="shared" ca="1" si="303"/>
        <v>3</v>
      </c>
      <c r="R409" s="1">
        <v>1</v>
      </c>
      <c r="S409" s="7">
        <f t="shared" ca="1" si="298"/>
        <v>1</v>
      </c>
      <c r="W409" s="1" t="s">
        <v>364</v>
      </c>
    </row>
    <row r="410" spans="1:23" x14ac:dyDescent="0.3">
      <c r="A410" s="1" t="str">
        <f t="shared" si="302"/>
        <v>LP_AtkSpeedUpOnEncounter_Spd_05</v>
      </c>
      <c r="B410" s="1" t="s">
        <v>292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6.5</v>
      </c>
      <c r="J410" s="1">
        <f t="shared" si="301"/>
        <v>1.6874999999999998</v>
      </c>
      <c r="M410" s="1" t="s">
        <v>148</v>
      </c>
      <c r="O410" s="7">
        <f t="shared" ca="1" si="303"/>
        <v>3</v>
      </c>
      <c r="R410" s="1">
        <v>1</v>
      </c>
      <c r="S410" s="7">
        <f t="shared" ca="1" si="298"/>
        <v>1</v>
      </c>
      <c r="W410" s="1" t="s">
        <v>364</v>
      </c>
    </row>
    <row r="411" spans="1:23" x14ac:dyDescent="0.3">
      <c r="A411" s="1" t="str">
        <f t="shared" si="302"/>
        <v>LP_AtkSpeedUpOnEncounter_Spd_06</v>
      </c>
      <c r="B411" s="1" t="s">
        <v>292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7</v>
      </c>
      <c r="J411" s="1">
        <f t="shared" si="301"/>
        <v>2.109375</v>
      </c>
      <c r="M411" s="1" t="s">
        <v>148</v>
      </c>
      <c r="O411" s="7">
        <f t="shared" ca="1" si="303"/>
        <v>3</v>
      </c>
      <c r="R411" s="1">
        <v>1</v>
      </c>
      <c r="S411" s="7">
        <f t="shared" ca="1" si="298"/>
        <v>1</v>
      </c>
      <c r="W411" s="1" t="s">
        <v>364</v>
      </c>
    </row>
    <row r="412" spans="1:23" x14ac:dyDescent="0.3">
      <c r="A412" s="1" t="str">
        <f t="shared" si="302"/>
        <v>LP_AtkSpeedUpOnEncounter_Spd_07</v>
      </c>
      <c r="B412" s="1" t="s">
        <v>292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7.5</v>
      </c>
      <c r="J412" s="1">
        <f t="shared" si="301"/>
        <v>2.5593750000000002</v>
      </c>
      <c r="M412" s="1" t="s">
        <v>148</v>
      </c>
      <c r="O412" s="7">
        <f t="shared" ca="1" si="303"/>
        <v>3</v>
      </c>
      <c r="R412" s="1">
        <v>1</v>
      </c>
      <c r="S412" s="7">
        <f t="shared" ca="1" si="298"/>
        <v>1</v>
      </c>
      <c r="W412" s="1" t="s">
        <v>364</v>
      </c>
    </row>
    <row r="413" spans="1:23" x14ac:dyDescent="0.3">
      <c r="A413" s="1" t="str">
        <f t="shared" si="302"/>
        <v>LP_AtkSpeedUpOnEncounter_Spd_08</v>
      </c>
      <c r="B413" s="1" t="s">
        <v>292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8</v>
      </c>
      <c r="J413" s="1">
        <f t="shared" si="301"/>
        <v>3.0375000000000001</v>
      </c>
      <c r="M413" s="1" t="s">
        <v>148</v>
      </c>
      <c r="O413" s="7">
        <f t="shared" ca="1" si="303"/>
        <v>3</v>
      </c>
      <c r="R413" s="1">
        <v>1</v>
      </c>
      <c r="S413" s="7">
        <f t="shared" ca="1" si="298"/>
        <v>1</v>
      </c>
      <c r="W413" s="1" t="s">
        <v>364</v>
      </c>
    </row>
    <row r="414" spans="1:23" x14ac:dyDescent="0.3">
      <c r="A414" s="1" t="str">
        <f t="shared" si="302"/>
        <v>LP_AtkSpeedUpOnEncounter_Spd_09</v>
      </c>
      <c r="B414" s="1" t="s">
        <v>292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8.5</v>
      </c>
      <c r="J414" s="1">
        <f t="shared" si="301"/>
        <v>3.5437499999999993</v>
      </c>
      <c r="M414" s="1" t="s">
        <v>148</v>
      </c>
      <c r="O414" s="7">
        <f t="shared" ca="1" si="303"/>
        <v>3</v>
      </c>
      <c r="R414" s="1">
        <v>1</v>
      </c>
      <c r="S414" s="7">
        <f t="shared" ca="1" si="298"/>
        <v>1</v>
      </c>
      <c r="W414" s="1" t="s">
        <v>364</v>
      </c>
    </row>
    <row r="415" spans="1:23" x14ac:dyDescent="0.3">
      <c r="A415" s="1" t="str">
        <f t="shared" ref="A415:A421" si="304">B415&amp;"_"&amp;TEXT(D415,"00")</f>
        <v>LP_AtkSpeedUpOnEncounterBetter_01</v>
      </c>
      <c r="B415" s="1" t="s">
        <v>291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90"/>
        <v/>
      </c>
      <c r="Q415" s="1" t="s">
        <v>296</v>
      </c>
      <c r="S415" s="7">
        <f t="shared" ca="1" si="298"/>
        <v>1</v>
      </c>
      <c r="U415" s="1" t="s">
        <v>293</v>
      </c>
    </row>
    <row r="416" spans="1:23" x14ac:dyDescent="0.3">
      <c r="A416" s="1" t="str">
        <f t="shared" si="304"/>
        <v>LP_AtkSpeedUpOnEncounterBetter_02</v>
      </c>
      <c r="B416" s="1" t="s">
        <v>291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90"/>
        <v/>
      </c>
      <c r="Q416" s="1" t="s">
        <v>296</v>
      </c>
      <c r="S416" s="7">
        <f t="shared" ca="1" si="298"/>
        <v>1</v>
      </c>
      <c r="U416" s="1" t="s">
        <v>293</v>
      </c>
    </row>
    <row r="417" spans="1:23" x14ac:dyDescent="0.3">
      <c r="A417" s="1" t="str">
        <f t="shared" ref="A417:A419" si="305">B417&amp;"_"&amp;TEXT(D417,"00")</f>
        <v>LP_AtkSpeedUpOnEncounterBetter_03</v>
      </c>
      <c r="B417" s="1" t="s">
        <v>291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ref="O417:O419" ca="1" si="306">IF(NOT(ISBLANK(N417)),N417,
IF(ISBLANK(M417),"",
VLOOKUP(M417,OFFSET(INDIRECT("$A:$B"),0,MATCH(M$1&amp;"_Verify",INDIRECT("$1:$1"),0)-1),2,0)
))</f>
        <v/>
      </c>
      <c r="Q417" s="1" t="s">
        <v>296</v>
      </c>
      <c r="S417" s="7">
        <f t="shared" ca="1" si="298"/>
        <v>1</v>
      </c>
      <c r="U417" s="1" t="s">
        <v>293</v>
      </c>
    </row>
    <row r="418" spans="1:23" x14ac:dyDescent="0.3">
      <c r="A418" s="1" t="str">
        <f t="shared" si="305"/>
        <v>LP_AtkSpeedUpOnEncounterBetter_04</v>
      </c>
      <c r="B418" s="1" t="s">
        <v>291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06"/>
        <v/>
      </c>
      <c r="Q418" s="1" t="s">
        <v>296</v>
      </c>
      <c r="S418" s="7">
        <f t="shared" ca="1" si="298"/>
        <v>1</v>
      </c>
      <c r="U418" s="1" t="s">
        <v>293</v>
      </c>
    </row>
    <row r="419" spans="1:23" x14ac:dyDescent="0.3">
      <c r="A419" s="1" t="str">
        <f t="shared" si="305"/>
        <v>LP_AtkSpeedUpOnEncounterBetter_05</v>
      </c>
      <c r="B419" s="1" t="s">
        <v>291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306"/>
        <v/>
      </c>
      <c r="Q419" s="1" t="s">
        <v>296</v>
      </c>
      <c r="S419" s="7">
        <f t="shared" ca="1" si="298"/>
        <v>1</v>
      </c>
      <c r="U419" s="1" t="s">
        <v>293</v>
      </c>
    </row>
    <row r="420" spans="1:23" x14ac:dyDescent="0.3">
      <c r="A420" s="1" t="str">
        <f t="shared" si="304"/>
        <v>LP_AtkSpeedUpOnEncounterBetter_Spd_01</v>
      </c>
      <c r="B420" s="1" t="s">
        <v>294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4.5</v>
      </c>
      <c r="J420" s="1">
        <f>J171*4.5/6*2.5</f>
        <v>0.46875</v>
      </c>
      <c r="M420" s="1" t="s">
        <v>148</v>
      </c>
      <c r="O420" s="7">
        <f t="shared" ca="1" si="290"/>
        <v>3</v>
      </c>
      <c r="R420" s="1">
        <v>1</v>
      </c>
      <c r="S420" s="7">
        <f t="shared" ca="1" si="298"/>
        <v>1</v>
      </c>
      <c r="W420" s="1" t="s">
        <v>364</v>
      </c>
    </row>
    <row r="421" spans="1:23" x14ac:dyDescent="0.3">
      <c r="A421" s="1" t="str">
        <f t="shared" si="304"/>
        <v>LP_AtkSpeedUpOnEncounterBetter_Spd_02</v>
      </c>
      <c r="B421" s="1" t="s">
        <v>294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5.5</v>
      </c>
      <c r="J421" s="1">
        <f>J172*4.5/6*2.5</f>
        <v>0.98437500000000011</v>
      </c>
      <c r="M421" s="1" t="s">
        <v>148</v>
      </c>
      <c r="O421" s="7">
        <f t="shared" ca="1" si="290"/>
        <v>3</v>
      </c>
      <c r="R421" s="1">
        <v>1</v>
      </c>
      <c r="S421" s="7">
        <f t="shared" ca="1" si="298"/>
        <v>1</v>
      </c>
      <c r="W421" s="1" t="s">
        <v>364</v>
      </c>
    </row>
    <row r="422" spans="1:23" x14ac:dyDescent="0.3">
      <c r="A422" s="1" t="str">
        <f t="shared" ref="A422:A424" si="307">B422&amp;"_"&amp;TEXT(D422,"00")</f>
        <v>LP_AtkSpeedUpOnEncounterBetter_Spd_03</v>
      </c>
      <c r="B422" s="1" t="s">
        <v>294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6.5</v>
      </c>
      <c r="J422" s="1">
        <f>J173*4.5/6*2.5</f>
        <v>1.546875</v>
      </c>
      <c r="M422" s="1" t="s">
        <v>148</v>
      </c>
      <c r="O422" s="7">
        <f t="shared" ref="O422:O424" ca="1" si="308">IF(NOT(ISBLANK(N422)),N422,
IF(ISBLANK(M422),"",
VLOOKUP(M422,OFFSET(INDIRECT("$A:$B"),0,MATCH(M$1&amp;"_Verify",INDIRECT("$1:$1"),0)-1),2,0)
))</f>
        <v>3</v>
      </c>
      <c r="R422" s="1">
        <v>1</v>
      </c>
      <c r="S422" s="7">
        <f t="shared" ca="1" si="298"/>
        <v>1</v>
      </c>
      <c r="W422" s="1" t="s">
        <v>364</v>
      </c>
    </row>
    <row r="423" spans="1:23" x14ac:dyDescent="0.3">
      <c r="A423" s="1" t="str">
        <f t="shared" si="307"/>
        <v>LP_AtkSpeedUpOnEncounterBetter_Spd_04</v>
      </c>
      <c r="B423" s="1" t="s">
        <v>294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7.5</v>
      </c>
      <c r="J423" s="1">
        <f>J174*4.5/6*2.5</f>
        <v>2.15625</v>
      </c>
      <c r="M423" s="1" t="s">
        <v>148</v>
      </c>
      <c r="O423" s="7">
        <f t="shared" ca="1" si="308"/>
        <v>3</v>
      </c>
      <c r="R423" s="1">
        <v>1</v>
      </c>
      <c r="S423" s="7">
        <f t="shared" ca="1" si="298"/>
        <v>1</v>
      </c>
      <c r="W423" s="1" t="s">
        <v>364</v>
      </c>
    </row>
    <row r="424" spans="1:23" x14ac:dyDescent="0.3">
      <c r="A424" s="1" t="str">
        <f t="shared" si="307"/>
        <v>LP_AtkSpeedUpOnEncounterBetter_Spd_05</v>
      </c>
      <c r="B424" s="1" t="s">
        <v>294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8.5</v>
      </c>
      <c r="J424" s="1">
        <f>J175*4.5/6*2.5</f>
        <v>2.8125</v>
      </c>
      <c r="M424" s="1" t="s">
        <v>148</v>
      </c>
      <c r="O424" s="7">
        <f t="shared" ca="1" si="308"/>
        <v>3</v>
      </c>
      <c r="R424" s="1">
        <v>1</v>
      </c>
      <c r="S424" s="7">
        <f t="shared" ca="1" si="298"/>
        <v>1</v>
      </c>
      <c r="W424" s="1" t="s">
        <v>364</v>
      </c>
    </row>
    <row r="425" spans="1:23" x14ac:dyDescent="0.3">
      <c r="A425" s="1" t="str">
        <f t="shared" ref="A425:A429" si="309">B425&amp;"_"&amp;TEXT(D425,"00")</f>
        <v>LP_VampireOnAttack_01</v>
      </c>
      <c r="B425" s="1" t="s">
        <v>298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ref="L425:L438" si="310">J162</f>
        <v>0.15</v>
      </c>
      <c r="O425" s="7" t="str">
        <f t="shared" ref="O425:O429" ca="1" si="311">IF(NOT(ISBLANK(N425)),N425,
IF(ISBLANK(M425),"",
VLOOKUP(M425,OFFSET(INDIRECT("$A:$B"),0,MATCH(M$1&amp;"_Verify",INDIRECT("$1:$1"),0)-1),2,0)
))</f>
        <v/>
      </c>
      <c r="S425" s="7" t="str">
        <f t="shared" ca="1" si="298"/>
        <v/>
      </c>
    </row>
    <row r="426" spans="1:23" x14ac:dyDescent="0.3">
      <c r="A426" s="1" t="str">
        <f t="shared" si="309"/>
        <v>LP_VampireOnAttack_02</v>
      </c>
      <c r="B426" s="1" t="s">
        <v>298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0"/>
        <v>0.315</v>
      </c>
      <c r="O426" s="7" t="str">
        <f t="shared" ca="1" si="311"/>
        <v/>
      </c>
      <c r="S426" s="7" t="str">
        <f t="shared" ca="1" si="298"/>
        <v/>
      </c>
    </row>
    <row r="427" spans="1:23" x14ac:dyDescent="0.3">
      <c r="A427" s="1" t="str">
        <f t="shared" si="309"/>
        <v>LP_VampireOnAttack_03</v>
      </c>
      <c r="B427" s="1" t="s">
        <v>298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0"/>
        <v>0.49500000000000005</v>
      </c>
      <c r="O427" s="7" t="str">
        <f t="shared" ca="1" si="311"/>
        <v/>
      </c>
      <c r="S427" s="7" t="str">
        <f t="shared" ca="1" si="298"/>
        <v/>
      </c>
    </row>
    <row r="428" spans="1:23" x14ac:dyDescent="0.3">
      <c r="A428" s="1" t="str">
        <f t="shared" si="309"/>
        <v>LP_VampireOnAttack_04</v>
      </c>
      <c r="B428" s="1" t="s">
        <v>298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0"/>
        <v>0.69</v>
      </c>
      <c r="O428" s="7" t="str">
        <f t="shared" ca="1" si="311"/>
        <v/>
      </c>
      <c r="S428" s="7" t="str">
        <f t="shared" ca="1" si="298"/>
        <v/>
      </c>
    </row>
    <row r="429" spans="1:23" x14ac:dyDescent="0.3">
      <c r="A429" s="1" t="str">
        <f t="shared" si="309"/>
        <v>LP_VampireOnAttack_05</v>
      </c>
      <c r="B429" s="1" t="s">
        <v>298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0"/>
        <v>0.89999999999999991</v>
      </c>
      <c r="O429" s="7" t="str">
        <f t="shared" ca="1" si="311"/>
        <v/>
      </c>
      <c r="S429" s="7" t="str">
        <f t="shared" ca="1" si="298"/>
        <v/>
      </c>
    </row>
    <row r="430" spans="1:23" x14ac:dyDescent="0.3">
      <c r="A430" s="1" t="str">
        <f t="shared" ref="A430:A433" si="312">B430&amp;"_"&amp;TEXT(D430,"00")</f>
        <v>LP_VampireOnAttack_06</v>
      </c>
      <c r="B430" s="1" t="s">
        <v>298</v>
      </c>
      <c r="C430" s="1" t="str">
        <f>IF(ISERROR(VLOOKUP(B430,AffectorValueTable!$A:$A,1,0)),"어펙터밸류없음","")</f>
        <v/>
      </c>
      <c r="D430" s="1">
        <v>6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0"/>
        <v>1.125</v>
      </c>
      <c r="O430" s="7" t="str">
        <f t="shared" ref="O430:O433" ca="1" si="313">IF(NOT(ISBLANK(N430)),N430,
IF(ISBLANK(M430),"",
VLOOKUP(M430,OFFSET(INDIRECT("$A:$B"),0,MATCH(M$1&amp;"_Verify",INDIRECT("$1:$1"),0)-1),2,0)
))</f>
        <v/>
      </c>
      <c r="S430" s="7" t="str">
        <f t="shared" ref="S430:S433" ca="1" si="314">IF(NOT(ISBLANK(R430)),R430,
IF(ISBLANK(Q430),"",
VLOOKUP(Q430,OFFSET(INDIRECT("$A:$B"),0,MATCH(Q$1&amp;"_Verify",INDIRECT("$1:$1"),0)-1),2,0)
))</f>
        <v/>
      </c>
    </row>
    <row r="431" spans="1:23" x14ac:dyDescent="0.3">
      <c r="A431" s="1" t="str">
        <f t="shared" si="312"/>
        <v>LP_VampireOnAttack_07</v>
      </c>
      <c r="B431" s="1" t="s">
        <v>298</v>
      </c>
      <c r="C431" s="1" t="str">
        <f>IF(ISERROR(VLOOKUP(B431,AffectorValueTable!$A:$A,1,0)),"어펙터밸류없음","")</f>
        <v/>
      </c>
      <c r="D431" s="1">
        <v>7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0"/>
        <v>1.3650000000000002</v>
      </c>
      <c r="O431" s="7" t="str">
        <f t="shared" ca="1" si="313"/>
        <v/>
      </c>
      <c r="S431" s="7" t="str">
        <f t="shared" ca="1" si="314"/>
        <v/>
      </c>
    </row>
    <row r="432" spans="1:23" x14ac:dyDescent="0.3">
      <c r="A432" s="1" t="str">
        <f t="shared" si="312"/>
        <v>LP_VampireOnAttack_08</v>
      </c>
      <c r="B432" s="1" t="s">
        <v>298</v>
      </c>
      <c r="C432" s="1" t="str">
        <f>IF(ISERROR(VLOOKUP(B432,AffectorValueTable!$A:$A,1,0)),"어펙터밸류없음","")</f>
        <v/>
      </c>
      <c r="D432" s="1">
        <v>8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0"/>
        <v>1.62</v>
      </c>
      <c r="O432" s="7" t="str">
        <f t="shared" ca="1" si="313"/>
        <v/>
      </c>
      <c r="S432" s="7" t="str">
        <f t="shared" ca="1" si="314"/>
        <v/>
      </c>
    </row>
    <row r="433" spans="1:21" x14ac:dyDescent="0.3">
      <c r="A433" s="1" t="str">
        <f t="shared" si="312"/>
        <v>LP_VampireOnAttack_09</v>
      </c>
      <c r="B433" s="1" t="s">
        <v>298</v>
      </c>
      <c r="C433" s="1" t="str">
        <f>IF(ISERROR(VLOOKUP(B433,AffectorValueTable!$A:$A,1,0)),"어펙터밸류없음","")</f>
        <v/>
      </c>
      <c r="D433" s="1">
        <v>9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0"/>
        <v>1.89</v>
      </c>
      <c r="O433" s="7" t="str">
        <f t="shared" ca="1" si="313"/>
        <v/>
      </c>
      <c r="S433" s="7" t="str">
        <f t="shared" ca="1" si="314"/>
        <v/>
      </c>
    </row>
    <row r="434" spans="1:21" x14ac:dyDescent="0.3">
      <c r="A434" s="1" t="str">
        <f t="shared" ref="A434:A438" si="315">B434&amp;"_"&amp;TEXT(D434,"00")</f>
        <v>LP_VampireOnAttackBetter_01</v>
      </c>
      <c r="B434" s="1" t="s">
        <v>299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0"/>
        <v>0.25</v>
      </c>
      <c r="O434" s="7" t="str">
        <f t="shared" ref="O434:O438" ca="1" si="316">IF(NOT(ISBLANK(N434)),N434,
IF(ISBLANK(M434),"",
VLOOKUP(M434,OFFSET(INDIRECT("$A:$B"),0,MATCH(M$1&amp;"_Verify",INDIRECT("$1:$1"),0)-1),2,0)
))</f>
        <v/>
      </c>
      <c r="S434" s="7" t="str">
        <f t="shared" ca="1" si="298"/>
        <v/>
      </c>
    </row>
    <row r="435" spans="1:21" x14ac:dyDescent="0.3">
      <c r="A435" s="1" t="str">
        <f t="shared" si="315"/>
        <v>LP_VampireOnAttackBetter_02</v>
      </c>
      <c r="B435" s="1" t="s">
        <v>299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0"/>
        <v>0.52500000000000002</v>
      </c>
      <c r="O435" s="7" t="str">
        <f t="shared" ca="1" si="316"/>
        <v/>
      </c>
      <c r="S435" s="7" t="str">
        <f t="shared" ca="1" si="298"/>
        <v/>
      </c>
    </row>
    <row r="436" spans="1:21" x14ac:dyDescent="0.3">
      <c r="A436" s="1" t="str">
        <f t="shared" si="315"/>
        <v>LP_VampireOnAttackBetter_03</v>
      </c>
      <c r="B436" s="1" t="s">
        <v>299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0"/>
        <v>0.82500000000000007</v>
      </c>
      <c r="O436" s="7" t="str">
        <f t="shared" ca="1" si="316"/>
        <v/>
      </c>
      <c r="S436" s="7" t="str">
        <f t="shared" ca="1" si="298"/>
        <v/>
      </c>
    </row>
    <row r="437" spans="1:21" x14ac:dyDescent="0.3">
      <c r="A437" s="1" t="str">
        <f t="shared" si="315"/>
        <v>LP_VampireOnAttackBetter_04</v>
      </c>
      <c r="B437" s="1" t="s">
        <v>299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0"/>
        <v>1.1499999999999999</v>
      </c>
      <c r="O437" s="7" t="str">
        <f t="shared" ca="1" si="316"/>
        <v/>
      </c>
      <c r="S437" s="7" t="str">
        <f t="shared" ca="1" si="298"/>
        <v/>
      </c>
    </row>
    <row r="438" spans="1:21" x14ac:dyDescent="0.3">
      <c r="A438" s="1" t="str">
        <f t="shared" si="315"/>
        <v>LP_VampireOnAttackBetter_05</v>
      </c>
      <c r="B438" s="1" t="s">
        <v>299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0"/>
        <v>1.5</v>
      </c>
      <c r="O438" s="7" t="str">
        <f t="shared" ca="1" si="316"/>
        <v/>
      </c>
      <c r="S438" s="7" t="str">
        <f t="shared" ca="1" si="298"/>
        <v/>
      </c>
    </row>
    <row r="439" spans="1:21" x14ac:dyDescent="0.3">
      <c r="A439" s="1" t="str">
        <f t="shared" ref="A439:A443" si="317">B439&amp;"_"&amp;TEXT(D439,"00")</f>
        <v>LP_RecoverOnAttacked_01</v>
      </c>
      <c r="B439" s="1" t="s">
        <v>300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ref="O439:O443" ca="1" si="318">IF(NOT(ISBLANK(N439)),N439,
IF(ISBLANK(M439),"",
VLOOKUP(M439,OFFSET(INDIRECT("$A:$B"),0,MATCH(M$1&amp;"_Verify",INDIRECT("$1:$1"),0)-1),2,0)
))</f>
        <v/>
      </c>
      <c r="Q439" s="1" t="s">
        <v>224</v>
      </c>
      <c r="S439" s="7">
        <f t="shared" ca="1" si="298"/>
        <v>4</v>
      </c>
      <c r="U439" s="1" t="s">
        <v>301</v>
      </c>
    </row>
    <row r="440" spans="1:21" x14ac:dyDescent="0.3">
      <c r="A440" s="1" t="str">
        <f t="shared" si="317"/>
        <v>LP_RecoverOnAttacked_02</v>
      </c>
      <c r="B440" s="1" t="s">
        <v>300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18"/>
        <v/>
      </c>
      <c r="Q440" s="1" t="s">
        <v>224</v>
      </c>
      <c r="S440" s="7">
        <f t="shared" ca="1" si="298"/>
        <v>4</v>
      </c>
      <c r="U440" s="1" t="s">
        <v>301</v>
      </c>
    </row>
    <row r="441" spans="1:21" x14ac:dyDescent="0.3">
      <c r="A441" s="1" t="str">
        <f t="shared" si="317"/>
        <v>LP_RecoverOnAttacked_03</v>
      </c>
      <c r="B441" s="1" t="s">
        <v>300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18"/>
        <v/>
      </c>
      <c r="Q441" s="1" t="s">
        <v>224</v>
      </c>
      <c r="S441" s="7">
        <f t="shared" ca="1" si="298"/>
        <v>4</v>
      </c>
      <c r="U441" s="1" t="s">
        <v>301</v>
      </c>
    </row>
    <row r="442" spans="1:21" x14ac:dyDescent="0.3">
      <c r="A442" s="1" t="str">
        <f t="shared" si="317"/>
        <v>LP_RecoverOnAttacked_04</v>
      </c>
      <c r="B442" s="1" t="s">
        <v>300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18"/>
        <v/>
      </c>
      <c r="Q442" s="1" t="s">
        <v>224</v>
      </c>
      <c r="S442" s="7">
        <f t="shared" ca="1" si="298"/>
        <v>4</v>
      </c>
      <c r="U442" s="1" t="s">
        <v>301</v>
      </c>
    </row>
    <row r="443" spans="1:21" x14ac:dyDescent="0.3">
      <c r="A443" s="1" t="str">
        <f t="shared" si="317"/>
        <v>LP_RecoverOnAttacked_05</v>
      </c>
      <c r="B443" s="1" t="s">
        <v>300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18"/>
        <v/>
      </c>
      <c r="Q443" s="1" t="s">
        <v>224</v>
      </c>
      <c r="S443" s="7">
        <f t="shared" ca="1" si="298"/>
        <v>4</v>
      </c>
      <c r="U443" s="1" t="s">
        <v>301</v>
      </c>
    </row>
    <row r="444" spans="1:21" x14ac:dyDescent="0.3">
      <c r="A444" s="1" t="str">
        <f t="shared" ref="A444:A448" si="319">B444&amp;"_"&amp;TEXT(D444,"00")</f>
        <v>LP_RecoverOnAttacked_Heal_01</v>
      </c>
      <c r="B444" s="1" t="s">
        <v>301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HealOverTime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f t="shared" ref="I444:I448" si="320">J444*5+0.1</f>
        <v>4.6999999999999984</v>
      </c>
      <c r="J444" s="1">
        <f t="shared" ref="J444:J447" si="321">J445+0.08</f>
        <v>0.91999999999999982</v>
      </c>
      <c r="L444" s="1">
        <v>8.8888888888888892E-2</v>
      </c>
      <c r="O444" s="7" t="str">
        <f t="shared" ref="O444:O448" ca="1" si="322">IF(NOT(ISBLANK(N444)),N444,
IF(ISBLANK(M444),"",
VLOOKUP(M444,OFFSET(INDIRECT("$A:$B"),0,MATCH(M$1&amp;"_Verify",INDIRECT("$1:$1"),0)-1),2,0)
))</f>
        <v/>
      </c>
      <c r="S444" s="7" t="str">
        <f t="shared" ca="1" si="298"/>
        <v/>
      </c>
    </row>
    <row r="445" spans="1:21" x14ac:dyDescent="0.3">
      <c r="A445" s="1" t="str">
        <f t="shared" si="319"/>
        <v>LP_RecoverOnAttacked_Heal_02</v>
      </c>
      <c r="B445" s="1" t="s">
        <v>301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HealOverTime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f t="shared" si="320"/>
        <v>4.2999999999999989</v>
      </c>
      <c r="J445" s="1">
        <f t="shared" si="321"/>
        <v>0.83999999999999986</v>
      </c>
      <c r="L445" s="1">
        <v>0.12537313432835823</v>
      </c>
      <c r="O445" s="7" t="str">
        <f t="shared" ca="1" si="322"/>
        <v/>
      </c>
      <c r="S445" s="7" t="str">
        <f t="shared" ca="1" si="298"/>
        <v/>
      </c>
    </row>
    <row r="446" spans="1:21" x14ac:dyDescent="0.3">
      <c r="A446" s="1" t="str">
        <f t="shared" si="319"/>
        <v>LP_RecoverOnAttacked_Heal_03</v>
      </c>
      <c r="B446" s="1" t="s">
        <v>301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HealOverTime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f t="shared" si="320"/>
        <v>3.8999999999999995</v>
      </c>
      <c r="J446" s="1">
        <f t="shared" si="321"/>
        <v>0.7599999999999999</v>
      </c>
      <c r="L446" s="1">
        <v>0.14505494505494507</v>
      </c>
      <c r="O446" s="7" t="str">
        <f t="shared" ca="1" si="322"/>
        <v/>
      </c>
      <c r="S446" s="7" t="str">
        <f t="shared" ca="1" si="298"/>
        <v/>
      </c>
    </row>
    <row r="447" spans="1:21" x14ac:dyDescent="0.3">
      <c r="A447" s="1" t="str">
        <f t="shared" si="319"/>
        <v>LP_RecoverOnAttacked_Heal_04</v>
      </c>
      <c r="B447" s="1" t="s">
        <v>301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HealOverTime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f t="shared" si="320"/>
        <v>3.4999999999999996</v>
      </c>
      <c r="J447" s="1">
        <f t="shared" si="321"/>
        <v>0.67999999999999994</v>
      </c>
      <c r="L447" s="1">
        <v>0.15726495726495726</v>
      </c>
      <c r="O447" s="7" t="str">
        <f t="shared" ca="1" si="322"/>
        <v/>
      </c>
      <c r="S447" s="7" t="str">
        <f t="shared" ca="1" si="298"/>
        <v/>
      </c>
    </row>
    <row r="448" spans="1:21" x14ac:dyDescent="0.3">
      <c r="A448" s="1" t="str">
        <f t="shared" si="319"/>
        <v>LP_RecoverOnAttacked_Heal_05</v>
      </c>
      <c r="B448" s="1" t="s">
        <v>301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HealOverTime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f t="shared" si="320"/>
        <v>3.1</v>
      </c>
      <c r="J448" s="1">
        <v>0.6</v>
      </c>
      <c r="L448" s="1">
        <v>0.16551724137931034</v>
      </c>
      <c r="O448" s="7" t="str">
        <f t="shared" ca="1" si="322"/>
        <v/>
      </c>
      <c r="S448" s="7" t="str">
        <f t="shared" ca="1" si="298"/>
        <v/>
      </c>
    </row>
    <row r="449" spans="1:19" x14ac:dyDescent="0.3">
      <c r="A449" s="1" t="str">
        <f t="shared" ref="A449:A453" si="323">B449&amp;"_"&amp;TEXT(D449,"00")</f>
        <v>LP_ReflectOnAttacked_01</v>
      </c>
      <c r="B449" s="1" t="s">
        <v>304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0.93377528089887663</v>
      </c>
      <c r="O449" s="7" t="str">
        <f t="shared" ref="O449:O453" ca="1" si="324">IF(NOT(ISBLANK(N449)),N449,
IF(ISBLANK(M449),"",
VLOOKUP(M449,OFFSET(INDIRECT("$A:$B"),0,MATCH(M$1&amp;"_Verify",INDIRECT("$1:$1"),0)-1),2,0)
))</f>
        <v/>
      </c>
      <c r="S449" s="7" t="str">
        <f t="shared" ref="S449:S545" ca="1" si="325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323"/>
        <v>LP_ReflectOnAttacked_02</v>
      </c>
      <c r="B450" s="1" t="s">
        <v>304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2.2014964610717898</v>
      </c>
      <c r="O450" s="7" t="str">
        <f t="shared" ca="1" si="324"/>
        <v/>
      </c>
      <c r="S450" s="7" t="str">
        <f t="shared" ca="1" si="325"/>
        <v/>
      </c>
    </row>
    <row r="451" spans="1:19" x14ac:dyDescent="0.3">
      <c r="A451" s="1" t="str">
        <f t="shared" si="323"/>
        <v>LP_ReflectOnAttacked_03</v>
      </c>
      <c r="B451" s="1" t="s">
        <v>304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3.8477338195077495</v>
      </c>
      <c r="O451" s="7" t="str">
        <f t="shared" ca="1" si="324"/>
        <v/>
      </c>
      <c r="S451" s="7" t="str">
        <f t="shared" ca="1" si="325"/>
        <v/>
      </c>
    </row>
    <row r="452" spans="1:19" x14ac:dyDescent="0.3">
      <c r="A452" s="1" t="str">
        <f t="shared" si="323"/>
        <v>LP_ReflectOnAttacked_04</v>
      </c>
      <c r="B452" s="1" t="s">
        <v>304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5.9275139063862792</v>
      </c>
      <c r="O452" s="7" t="str">
        <f t="shared" ca="1" si="324"/>
        <v/>
      </c>
      <c r="S452" s="7" t="str">
        <f t="shared" ca="1" si="325"/>
        <v/>
      </c>
    </row>
    <row r="453" spans="1:19" x14ac:dyDescent="0.3">
      <c r="A453" s="1" t="str">
        <f t="shared" si="323"/>
        <v>LP_ReflectOnAttacked_05</v>
      </c>
      <c r="B453" s="1" t="s">
        <v>304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8.5104402985074614</v>
      </c>
      <c r="O453" s="7" t="str">
        <f t="shared" ca="1" si="324"/>
        <v/>
      </c>
      <c r="S453" s="7" t="str">
        <f t="shared" ca="1" si="325"/>
        <v/>
      </c>
    </row>
    <row r="454" spans="1:19" x14ac:dyDescent="0.3">
      <c r="A454" s="1" t="str">
        <f t="shared" ref="A454:A461" si="326">B454&amp;"_"&amp;TEXT(D454,"00")</f>
        <v>LP_ReflectOnAttackedBetter_01</v>
      </c>
      <c r="B454" s="1" t="s">
        <v>305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1.6960408163265315</v>
      </c>
      <c r="O454" s="7" t="str">
        <f t="shared" ref="O454:O461" ca="1" si="327">IF(NOT(ISBLANK(N454)),N454,
IF(ISBLANK(M454),"",
VLOOKUP(M454,OFFSET(INDIRECT("$A:$B"),0,MATCH(M$1&amp;"_Verify",INDIRECT("$1:$1"),0)-1),2,0)
))</f>
        <v/>
      </c>
      <c r="S454" s="7" t="str">
        <f t="shared" ca="1" si="325"/>
        <v/>
      </c>
    </row>
    <row r="455" spans="1:19" x14ac:dyDescent="0.3">
      <c r="A455" s="1" t="str">
        <f t="shared" si="326"/>
        <v>LP_ReflectOnAttackedBetter_02</v>
      </c>
      <c r="B455" s="1" t="s">
        <v>305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4.5603870967741944</v>
      </c>
      <c r="O455" s="7" t="str">
        <f t="shared" ca="1" si="327"/>
        <v/>
      </c>
      <c r="S455" s="7" t="str">
        <f t="shared" ca="1" si="325"/>
        <v/>
      </c>
    </row>
    <row r="456" spans="1:19" x14ac:dyDescent="0.3">
      <c r="A456" s="1" t="str">
        <f t="shared" si="326"/>
        <v>LP_ReflectOnAttackedBetter_03</v>
      </c>
      <c r="B456" s="1" t="s">
        <v>305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8.9988443328550947</v>
      </c>
      <c r="O456" s="7" t="str">
        <f t="shared" ca="1" si="327"/>
        <v/>
      </c>
      <c r="S456" s="7" t="str">
        <f t="shared" ca="1" si="325"/>
        <v/>
      </c>
    </row>
    <row r="457" spans="1:19" x14ac:dyDescent="0.3">
      <c r="A457" s="1" t="str">
        <f t="shared" si="326"/>
        <v>LP_AtkUpOnLowerHp_01</v>
      </c>
      <c r="B457" s="1" t="s">
        <v>306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0.35</v>
      </c>
      <c r="N457" s="1">
        <v>0</v>
      </c>
      <c r="O457" s="7">
        <f t="shared" ca="1" si="327"/>
        <v>0</v>
      </c>
      <c r="S457" s="7" t="str">
        <f t="shared" ca="1" si="325"/>
        <v/>
      </c>
    </row>
    <row r="458" spans="1:19" x14ac:dyDescent="0.3">
      <c r="A458" s="1" t="str">
        <f t="shared" si="326"/>
        <v>LP_AtkUpOnLowerHp_02</v>
      </c>
      <c r="B458" s="1" t="s">
        <v>306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0.73499999999999999</v>
      </c>
      <c r="N458" s="1">
        <v>0</v>
      </c>
      <c r="O458" s="7">
        <f t="shared" ca="1" si="327"/>
        <v>0</v>
      </c>
      <c r="S458" s="7" t="str">
        <f t="shared" ca="1" si="325"/>
        <v/>
      </c>
    </row>
    <row r="459" spans="1:19" x14ac:dyDescent="0.3">
      <c r="A459" s="1" t="str">
        <f t="shared" si="326"/>
        <v>LP_AtkUpOnLowerHp_03</v>
      </c>
      <c r="B459" s="1" t="s">
        <v>306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1.1549999999999998</v>
      </c>
      <c r="N459" s="1">
        <v>0</v>
      </c>
      <c r="O459" s="7">
        <f t="shared" ca="1" si="327"/>
        <v>0</v>
      </c>
      <c r="S459" s="7" t="str">
        <f t="shared" ca="1" si="325"/>
        <v/>
      </c>
    </row>
    <row r="460" spans="1:19" x14ac:dyDescent="0.3">
      <c r="A460" s="1" t="str">
        <f t="shared" si="326"/>
        <v>LP_AtkUpOnLowerHp_04</v>
      </c>
      <c r="B460" s="1" t="s">
        <v>306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1.6099999999999999</v>
      </c>
      <c r="N460" s="1">
        <v>0</v>
      </c>
      <c r="O460" s="7">
        <f t="shared" ca="1" si="327"/>
        <v>0</v>
      </c>
      <c r="S460" s="7" t="str">
        <f t="shared" ca="1" si="325"/>
        <v/>
      </c>
    </row>
    <row r="461" spans="1:19" x14ac:dyDescent="0.3">
      <c r="A461" s="1" t="str">
        <f t="shared" si="326"/>
        <v>LP_AtkUpOnLowerHp_05</v>
      </c>
      <c r="B461" s="1" t="s">
        <v>306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2.1</v>
      </c>
      <c r="N461" s="1">
        <v>0</v>
      </c>
      <c r="O461" s="7">
        <f t="shared" ca="1" si="327"/>
        <v>0</v>
      </c>
      <c r="S461" s="7" t="str">
        <f t="shared" ca="1" si="325"/>
        <v/>
      </c>
    </row>
    <row r="462" spans="1:19" x14ac:dyDescent="0.3">
      <c r="A462" s="1" t="str">
        <f t="shared" ref="A462:A465" si="328">B462&amp;"_"&amp;TEXT(D462,"00")</f>
        <v>LP_AtkUpOnLowerHp_06</v>
      </c>
      <c r="B462" s="1" t="s">
        <v>306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2.625</v>
      </c>
      <c r="N462" s="1">
        <v>0</v>
      </c>
      <c r="O462" s="7">
        <f t="shared" ref="O462:O465" ca="1" si="329">IF(NOT(ISBLANK(N462)),N462,
IF(ISBLANK(M462),"",
VLOOKUP(M462,OFFSET(INDIRECT("$A:$B"),0,MATCH(M$1&amp;"_Verify",INDIRECT("$1:$1"),0)-1),2,0)
))</f>
        <v>0</v>
      </c>
      <c r="S462" s="7" t="str">
        <f t="shared" ref="S462:S465" ca="1" si="330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328"/>
        <v>LP_AtkUpOnLowerHp_07</v>
      </c>
      <c r="B463" s="1" t="s">
        <v>306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3.1850000000000005</v>
      </c>
      <c r="N463" s="1">
        <v>0</v>
      </c>
      <c r="O463" s="7">
        <f t="shared" ca="1" si="329"/>
        <v>0</v>
      </c>
      <c r="S463" s="7" t="str">
        <f t="shared" ca="1" si="330"/>
        <v/>
      </c>
    </row>
    <row r="464" spans="1:19" x14ac:dyDescent="0.3">
      <c r="A464" s="1" t="str">
        <f t="shared" si="328"/>
        <v>LP_AtkUpOnLowerHp_08</v>
      </c>
      <c r="B464" s="1" t="s">
        <v>306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3.7800000000000007</v>
      </c>
      <c r="N464" s="1">
        <v>0</v>
      </c>
      <c r="O464" s="7">
        <f t="shared" ca="1" si="329"/>
        <v>0</v>
      </c>
      <c r="S464" s="7" t="str">
        <f t="shared" ca="1" si="330"/>
        <v/>
      </c>
    </row>
    <row r="465" spans="1:19" x14ac:dyDescent="0.3">
      <c r="A465" s="1" t="str">
        <f t="shared" si="328"/>
        <v>LP_AtkUpOnLowerHp_09</v>
      </c>
      <c r="B465" s="1" t="s">
        <v>306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4.41</v>
      </c>
      <c r="N465" s="1">
        <v>0</v>
      </c>
      <c r="O465" s="7">
        <f t="shared" ca="1" si="329"/>
        <v>0</v>
      </c>
      <c r="S465" s="7" t="str">
        <f t="shared" ca="1" si="330"/>
        <v/>
      </c>
    </row>
    <row r="466" spans="1:19" x14ac:dyDescent="0.3">
      <c r="A466" s="1" t="str">
        <f t="shared" ref="A466:A501" si="331">B466&amp;"_"&amp;TEXT(D466,"00")</f>
        <v>LP_AtkUpOnLowerHpBetter_01</v>
      </c>
      <c r="B466" s="1" t="s">
        <v>307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0.58333333333333337</v>
      </c>
      <c r="N466" s="1">
        <v>0</v>
      </c>
      <c r="O466" s="7">
        <f t="shared" ref="O466:O501" ca="1" si="332">IF(NOT(ISBLANK(N466)),N466,
IF(ISBLANK(M466),"",
VLOOKUP(M466,OFFSET(INDIRECT("$A:$B"),0,MATCH(M$1&amp;"_Verify",INDIRECT("$1:$1"),0)-1),2,0)
))</f>
        <v>0</v>
      </c>
      <c r="S466" s="7" t="str">
        <f t="shared" ca="1" si="325"/>
        <v/>
      </c>
    </row>
    <row r="467" spans="1:19" x14ac:dyDescent="0.3">
      <c r="A467" s="1" t="str">
        <f t="shared" si="331"/>
        <v>LP_AtkUpOnLowerHpBetter_02</v>
      </c>
      <c r="B467" s="1" t="s">
        <v>307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1.2250000000000001</v>
      </c>
      <c r="N467" s="1">
        <v>0</v>
      </c>
      <c r="O467" s="7">
        <f t="shared" ca="1" si="332"/>
        <v>0</v>
      </c>
      <c r="S467" s="7" t="str">
        <f t="shared" ca="1" si="325"/>
        <v/>
      </c>
    </row>
    <row r="468" spans="1:19" x14ac:dyDescent="0.3">
      <c r="A468" s="1" t="str">
        <f t="shared" si="331"/>
        <v>LP_AtkUpOnLowerHpBetter_03</v>
      </c>
      <c r="B468" s="1" t="s">
        <v>307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1.9250000000000003</v>
      </c>
      <c r="N468" s="1">
        <v>0</v>
      </c>
      <c r="O468" s="7">
        <f t="shared" ca="1" si="332"/>
        <v>0</v>
      </c>
      <c r="S468" s="7" t="str">
        <f t="shared" ca="1" si="325"/>
        <v/>
      </c>
    </row>
    <row r="469" spans="1:19" x14ac:dyDescent="0.3">
      <c r="A469" s="1" t="str">
        <f t="shared" ref="A469:A470" si="333">B469&amp;"_"&amp;TEXT(D469,"00")</f>
        <v>LP_AtkUpOnLowerHpBetter_04</v>
      </c>
      <c r="B469" s="1" t="s">
        <v>307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2.6833333333333331</v>
      </c>
      <c r="N469" s="1">
        <v>0</v>
      </c>
      <c r="O469" s="7">
        <f t="shared" ref="O469:O470" ca="1" si="334">IF(NOT(ISBLANK(N469)),N469,
IF(ISBLANK(M469),"",
VLOOKUP(M469,OFFSET(INDIRECT("$A:$B"),0,MATCH(M$1&amp;"_Verify",INDIRECT("$1:$1"),0)-1),2,0)
))</f>
        <v>0</v>
      </c>
      <c r="S469" s="7" t="str">
        <f t="shared" ref="S469:S470" ca="1" si="335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333"/>
        <v>LP_AtkUpOnLowerHpBetter_05</v>
      </c>
      <c r="B470" s="1" t="s">
        <v>307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3.5000000000000004</v>
      </c>
      <c r="N470" s="1">
        <v>0</v>
      </c>
      <c r="O470" s="7">
        <f t="shared" ca="1" si="334"/>
        <v>0</v>
      </c>
      <c r="S470" s="7" t="str">
        <f t="shared" ca="1" si="335"/>
        <v/>
      </c>
    </row>
    <row r="471" spans="1:19" x14ac:dyDescent="0.3">
      <c r="A471" s="1" t="str">
        <f t="shared" ref="A471:A485" si="336">B471&amp;"_"&amp;TEXT(D471,"00")</f>
        <v>LP_AtkUpOnLowerHpBetter_06</v>
      </c>
      <c r="B471" s="1" t="s">
        <v>307</v>
      </c>
      <c r="C471" s="1" t="str">
        <f>IF(ISERROR(VLOOKUP(B471,AffectorValueTable!$A:$A,1,0)),"어펙터밸류없음","")</f>
        <v/>
      </c>
      <c r="D471" s="1">
        <v>6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3.5000000000000004</v>
      </c>
      <c r="N471" s="1">
        <v>0</v>
      </c>
      <c r="O471" s="7">
        <f t="shared" ref="O471:O485" ca="1" si="337">IF(NOT(ISBLANK(N471)),N471,
IF(ISBLANK(M471),"",
VLOOKUP(M471,OFFSET(INDIRECT("$A:$B"),0,MATCH(M$1&amp;"_Verify",INDIRECT("$1:$1"),0)-1),2,0)
))</f>
        <v>0</v>
      </c>
      <c r="S471" s="7" t="str">
        <f t="shared" ref="S471:S485" ca="1" si="338">IF(NOT(ISBLANK(R471)),R471,
IF(ISBLANK(Q471),"",
VLOOKUP(Q471,OFFSET(INDIRECT("$A:$B"),0,MATCH(Q$1&amp;"_Verify",INDIRECT("$1:$1"),0)-1),2,0)
))</f>
        <v/>
      </c>
    </row>
    <row r="472" spans="1:19" x14ac:dyDescent="0.3">
      <c r="A472" s="1" t="str">
        <f t="shared" si="336"/>
        <v>LP_AtkUpOnMaxHp_01</v>
      </c>
      <c r="B472" s="1" t="s">
        <v>938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ref="J472:J485" si="339">J162*4/3</f>
        <v>0.19999999999999998</v>
      </c>
      <c r="N472" s="1">
        <v>1</v>
      </c>
      <c r="O472" s="7">
        <f t="shared" ca="1" si="337"/>
        <v>1</v>
      </c>
      <c r="S472" s="7" t="str">
        <f t="shared" ca="1" si="338"/>
        <v/>
      </c>
    </row>
    <row r="473" spans="1:19" x14ac:dyDescent="0.3">
      <c r="A473" s="1" t="str">
        <f t="shared" si="336"/>
        <v>LP_AtkUpOnMaxHp_02</v>
      </c>
      <c r="B473" s="1" t="s">
        <v>938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39"/>
        <v>0.42</v>
      </c>
      <c r="N473" s="1">
        <v>1</v>
      </c>
      <c r="O473" s="7">
        <f t="shared" ca="1" si="337"/>
        <v>1</v>
      </c>
      <c r="S473" s="7" t="str">
        <f t="shared" ca="1" si="338"/>
        <v/>
      </c>
    </row>
    <row r="474" spans="1:19" x14ac:dyDescent="0.3">
      <c r="A474" s="1" t="str">
        <f t="shared" si="336"/>
        <v>LP_AtkUpOnMaxHp_03</v>
      </c>
      <c r="B474" s="1" t="s">
        <v>938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39"/>
        <v>0.66</v>
      </c>
      <c r="N474" s="1">
        <v>1</v>
      </c>
      <c r="O474" s="7">
        <f t="shared" ca="1" si="337"/>
        <v>1</v>
      </c>
      <c r="S474" s="7" t="str">
        <f t="shared" ca="1" si="338"/>
        <v/>
      </c>
    </row>
    <row r="475" spans="1:19" x14ac:dyDescent="0.3">
      <c r="A475" s="1" t="str">
        <f t="shared" si="336"/>
        <v>LP_AtkUpOnMaxHp_04</v>
      </c>
      <c r="B475" s="1" t="s">
        <v>938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39"/>
        <v>0.91999999999999993</v>
      </c>
      <c r="N475" s="1">
        <v>1</v>
      </c>
      <c r="O475" s="7">
        <f t="shared" ca="1" si="337"/>
        <v>1</v>
      </c>
      <c r="S475" s="7" t="str">
        <f t="shared" ca="1" si="338"/>
        <v/>
      </c>
    </row>
    <row r="476" spans="1:19" x14ac:dyDescent="0.3">
      <c r="A476" s="1" t="str">
        <f t="shared" si="336"/>
        <v>LP_AtkUpOnMaxHp_05</v>
      </c>
      <c r="B476" s="1" t="s">
        <v>938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39"/>
        <v>1.2</v>
      </c>
      <c r="N476" s="1">
        <v>1</v>
      </c>
      <c r="O476" s="7">
        <f t="shared" ca="1" si="337"/>
        <v>1</v>
      </c>
      <c r="S476" s="7" t="str">
        <f t="shared" ca="1" si="338"/>
        <v/>
      </c>
    </row>
    <row r="477" spans="1:19" x14ac:dyDescent="0.3">
      <c r="A477" s="1" t="str">
        <f t="shared" si="336"/>
        <v>LP_AtkUpOnMaxHp_06</v>
      </c>
      <c r="B477" s="1" t="s">
        <v>938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39"/>
        <v>1.5</v>
      </c>
      <c r="N477" s="1">
        <v>1</v>
      </c>
      <c r="O477" s="7">
        <f t="shared" ca="1" si="337"/>
        <v>1</v>
      </c>
      <c r="S477" s="7" t="str">
        <f t="shared" ca="1" si="338"/>
        <v/>
      </c>
    </row>
    <row r="478" spans="1:19" x14ac:dyDescent="0.3">
      <c r="A478" s="1" t="str">
        <f t="shared" si="336"/>
        <v>LP_AtkUpOnMaxHp_07</v>
      </c>
      <c r="B478" s="1" t="s">
        <v>938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39"/>
        <v>1.8200000000000003</v>
      </c>
      <c r="N478" s="1">
        <v>1</v>
      </c>
      <c r="O478" s="7">
        <f t="shared" ca="1" si="337"/>
        <v>1</v>
      </c>
      <c r="S478" s="7" t="str">
        <f t="shared" ca="1" si="338"/>
        <v/>
      </c>
    </row>
    <row r="479" spans="1:19" x14ac:dyDescent="0.3">
      <c r="A479" s="1" t="str">
        <f t="shared" si="336"/>
        <v>LP_AtkUpOnMaxHp_08</v>
      </c>
      <c r="B479" s="1" t="s">
        <v>938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39"/>
        <v>2.16</v>
      </c>
      <c r="N479" s="1">
        <v>1</v>
      </c>
      <c r="O479" s="7">
        <f t="shared" ca="1" si="337"/>
        <v>1</v>
      </c>
      <c r="S479" s="7" t="str">
        <f t="shared" ca="1" si="338"/>
        <v/>
      </c>
    </row>
    <row r="480" spans="1:19" x14ac:dyDescent="0.3">
      <c r="A480" s="1" t="str">
        <f t="shared" si="336"/>
        <v>LP_AtkUpOnMaxHp_09</v>
      </c>
      <c r="B480" s="1" t="s">
        <v>938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39"/>
        <v>2.52</v>
      </c>
      <c r="N480" s="1">
        <v>1</v>
      </c>
      <c r="O480" s="7">
        <f t="shared" ca="1" si="337"/>
        <v>1</v>
      </c>
      <c r="S480" s="7" t="str">
        <f t="shared" ca="1" si="338"/>
        <v/>
      </c>
    </row>
    <row r="481" spans="1:19" x14ac:dyDescent="0.3">
      <c r="A481" s="1" t="str">
        <f t="shared" si="336"/>
        <v>LP_AtkUpOnMaxHpBetter_01</v>
      </c>
      <c r="B481" s="1" t="s">
        <v>939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39"/>
        <v>0.33333333333333331</v>
      </c>
      <c r="N481" s="1">
        <v>1</v>
      </c>
      <c r="O481" s="7">
        <f t="shared" ca="1" si="337"/>
        <v>1</v>
      </c>
      <c r="S481" s="7" t="str">
        <f t="shared" ca="1" si="338"/>
        <v/>
      </c>
    </row>
    <row r="482" spans="1:19" x14ac:dyDescent="0.3">
      <c r="A482" s="1" t="str">
        <f t="shared" si="336"/>
        <v>LP_AtkUpOnMaxHpBetter_02</v>
      </c>
      <c r="B482" s="1" t="s">
        <v>939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39"/>
        <v>0.70000000000000007</v>
      </c>
      <c r="N482" s="1">
        <v>1</v>
      </c>
      <c r="O482" s="7">
        <f t="shared" ca="1" si="337"/>
        <v>1</v>
      </c>
      <c r="S482" s="7" t="str">
        <f t="shared" ca="1" si="338"/>
        <v/>
      </c>
    </row>
    <row r="483" spans="1:19" x14ac:dyDescent="0.3">
      <c r="A483" s="1" t="str">
        <f t="shared" si="336"/>
        <v>LP_AtkUpOnMaxHpBetter_03</v>
      </c>
      <c r="B483" s="1" t="s">
        <v>939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39"/>
        <v>1.1000000000000001</v>
      </c>
      <c r="N483" s="1">
        <v>1</v>
      </c>
      <c r="O483" s="7">
        <f t="shared" ca="1" si="337"/>
        <v>1</v>
      </c>
      <c r="S483" s="7" t="str">
        <f t="shared" ca="1" si="338"/>
        <v/>
      </c>
    </row>
    <row r="484" spans="1:19" x14ac:dyDescent="0.3">
      <c r="A484" s="1" t="str">
        <f t="shared" si="336"/>
        <v>LP_AtkUpOnMaxHpBetter_04</v>
      </c>
      <c r="B484" s="1" t="s">
        <v>939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39"/>
        <v>1.5333333333333332</v>
      </c>
      <c r="N484" s="1">
        <v>1</v>
      </c>
      <c r="O484" s="7">
        <f t="shared" ca="1" si="337"/>
        <v>1</v>
      </c>
      <c r="S484" s="7" t="str">
        <f t="shared" ca="1" si="338"/>
        <v/>
      </c>
    </row>
    <row r="485" spans="1:19" x14ac:dyDescent="0.3">
      <c r="A485" s="1" t="str">
        <f t="shared" si="336"/>
        <v>LP_AtkUpOnMaxHpBetter_05</v>
      </c>
      <c r="B485" s="1" t="s">
        <v>939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39"/>
        <v>2</v>
      </c>
      <c r="N485" s="1">
        <v>1</v>
      </c>
      <c r="O485" s="7">
        <f t="shared" ca="1" si="337"/>
        <v>1</v>
      </c>
      <c r="S485" s="7" t="str">
        <f t="shared" ca="1" si="338"/>
        <v/>
      </c>
    </row>
    <row r="486" spans="1:19" x14ac:dyDescent="0.3">
      <c r="A486" s="1" t="str">
        <f t="shared" ref="A486:A499" si="340">B486&amp;"_"&amp;TEXT(D486,"00")</f>
        <v>LP_AtkUpOnKillUntilGettingHit_01</v>
      </c>
      <c r="B486" s="1" t="s">
        <v>940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ref="J486:J499" si="341">J162*1/20</f>
        <v>7.4999999999999997E-3</v>
      </c>
      <c r="O486" s="7" t="str">
        <f t="shared" ref="O486:O499" ca="1" si="342">IF(NOT(ISBLANK(N486)),N486,
IF(ISBLANK(M486),"",
VLOOKUP(M486,OFFSET(INDIRECT("$A:$B"),0,MATCH(M$1&amp;"_Verify",INDIRECT("$1:$1"),0)-1),2,0)
))</f>
        <v/>
      </c>
      <c r="S486" s="7" t="str">
        <f t="shared" ref="S486:S499" ca="1" si="343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340"/>
        <v>LP_AtkUpOnKillUntilGettingHit_02</v>
      </c>
      <c r="B487" s="1" t="s">
        <v>940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1"/>
        <v>1.575E-2</v>
      </c>
      <c r="O487" s="7" t="str">
        <f t="shared" ca="1" si="342"/>
        <v/>
      </c>
      <c r="S487" s="7" t="str">
        <f t="shared" ca="1" si="343"/>
        <v/>
      </c>
    </row>
    <row r="488" spans="1:19" x14ac:dyDescent="0.3">
      <c r="A488" s="1" t="str">
        <f t="shared" si="340"/>
        <v>LP_AtkUpOnKillUntilGettingHit_03</v>
      </c>
      <c r="B488" s="1" t="s">
        <v>940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1"/>
        <v>2.4750000000000001E-2</v>
      </c>
      <c r="O488" s="7" t="str">
        <f t="shared" ca="1" si="342"/>
        <v/>
      </c>
      <c r="S488" s="7" t="str">
        <f t="shared" ca="1" si="343"/>
        <v/>
      </c>
    </row>
    <row r="489" spans="1:19" x14ac:dyDescent="0.3">
      <c r="A489" s="1" t="str">
        <f t="shared" si="340"/>
        <v>LP_AtkUpOnKillUntilGettingHit_04</v>
      </c>
      <c r="B489" s="1" t="s">
        <v>940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1"/>
        <v>3.4499999999999996E-2</v>
      </c>
      <c r="O489" s="7" t="str">
        <f t="shared" ca="1" si="342"/>
        <v/>
      </c>
      <c r="S489" s="7" t="str">
        <f t="shared" ca="1" si="343"/>
        <v/>
      </c>
    </row>
    <row r="490" spans="1:19" x14ac:dyDescent="0.3">
      <c r="A490" s="1" t="str">
        <f t="shared" si="340"/>
        <v>LP_AtkUpOnKillUntilGettingHit_05</v>
      </c>
      <c r="B490" s="1" t="s">
        <v>940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1"/>
        <v>4.4999999999999998E-2</v>
      </c>
      <c r="O490" s="7" t="str">
        <f t="shared" ca="1" si="342"/>
        <v/>
      </c>
      <c r="S490" s="7" t="str">
        <f t="shared" ca="1" si="343"/>
        <v/>
      </c>
    </row>
    <row r="491" spans="1:19" x14ac:dyDescent="0.3">
      <c r="A491" s="1" t="str">
        <f t="shared" si="340"/>
        <v>LP_AtkUpOnKillUntilGettingHit_06</v>
      </c>
      <c r="B491" s="1" t="s">
        <v>940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1"/>
        <v>5.6250000000000001E-2</v>
      </c>
      <c r="O491" s="7" t="str">
        <f t="shared" ca="1" si="342"/>
        <v/>
      </c>
      <c r="S491" s="7" t="str">
        <f t="shared" ca="1" si="343"/>
        <v/>
      </c>
    </row>
    <row r="492" spans="1:19" x14ac:dyDescent="0.3">
      <c r="A492" s="1" t="str">
        <f t="shared" si="340"/>
        <v>LP_AtkUpOnKillUntilGettingHit_07</v>
      </c>
      <c r="B492" s="1" t="s">
        <v>940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1"/>
        <v>6.8250000000000005E-2</v>
      </c>
      <c r="O492" s="7" t="str">
        <f t="shared" ca="1" si="342"/>
        <v/>
      </c>
      <c r="S492" s="7" t="str">
        <f t="shared" ca="1" si="343"/>
        <v/>
      </c>
    </row>
    <row r="493" spans="1:19" x14ac:dyDescent="0.3">
      <c r="A493" s="1" t="str">
        <f t="shared" si="340"/>
        <v>LP_AtkUpOnKillUntilGettingHit_08</v>
      </c>
      <c r="B493" s="1" t="s">
        <v>940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1"/>
        <v>8.1000000000000003E-2</v>
      </c>
      <c r="O493" s="7" t="str">
        <f t="shared" ca="1" si="342"/>
        <v/>
      </c>
      <c r="S493" s="7" t="str">
        <f t="shared" ca="1" si="343"/>
        <v/>
      </c>
    </row>
    <row r="494" spans="1:19" x14ac:dyDescent="0.3">
      <c r="A494" s="1" t="str">
        <f t="shared" si="340"/>
        <v>LP_AtkUpOnKillUntilGettingHit_09</v>
      </c>
      <c r="B494" s="1" t="s">
        <v>940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1"/>
        <v>9.4500000000000001E-2</v>
      </c>
      <c r="O494" s="7" t="str">
        <f t="shared" ca="1" si="342"/>
        <v/>
      </c>
      <c r="S494" s="7" t="str">
        <f t="shared" ca="1" si="343"/>
        <v/>
      </c>
    </row>
    <row r="495" spans="1:19" x14ac:dyDescent="0.3">
      <c r="A495" s="1" t="str">
        <f t="shared" si="340"/>
        <v>LP_AtkUpOnKillUntilGettingHitBetter_01</v>
      </c>
      <c r="B495" s="1" t="s">
        <v>941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1"/>
        <v>1.2500000000000001E-2</v>
      </c>
      <c r="O495" s="7" t="str">
        <f t="shared" ca="1" si="342"/>
        <v/>
      </c>
      <c r="S495" s="7" t="str">
        <f t="shared" ca="1" si="343"/>
        <v/>
      </c>
    </row>
    <row r="496" spans="1:19" x14ac:dyDescent="0.3">
      <c r="A496" s="1" t="str">
        <f t="shared" si="340"/>
        <v>LP_AtkUpOnKillUntilGettingHitBetter_02</v>
      </c>
      <c r="B496" s="1" t="s">
        <v>941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1"/>
        <v>2.6250000000000002E-2</v>
      </c>
      <c r="O496" s="7" t="str">
        <f t="shared" ca="1" si="342"/>
        <v/>
      </c>
      <c r="S496" s="7" t="str">
        <f t="shared" ca="1" si="343"/>
        <v/>
      </c>
    </row>
    <row r="497" spans="1:19" x14ac:dyDescent="0.3">
      <c r="A497" s="1" t="str">
        <f t="shared" si="340"/>
        <v>LP_AtkUpOnKillUntilGettingHitBetter_03</v>
      </c>
      <c r="B497" s="1" t="s">
        <v>941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1"/>
        <v>4.1250000000000002E-2</v>
      </c>
      <c r="O497" s="7" t="str">
        <f t="shared" ca="1" si="342"/>
        <v/>
      </c>
      <c r="S497" s="7" t="str">
        <f t="shared" ca="1" si="343"/>
        <v/>
      </c>
    </row>
    <row r="498" spans="1:19" x14ac:dyDescent="0.3">
      <c r="A498" s="1" t="str">
        <f t="shared" si="340"/>
        <v>LP_AtkUpOnKillUntilGettingHitBetter_04</v>
      </c>
      <c r="B498" s="1" t="s">
        <v>941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1"/>
        <v>5.7499999999999996E-2</v>
      </c>
      <c r="O498" s="7" t="str">
        <f t="shared" ca="1" si="342"/>
        <v/>
      </c>
      <c r="S498" s="7" t="str">
        <f t="shared" ca="1" si="343"/>
        <v/>
      </c>
    </row>
    <row r="499" spans="1:19" x14ac:dyDescent="0.3">
      <c r="A499" s="1" t="str">
        <f t="shared" si="340"/>
        <v>LP_AtkUpOnKillUntilGettingHitBetter_05</v>
      </c>
      <c r="B499" s="1" t="s">
        <v>941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1"/>
        <v>7.4999999999999997E-2</v>
      </c>
      <c r="O499" s="7" t="str">
        <f t="shared" ca="1" si="342"/>
        <v/>
      </c>
      <c r="S499" s="7" t="str">
        <f t="shared" ca="1" si="343"/>
        <v/>
      </c>
    </row>
    <row r="500" spans="1:19" x14ac:dyDescent="0.3">
      <c r="A500" s="1" t="str">
        <f t="shared" si="331"/>
        <v>LP_CritDmgUpOnLowerHp_01</v>
      </c>
      <c r="B500" s="1" t="s">
        <v>308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0.5</v>
      </c>
      <c r="O500" s="7" t="str">
        <f t="shared" ca="1" si="332"/>
        <v/>
      </c>
      <c r="S500" s="7" t="str">
        <f t="shared" ca="1" si="325"/>
        <v/>
      </c>
    </row>
    <row r="501" spans="1:19" x14ac:dyDescent="0.3">
      <c r="A501" s="1" t="str">
        <f t="shared" si="331"/>
        <v>LP_CritDmgUpOnLowerHp_02</v>
      </c>
      <c r="B501" s="1" t="s">
        <v>308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1.05</v>
      </c>
      <c r="O501" s="7" t="str">
        <f t="shared" ca="1" si="332"/>
        <v/>
      </c>
      <c r="S501" s="7" t="str">
        <f t="shared" ca="1" si="325"/>
        <v/>
      </c>
    </row>
    <row r="502" spans="1:19" x14ac:dyDescent="0.3">
      <c r="A502" s="1" t="str">
        <f t="shared" ref="A502:A504" si="344">B502&amp;"_"&amp;TEXT(D502,"00")</f>
        <v>LP_CritDmgUpOnLowerHp_03</v>
      </c>
      <c r="B502" s="1" t="s">
        <v>308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1.6500000000000001</v>
      </c>
      <c r="O502" s="7" t="str">
        <f t="shared" ref="O502:O504" ca="1" si="345">IF(NOT(ISBLANK(N502)),N502,
IF(ISBLANK(M502),"",
VLOOKUP(M502,OFFSET(INDIRECT("$A:$B"),0,MATCH(M$1&amp;"_Verify",INDIRECT("$1:$1"),0)-1),2,0)
))</f>
        <v/>
      </c>
      <c r="S502" s="7" t="str">
        <f t="shared" ca="1" si="325"/>
        <v/>
      </c>
    </row>
    <row r="503" spans="1:19" x14ac:dyDescent="0.3">
      <c r="A503" s="1" t="str">
        <f t="shared" si="344"/>
        <v>LP_CritDmgUpOnLowerHp_04</v>
      </c>
      <c r="B503" s="1" t="s">
        <v>308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2.2999999999999998</v>
      </c>
      <c r="O503" s="7" t="str">
        <f t="shared" ca="1" si="345"/>
        <v/>
      </c>
      <c r="S503" s="7" t="str">
        <f t="shared" ref="S503:S504" ca="1" si="346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44"/>
        <v>LP_CritDmgUpOnLowerHp_05</v>
      </c>
      <c r="B504" s="1" t="s">
        <v>308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</v>
      </c>
      <c r="O504" s="7" t="str">
        <f t="shared" ca="1" si="345"/>
        <v/>
      </c>
      <c r="S504" s="7" t="str">
        <f t="shared" ca="1" si="346"/>
        <v/>
      </c>
    </row>
    <row r="505" spans="1:19" x14ac:dyDescent="0.3">
      <c r="A505" s="1" t="str">
        <f t="shared" ref="A505:A516" si="347">B505&amp;"_"&amp;TEXT(D505,"00")</f>
        <v>LP_CritDmgUpOnLowerHpBetter_01</v>
      </c>
      <c r="B505" s="1" t="s">
        <v>309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</v>
      </c>
      <c r="O505" s="7" t="str">
        <f t="shared" ref="O505:O516" ca="1" si="348">IF(NOT(ISBLANK(N505)),N505,
IF(ISBLANK(M505),"",
VLOOKUP(M505,OFFSET(INDIRECT("$A:$B"),0,MATCH(M$1&amp;"_Verify",INDIRECT("$1:$1"),0)-1),2,0)
))</f>
        <v/>
      </c>
      <c r="S505" s="7" t="str">
        <f t="shared" ca="1" si="325"/>
        <v/>
      </c>
    </row>
    <row r="506" spans="1:19" x14ac:dyDescent="0.3">
      <c r="A506" s="1" t="str">
        <f t="shared" ref="A506" si="349">B506&amp;"_"&amp;TEXT(D506,"00")</f>
        <v>LP_CritDmgUpOnLowerHpBetter_02</v>
      </c>
      <c r="B506" s="1" t="s">
        <v>309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2.1</v>
      </c>
      <c r="O506" s="7" t="str">
        <f t="shared" ref="O506" ca="1" si="350">IF(NOT(ISBLANK(N506)),N506,
IF(ISBLANK(M506),"",
VLOOKUP(M506,OFFSET(INDIRECT("$A:$B"),0,MATCH(M$1&amp;"_Verify",INDIRECT("$1:$1"),0)-1),2,0)
))</f>
        <v/>
      </c>
      <c r="S506" s="7" t="str">
        <f t="shared" ref="S506" ca="1" si="351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ref="A507" si="352">B507&amp;"_"&amp;TEXT(D507,"00")</f>
        <v>LP_CritDmgUpOnLowerHpBetter_03</v>
      </c>
      <c r="B507" s="1" t="s">
        <v>309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3.3</v>
      </c>
      <c r="O507" s="7" t="str">
        <f t="shared" ref="O507" ca="1" si="353">IF(NOT(ISBLANK(N507)),N507,
IF(ISBLANK(M507),"",
VLOOKUP(M507,OFFSET(INDIRECT("$A:$B"),0,MATCH(M$1&amp;"_Verify",INDIRECT("$1:$1"),0)-1),2,0)
))</f>
        <v/>
      </c>
      <c r="S507" s="7" t="str">
        <f t="shared" ref="S507" ca="1" si="354">IF(NOT(ISBLANK(R507)),R507,
IF(ISBLANK(Q507),"",
VLOOKUP(Q507,OFFSET(INDIRECT("$A:$B"),0,MATCH(Q$1&amp;"_Verify",INDIRECT("$1:$1"),0)-1),2,0)
))</f>
        <v/>
      </c>
    </row>
    <row r="508" spans="1:19" x14ac:dyDescent="0.3">
      <c r="A508" s="1" t="str">
        <f t="shared" si="347"/>
        <v>LP_InstantKill_01</v>
      </c>
      <c r="B508" s="1" t="s">
        <v>310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0.06</v>
      </c>
      <c r="O508" s="7" t="str">
        <f t="shared" ca="1" si="348"/>
        <v/>
      </c>
      <c r="S508" s="7" t="str">
        <f t="shared" ca="1" si="325"/>
        <v/>
      </c>
    </row>
    <row r="509" spans="1:19" x14ac:dyDescent="0.3">
      <c r="A509" s="1" t="str">
        <f t="shared" si="347"/>
        <v>LP_InstantKill_02</v>
      </c>
      <c r="B509" s="1" t="s">
        <v>310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0.126</v>
      </c>
      <c r="O509" s="7" t="str">
        <f t="shared" ca="1" si="348"/>
        <v/>
      </c>
      <c r="S509" s="7" t="str">
        <f t="shared" ca="1" si="325"/>
        <v/>
      </c>
    </row>
    <row r="510" spans="1:19" x14ac:dyDescent="0.3">
      <c r="A510" s="1" t="str">
        <f t="shared" si="347"/>
        <v>LP_InstantKill_03</v>
      </c>
      <c r="B510" s="1" t="s">
        <v>310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0.19800000000000004</v>
      </c>
      <c r="O510" s="7" t="str">
        <f t="shared" ca="1" si="348"/>
        <v/>
      </c>
      <c r="S510" s="7" t="str">
        <f t="shared" ca="1" si="325"/>
        <v/>
      </c>
    </row>
    <row r="511" spans="1:19" x14ac:dyDescent="0.3">
      <c r="A511" s="1" t="str">
        <f t="shared" si="347"/>
        <v>LP_InstantKill_04</v>
      </c>
      <c r="B511" s="1" t="s">
        <v>310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0.27599999999999997</v>
      </c>
      <c r="O511" s="7" t="str">
        <f t="shared" ca="1" si="348"/>
        <v/>
      </c>
      <c r="S511" s="7" t="str">
        <f t="shared" ca="1" si="325"/>
        <v/>
      </c>
    </row>
    <row r="512" spans="1:19" x14ac:dyDescent="0.3">
      <c r="A512" s="1" t="str">
        <f t="shared" si="347"/>
        <v>LP_InstantKill_05</v>
      </c>
      <c r="B512" s="1" t="s">
        <v>310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0.36</v>
      </c>
      <c r="O512" s="7" t="str">
        <f t="shared" ca="1" si="348"/>
        <v/>
      </c>
      <c r="S512" s="7" t="str">
        <f t="shared" ca="1" si="325"/>
        <v/>
      </c>
    </row>
    <row r="513" spans="1:19" x14ac:dyDescent="0.3">
      <c r="A513" s="1" t="str">
        <f t="shared" si="347"/>
        <v>LP_InstantKill_06</v>
      </c>
      <c r="B513" s="1" t="s">
        <v>310</v>
      </c>
      <c r="C513" s="1" t="str">
        <f>IF(ISERROR(VLOOKUP(B513,AffectorValueTable!$A:$A,1,0)),"어펙터밸류없음","")</f>
        <v/>
      </c>
      <c r="D513" s="1">
        <v>6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0.45</v>
      </c>
      <c r="O513" s="7" t="str">
        <f t="shared" ca="1" si="348"/>
        <v/>
      </c>
      <c r="S513" s="7" t="str">
        <f t="shared" ca="1" si="325"/>
        <v/>
      </c>
    </row>
    <row r="514" spans="1:19" x14ac:dyDescent="0.3">
      <c r="A514" s="1" t="str">
        <f t="shared" si="347"/>
        <v>LP_InstantKill_07</v>
      </c>
      <c r="B514" s="1" t="s">
        <v>310</v>
      </c>
      <c r="C514" s="1" t="str">
        <f>IF(ISERROR(VLOOKUP(B514,AffectorValueTable!$A:$A,1,0)),"어펙터밸류없음","")</f>
        <v/>
      </c>
      <c r="D514" s="1">
        <v>7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0.54600000000000015</v>
      </c>
      <c r="O514" s="7" t="str">
        <f t="shared" ca="1" si="348"/>
        <v/>
      </c>
      <c r="S514" s="7" t="str">
        <f t="shared" ca="1" si="325"/>
        <v/>
      </c>
    </row>
    <row r="515" spans="1:19" x14ac:dyDescent="0.3">
      <c r="A515" s="1" t="str">
        <f t="shared" si="347"/>
        <v>LP_InstantKill_08</v>
      </c>
      <c r="B515" s="1" t="s">
        <v>310</v>
      </c>
      <c r="C515" s="1" t="str">
        <f>IF(ISERROR(VLOOKUP(B515,AffectorValueTable!$A:$A,1,0)),"어펙터밸류없음","")</f>
        <v/>
      </c>
      <c r="D515" s="1">
        <v>8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0.64800000000000013</v>
      </c>
      <c r="O515" s="7" t="str">
        <f t="shared" ca="1" si="348"/>
        <v/>
      </c>
      <c r="S515" s="7" t="str">
        <f t="shared" ca="1" si="325"/>
        <v/>
      </c>
    </row>
    <row r="516" spans="1:19" x14ac:dyDescent="0.3">
      <c r="A516" s="1" t="str">
        <f t="shared" si="347"/>
        <v>LP_InstantKill_09</v>
      </c>
      <c r="B516" s="1" t="s">
        <v>310</v>
      </c>
      <c r="C516" s="1" t="str">
        <f>IF(ISERROR(VLOOKUP(B516,AffectorValueTable!$A:$A,1,0)),"어펙터밸류없음","")</f>
        <v/>
      </c>
      <c r="D516" s="1">
        <v>9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0.75600000000000001</v>
      </c>
      <c r="O516" s="7" t="str">
        <f t="shared" ca="1" si="348"/>
        <v/>
      </c>
      <c r="S516" s="7" t="str">
        <f t="shared" ca="1" si="325"/>
        <v/>
      </c>
    </row>
    <row r="517" spans="1:19" x14ac:dyDescent="0.3">
      <c r="A517" s="1" t="str">
        <f t="shared" ref="A517:A526" si="355">B517&amp;"_"&amp;TEXT(D517,"00")</f>
        <v>LP_InstantKillBetter_01</v>
      </c>
      <c r="B517" s="1" t="s">
        <v>312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0.12</v>
      </c>
      <c r="O517" s="7" t="str">
        <f t="shared" ref="O517:O526" ca="1" si="356">IF(NOT(ISBLANK(N517)),N517,
IF(ISBLANK(M517),"",
VLOOKUP(M517,OFFSET(INDIRECT("$A:$B"),0,MATCH(M$1&amp;"_Verify",INDIRECT("$1:$1"),0)-1),2,0)
))</f>
        <v/>
      </c>
      <c r="S517" s="7" t="str">
        <f t="shared" ca="1" si="325"/>
        <v/>
      </c>
    </row>
    <row r="518" spans="1:19" x14ac:dyDescent="0.3">
      <c r="A518" s="1" t="str">
        <f t="shared" si="355"/>
        <v>LP_InstantKillBetter_02</v>
      </c>
      <c r="B518" s="1" t="s">
        <v>312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0.252</v>
      </c>
      <c r="O518" s="7" t="str">
        <f t="shared" ca="1" si="356"/>
        <v/>
      </c>
      <c r="S518" s="7" t="str">
        <f t="shared" ca="1" si="325"/>
        <v/>
      </c>
    </row>
    <row r="519" spans="1:19" x14ac:dyDescent="0.3">
      <c r="A519" s="1" t="str">
        <f t="shared" ref="A519:A521" si="357">B519&amp;"_"&amp;TEXT(D519,"00")</f>
        <v>LP_InstantKillBetter_03</v>
      </c>
      <c r="B519" s="1" t="s">
        <v>312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0.39600000000000002</v>
      </c>
      <c r="O519" s="7" t="str">
        <f t="shared" ref="O519:O521" ca="1" si="358">IF(NOT(ISBLANK(N519)),N519,
IF(ISBLANK(M519),"",
VLOOKUP(M519,OFFSET(INDIRECT("$A:$B"),0,MATCH(M$1&amp;"_Verify",INDIRECT("$1:$1"),0)-1),2,0)
))</f>
        <v/>
      </c>
      <c r="S519" s="7" t="str">
        <f t="shared" ca="1" si="325"/>
        <v/>
      </c>
    </row>
    <row r="520" spans="1:19" x14ac:dyDescent="0.3">
      <c r="A520" s="1" t="str">
        <f t="shared" si="357"/>
        <v>LP_InstantKillBetter_04</v>
      </c>
      <c r="B520" s="1" t="s">
        <v>312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0.55199999999999994</v>
      </c>
      <c r="O520" s="7" t="str">
        <f t="shared" ca="1" si="358"/>
        <v/>
      </c>
      <c r="S520" s="7" t="str">
        <f t="shared" ca="1" si="325"/>
        <v/>
      </c>
    </row>
    <row r="521" spans="1:19" x14ac:dyDescent="0.3">
      <c r="A521" s="1" t="str">
        <f t="shared" si="357"/>
        <v>LP_InstantKillBetter_05</v>
      </c>
      <c r="B521" s="1" t="s">
        <v>312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0.72</v>
      </c>
      <c r="O521" s="7" t="str">
        <f t="shared" ca="1" si="358"/>
        <v/>
      </c>
      <c r="S521" s="7" t="str">
        <f t="shared" ca="1" si="325"/>
        <v/>
      </c>
    </row>
    <row r="522" spans="1:19" x14ac:dyDescent="0.3">
      <c r="A522" s="1" t="str">
        <f t="shared" si="355"/>
        <v>LP_ImmortalWill_01</v>
      </c>
      <c r="B522" s="1" t="s">
        <v>313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ref="J522:J535" si="359">J162</f>
        <v>0.15</v>
      </c>
      <c r="O522" s="7" t="str">
        <f t="shared" ca="1" si="356"/>
        <v/>
      </c>
      <c r="S522" s="7" t="str">
        <f t="shared" ca="1" si="325"/>
        <v/>
      </c>
    </row>
    <row r="523" spans="1:19" x14ac:dyDescent="0.3">
      <c r="A523" s="1" t="str">
        <f t="shared" si="355"/>
        <v>LP_ImmortalWill_02</v>
      </c>
      <c r="B523" s="1" t="s">
        <v>313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59"/>
        <v>0.315</v>
      </c>
      <c r="O523" s="7" t="str">
        <f t="shared" ca="1" si="356"/>
        <v/>
      </c>
      <c r="S523" s="7" t="str">
        <f t="shared" ca="1" si="325"/>
        <v/>
      </c>
    </row>
    <row r="524" spans="1:19" x14ac:dyDescent="0.3">
      <c r="A524" s="1" t="str">
        <f t="shared" si="355"/>
        <v>LP_ImmortalWill_03</v>
      </c>
      <c r="B524" s="1" t="s">
        <v>313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59"/>
        <v>0.49500000000000005</v>
      </c>
      <c r="O524" s="7" t="str">
        <f t="shared" ca="1" si="356"/>
        <v/>
      </c>
      <c r="S524" s="7" t="str">
        <f t="shared" ca="1" si="325"/>
        <v/>
      </c>
    </row>
    <row r="525" spans="1:19" x14ac:dyDescent="0.3">
      <c r="A525" s="1" t="str">
        <f t="shared" si="355"/>
        <v>LP_ImmortalWill_04</v>
      </c>
      <c r="B525" s="1" t="s">
        <v>313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59"/>
        <v>0.69</v>
      </c>
      <c r="O525" s="7" t="str">
        <f t="shared" ca="1" si="356"/>
        <v/>
      </c>
      <c r="S525" s="7" t="str">
        <f t="shared" ca="1" si="325"/>
        <v/>
      </c>
    </row>
    <row r="526" spans="1:19" x14ac:dyDescent="0.3">
      <c r="A526" s="1" t="str">
        <f t="shared" si="355"/>
        <v>LP_ImmortalWill_05</v>
      </c>
      <c r="B526" s="1" t="s">
        <v>313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59"/>
        <v>0.89999999999999991</v>
      </c>
      <c r="O526" s="7" t="str">
        <f t="shared" ca="1" si="356"/>
        <v/>
      </c>
      <c r="S526" s="7" t="str">
        <f t="shared" ca="1" si="325"/>
        <v/>
      </c>
    </row>
    <row r="527" spans="1:19" x14ac:dyDescent="0.3">
      <c r="A527" s="1" t="str">
        <f t="shared" ref="A527:A530" si="360">B527&amp;"_"&amp;TEXT(D527,"00")</f>
        <v>LP_ImmortalWill_06</v>
      </c>
      <c r="B527" s="1" t="s">
        <v>313</v>
      </c>
      <c r="C527" s="1" t="str">
        <f>IF(ISERROR(VLOOKUP(B527,AffectorValueTable!$A:$A,1,0)),"어펙터밸류없음","")</f>
        <v/>
      </c>
      <c r="D527" s="1">
        <v>6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59"/>
        <v>1.125</v>
      </c>
      <c r="O527" s="7" t="str">
        <f t="shared" ref="O527:O530" ca="1" si="361">IF(NOT(ISBLANK(N527)),N527,
IF(ISBLANK(M527),"",
VLOOKUP(M527,OFFSET(INDIRECT("$A:$B"),0,MATCH(M$1&amp;"_Verify",INDIRECT("$1:$1"),0)-1),2,0)
))</f>
        <v/>
      </c>
      <c r="S527" s="7" t="str">
        <f t="shared" ca="1" si="325"/>
        <v/>
      </c>
    </row>
    <row r="528" spans="1:19" x14ac:dyDescent="0.3">
      <c r="A528" s="1" t="str">
        <f t="shared" si="360"/>
        <v>LP_ImmortalWill_07</v>
      </c>
      <c r="B528" s="1" t="s">
        <v>313</v>
      </c>
      <c r="C528" s="1" t="str">
        <f>IF(ISERROR(VLOOKUP(B528,AffectorValueTable!$A:$A,1,0)),"어펙터밸류없음","")</f>
        <v/>
      </c>
      <c r="D528" s="1">
        <v>7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59"/>
        <v>1.3650000000000002</v>
      </c>
      <c r="O528" s="7" t="str">
        <f t="shared" ca="1" si="361"/>
        <v/>
      </c>
      <c r="S528" s="7" t="str">
        <f t="shared" ca="1" si="325"/>
        <v/>
      </c>
    </row>
    <row r="529" spans="1:21" x14ac:dyDescent="0.3">
      <c r="A529" s="1" t="str">
        <f t="shared" si="360"/>
        <v>LP_ImmortalWill_08</v>
      </c>
      <c r="B529" s="1" t="s">
        <v>313</v>
      </c>
      <c r="C529" s="1" t="str">
        <f>IF(ISERROR(VLOOKUP(B529,AffectorValueTable!$A:$A,1,0)),"어펙터밸류없음","")</f>
        <v/>
      </c>
      <c r="D529" s="1">
        <v>8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59"/>
        <v>1.62</v>
      </c>
      <c r="O529" s="7" t="str">
        <f t="shared" ca="1" si="361"/>
        <v/>
      </c>
      <c r="S529" s="7" t="str">
        <f t="shared" ca="1" si="325"/>
        <v/>
      </c>
    </row>
    <row r="530" spans="1:21" x14ac:dyDescent="0.3">
      <c r="A530" s="1" t="str">
        <f t="shared" si="360"/>
        <v>LP_ImmortalWill_09</v>
      </c>
      <c r="B530" s="1" t="s">
        <v>313</v>
      </c>
      <c r="C530" s="1" t="str">
        <f>IF(ISERROR(VLOOKUP(B530,AffectorValueTable!$A:$A,1,0)),"어펙터밸류없음","")</f>
        <v/>
      </c>
      <c r="D530" s="1">
        <v>9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59"/>
        <v>1.89</v>
      </c>
      <c r="O530" s="7" t="str">
        <f t="shared" ca="1" si="361"/>
        <v/>
      </c>
      <c r="S530" s="7" t="str">
        <f t="shared" ca="1" si="325"/>
        <v/>
      </c>
    </row>
    <row r="531" spans="1:21" x14ac:dyDescent="0.3">
      <c r="A531" s="1" t="str">
        <f t="shared" ref="A531:A555" si="362">B531&amp;"_"&amp;TEXT(D531,"00")</f>
        <v>LP_ImmortalWillBetter_01</v>
      </c>
      <c r="B531" s="1" t="s">
        <v>314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59"/>
        <v>0.25</v>
      </c>
      <c r="O531" s="7" t="str">
        <f t="shared" ref="O531:O555" ca="1" si="363">IF(NOT(ISBLANK(N531)),N531,
IF(ISBLANK(M531),"",
VLOOKUP(M531,OFFSET(INDIRECT("$A:$B"),0,MATCH(M$1&amp;"_Verify",INDIRECT("$1:$1"),0)-1),2,0)
))</f>
        <v/>
      </c>
      <c r="S531" s="7" t="str">
        <f t="shared" ca="1" si="325"/>
        <v/>
      </c>
    </row>
    <row r="532" spans="1:21" x14ac:dyDescent="0.3">
      <c r="A532" s="1" t="str">
        <f t="shared" si="362"/>
        <v>LP_ImmortalWillBetter_02</v>
      </c>
      <c r="B532" s="1" t="s">
        <v>314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59"/>
        <v>0.52500000000000002</v>
      </c>
      <c r="O532" s="7" t="str">
        <f t="shared" ca="1" si="363"/>
        <v/>
      </c>
      <c r="S532" s="7" t="str">
        <f t="shared" ca="1" si="325"/>
        <v/>
      </c>
    </row>
    <row r="533" spans="1:21" x14ac:dyDescent="0.3">
      <c r="A533" s="1" t="str">
        <f t="shared" ref="A533:A535" si="364">B533&amp;"_"&amp;TEXT(D533,"00")</f>
        <v>LP_ImmortalWillBetter_03</v>
      </c>
      <c r="B533" s="1" t="s">
        <v>314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59"/>
        <v>0.82500000000000007</v>
      </c>
      <c r="O533" s="7" t="str">
        <f t="shared" ref="O533:O535" ca="1" si="365">IF(NOT(ISBLANK(N533)),N533,
IF(ISBLANK(M533),"",
VLOOKUP(M533,OFFSET(INDIRECT("$A:$B"),0,MATCH(M$1&amp;"_Verify",INDIRECT("$1:$1"),0)-1),2,0)
))</f>
        <v/>
      </c>
      <c r="S533" s="7" t="str">
        <f t="shared" ca="1" si="325"/>
        <v/>
      </c>
    </row>
    <row r="534" spans="1:21" x14ac:dyDescent="0.3">
      <c r="A534" s="1" t="str">
        <f t="shared" si="364"/>
        <v>LP_ImmortalWillBetter_04</v>
      </c>
      <c r="B534" s="1" t="s">
        <v>314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59"/>
        <v>1.1499999999999999</v>
      </c>
      <c r="O534" s="7" t="str">
        <f t="shared" ca="1" si="365"/>
        <v/>
      </c>
      <c r="S534" s="7" t="str">
        <f t="shared" ca="1" si="325"/>
        <v/>
      </c>
    </row>
    <row r="535" spans="1:21" x14ac:dyDescent="0.3">
      <c r="A535" s="1" t="str">
        <f t="shared" si="364"/>
        <v>LP_ImmortalWillBetter_05</v>
      </c>
      <c r="B535" s="1" t="s">
        <v>314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59"/>
        <v>1.5</v>
      </c>
      <c r="O535" s="7" t="str">
        <f t="shared" ca="1" si="365"/>
        <v/>
      </c>
      <c r="S535" s="7" t="str">
        <f t="shared" ca="1" si="325"/>
        <v/>
      </c>
    </row>
    <row r="536" spans="1:21" x14ac:dyDescent="0.3">
      <c r="A536" s="1" t="str">
        <f t="shared" si="362"/>
        <v>LP_HealAreaOnEncounter_01</v>
      </c>
      <c r="B536" s="1" t="s">
        <v>365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CallAffectorValue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O536" s="7" t="str">
        <f t="shared" ca="1" si="363"/>
        <v/>
      </c>
      <c r="Q536" s="1" t="s">
        <v>368</v>
      </c>
      <c r="S536" s="7">
        <f t="shared" ca="1" si="325"/>
        <v>1</v>
      </c>
      <c r="U536" s="1" t="s">
        <v>366</v>
      </c>
    </row>
    <row r="537" spans="1:21" x14ac:dyDescent="0.3">
      <c r="A537" s="1" t="str">
        <f t="shared" si="362"/>
        <v>LP_HealAreaOnEncounter_02</v>
      </c>
      <c r="B537" s="1" t="s">
        <v>365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CallAffectorValue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O537" s="7" t="str">
        <f t="shared" ca="1" si="363"/>
        <v/>
      </c>
      <c r="Q537" s="1" t="s">
        <v>368</v>
      </c>
      <c r="S537" s="7">
        <f t="shared" ca="1" si="325"/>
        <v>1</v>
      </c>
      <c r="U537" s="1" t="s">
        <v>366</v>
      </c>
    </row>
    <row r="538" spans="1:21" x14ac:dyDescent="0.3">
      <c r="A538" s="1" t="str">
        <f t="shared" si="362"/>
        <v>LP_HealAreaOnEncounter_03</v>
      </c>
      <c r="B538" s="1" t="s">
        <v>365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CallAffectorValue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O538" s="7" t="str">
        <f t="shared" ca="1" si="363"/>
        <v/>
      </c>
      <c r="Q538" s="1" t="s">
        <v>368</v>
      </c>
      <c r="S538" s="7">
        <f t="shared" ca="1" si="325"/>
        <v>1</v>
      </c>
      <c r="U538" s="1" t="s">
        <v>366</v>
      </c>
    </row>
    <row r="539" spans="1:21" x14ac:dyDescent="0.3">
      <c r="A539" s="1" t="str">
        <f t="shared" si="362"/>
        <v>LP_HealAreaOnEncounter_04</v>
      </c>
      <c r="B539" s="1" t="s">
        <v>365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CallAffectorValue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O539" s="7" t="str">
        <f t="shared" ca="1" si="363"/>
        <v/>
      </c>
      <c r="Q539" s="1" t="s">
        <v>368</v>
      </c>
      <c r="S539" s="7">
        <f t="shared" ca="1" si="325"/>
        <v>1</v>
      </c>
      <c r="U539" s="1" t="s">
        <v>366</v>
      </c>
    </row>
    <row r="540" spans="1:21" x14ac:dyDescent="0.3">
      <c r="A540" s="1" t="str">
        <f t="shared" si="362"/>
        <v>LP_HealAreaOnEncounter_05</v>
      </c>
      <c r="B540" s="1" t="s">
        <v>365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CallAffectorValue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O540" s="7" t="str">
        <f t="shared" ca="1" si="363"/>
        <v/>
      </c>
      <c r="Q540" s="1" t="s">
        <v>368</v>
      </c>
      <c r="S540" s="7">
        <f t="shared" ca="1" si="325"/>
        <v>1</v>
      </c>
      <c r="U540" s="1" t="s">
        <v>366</v>
      </c>
    </row>
    <row r="541" spans="1:21" x14ac:dyDescent="0.3">
      <c r="A541" s="1" t="str">
        <f t="shared" si="362"/>
        <v>LP_HealAreaOnEncounter_CreateHit_01</v>
      </c>
      <c r="B541" s="1" t="s">
        <v>366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CreateHitObject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O541" s="7" t="str">
        <f t="shared" ca="1" si="363"/>
        <v/>
      </c>
      <c r="S541" s="7" t="str">
        <f t="shared" ca="1" si="325"/>
        <v/>
      </c>
      <c r="T541" s="1" t="s">
        <v>369</v>
      </c>
    </row>
    <row r="542" spans="1:21" x14ac:dyDescent="0.3">
      <c r="A542" s="1" t="str">
        <f t="shared" si="362"/>
        <v>LP_HealAreaOnEncounter_CreateHit_02</v>
      </c>
      <c r="B542" s="1" t="s">
        <v>366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CreateHitObject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O542" s="7" t="str">
        <f t="shared" ca="1" si="363"/>
        <v/>
      </c>
      <c r="S542" s="7" t="str">
        <f t="shared" ca="1" si="325"/>
        <v/>
      </c>
      <c r="T542" s="1" t="s">
        <v>369</v>
      </c>
    </row>
    <row r="543" spans="1:21" x14ac:dyDescent="0.3">
      <c r="A543" s="1" t="str">
        <f t="shared" si="362"/>
        <v>LP_HealAreaOnEncounter_CreateHit_03</v>
      </c>
      <c r="B543" s="1" t="s">
        <v>366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CreateHitObject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O543" s="7" t="str">
        <f t="shared" ca="1" si="363"/>
        <v/>
      </c>
      <c r="S543" s="7" t="str">
        <f t="shared" ca="1" si="325"/>
        <v/>
      </c>
      <c r="T543" s="1" t="s">
        <v>369</v>
      </c>
    </row>
    <row r="544" spans="1:21" x14ac:dyDescent="0.3">
      <c r="A544" s="1" t="str">
        <f t="shared" si="362"/>
        <v>LP_HealAreaOnEncounter_CreateHit_04</v>
      </c>
      <c r="B544" s="1" t="s">
        <v>366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CreateHitObject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O544" s="7" t="str">
        <f t="shared" ca="1" si="363"/>
        <v/>
      </c>
      <c r="S544" s="7" t="str">
        <f t="shared" ca="1" si="325"/>
        <v/>
      </c>
      <c r="T544" s="1" t="s">
        <v>369</v>
      </c>
    </row>
    <row r="545" spans="1:23" x14ac:dyDescent="0.3">
      <c r="A545" s="1" t="str">
        <f t="shared" si="362"/>
        <v>LP_HealAreaOnEncounter_CreateHit_05</v>
      </c>
      <c r="B545" s="1" t="s">
        <v>366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CreateHitObject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O545" s="7" t="str">
        <f t="shared" ca="1" si="363"/>
        <v/>
      </c>
      <c r="S545" s="7" t="str">
        <f t="shared" ca="1" si="325"/>
        <v/>
      </c>
      <c r="T545" s="1" t="s">
        <v>369</v>
      </c>
    </row>
    <row r="546" spans="1:23" x14ac:dyDescent="0.3">
      <c r="A546" s="1" t="str">
        <f t="shared" si="362"/>
        <v>LP_HealAreaOnEncounter_CH_Heal_01</v>
      </c>
      <c r="B546" s="1" t="s">
        <v>370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Heal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K546" s="1">
        <v>1.6842105263157891E-2</v>
      </c>
      <c r="O546" s="7" t="str">
        <f t="shared" ca="1" si="363"/>
        <v/>
      </c>
      <c r="S546" s="7" t="str">
        <f t="shared" ref="S546:S555" ca="1" si="366">IF(NOT(ISBLANK(R546)),R546,
IF(ISBLANK(Q546),"",
VLOOKUP(Q546,OFFSET(INDIRECT("$A:$B"),0,MATCH(Q$1&amp;"_Verify",INDIRECT("$1:$1"),0)-1),2,0)
))</f>
        <v/>
      </c>
    </row>
    <row r="547" spans="1:23" x14ac:dyDescent="0.3">
      <c r="A547" s="1" t="str">
        <f t="shared" si="362"/>
        <v>LP_HealAreaOnEncounter_CH_Heal_02</v>
      </c>
      <c r="B547" s="1" t="s">
        <v>370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Heal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K547" s="1">
        <v>2.8990509059534077E-2</v>
      </c>
      <c r="O547" s="7" t="str">
        <f t="shared" ca="1" si="363"/>
        <v/>
      </c>
      <c r="S547" s="7" t="str">
        <f t="shared" ca="1" si="366"/>
        <v/>
      </c>
    </row>
    <row r="548" spans="1:23" x14ac:dyDescent="0.3">
      <c r="A548" s="1" t="str">
        <f t="shared" si="362"/>
        <v>LP_HealAreaOnEncounter_CH_Heal_03</v>
      </c>
      <c r="B548" s="1" t="s">
        <v>370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Heal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K548" s="1">
        <v>3.8067772170151414E-2</v>
      </c>
      <c r="O548" s="7" t="str">
        <f t="shared" ca="1" si="363"/>
        <v/>
      </c>
      <c r="S548" s="7" t="str">
        <f t="shared" ca="1" si="366"/>
        <v/>
      </c>
    </row>
    <row r="549" spans="1:23" x14ac:dyDescent="0.3">
      <c r="A549" s="1" t="str">
        <f t="shared" si="362"/>
        <v>LP_HealAreaOnEncounter_CH_Heal_04</v>
      </c>
      <c r="B549" s="1" t="s">
        <v>370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Heal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K549" s="1">
        <v>4.5042839657282757E-2</v>
      </c>
      <c r="O549" s="7" t="str">
        <f t="shared" ca="1" si="363"/>
        <v/>
      </c>
      <c r="S549" s="7" t="str">
        <f t="shared" ca="1" si="366"/>
        <v/>
      </c>
    </row>
    <row r="550" spans="1:23" x14ac:dyDescent="0.3">
      <c r="A550" s="1" t="str">
        <f t="shared" si="362"/>
        <v>LP_HealAreaOnEncounter_CH_Heal_05</v>
      </c>
      <c r="B550" s="1" t="s">
        <v>370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Heal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K550" s="1">
        <v>5.052631578947369E-2</v>
      </c>
      <c r="O550" s="7" t="str">
        <f t="shared" ca="1" si="363"/>
        <v/>
      </c>
      <c r="S550" s="7" t="str">
        <f t="shared" ca="1" si="366"/>
        <v/>
      </c>
    </row>
    <row r="551" spans="1:23" x14ac:dyDescent="0.3">
      <c r="A551" s="1" t="str">
        <f t="shared" si="362"/>
        <v>LP_MoveSpeed_01</v>
      </c>
      <c r="B551" s="1" t="s">
        <v>942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ref="J551:J555" si="367">J162</f>
        <v>0.15</v>
      </c>
      <c r="M551" s="1" t="s">
        <v>150</v>
      </c>
      <c r="O551" s="7">
        <f t="shared" ca="1" si="363"/>
        <v>5</v>
      </c>
      <c r="S551" s="7" t="str">
        <f t="shared" ca="1" si="366"/>
        <v/>
      </c>
    </row>
    <row r="552" spans="1:23" x14ac:dyDescent="0.3">
      <c r="A552" s="1" t="str">
        <f t="shared" si="362"/>
        <v>LP_MoveSpeed_02</v>
      </c>
      <c r="B552" s="1" t="s">
        <v>942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67"/>
        <v>0.315</v>
      </c>
      <c r="M552" s="1" t="s">
        <v>150</v>
      </c>
      <c r="O552" s="7">
        <f t="shared" ca="1" si="363"/>
        <v>5</v>
      </c>
      <c r="S552" s="7" t="str">
        <f t="shared" ca="1" si="366"/>
        <v/>
      </c>
    </row>
    <row r="553" spans="1:23" x14ac:dyDescent="0.3">
      <c r="A553" s="1" t="str">
        <f t="shared" si="362"/>
        <v>LP_MoveSpeed_03</v>
      </c>
      <c r="B553" s="1" t="s">
        <v>942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67"/>
        <v>0.49500000000000005</v>
      </c>
      <c r="M553" s="1" t="s">
        <v>150</v>
      </c>
      <c r="O553" s="7">
        <f t="shared" ca="1" si="363"/>
        <v>5</v>
      </c>
      <c r="S553" s="7" t="str">
        <f t="shared" ca="1" si="366"/>
        <v/>
      </c>
    </row>
    <row r="554" spans="1:23" x14ac:dyDescent="0.3">
      <c r="A554" s="1" t="str">
        <f t="shared" si="362"/>
        <v>LP_MoveSpeed_04</v>
      </c>
      <c r="B554" s="1" t="s">
        <v>942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67"/>
        <v>0.69</v>
      </c>
      <c r="M554" s="1" t="s">
        <v>150</v>
      </c>
      <c r="O554" s="7">
        <f t="shared" ca="1" si="363"/>
        <v>5</v>
      </c>
      <c r="S554" s="7" t="str">
        <f t="shared" ca="1" si="366"/>
        <v/>
      </c>
    </row>
    <row r="555" spans="1:23" x14ac:dyDescent="0.3">
      <c r="A555" s="1" t="str">
        <f t="shared" si="362"/>
        <v>LP_MoveSpeed_05</v>
      </c>
      <c r="B555" s="1" t="s">
        <v>942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67"/>
        <v>0.89999999999999991</v>
      </c>
      <c r="M555" s="1" t="s">
        <v>150</v>
      </c>
      <c r="O555" s="7">
        <f t="shared" ca="1" si="363"/>
        <v>5</v>
      </c>
      <c r="S555" s="7" t="str">
        <f t="shared" ca="1" si="366"/>
        <v/>
      </c>
    </row>
    <row r="556" spans="1:23" x14ac:dyDescent="0.3">
      <c r="A556" s="1" t="str">
        <f t="shared" ref="A556:A573" si="368">B556&amp;"_"&amp;TEXT(D556,"00")</f>
        <v>LP_MoveSpeedUpOnAttacked_01</v>
      </c>
      <c r="B556" s="1" t="s">
        <v>315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ref="O556:O573" ca="1" si="369">IF(NOT(ISBLANK(N556)),N556,
IF(ISBLANK(M556),"",
VLOOKUP(M556,OFFSET(INDIRECT("$A:$B"),0,MATCH(M$1&amp;"_Verify",INDIRECT("$1:$1"),0)-1),2,0)
))</f>
        <v/>
      </c>
      <c r="Q556" s="1" t="s">
        <v>224</v>
      </c>
      <c r="S556" s="7">
        <f t="shared" ref="S556:S573" ca="1" si="370">IF(NOT(ISBLANK(R556)),R556,
IF(ISBLANK(Q556),"",
VLOOKUP(Q556,OFFSET(INDIRECT("$A:$B"),0,MATCH(Q$1&amp;"_Verify",INDIRECT("$1:$1"),0)-1),2,0)
))</f>
        <v>4</v>
      </c>
      <c r="U556" s="1" t="s">
        <v>317</v>
      </c>
    </row>
    <row r="557" spans="1:23" x14ac:dyDescent="0.3">
      <c r="A557" s="1" t="str">
        <f t="shared" si="368"/>
        <v>LP_MoveSpeedUpOnAttacked_02</v>
      </c>
      <c r="B557" s="1" t="s">
        <v>315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69"/>
        <v/>
      </c>
      <c r="Q557" s="1" t="s">
        <v>224</v>
      </c>
      <c r="S557" s="7">
        <f t="shared" ca="1" si="370"/>
        <v>4</v>
      </c>
      <c r="U557" s="1" t="s">
        <v>317</v>
      </c>
    </row>
    <row r="558" spans="1:23" x14ac:dyDescent="0.3">
      <c r="A558" s="1" t="str">
        <f t="shared" si="368"/>
        <v>LP_MoveSpeedUpOnAttacked_03</v>
      </c>
      <c r="B558" s="1" t="s">
        <v>315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69"/>
        <v/>
      </c>
      <c r="Q558" s="1" t="s">
        <v>224</v>
      </c>
      <c r="S558" s="7">
        <f t="shared" ca="1" si="370"/>
        <v>4</v>
      </c>
      <c r="U558" s="1" t="s">
        <v>317</v>
      </c>
    </row>
    <row r="559" spans="1:23" x14ac:dyDescent="0.3">
      <c r="A559" s="1" t="str">
        <f t="shared" ref="A559:A564" si="371">B559&amp;"_"&amp;TEXT(D559,"00")</f>
        <v>LP_MoveSpeedUpOnAttacked_Move_01</v>
      </c>
      <c r="B559" s="1" t="s">
        <v>316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2.4</v>
      </c>
      <c r="J559" s="1">
        <v>1</v>
      </c>
      <c r="M559" s="1" t="s">
        <v>548</v>
      </c>
      <c r="O559" s="7">
        <f t="shared" ref="O559:O564" ca="1" si="372">IF(NOT(ISBLANK(N559)),N559,
IF(ISBLANK(M559),"",
VLOOKUP(M559,OFFSET(INDIRECT("$A:$B"),0,MATCH(M$1&amp;"_Verify",INDIRECT("$1:$1"),0)-1),2,0)
))</f>
        <v>5</v>
      </c>
      <c r="R559" s="1">
        <v>1</v>
      </c>
      <c r="S559" s="7">
        <f t="shared" ref="S559:S564" ca="1" si="373">IF(NOT(ISBLANK(R559)),R559,
IF(ISBLANK(Q559),"",
VLOOKUP(Q559,OFFSET(INDIRECT("$A:$B"),0,MATCH(Q$1&amp;"_Verify",INDIRECT("$1:$1"),0)-1),2,0)
))</f>
        <v>1</v>
      </c>
      <c r="W559" s="1" t="s">
        <v>361</v>
      </c>
    </row>
    <row r="560" spans="1:23" x14ac:dyDescent="0.3">
      <c r="A560" s="1" t="str">
        <f t="shared" si="371"/>
        <v>LP_MoveSpeedUpOnAttacked_Move_02</v>
      </c>
      <c r="B560" s="1" t="s">
        <v>316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5.04</v>
      </c>
      <c r="J560" s="1">
        <v>1.4</v>
      </c>
      <c r="M560" s="1" t="s">
        <v>548</v>
      </c>
      <c r="O560" s="7">
        <f t="shared" ca="1" si="372"/>
        <v>5</v>
      </c>
      <c r="R560" s="1">
        <v>1</v>
      </c>
      <c r="S560" s="7">
        <f t="shared" ca="1" si="373"/>
        <v>1</v>
      </c>
      <c r="W560" s="1" t="s">
        <v>361</v>
      </c>
    </row>
    <row r="561" spans="1:23" x14ac:dyDescent="0.3">
      <c r="A561" s="1" t="str">
        <f t="shared" si="371"/>
        <v>LP_MoveSpeedUpOnAttacked_Move_03</v>
      </c>
      <c r="B561" s="1" t="s">
        <v>316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7.919999999999999</v>
      </c>
      <c r="J561" s="1">
        <v>1.75</v>
      </c>
      <c r="M561" s="1" t="s">
        <v>548</v>
      </c>
      <c r="O561" s="7">
        <f t="shared" ca="1" si="372"/>
        <v>5</v>
      </c>
      <c r="R561" s="1">
        <v>1</v>
      </c>
      <c r="S561" s="7">
        <f t="shared" ca="1" si="373"/>
        <v>1</v>
      </c>
      <c r="W561" s="1" t="s">
        <v>361</v>
      </c>
    </row>
    <row r="562" spans="1:23" x14ac:dyDescent="0.3">
      <c r="A562" s="1" t="str">
        <f t="shared" si="371"/>
        <v>LP_MoveSpeedUpOnKill_01</v>
      </c>
      <c r="B562" s="1" t="s">
        <v>507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72"/>
        <v/>
      </c>
      <c r="Q562" s="1" t="s">
        <v>511</v>
      </c>
      <c r="S562" s="7">
        <f t="shared" ca="1" si="373"/>
        <v>6</v>
      </c>
      <c r="U562" s="1" t="s">
        <v>509</v>
      </c>
    </row>
    <row r="563" spans="1:23" x14ac:dyDescent="0.3">
      <c r="A563" s="1" t="str">
        <f t="shared" si="371"/>
        <v>LP_MoveSpeedUpOnKill_02</v>
      </c>
      <c r="B563" s="1" t="s">
        <v>507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ca="1" si="372"/>
        <v/>
      </c>
      <c r="Q563" s="1" t="s">
        <v>511</v>
      </c>
      <c r="S563" s="7">
        <f t="shared" ca="1" si="373"/>
        <v>6</v>
      </c>
      <c r="U563" s="1" t="s">
        <v>509</v>
      </c>
    </row>
    <row r="564" spans="1:23" x14ac:dyDescent="0.3">
      <c r="A564" s="1" t="str">
        <f t="shared" si="371"/>
        <v>LP_MoveSpeedUpOnKill_03</v>
      </c>
      <c r="B564" s="1" t="s">
        <v>507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72"/>
        <v/>
      </c>
      <c r="Q564" s="1" t="s">
        <v>511</v>
      </c>
      <c r="S564" s="7">
        <f t="shared" ca="1" si="373"/>
        <v>6</v>
      </c>
      <c r="U564" s="1" t="s">
        <v>509</v>
      </c>
    </row>
    <row r="565" spans="1:23" x14ac:dyDescent="0.3">
      <c r="A565" s="1" t="str">
        <f t="shared" ref="A565:A567" si="374">B565&amp;"_"&amp;TEXT(D565,"00")</f>
        <v>LP_MoveSpeedUpOnKill_Move_01</v>
      </c>
      <c r="B565" s="1" t="s">
        <v>509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1.6666666666666667</v>
      </c>
      <c r="J565" s="1">
        <v>0.8</v>
      </c>
      <c r="M565" s="1" t="s">
        <v>548</v>
      </c>
      <c r="O565" s="7">
        <f t="shared" ref="O565:O567" ca="1" si="375">IF(NOT(ISBLANK(N565)),N565,
IF(ISBLANK(M565),"",
VLOOKUP(M565,OFFSET(INDIRECT("$A:$B"),0,MATCH(M$1&amp;"_Verify",INDIRECT("$1:$1"),0)-1),2,0)
))</f>
        <v>5</v>
      </c>
      <c r="R565" s="1">
        <v>1</v>
      </c>
      <c r="S565" s="7">
        <f t="shared" ref="S565:S567" ca="1" si="376">IF(NOT(ISBLANK(R565)),R565,
IF(ISBLANK(Q565),"",
VLOOKUP(Q565,OFFSET(INDIRECT("$A:$B"),0,MATCH(Q$1&amp;"_Verify",INDIRECT("$1:$1"),0)-1),2,0)
))</f>
        <v>1</v>
      </c>
      <c r="W565" s="1" t="s">
        <v>361</v>
      </c>
    </row>
    <row r="566" spans="1:23" x14ac:dyDescent="0.3">
      <c r="A566" s="1" t="str">
        <f t="shared" si="374"/>
        <v>LP_MoveSpeedUpOnKill_Move_02</v>
      </c>
      <c r="B566" s="1" t="s">
        <v>509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3.5000000000000004</v>
      </c>
      <c r="J566" s="1">
        <v>1.1199999999999999</v>
      </c>
      <c r="M566" s="1" t="s">
        <v>548</v>
      </c>
      <c r="O566" s="7">
        <f t="shared" ca="1" si="375"/>
        <v>5</v>
      </c>
      <c r="R566" s="1">
        <v>1</v>
      </c>
      <c r="S566" s="7">
        <f t="shared" ca="1" si="376"/>
        <v>1</v>
      </c>
      <c r="W566" s="1" t="s">
        <v>361</v>
      </c>
    </row>
    <row r="567" spans="1:23" x14ac:dyDescent="0.3">
      <c r="A567" s="1" t="str">
        <f t="shared" si="374"/>
        <v>LP_MoveSpeedUpOnKill_Move_03</v>
      </c>
      <c r="B567" s="1" t="s">
        <v>509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5.5</v>
      </c>
      <c r="J567" s="1">
        <v>1.4000000000000001</v>
      </c>
      <c r="M567" s="1" t="s">
        <v>548</v>
      </c>
      <c r="O567" s="7">
        <f t="shared" ca="1" si="375"/>
        <v>5</v>
      </c>
      <c r="R567" s="1">
        <v>1</v>
      </c>
      <c r="S567" s="7">
        <f t="shared" ca="1" si="376"/>
        <v>1</v>
      </c>
      <c r="W567" s="1" t="s">
        <v>361</v>
      </c>
    </row>
    <row r="568" spans="1:23" x14ac:dyDescent="0.3">
      <c r="A568" s="1" t="str">
        <f t="shared" si="368"/>
        <v>LP_MineOnMove_01</v>
      </c>
      <c r="B568" s="1" t="s">
        <v>372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CreateHitObjectMoving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5</v>
      </c>
      <c r="O568" s="7" t="str">
        <f t="shared" ca="1" si="369"/>
        <v/>
      </c>
      <c r="S568" s="7" t="str">
        <f t="shared" ca="1" si="370"/>
        <v/>
      </c>
      <c r="T568" s="1" t="s">
        <v>375</v>
      </c>
    </row>
    <row r="569" spans="1:23" x14ac:dyDescent="0.3">
      <c r="A569" s="1" t="str">
        <f t="shared" si="368"/>
        <v>LP_MineOnMove_02</v>
      </c>
      <c r="B569" s="1" t="s">
        <v>372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CreateHitObjectMoving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5</v>
      </c>
      <c r="O569" s="7" t="str">
        <f t="shared" ca="1" si="369"/>
        <v/>
      </c>
      <c r="S569" s="7" t="str">
        <f t="shared" ca="1" si="370"/>
        <v/>
      </c>
      <c r="T569" s="1" t="s">
        <v>375</v>
      </c>
    </row>
    <row r="570" spans="1:23" x14ac:dyDescent="0.3">
      <c r="A570" s="1" t="str">
        <f t="shared" si="368"/>
        <v>LP_MineOnMove_03</v>
      </c>
      <c r="B570" s="1" t="s">
        <v>372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CreateHitObjectMoving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5</v>
      </c>
      <c r="O570" s="7" t="str">
        <f t="shared" ca="1" si="369"/>
        <v/>
      </c>
      <c r="S570" s="7" t="str">
        <f t="shared" ca="1" si="370"/>
        <v/>
      </c>
      <c r="T570" s="1" t="s">
        <v>375</v>
      </c>
    </row>
    <row r="571" spans="1:23" x14ac:dyDescent="0.3">
      <c r="A571" s="1" t="str">
        <f t="shared" si="368"/>
        <v>LP_MineOnMove_Damage_01</v>
      </c>
      <c r="B571" s="1" t="s">
        <v>374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CollisionDamage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1.7730496453900713</v>
      </c>
      <c r="O571" s="7" t="str">
        <f t="shared" ca="1" si="369"/>
        <v/>
      </c>
      <c r="P571" s="1">
        <v>1</v>
      </c>
      <c r="S571" s="7" t="str">
        <f t="shared" ca="1" si="370"/>
        <v/>
      </c>
    </row>
    <row r="572" spans="1:23" x14ac:dyDescent="0.3">
      <c r="A572" s="1" t="str">
        <f t="shared" si="368"/>
        <v>LP_MineOnMove_Damage_02</v>
      </c>
      <c r="B572" s="1" t="s">
        <v>374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CollisionDamage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3.7234042553191498</v>
      </c>
      <c r="O572" s="7" t="str">
        <f t="shared" ca="1" si="369"/>
        <v/>
      </c>
      <c r="P572" s="1">
        <v>1</v>
      </c>
      <c r="S572" s="7" t="str">
        <f t="shared" ca="1" si="370"/>
        <v/>
      </c>
    </row>
    <row r="573" spans="1:23" x14ac:dyDescent="0.3">
      <c r="A573" s="1" t="str">
        <f t="shared" si="368"/>
        <v>LP_MineOnMove_Damage_03</v>
      </c>
      <c r="B573" s="1" t="s">
        <v>374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CollisionDamage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5.8510638297872362</v>
      </c>
      <c r="O573" s="7" t="str">
        <f t="shared" ca="1" si="369"/>
        <v/>
      </c>
      <c r="P573" s="1">
        <v>1</v>
      </c>
      <c r="S573" s="7" t="str">
        <f t="shared" ca="1" si="370"/>
        <v/>
      </c>
    </row>
    <row r="574" spans="1:23" x14ac:dyDescent="0.3">
      <c r="A574" s="1" t="str">
        <f t="shared" ref="A574:A578" si="377">B574&amp;"_"&amp;TEXT(D574,"00")</f>
        <v>LP_SlowHitObject_01</v>
      </c>
      <c r="B574" s="1" t="s">
        <v>318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0.02</v>
      </c>
      <c r="O574" s="7" t="str">
        <f t="shared" ref="O574:O578" ca="1" si="378">IF(NOT(ISBLANK(N574)),N574,
IF(ISBLANK(M574),"",
VLOOKUP(M574,OFFSET(INDIRECT("$A:$B"),0,MATCH(M$1&amp;"_Verify",INDIRECT("$1:$1"),0)-1),2,0)
))</f>
        <v/>
      </c>
      <c r="S574" s="7" t="str">
        <f t="shared" ref="S574:S601" ca="1" si="379">IF(NOT(ISBLANK(R574)),R574,
IF(ISBLANK(Q574),"",
VLOOKUP(Q574,OFFSET(INDIRECT("$A:$B"),0,MATCH(Q$1&amp;"_Verify",INDIRECT("$1:$1"),0)-1),2,0)
))</f>
        <v/>
      </c>
    </row>
    <row r="575" spans="1:23" x14ac:dyDescent="0.3">
      <c r="A575" s="1" t="str">
        <f t="shared" si="377"/>
        <v>LP_SlowHitObject_02</v>
      </c>
      <c r="B575" s="1" t="s">
        <v>318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4.2000000000000003E-2</v>
      </c>
      <c r="O575" s="7" t="str">
        <f t="shared" ca="1" si="378"/>
        <v/>
      </c>
      <c r="S575" s="7" t="str">
        <f t="shared" ca="1" si="379"/>
        <v/>
      </c>
    </row>
    <row r="576" spans="1:23" x14ac:dyDescent="0.3">
      <c r="A576" s="1" t="str">
        <f t="shared" si="377"/>
        <v>LP_SlowHitObject_03</v>
      </c>
      <c r="B576" s="1" t="s">
        <v>318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6.6000000000000003E-2</v>
      </c>
      <c r="O576" s="7" t="str">
        <f t="shared" ca="1" si="378"/>
        <v/>
      </c>
      <c r="S576" s="7" t="str">
        <f t="shared" ca="1" si="379"/>
        <v/>
      </c>
    </row>
    <row r="577" spans="1:23" x14ac:dyDescent="0.3">
      <c r="A577" s="1" t="str">
        <f t="shared" si="377"/>
        <v>LP_SlowHitObject_04</v>
      </c>
      <c r="B577" s="1" t="s">
        <v>318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9.1999999999999998E-2</v>
      </c>
      <c r="O577" s="7" t="str">
        <f t="shared" ca="1" si="378"/>
        <v/>
      </c>
      <c r="S577" s="7" t="str">
        <f t="shared" ca="1" si="379"/>
        <v/>
      </c>
    </row>
    <row r="578" spans="1:23" x14ac:dyDescent="0.3">
      <c r="A578" s="1" t="str">
        <f t="shared" si="377"/>
        <v>LP_SlowHitObject_05</v>
      </c>
      <c r="B578" s="1" t="s">
        <v>318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0.12</v>
      </c>
      <c r="O578" s="7" t="str">
        <f t="shared" ca="1" si="378"/>
        <v/>
      </c>
      <c r="S578" s="7" t="str">
        <f t="shared" ca="1" si="379"/>
        <v/>
      </c>
    </row>
    <row r="579" spans="1:23" x14ac:dyDescent="0.3">
      <c r="A579" s="1" t="str">
        <f t="shared" ref="A579:A583" si="380">B579&amp;"_"&amp;TEXT(D579,"00")</f>
        <v>LP_SlowHitObjectBetter_01</v>
      </c>
      <c r="B579" s="1" t="s">
        <v>512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ref="J579:J583" si="381">J574*5/3</f>
        <v>3.3333333333333333E-2</v>
      </c>
      <c r="O579" s="7" t="str">
        <f t="shared" ref="O579:O583" ca="1" si="382">IF(NOT(ISBLANK(N579)),N579,
IF(ISBLANK(M579),"",
VLOOKUP(M579,OFFSET(INDIRECT("$A:$B"),0,MATCH(M$1&amp;"_Verify",INDIRECT("$1:$1"),0)-1),2,0)
))</f>
        <v/>
      </c>
      <c r="S579" s="7" t="str">
        <f t="shared" ref="S579:S583" ca="1" si="383">IF(NOT(ISBLANK(R579)),R579,
IF(ISBLANK(Q579),"",
VLOOKUP(Q579,OFFSET(INDIRECT("$A:$B"),0,MATCH(Q$1&amp;"_Verify",INDIRECT("$1:$1"),0)-1),2,0)
))</f>
        <v/>
      </c>
    </row>
    <row r="580" spans="1:23" x14ac:dyDescent="0.3">
      <c r="A580" s="1" t="str">
        <f t="shared" si="380"/>
        <v>LP_SlowHitObjectBetter_02</v>
      </c>
      <c r="B580" s="1" t="s">
        <v>512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81"/>
        <v>7.0000000000000007E-2</v>
      </c>
      <c r="O580" s="7" t="str">
        <f t="shared" ca="1" si="382"/>
        <v/>
      </c>
      <c r="S580" s="7" t="str">
        <f t="shared" ca="1" si="383"/>
        <v/>
      </c>
    </row>
    <row r="581" spans="1:23" x14ac:dyDescent="0.3">
      <c r="A581" s="1" t="str">
        <f t="shared" si="380"/>
        <v>LP_SlowHitObjectBetter_03</v>
      </c>
      <c r="B581" s="1" t="s">
        <v>512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81"/>
        <v>0.11</v>
      </c>
      <c r="O581" s="7" t="str">
        <f t="shared" ca="1" si="382"/>
        <v/>
      </c>
      <c r="S581" s="7" t="str">
        <f t="shared" ca="1" si="383"/>
        <v/>
      </c>
    </row>
    <row r="582" spans="1:23" x14ac:dyDescent="0.3">
      <c r="A582" s="1" t="str">
        <f t="shared" si="380"/>
        <v>LP_SlowHitObjectBetter_04</v>
      </c>
      <c r="B582" s="1" t="s">
        <v>512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81"/>
        <v>0.15333333333333332</v>
      </c>
      <c r="O582" s="7" t="str">
        <f t="shared" ca="1" si="382"/>
        <v/>
      </c>
      <c r="S582" s="7" t="str">
        <f t="shared" ca="1" si="383"/>
        <v/>
      </c>
    </row>
    <row r="583" spans="1:23" x14ac:dyDescent="0.3">
      <c r="A583" s="1" t="str">
        <f t="shared" si="380"/>
        <v>LP_SlowHitObjectBetter_05</v>
      </c>
      <c r="B583" s="1" t="s">
        <v>512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81"/>
        <v>0.19999999999999998</v>
      </c>
      <c r="O583" s="7" t="str">
        <f t="shared" ca="1" si="382"/>
        <v/>
      </c>
      <c r="S583" s="7" t="str">
        <f t="shared" ca="1" si="383"/>
        <v/>
      </c>
    </row>
    <row r="584" spans="1:23" x14ac:dyDescent="0.3">
      <c r="A584" s="1" t="str">
        <f t="shared" ref="A584:A586" si="384">B584&amp;"_"&amp;TEXT(D584,"00")</f>
        <v>LP_Paralyze_01</v>
      </c>
      <c r="B584" s="1" t="s">
        <v>329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CertainHpHitObject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0.33</v>
      </c>
      <c r="O584" s="7" t="str">
        <f t="shared" ref="O584:O586" ca="1" si="385">IF(NOT(ISBLANK(N584)),N584,
IF(ISBLANK(M584),"",
VLOOKUP(M584,OFFSET(INDIRECT("$A:$B"),0,MATCH(M$1&amp;"_Verify",INDIRECT("$1:$1"),0)-1),2,0)
))</f>
        <v/>
      </c>
      <c r="P584" s="1">
        <v>1</v>
      </c>
      <c r="S584" s="7" t="str">
        <f t="shared" ca="1" si="379"/>
        <v/>
      </c>
      <c r="U584" s="1" t="s">
        <v>330</v>
      </c>
      <c r="V584" s="1">
        <v>0.7</v>
      </c>
      <c r="W584" s="1" t="s">
        <v>426</v>
      </c>
    </row>
    <row r="585" spans="1:23" x14ac:dyDescent="0.3">
      <c r="A585" s="1" t="str">
        <f t="shared" si="384"/>
        <v>LP_Paralyze_02</v>
      </c>
      <c r="B585" s="1" t="s">
        <v>329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CertainHpHitObject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0.34</v>
      </c>
      <c r="O585" s="7" t="str">
        <f t="shared" ca="1" si="385"/>
        <v/>
      </c>
      <c r="P585" s="1">
        <v>1</v>
      </c>
      <c r="S585" s="7" t="str">
        <f t="shared" ca="1" si="379"/>
        <v/>
      </c>
      <c r="U585" s="1" t="s">
        <v>330</v>
      </c>
      <c r="V585" s="1" t="s">
        <v>427</v>
      </c>
      <c r="W585" s="1" t="s">
        <v>428</v>
      </c>
    </row>
    <row r="586" spans="1:23" x14ac:dyDescent="0.3">
      <c r="A586" s="1" t="str">
        <f t="shared" si="384"/>
        <v>LP_Paralyze_03</v>
      </c>
      <c r="B586" s="1" t="s">
        <v>329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CertainHpHitObject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0.35</v>
      </c>
      <c r="O586" s="7" t="str">
        <f t="shared" ca="1" si="385"/>
        <v/>
      </c>
      <c r="P586" s="1">
        <v>1</v>
      </c>
      <c r="S586" s="7" t="str">
        <f t="shared" ca="1" si="379"/>
        <v/>
      </c>
      <c r="U586" s="1" t="s">
        <v>330</v>
      </c>
      <c r="V586" s="1" t="s">
        <v>336</v>
      </c>
      <c r="W586" s="1" t="s">
        <v>337</v>
      </c>
    </row>
    <row r="587" spans="1:23" x14ac:dyDescent="0.3">
      <c r="A587" s="1" t="str">
        <f t="shared" ref="A587:A592" si="386">B587&amp;"_"&amp;TEXT(D587,"00")</f>
        <v>LP_Paralyze_CannotAction_01</v>
      </c>
      <c r="B587" s="1" t="s">
        <v>330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CannotAction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1.4</v>
      </c>
      <c r="O587" s="7" t="str">
        <f t="shared" ref="O587:O592" ca="1" si="387">IF(NOT(ISBLANK(N587)),N587,
IF(ISBLANK(M587),"",
VLOOKUP(M587,OFFSET(INDIRECT("$A:$B"),0,MATCH(M$1&amp;"_Verify",INDIRECT("$1:$1"),0)-1),2,0)
))</f>
        <v/>
      </c>
      <c r="S587" s="7" t="str">
        <f t="shared" ca="1" si="379"/>
        <v/>
      </c>
    </row>
    <row r="588" spans="1:23" x14ac:dyDescent="0.3">
      <c r="A588" s="1" t="str">
        <f t="shared" si="386"/>
        <v>LP_Paralyze_CannotAction_02</v>
      </c>
      <c r="B588" s="1" t="s">
        <v>330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CannotAction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2</v>
      </c>
      <c r="O588" s="7" t="str">
        <f t="shared" ca="1" si="387"/>
        <v/>
      </c>
      <c r="S588" s="7" t="str">
        <f t="shared" ca="1" si="379"/>
        <v/>
      </c>
    </row>
    <row r="589" spans="1:23" x14ac:dyDescent="0.3">
      <c r="A589" s="1" t="str">
        <f t="shared" ref="A589" si="388">B589&amp;"_"&amp;TEXT(D589,"00")</f>
        <v>LP_Paralyze_CannotAction_03</v>
      </c>
      <c r="B589" s="1" t="s">
        <v>330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CannotAction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2.6</v>
      </c>
      <c r="O589" s="7" t="str">
        <f t="shared" ref="O589" ca="1" si="389">IF(NOT(ISBLANK(N589)),N589,
IF(ISBLANK(M589),"",
VLOOKUP(M589,OFFSET(INDIRECT("$A:$B"),0,MATCH(M$1&amp;"_Verify",INDIRECT("$1:$1"),0)-1),2,0)
))</f>
        <v/>
      </c>
      <c r="S589" s="7" t="str">
        <f t="shared" ref="S589" ca="1" si="390">IF(NOT(ISBLANK(R589)),R589,
IF(ISBLANK(Q589),"",
VLOOKUP(Q589,OFFSET(INDIRECT("$A:$B"),0,MATCH(Q$1&amp;"_Verify",INDIRECT("$1:$1"),0)-1),2,0)
))</f>
        <v/>
      </c>
    </row>
    <row r="590" spans="1:23" x14ac:dyDescent="0.3">
      <c r="A590" s="1" t="str">
        <f t="shared" si="386"/>
        <v>LP_Hold_01</v>
      </c>
      <c r="B590" s="1" t="s">
        <v>320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AttackWeightHitObject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0.25</v>
      </c>
      <c r="K590" s="1">
        <v>7.0000000000000007E-2</v>
      </c>
      <c r="O590" s="7" t="str">
        <f t="shared" ca="1" si="387"/>
        <v/>
      </c>
      <c r="P590" s="1">
        <v>1</v>
      </c>
      <c r="S590" s="7" t="str">
        <f t="shared" ca="1" si="379"/>
        <v/>
      </c>
      <c r="U590" s="1" t="s">
        <v>321</v>
      </c>
    </row>
    <row r="591" spans="1:23" x14ac:dyDescent="0.3">
      <c r="A591" s="1" t="str">
        <f t="shared" si="386"/>
        <v>LP_Hold_02</v>
      </c>
      <c r="B591" s="1" t="s">
        <v>320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AttackWeightHitObject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0.35</v>
      </c>
      <c r="K591" s="1">
        <v>0.09</v>
      </c>
      <c r="O591" s="7" t="str">
        <f t="shared" ca="1" si="387"/>
        <v/>
      </c>
      <c r="P591" s="1">
        <v>1</v>
      </c>
      <c r="S591" s="7" t="str">
        <f t="shared" ca="1" si="379"/>
        <v/>
      </c>
      <c r="U591" s="1" t="s">
        <v>321</v>
      </c>
    </row>
    <row r="592" spans="1:23" x14ac:dyDescent="0.3">
      <c r="A592" s="1" t="str">
        <f t="shared" si="386"/>
        <v>LP_Hold_03</v>
      </c>
      <c r="B592" s="1" t="s">
        <v>320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AttackWeightHitObject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0.45</v>
      </c>
      <c r="K592" s="1">
        <v>0.11</v>
      </c>
      <c r="O592" s="7" t="str">
        <f t="shared" ca="1" si="387"/>
        <v/>
      </c>
      <c r="P592" s="1">
        <v>1</v>
      </c>
      <c r="S592" s="7" t="str">
        <f t="shared" ca="1" si="379"/>
        <v/>
      </c>
      <c r="U592" s="1" t="s">
        <v>321</v>
      </c>
    </row>
    <row r="593" spans="1:23" x14ac:dyDescent="0.3">
      <c r="A593" s="1" t="str">
        <f t="shared" ref="A593:A598" si="391">B593&amp;"_"&amp;TEXT(D593,"00")</f>
        <v>LP_Hold_CannotMove_01</v>
      </c>
      <c r="B593" s="1" t="s">
        <v>322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CannotMove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1.5</v>
      </c>
      <c r="O593" s="7" t="str">
        <f t="shared" ref="O593:O598" ca="1" si="392">IF(NOT(ISBLANK(N593)),N593,
IF(ISBLANK(M593),"",
VLOOKUP(M593,OFFSET(INDIRECT("$A:$B"),0,MATCH(M$1&amp;"_Verify",INDIRECT("$1:$1"),0)-1),2,0)
))</f>
        <v/>
      </c>
      <c r="S593" s="7" t="str">
        <f t="shared" ca="1" si="379"/>
        <v/>
      </c>
      <c r="V593" s="1" t="s">
        <v>360</v>
      </c>
    </row>
    <row r="594" spans="1:23" x14ac:dyDescent="0.3">
      <c r="A594" s="1" t="str">
        <f t="shared" si="391"/>
        <v>LP_Hold_CannotMove_02</v>
      </c>
      <c r="B594" s="1" t="s">
        <v>322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CannotMove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3.1500000000000004</v>
      </c>
      <c r="O594" s="7" t="str">
        <f t="shared" ca="1" si="392"/>
        <v/>
      </c>
      <c r="S594" s="7" t="str">
        <f t="shared" ca="1" si="379"/>
        <v/>
      </c>
      <c r="V594" s="1" t="s">
        <v>360</v>
      </c>
    </row>
    <row r="595" spans="1:23" x14ac:dyDescent="0.3">
      <c r="A595" s="1" t="str">
        <f t="shared" si="391"/>
        <v>LP_Hold_CannotMove_03</v>
      </c>
      <c r="B595" s="1" t="s">
        <v>322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CannotMove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4.95</v>
      </c>
      <c r="O595" s="7" t="str">
        <f t="shared" ca="1" si="392"/>
        <v/>
      </c>
      <c r="S595" s="7" t="str">
        <f t="shared" ca="1" si="379"/>
        <v/>
      </c>
      <c r="V595" s="1" t="s">
        <v>360</v>
      </c>
    </row>
    <row r="596" spans="1:23" x14ac:dyDescent="0.3">
      <c r="A596" s="1" t="str">
        <f t="shared" si="391"/>
        <v>LP_Transport_01</v>
      </c>
      <c r="B596" s="1" t="s">
        <v>356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TeleportingHitObject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0.15</v>
      </c>
      <c r="K596" s="1">
        <v>0.1</v>
      </c>
      <c r="L596" s="1">
        <v>0.1</v>
      </c>
      <c r="N596" s="1">
        <v>3</v>
      </c>
      <c r="O596" s="7">
        <f t="shared" ca="1" si="392"/>
        <v>3</v>
      </c>
      <c r="P596" s="1">
        <v>1</v>
      </c>
      <c r="R596" s="1">
        <v>1</v>
      </c>
      <c r="S596" s="7">
        <f t="shared" ca="1" si="379"/>
        <v>1</v>
      </c>
      <c r="U596" s="1" t="s">
        <v>353</v>
      </c>
    </row>
    <row r="597" spans="1:23" x14ac:dyDescent="0.3">
      <c r="A597" s="1" t="str">
        <f t="shared" si="391"/>
        <v>LP_Transport_02</v>
      </c>
      <c r="B597" s="1" t="s">
        <v>356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TeleportingHitObject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0.22500000000000001</v>
      </c>
      <c r="K597" s="1">
        <v>0.1</v>
      </c>
      <c r="L597" s="1">
        <v>0.1</v>
      </c>
      <c r="N597" s="1">
        <v>6</v>
      </c>
      <c r="O597" s="7">
        <f t="shared" ca="1" si="392"/>
        <v>6</v>
      </c>
      <c r="P597" s="1">
        <v>1</v>
      </c>
      <c r="R597" s="1">
        <v>2</v>
      </c>
      <c r="S597" s="7">
        <f t="shared" ca="1" si="379"/>
        <v>2</v>
      </c>
      <c r="U597" s="1" t="s">
        <v>353</v>
      </c>
    </row>
    <row r="598" spans="1:23" x14ac:dyDescent="0.3">
      <c r="A598" s="1" t="str">
        <f t="shared" si="391"/>
        <v>LP_Transport_03</v>
      </c>
      <c r="B598" s="1" t="s">
        <v>356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TeleportingHitObject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0.3</v>
      </c>
      <c r="K598" s="1">
        <v>0.1</v>
      </c>
      <c r="L598" s="1">
        <v>0.1</v>
      </c>
      <c r="N598" s="1">
        <v>9</v>
      </c>
      <c r="O598" s="7">
        <f t="shared" ca="1" si="392"/>
        <v>9</v>
      </c>
      <c r="P598" s="1">
        <v>1</v>
      </c>
      <c r="R598" s="1">
        <v>3</v>
      </c>
      <c r="S598" s="7">
        <f t="shared" ca="1" si="379"/>
        <v>3</v>
      </c>
      <c r="U598" s="1" t="s">
        <v>353</v>
      </c>
    </row>
    <row r="599" spans="1:23" x14ac:dyDescent="0.3">
      <c r="A599" s="1" t="str">
        <f t="shared" ref="A599:A601" si="393">B599&amp;"_"&amp;TEXT(D599,"00")</f>
        <v>LP_Transport_Teleported_01</v>
      </c>
      <c r="B599" s="1" t="s">
        <v>357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Teleported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10</v>
      </c>
      <c r="J599" s="1">
        <v>10</v>
      </c>
      <c r="O599" s="7" t="str">
        <f t="shared" ref="O599:O601" ca="1" si="394">IF(NOT(ISBLANK(N599)),N599,
IF(ISBLANK(M599),"",
VLOOKUP(M599,OFFSET(INDIRECT("$A:$B"),0,MATCH(M$1&amp;"_Verify",INDIRECT("$1:$1"),0)-1),2,0)
))</f>
        <v/>
      </c>
      <c r="S599" s="7" t="str">
        <f t="shared" ca="1" si="379"/>
        <v/>
      </c>
      <c r="U599" s="1" t="s">
        <v>432</v>
      </c>
      <c r="V599" s="1" t="s">
        <v>358</v>
      </c>
      <c r="W599" s="1" t="s">
        <v>359</v>
      </c>
    </row>
    <row r="600" spans="1:23" x14ac:dyDescent="0.3">
      <c r="A600" s="1" t="str">
        <f t="shared" si="393"/>
        <v>LP_Transport_Teleported_02</v>
      </c>
      <c r="B600" s="1" t="s">
        <v>357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Teleported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0">
        <v>14</v>
      </c>
      <c r="J600" s="1">
        <v>10</v>
      </c>
      <c r="O600" s="7" t="str">
        <f t="shared" ca="1" si="394"/>
        <v/>
      </c>
      <c r="S600" s="7" t="str">
        <f t="shared" ca="1" si="379"/>
        <v/>
      </c>
      <c r="U600" s="1" t="s">
        <v>432</v>
      </c>
      <c r="V600" s="1" t="s">
        <v>358</v>
      </c>
      <c r="W600" s="1" t="s">
        <v>359</v>
      </c>
    </row>
    <row r="601" spans="1:23" x14ac:dyDescent="0.3">
      <c r="A601" s="1" t="str">
        <f t="shared" si="393"/>
        <v>LP_Transport_Teleported_03</v>
      </c>
      <c r="B601" s="1" t="s">
        <v>357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Teleported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0">
        <v>18</v>
      </c>
      <c r="J601" s="1">
        <v>10</v>
      </c>
      <c r="O601" s="7" t="str">
        <f t="shared" ca="1" si="394"/>
        <v/>
      </c>
      <c r="S601" s="7" t="str">
        <f t="shared" ca="1" si="379"/>
        <v/>
      </c>
      <c r="U601" s="1" t="s">
        <v>432</v>
      </c>
      <c r="V601" s="1" t="s">
        <v>358</v>
      </c>
      <c r="W601" s="1" t="s">
        <v>359</v>
      </c>
    </row>
    <row r="602" spans="1:23" x14ac:dyDescent="0.3">
      <c r="A602" s="1" t="str">
        <f t="shared" ref="A602:A613" si="395">B602&amp;"_"&amp;TEXT(D602,"00")</f>
        <v>LP_SummonShield_01</v>
      </c>
      <c r="B602" s="1" t="s">
        <v>377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CreateWall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3</v>
      </c>
      <c r="K602" s="1">
        <v>3</v>
      </c>
      <c r="O602" s="7" t="str">
        <f t="shared" ref="O602:O613" ca="1" si="396">IF(NOT(ISBLANK(N602)),N602,
IF(ISBLANK(M602),"",
VLOOKUP(M602,OFFSET(INDIRECT("$A:$B"),0,MATCH(M$1&amp;"_Verify",INDIRECT("$1:$1"),0)-1),2,0)
))</f>
        <v/>
      </c>
      <c r="S602" s="7" t="str">
        <f t="shared" ref="S602:S613" ca="1" si="397">IF(NOT(ISBLANK(R602)),R602,
IF(ISBLANK(Q602),"",
VLOOKUP(Q602,OFFSET(INDIRECT("$A:$B"),0,MATCH(Q$1&amp;"_Verify",INDIRECT("$1:$1"),0)-1),2,0)
))</f>
        <v/>
      </c>
      <c r="T602" s="1" t="s">
        <v>379</v>
      </c>
    </row>
    <row r="603" spans="1:23" x14ac:dyDescent="0.3">
      <c r="A603" s="1" t="str">
        <f t="shared" si="395"/>
        <v>LP_SummonShield_02</v>
      </c>
      <c r="B603" s="1" t="s">
        <v>377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CreateWall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1.9672131147540985</v>
      </c>
      <c r="K603" s="1">
        <v>3</v>
      </c>
      <c r="O603" s="7" t="str">
        <f t="shared" ca="1" si="396"/>
        <v/>
      </c>
      <c r="S603" s="7" t="str">
        <f t="shared" ca="1" si="397"/>
        <v/>
      </c>
      <c r="T603" s="1" t="s">
        <v>379</v>
      </c>
    </row>
    <row r="604" spans="1:23" x14ac:dyDescent="0.3">
      <c r="A604" s="1" t="str">
        <f t="shared" si="395"/>
        <v>LP_SummonShield_03</v>
      </c>
      <c r="B604" s="1" t="s">
        <v>377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CreateWall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1.4285714285714284</v>
      </c>
      <c r="K604" s="1">
        <v>3</v>
      </c>
      <c r="O604" s="7" t="str">
        <f t="shared" ca="1" si="396"/>
        <v/>
      </c>
      <c r="S604" s="7" t="str">
        <f t="shared" ca="1" si="397"/>
        <v/>
      </c>
      <c r="T604" s="1" t="s">
        <v>379</v>
      </c>
    </row>
    <row r="605" spans="1:23" x14ac:dyDescent="0.3">
      <c r="A605" s="1" t="str">
        <f t="shared" si="395"/>
        <v>LP_SummonShield_04</v>
      </c>
      <c r="B605" s="1" t="s">
        <v>377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CreateWall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1.1009174311926606</v>
      </c>
      <c r="K605" s="1">
        <v>3</v>
      </c>
      <c r="O605" s="7" t="str">
        <f t="shared" ca="1" si="396"/>
        <v/>
      </c>
      <c r="S605" s="7" t="str">
        <f t="shared" ca="1" si="397"/>
        <v/>
      </c>
      <c r="T605" s="1" t="s">
        <v>379</v>
      </c>
    </row>
    <row r="606" spans="1:23" x14ac:dyDescent="0.3">
      <c r="A606" s="1" t="str">
        <f t="shared" si="395"/>
        <v>LP_SummonShield_05</v>
      </c>
      <c r="B606" s="1" t="s">
        <v>377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CreateWall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0.88235294117647056</v>
      </c>
      <c r="K606" s="1">
        <v>3</v>
      </c>
      <c r="O606" s="7" t="str">
        <f t="shared" ca="1" si="396"/>
        <v/>
      </c>
      <c r="S606" s="7" t="str">
        <f t="shared" ca="1" si="397"/>
        <v/>
      </c>
      <c r="T606" s="1" t="s">
        <v>379</v>
      </c>
    </row>
    <row r="607" spans="1:23" x14ac:dyDescent="0.3">
      <c r="A607" s="1" t="str">
        <f t="shared" si="395"/>
        <v>LP_HealSpOnAttack_01</v>
      </c>
      <c r="B607" s="1" t="s">
        <v>517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</v>
      </c>
      <c r="K607" s="1">
        <v>1</v>
      </c>
      <c r="O607" s="7" t="str">
        <f t="shared" ca="1" si="396"/>
        <v/>
      </c>
      <c r="S607" s="7" t="str">
        <f t="shared" ca="1" si="397"/>
        <v/>
      </c>
    </row>
    <row r="608" spans="1:23" x14ac:dyDescent="0.3">
      <c r="A608" s="1" t="str">
        <f t="shared" si="395"/>
        <v>LP_HealSpOnAttack_02</v>
      </c>
      <c r="B608" s="1" t="s">
        <v>517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2.1</v>
      </c>
      <c r="K608" s="1">
        <v>2.1</v>
      </c>
      <c r="O608" s="7" t="str">
        <f t="shared" ca="1" si="396"/>
        <v/>
      </c>
      <c r="S608" s="7" t="str">
        <f t="shared" ca="1" si="397"/>
        <v/>
      </c>
    </row>
    <row r="609" spans="1:19" x14ac:dyDescent="0.3">
      <c r="A609" s="1" t="str">
        <f t="shared" si="395"/>
        <v>LP_HealSpOnAttack_03</v>
      </c>
      <c r="B609" s="1" t="s">
        <v>517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3.3000000000000003</v>
      </c>
      <c r="K609" s="1">
        <v>3.3000000000000003</v>
      </c>
      <c r="O609" s="7" t="str">
        <f t="shared" ca="1" si="396"/>
        <v/>
      </c>
      <c r="S609" s="7" t="str">
        <f t="shared" ca="1" si="397"/>
        <v/>
      </c>
    </row>
    <row r="610" spans="1:19" x14ac:dyDescent="0.3">
      <c r="A610" s="1" t="str">
        <f t="shared" ref="A610:A611" si="398">B610&amp;"_"&amp;TEXT(D610,"00")</f>
        <v>LP_HealSpOnAttack_04</v>
      </c>
      <c r="B610" s="1" t="s">
        <v>517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4.5999999999999996</v>
      </c>
      <c r="K610" s="1">
        <v>4.5999999999999996</v>
      </c>
      <c r="O610" s="7" t="str">
        <f t="shared" ref="O610:O611" ca="1" si="399">IF(NOT(ISBLANK(N610)),N610,
IF(ISBLANK(M610),"",
VLOOKUP(M610,OFFSET(INDIRECT("$A:$B"),0,MATCH(M$1&amp;"_Verify",INDIRECT("$1:$1"),0)-1),2,0)
))</f>
        <v/>
      </c>
    </row>
    <row r="611" spans="1:19" x14ac:dyDescent="0.3">
      <c r="A611" s="1" t="str">
        <f t="shared" si="398"/>
        <v>LP_HealSpOnAttack_05</v>
      </c>
      <c r="B611" s="1" t="s">
        <v>517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6</v>
      </c>
      <c r="K611" s="1">
        <v>6</v>
      </c>
      <c r="O611" s="7" t="str">
        <f t="shared" ca="1" si="399"/>
        <v/>
      </c>
    </row>
    <row r="612" spans="1:19" x14ac:dyDescent="0.3">
      <c r="A612" s="1" t="str">
        <f t="shared" si="395"/>
        <v>LP_HealSpOnAttackBetter_01</v>
      </c>
      <c r="B612" s="1" t="s">
        <v>519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1.6666666666666667</v>
      </c>
      <c r="K612" s="1">
        <v>1.6666666666666667</v>
      </c>
      <c r="O612" s="7" t="str">
        <f t="shared" ca="1" si="396"/>
        <v/>
      </c>
      <c r="S612" s="7" t="str">
        <f t="shared" ca="1" si="397"/>
        <v/>
      </c>
    </row>
    <row r="613" spans="1:19" x14ac:dyDescent="0.3">
      <c r="A613" s="1" t="str">
        <f t="shared" si="395"/>
        <v>LP_HealSpOnAttackBetter_02</v>
      </c>
      <c r="B613" s="1" t="s">
        <v>519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3.5000000000000004</v>
      </c>
      <c r="K613" s="1">
        <v>3.5000000000000004</v>
      </c>
      <c r="O613" s="7" t="str">
        <f t="shared" ca="1" si="396"/>
        <v/>
      </c>
      <c r="S613" s="7" t="str">
        <f t="shared" ca="1" si="397"/>
        <v/>
      </c>
    </row>
    <row r="614" spans="1:19" x14ac:dyDescent="0.3">
      <c r="A614" s="1" t="str">
        <f t="shared" ref="A614:A641" si="400">B614&amp;"_"&amp;TEXT(D614,"00")</f>
        <v>LP_HealSpOnAttackBetter_03</v>
      </c>
      <c r="B614" s="1" t="s">
        <v>519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5.5</v>
      </c>
      <c r="K614" s="1">
        <v>5.5</v>
      </c>
      <c r="O614" s="7" t="str">
        <f t="shared" ref="O614:O641" ca="1" si="401">IF(NOT(ISBLANK(N614)),N614,
IF(ISBLANK(M614),"",
VLOOKUP(M614,OFFSET(INDIRECT("$A:$B"),0,MATCH(M$1&amp;"_Verify",INDIRECT("$1:$1"),0)-1),2,0)
))</f>
        <v/>
      </c>
      <c r="S614" s="7" t="str">
        <f t="shared" ref="S614:S641" ca="1" si="402">IF(NOT(ISBLANK(R614)),R614,
IF(ISBLANK(Q614),"",
VLOOKUP(Q614,OFFSET(INDIRECT("$A:$B"),0,MATCH(Q$1&amp;"_Verify",INDIRECT("$1:$1"),0)-1),2,0)
))</f>
        <v/>
      </c>
    </row>
    <row r="615" spans="1:19" x14ac:dyDescent="0.3">
      <c r="A615" s="1" t="str">
        <f t="shared" ref="A615" si="403">B615&amp;"_"&amp;TEXT(D615,"00")</f>
        <v>LP_HealSpOnAttackBetter_04</v>
      </c>
      <c r="B615" s="1" t="s">
        <v>519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5.5</v>
      </c>
      <c r="K615" s="1">
        <v>5.5</v>
      </c>
      <c r="O615" s="7" t="str">
        <f t="shared" ref="O615" ca="1" si="404">IF(NOT(ISBLANK(N615)),N615,
IF(ISBLANK(M615),"",
VLOOKUP(M615,OFFSET(INDIRECT("$A:$B"),0,MATCH(M$1&amp;"_Verify",INDIRECT("$1:$1"),0)-1),2,0)
))</f>
        <v/>
      </c>
      <c r="S615" s="7" t="str">
        <f t="shared" ref="S615" ca="1" si="405">IF(NOT(ISBLANK(R615)),R615,
IF(ISBLANK(Q615),"",
VLOOKUP(Q615,OFFSET(INDIRECT("$A:$B"),0,MATCH(Q$1&amp;"_Verify",INDIRECT("$1:$1"),0)-1),2,0)
))</f>
        <v/>
      </c>
    </row>
    <row r="616" spans="1:19" x14ac:dyDescent="0.3">
      <c r="A616" s="1" t="str">
        <f t="shared" si="400"/>
        <v>LP_PaybackSp_01</v>
      </c>
      <c r="B616" s="1" t="s">
        <v>533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0.11739130434782601</v>
      </c>
      <c r="K616" s="1">
        <v>0.14347826086956511</v>
      </c>
      <c r="O616" s="7" t="str">
        <f t="shared" ca="1" si="401"/>
        <v/>
      </c>
      <c r="S616" s="7" t="str">
        <f t="shared" ca="1" si="402"/>
        <v/>
      </c>
    </row>
    <row r="617" spans="1:19" x14ac:dyDescent="0.3">
      <c r="A617" s="1" t="str">
        <f t="shared" si="400"/>
        <v>LP_PaybackSp_02</v>
      </c>
      <c r="B617" s="1" t="s">
        <v>533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0.21558935361216724</v>
      </c>
      <c r="K617" s="1">
        <v>0.26349809885931552</v>
      </c>
      <c r="O617" s="7" t="str">
        <f t="shared" ca="1" si="401"/>
        <v/>
      </c>
      <c r="S617" s="7" t="str">
        <f t="shared" ca="1" si="402"/>
        <v/>
      </c>
    </row>
    <row r="618" spans="1:19" x14ac:dyDescent="0.3">
      <c r="A618" s="1" t="str">
        <f t="shared" si="400"/>
        <v>LP_PaybackSp_03</v>
      </c>
      <c r="B618" s="1" t="s">
        <v>533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0.29799331103678928</v>
      </c>
      <c r="K618" s="1">
        <v>0.3642140468227425</v>
      </c>
      <c r="O618" s="7" t="str">
        <f t="shared" ca="1" si="401"/>
        <v/>
      </c>
      <c r="S618" s="7" t="str">
        <f t="shared" ca="1" si="402"/>
        <v/>
      </c>
    </row>
    <row r="619" spans="1:19" x14ac:dyDescent="0.3">
      <c r="A619" s="1" t="str">
        <f t="shared" si="400"/>
        <v>LP_PaybackSp_04</v>
      </c>
      <c r="B619" s="1" t="s">
        <v>533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0.36745562130177511</v>
      </c>
      <c r="K619" s="1">
        <v>0.44911242603550294</v>
      </c>
      <c r="O619" s="7" t="str">
        <f t="shared" ca="1" si="401"/>
        <v/>
      </c>
      <c r="S619" s="7" t="str">
        <f t="shared" ca="1" si="402"/>
        <v/>
      </c>
    </row>
    <row r="620" spans="1:19" x14ac:dyDescent="0.3">
      <c r="A620" s="1" t="str">
        <f t="shared" si="400"/>
        <v>LP_PaybackSp_05</v>
      </c>
      <c r="B620" s="1" t="s">
        <v>533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0.4263157894736842</v>
      </c>
      <c r="K620" s="1">
        <v>0.52105263157894743</v>
      </c>
      <c r="O620" s="7" t="str">
        <f t="shared" ca="1" si="401"/>
        <v/>
      </c>
      <c r="S620" s="7" t="str">
        <f t="shared" ca="1" si="402"/>
        <v/>
      </c>
    </row>
    <row r="621" spans="1:19" x14ac:dyDescent="0.3">
      <c r="A621" s="1" t="str">
        <f t="shared" ref="A621:A624" si="406">B621&amp;"_"&amp;TEXT(D621,"00")</f>
        <v>LP_PaybackSp_06</v>
      </c>
      <c r="B621" s="1" t="s">
        <v>533</v>
      </c>
      <c r="C621" s="1" t="str">
        <f>IF(ISERROR(VLOOKUP(B621,AffectorValueTable!$A:$A,1,0)),"어펙터밸류없음","")</f>
        <v/>
      </c>
      <c r="D621" s="1">
        <v>6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0.47647058823529409</v>
      </c>
      <c r="K621" s="1">
        <v>0.58235294117647063</v>
      </c>
      <c r="O621" s="7" t="str">
        <f t="shared" ref="O621:O624" ca="1" si="407">IF(NOT(ISBLANK(N621)),N621,
IF(ISBLANK(M621),"",
VLOOKUP(M621,OFFSET(INDIRECT("$A:$B"),0,MATCH(M$1&amp;"_Verify",INDIRECT("$1:$1"),0)-1),2,0)
))</f>
        <v/>
      </c>
      <c r="S621" s="7" t="str">
        <f t="shared" ref="S621:S624" ca="1" si="408">IF(NOT(ISBLANK(R621)),R621,
IF(ISBLANK(Q621),"",
VLOOKUP(Q621,OFFSET(INDIRECT("$A:$B"),0,MATCH(Q$1&amp;"_Verify",INDIRECT("$1:$1"),0)-1),2,0)
))</f>
        <v/>
      </c>
    </row>
    <row r="622" spans="1:19" x14ac:dyDescent="0.3">
      <c r="A622" s="1" t="str">
        <f t="shared" si="406"/>
        <v>LP_PaybackSp_07</v>
      </c>
      <c r="B622" s="1" t="s">
        <v>533</v>
      </c>
      <c r="C622" s="1" t="str">
        <f>IF(ISERROR(VLOOKUP(B622,AffectorValueTable!$A:$A,1,0)),"어펙터밸류없음","")</f>
        <v/>
      </c>
      <c r="D622" s="1">
        <v>7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0.51945031712473577</v>
      </c>
      <c r="K622" s="1">
        <v>0.63488372093023271</v>
      </c>
      <c r="O622" s="7" t="str">
        <f t="shared" ca="1" si="407"/>
        <v/>
      </c>
      <c r="S622" s="7" t="str">
        <f t="shared" ca="1" si="408"/>
        <v/>
      </c>
    </row>
    <row r="623" spans="1:19" x14ac:dyDescent="0.3">
      <c r="A623" s="1" t="str">
        <f t="shared" si="406"/>
        <v>LP_PaybackSp_08</v>
      </c>
      <c r="B623" s="1" t="s">
        <v>533</v>
      </c>
      <c r="C623" s="1" t="str">
        <f>IF(ISERROR(VLOOKUP(B623,AffectorValueTable!$A:$A,1,0)),"어펙터밸류없음","")</f>
        <v/>
      </c>
      <c r="D623" s="1">
        <v>8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0.55648854961832062</v>
      </c>
      <c r="K623" s="1">
        <v>0.68015267175572525</v>
      </c>
      <c r="O623" s="7" t="str">
        <f t="shared" ca="1" si="407"/>
        <v/>
      </c>
      <c r="S623" s="7" t="str">
        <f t="shared" ca="1" si="408"/>
        <v/>
      </c>
    </row>
    <row r="624" spans="1:19" x14ac:dyDescent="0.3">
      <c r="A624" s="1" t="str">
        <f t="shared" si="406"/>
        <v>LP_PaybackSp_09</v>
      </c>
      <c r="B624" s="1" t="s">
        <v>533</v>
      </c>
      <c r="C624" s="1" t="str">
        <f>IF(ISERROR(VLOOKUP(B624,AffectorValueTable!$A:$A,1,0)),"어펙터밸류없음","")</f>
        <v/>
      </c>
      <c r="D624" s="1">
        <v>9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0.58858131487889276</v>
      </c>
      <c r="K624" s="1">
        <v>0.71937716262975782</v>
      </c>
      <c r="O624" s="7" t="str">
        <f t="shared" ca="1" si="407"/>
        <v/>
      </c>
      <c r="S624" s="7" t="str">
        <f t="shared" ca="1" si="408"/>
        <v/>
      </c>
    </row>
    <row r="625" spans="1:19" x14ac:dyDescent="0.3">
      <c r="A625" s="1" t="str">
        <f t="shared" ref="A625:A632" si="409">B625&amp;"_"&amp;TEXT(D625,"00")</f>
        <v>LP_SpUpOnMaxHp_01</v>
      </c>
      <c r="B625" s="1" t="s">
        <v>945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ref="J625:J629" si="410">J162*5/3*2</f>
        <v>0.5</v>
      </c>
      <c r="N625" s="1">
        <v>1</v>
      </c>
      <c r="O625" s="7">
        <f t="shared" ref="O625:O632" ca="1" si="411">IF(NOT(ISBLANK(N625)),N625,
IF(ISBLANK(M625),"",
VLOOKUP(M625,OFFSET(INDIRECT("$A:$B"),0,MATCH(M$1&amp;"_Verify",INDIRECT("$1:$1"),0)-1),2,0)
))</f>
        <v>1</v>
      </c>
      <c r="S625" s="7" t="str">
        <f t="shared" ref="S625:S632" ca="1" si="412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si="409"/>
        <v>LP_SpUpOnMaxHp_02</v>
      </c>
      <c r="B626" s="1" t="s">
        <v>945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0"/>
        <v>1.05</v>
      </c>
      <c r="N626" s="1">
        <v>1</v>
      </c>
      <c r="O626" s="7">
        <f t="shared" ca="1" si="411"/>
        <v>1</v>
      </c>
      <c r="S626" s="7" t="str">
        <f t="shared" ca="1" si="412"/>
        <v/>
      </c>
    </row>
    <row r="627" spans="1:19" x14ac:dyDescent="0.3">
      <c r="A627" s="1" t="str">
        <f t="shared" si="409"/>
        <v>LP_SpUpOnMaxHp_03</v>
      </c>
      <c r="B627" s="1" t="s">
        <v>945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0"/>
        <v>1.6500000000000001</v>
      </c>
      <c r="N627" s="1">
        <v>1</v>
      </c>
      <c r="O627" s="7">
        <f t="shared" ca="1" si="411"/>
        <v>1</v>
      </c>
      <c r="S627" s="7" t="str">
        <f t="shared" ca="1" si="412"/>
        <v/>
      </c>
    </row>
    <row r="628" spans="1:19" x14ac:dyDescent="0.3">
      <c r="A628" s="1" t="str">
        <f t="shared" ref="A628:A629" si="413">B628&amp;"_"&amp;TEXT(D628,"00")</f>
        <v>LP_SpUpOnMaxHp_04</v>
      </c>
      <c r="B628" s="1" t="s">
        <v>945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0"/>
        <v>2.2999999999999998</v>
      </c>
      <c r="N628" s="1">
        <v>1</v>
      </c>
      <c r="O628" s="7">
        <f t="shared" ref="O628:O629" ca="1" si="414">IF(NOT(ISBLANK(N628)),N628,
IF(ISBLANK(M628),"",
VLOOKUP(M628,OFFSET(INDIRECT("$A:$B"),0,MATCH(M$1&amp;"_Verify",INDIRECT("$1:$1"),0)-1),2,0)
))</f>
        <v>1</v>
      </c>
      <c r="S628" s="7" t="str">
        <f t="shared" ref="S628:S629" ca="1" si="415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si="413"/>
        <v>LP_SpUpOnMaxHp_05</v>
      </c>
      <c r="B629" s="1" t="s">
        <v>945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0"/>
        <v>3</v>
      </c>
      <c r="N629" s="1">
        <v>1</v>
      </c>
      <c r="O629" s="7">
        <f t="shared" ca="1" si="414"/>
        <v>1</v>
      </c>
      <c r="S629" s="7" t="str">
        <f t="shared" ca="1" si="415"/>
        <v/>
      </c>
    </row>
    <row r="630" spans="1:19" x14ac:dyDescent="0.3">
      <c r="A630" s="1" t="str">
        <f t="shared" si="409"/>
        <v>LP_SpUpOnMaxHpBetter_01</v>
      </c>
      <c r="B630" s="1" t="s">
        <v>946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ref="J630:J632" si="416">J171*5/3*2</f>
        <v>0.83333333333333337</v>
      </c>
      <c r="N630" s="1">
        <v>1</v>
      </c>
      <c r="O630" s="7">
        <f t="shared" ca="1" si="411"/>
        <v>1</v>
      </c>
      <c r="S630" s="7" t="str">
        <f t="shared" ca="1" si="412"/>
        <v/>
      </c>
    </row>
    <row r="631" spans="1:19" x14ac:dyDescent="0.3">
      <c r="A631" s="1" t="str">
        <f t="shared" si="409"/>
        <v>LP_SpUpOnMaxHpBetter_02</v>
      </c>
      <c r="B631" s="1" t="s">
        <v>946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6"/>
        <v>1.75</v>
      </c>
      <c r="N631" s="1">
        <v>1</v>
      </c>
      <c r="O631" s="7">
        <f t="shared" ca="1" si="411"/>
        <v>1</v>
      </c>
      <c r="S631" s="7" t="str">
        <f t="shared" ca="1" si="412"/>
        <v/>
      </c>
    </row>
    <row r="632" spans="1:19" x14ac:dyDescent="0.3">
      <c r="A632" s="1" t="str">
        <f t="shared" si="409"/>
        <v>LP_SpUpOnMaxHpBetter_03</v>
      </c>
      <c r="B632" s="1" t="s">
        <v>946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6"/>
        <v>2.75</v>
      </c>
      <c r="N632" s="1">
        <v>1</v>
      </c>
      <c r="O632" s="7">
        <f t="shared" ca="1" si="411"/>
        <v>1</v>
      </c>
      <c r="S632" s="7" t="str">
        <f t="shared" ca="1" si="412"/>
        <v/>
      </c>
    </row>
    <row r="633" spans="1:19" x14ac:dyDescent="0.3">
      <c r="A633" s="1" t="str">
        <f t="shared" ref="A633" si="417">B633&amp;"_"&amp;TEXT(D633,"00")</f>
        <v>LP_HitSizeDown_01</v>
      </c>
      <c r="B633" s="1" t="s">
        <v>944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ChangeHitColliderSize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0.9</v>
      </c>
      <c r="O633" s="7" t="str">
        <f t="shared" ref="O633" ca="1" si="418">IF(NOT(ISBLANK(N633)),N633,
IF(ISBLANK(M633),"",
VLOOKUP(M633,OFFSET(INDIRECT("$A:$B"),0,MATCH(M$1&amp;"_Verify",INDIRECT("$1:$1"),0)-1),2,0)
))</f>
        <v/>
      </c>
      <c r="S633" s="7" t="str">
        <f t="shared" ref="S633" ca="1" si="419">IF(NOT(ISBLANK(R633)),R633,
IF(ISBLANK(Q633),"",
VLOOKUP(Q633,OFFSET(INDIRECT("$A:$B"),0,MATCH(Q$1&amp;"_Verify",INDIRECT("$1:$1"),0)-1),2,0)
))</f>
        <v/>
      </c>
    </row>
    <row r="634" spans="1:19" x14ac:dyDescent="0.3">
      <c r="A634" s="1" t="str">
        <f t="shared" ref="A634:A637" si="420">B634&amp;"_"&amp;TEXT(D634,"00")</f>
        <v>LP_HitSizeDown_02</v>
      </c>
      <c r="B634" s="1" t="s">
        <v>944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ChangeHitColliderSize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0.8</v>
      </c>
      <c r="O634" s="7" t="str">
        <f t="shared" ref="O634:O637" ca="1" si="421">IF(NOT(ISBLANK(N634)),N634,
IF(ISBLANK(M634),"",
VLOOKUP(M634,OFFSET(INDIRECT("$A:$B"),0,MATCH(M$1&amp;"_Verify",INDIRECT("$1:$1"),0)-1),2,0)
))</f>
        <v/>
      </c>
      <c r="S634" s="7" t="str">
        <f t="shared" ref="S634:S637" ca="1" si="422">IF(NOT(ISBLANK(R634)),R634,
IF(ISBLANK(Q634),"",
VLOOKUP(Q634,OFFSET(INDIRECT("$A:$B"),0,MATCH(Q$1&amp;"_Verify",INDIRECT("$1:$1"),0)-1),2,0)
))</f>
        <v/>
      </c>
    </row>
    <row r="635" spans="1:19" x14ac:dyDescent="0.3">
      <c r="A635" s="1" t="str">
        <f t="shared" si="420"/>
        <v>LP_HitSizeDown_03</v>
      </c>
      <c r="B635" s="1" t="s">
        <v>944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ChangeHitColliderSize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0.7</v>
      </c>
      <c r="O635" s="7" t="str">
        <f t="shared" ca="1" si="421"/>
        <v/>
      </c>
      <c r="S635" s="7" t="str">
        <f t="shared" ca="1" si="422"/>
        <v/>
      </c>
    </row>
    <row r="636" spans="1:19" x14ac:dyDescent="0.3">
      <c r="A636" s="1" t="str">
        <f t="shared" si="420"/>
        <v>LP_HitSizeDown_04</v>
      </c>
      <c r="B636" s="1" t="s">
        <v>944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ChangeHitColliderSize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0.6</v>
      </c>
      <c r="O636" s="7" t="str">
        <f t="shared" ca="1" si="421"/>
        <v/>
      </c>
      <c r="S636" s="7" t="str">
        <f t="shared" ca="1" si="422"/>
        <v/>
      </c>
    </row>
    <row r="637" spans="1:19" x14ac:dyDescent="0.3">
      <c r="A637" s="1" t="str">
        <f t="shared" si="420"/>
        <v>LP_HitSizeDown_05</v>
      </c>
      <c r="B637" s="1" t="s">
        <v>944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ChangeHitColliderSize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0.5</v>
      </c>
      <c r="O637" s="7" t="str">
        <f t="shared" ca="1" si="421"/>
        <v/>
      </c>
      <c r="S637" s="7" t="str">
        <f t="shared" ca="1" si="422"/>
        <v/>
      </c>
    </row>
    <row r="638" spans="1:19" x14ac:dyDescent="0.3">
      <c r="A638" s="1" t="str">
        <f t="shared" si="400"/>
        <v>PN_Magic1.5Times_01</v>
      </c>
      <c r="B638" s="1" t="s">
        <v>813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394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0.5</v>
      </c>
      <c r="O638" s="7" t="str">
        <f t="shared" ca="1" si="401"/>
        <v/>
      </c>
      <c r="S638" s="7" t="str">
        <f t="shared" ca="1" si="402"/>
        <v/>
      </c>
    </row>
    <row r="639" spans="1:19" x14ac:dyDescent="0.3">
      <c r="A639" s="1" t="str">
        <f t="shared" si="400"/>
        <v>PN_Machine1.5Times_01</v>
      </c>
      <c r="B639" s="1" t="s">
        <v>815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820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0.5</v>
      </c>
      <c r="O639" s="7" t="str">
        <f t="shared" ca="1" si="401"/>
        <v/>
      </c>
      <c r="S639" s="7" t="str">
        <f t="shared" ca="1" si="402"/>
        <v/>
      </c>
    </row>
    <row r="640" spans="1:19" x14ac:dyDescent="0.3">
      <c r="A640" s="1" t="str">
        <f t="shared" si="400"/>
        <v>PN_Nature1.5Times_01</v>
      </c>
      <c r="B640" s="1" t="s">
        <v>817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397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</v>
      </c>
      <c r="O640" s="7" t="str">
        <f t="shared" ca="1" si="401"/>
        <v/>
      </c>
      <c r="S640" s="7" t="str">
        <f t="shared" ca="1" si="402"/>
        <v/>
      </c>
    </row>
    <row r="641" spans="1:19" x14ac:dyDescent="0.3">
      <c r="A641" s="1" t="str">
        <f t="shared" si="400"/>
        <v>PN_Qigong1.5Times_01</v>
      </c>
      <c r="B641" s="1" t="s">
        <v>819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821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</v>
      </c>
      <c r="O641" s="7" t="str">
        <f t="shared" ca="1" si="401"/>
        <v/>
      </c>
      <c r="S641" s="7" t="str">
        <f t="shared" ca="1" si="402"/>
        <v/>
      </c>
    </row>
    <row r="642" spans="1:19" x14ac:dyDescent="0.3">
      <c r="A642" s="1" t="str">
        <f t="shared" ref="A642:A643" si="423">B642&amp;"_"&amp;TEXT(D642,"00")</f>
        <v>PN_Magic2Times_01</v>
      </c>
      <c r="B642" s="1" t="s">
        <v>385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394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</v>
      </c>
      <c r="O642" s="7" t="str">
        <f t="shared" ref="O642:O643" ca="1" si="424">IF(NOT(ISBLANK(N642)),N642,
IF(ISBLANK(M642),"",
VLOOKUP(M642,OFFSET(INDIRECT("$A:$B"),0,MATCH(M$1&amp;"_Verify",INDIRECT("$1:$1"),0)-1),2,0)
))</f>
        <v/>
      </c>
      <c r="S642" s="7" t="str">
        <f t="shared" ref="S642:S643" ca="1" si="425">IF(NOT(ISBLANK(R642)),R642,
IF(ISBLANK(Q642),"",
VLOOKUP(Q642,OFFSET(INDIRECT("$A:$B"),0,MATCH(Q$1&amp;"_Verify",INDIRECT("$1:$1"),0)-1),2,0)
))</f>
        <v/>
      </c>
    </row>
    <row r="643" spans="1:19" x14ac:dyDescent="0.3">
      <c r="A643" s="1" t="str">
        <f t="shared" si="423"/>
        <v>PN_Machine2Times_01</v>
      </c>
      <c r="B643" s="1" t="s">
        <v>402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404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1</v>
      </c>
      <c r="O643" s="7" t="str">
        <f t="shared" ca="1" si="424"/>
        <v/>
      </c>
      <c r="S643" s="7" t="str">
        <f t="shared" ca="1" si="425"/>
        <v/>
      </c>
    </row>
    <row r="644" spans="1:19" x14ac:dyDescent="0.3">
      <c r="A644" s="1" t="str">
        <f t="shared" ref="A644:A647" si="426">B644&amp;"_"&amp;TEXT(D644,"00")</f>
        <v>PN_Nature2Times_01</v>
      </c>
      <c r="B644" s="1" t="s">
        <v>387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397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O644" s="7" t="str">
        <f t="shared" ref="O644:O647" ca="1" si="427">IF(NOT(ISBLANK(N644)),N644,
IF(ISBLANK(M644),"",
VLOOKUP(M644,OFFSET(INDIRECT("$A:$B"),0,MATCH(M$1&amp;"_Verify",INDIRECT("$1:$1"),0)-1),2,0)
))</f>
        <v/>
      </c>
      <c r="S644" s="7" t="str">
        <f t="shared" ref="S644:S647" ca="1" si="428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6"/>
        <v>PN_Qigong2Times_01</v>
      </c>
      <c r="B645" s="1" t="s">
        <v>403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405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1</v>
      </c>
      <c r="O645" s="7" t="str">
        <f t="shared" ca="1" si="427"/>
        <v/>
      </c>
      <c r="S645" s="7" t="str">
        <f t="shared" ca="1" si="428"/>
        <v/>
      </c>
    </row>
    <row r="646" spans="1:19" x14ac:dyDescent="0.3">
      <c r="A646" s="1" t="str">
        <f t="shared" si="426"/>
        <v>PN_Magic3Times_01</v>
      </c>
      <c r="B646" s="1" t="s">
        <v>770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394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2</v>
      </c>
      <c r="O646" s="7" t="str">
        <f t="shared" ca="1" si="427"/>
        <v/>
      </c>
      <c r="S646" s="7" t="str">
        <f t="shared" ca="1" si="428"/>
        <v/>
      </c>
    </row>
    <row r="647" spans="1:19" x14ac:dyDescent="0.3">
      <c r="A647" s="1" t="str">
        <f t="shared" si="426"/>
        <v>PN_Machine3Times_01</v>
      </c>
      <c r="B647" s="1" t="s">
        <v>767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396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2</v>
      </c>
      <c r="O647" s="7" t="str">
        <f t="shared" ca="1" si="427"/>
        <v/>
      </c>
      <c r="S647" s="7" t="str">
        <f t="shared" ca="1" si="428"/>
        <v/>
      </c>
    </row>
    <row r="648" spans="1:19" x14ac:dyDescent="0.3">
      <c r="A648" s="1" t="str">
        <f t="shared" ref="A648:A649" si="429">B648&amp;"_"&amp;TEXT(D648,"00")</f>
        <v>PN_Nature3Times_01</v>
      </c>
      <c r="B648" s="1" t="s">
        <v>771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397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2</v>
      </c>
      <c r="O648" s="7" t="str">
        <f t="shared" ref="O648:O649" ca="1" si="430">IF(NOT(ISBLANK(N648)),N648,
IF(ISBLANK(M648),"",
VLOOKUP(M648,OFFSET(INDIRECT("$A:$B"),0,MATCH(M$1&amp;"_Verify",INDIRECT("$1:$1"),0)-1),2,0)
))</f>
        <v/>
      </c>
      <c r="S648" s="7" t="str">
        <f t="shared" ref="S648:S649" ca="1" si="431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si="429"/>
        <v>PN_Qigong3Times_01</v>
      </c>
      <c r="B649" s="1" t="s">
        <v>769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399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2</v>
      </c>
      <c r="O649" s="7" t="str">
        <f t="shared" ca="1" si="430"/>
        <v/>
      </c>
      <c r="S649" s="7" t="str">
        <f t="shared" ca="1" si="43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15:Q649 M3:M649 Q3:Q40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G415:G420 G124:G132 G156:G158 G162:G406 G48:G111 G3:G45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21" activePane="bottomLeft" state="frozen"/>
      <selection pane="bottomLeft" activeCell="G26" sqref="G2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951</v>
      </c>
      <c r="G5" s="4" t="s">
        <v>624</v>
      </c>
      <c r="H5" s="4" t="s">
        <v>623</v>
      </c>
      <c r="I5" s="4" t="s">
        <v>952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5"/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973</v>
      </c>
      <c r="H26" s="3"/>
      <c r="I26" s="4"/>
      <c r="J26" s="3" t="s">
        <v>781</v>
      </c>
      <c r="K26" s="5"/>
      <c r="L26" s="5"/>
      <c r="M26" s="3"/>
    </row>
    <row r="27" spans="1:13" s="10" customFormat="1" ht="24" x14ac:dyDescent="0.3">
      <c r="A27" s="10" t="s">
        <v>713</v>
      </c>
      <c r="B27" s="3" t="s">
        <v>714</v>
      </c>
      <c r="C27" s="3" t="s">
        <v>62</v>
      </c>
      <c r="D27" s="4" t="s">
        <v>715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799</v>
      </c>
      <c r="B28" s="3" t="s">
        <v>800</v>
      </c>
      <c r="C28" s="3"/>
      <c r="D28" s="4"/>
      <c r="E28" s="4"/>
      <c r="F28" s="5"/>
      <c r="G28" s="3" t="s">
        <v>808</v>
      </c>
      <c r="H28" s="3" t="s">
        <v>809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786</v>
      </c>
      <c r="B30" s="3" t="s">
        <v>787</v>
      </c>
      <c r="C30" s="3" t="s">
        <v>823</v>
      </c>
      <c r="D30" s="3" t="s">
        <v>822</v>
      </c>
      <c r="E30" s="3" t="s">
        <v>824</v>
      </c>
      <c r="F30" s="3" t="s">
        <v>825</v>
      </c>
      <c r="G30" s="2" t="s">
        <v>788</v>
      </c>
      <c r="H30" s="2" t="s">
        <v>789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36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I47" s="4" t="s">
        <v>972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935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916</v>
      </c>
      <c r="F61" s="4" t="s">
        <v>589</v>
      </c>
      <c r="G61" s="4" t="s">
        <v>866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867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956</v>
      </c>
      <c r="E62" s="3" t="s">
        <v>917</v>
      </c>
      <c r="F62" s="3" t="s">
        <v>918</v>
      </c>
      <c r="G62" s="4" t="s">
        <v>905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700</v>
      </c>
      <c r="B66" s="3" t="s">
        <v>701</v>
      </c>
      <c r="C66" s="3" t="s">
        <v>62</v>
      </c>
      <c r="D66" s="3" t="s">
        <v>702</v>
      </c>
      <c r="E66" s="3" t="s">
        <v>812</v>
      </c>
      <c r="J66" s="3" t="s">
        <v>341</v>
      </c>
      <c r="K66" s="4" t="s">
        <v>709</v>
      </c>
      <c r="L66" s="2" t="s">
        <v>96</v>
      </c>
      <c r="M66" s="2" t="s">
        <v>703</v>
      </c>
    </row>
    <row r="67" spans="1:13" ht="24" x14ac:dyDescent="0.3">
      <c r="A67" t="s">
        <v>724</v>
      </c>
      <c r="B67" s="3" t="s">
        <v>725</v>
      </c>
      <c r="C67" s="3" t="s">
        <v>726</v>
      </c>
      <c r="D67" s="3" t="s">
        <v>727</v>
      </c>
      <c r="J67" s="4" t="s">
        <v>728</v>
      </c>
      <c r="K67" s="4" t="s">
        <v>729</v>
      </c>
      <c r="L67" s="4" t="s">
        <v>730</v>
      </c>
    </row>
    <row r="68" spans="1:13" x14ac:dyDescent="0.3">
      <c r="A68" t="s">
        <v>740</v>
      </c>
      <c r="B68" s="3" t="s">
        <v>741</v>
      </c>
    </row>
    <row r="69" spans="1:13" s="10" customFormat="1" ht="48" x14ac:dyDescent="0.3">
      <c r="A69" s="10" t="s">
        <v>742</v>
      </c>
      <c r="B69" s="3" t="s">
        <v>744</v>
      </c>
      <c r="C69" s="3" t="s">
        <v>745</v>
      </c>
      <c r="D69" s="4" t="s">
        <v>746</v>
      </c>
      <c r="E69" s="4"/>
      <c r="F69" s="4" t="s">
        <v>747</v>
      </c>
      <c r="G69" s="4" t="s">
        <v>743</v>
      </c>
      <c r="H69" s="4"/>
      <c r="I69" s="4"/>
      <c r="J69" s="4" t="s">
        <v>541</v>
      </c>
      <c r="K69" s="4"/>
    </row>
    <row r="70" spans="1:13" ht="24" x14ac:dyDescent="0.3">
      <c r="A70" t="s">
        <v>797</v>
      </c>
      <c r="B70" s="3" t="s">
        <v>801</v>
      </c>
      <c r="C70" s="3" t="s">
        <v>62</v>
      </c>
      <c r="D70" s="4" t="s">
        <v>807</v>
      </c>
      <c r="G70" s="4" t="s">
        <v>802</v>
      </c>
    </row>
    <row r="71" spans="1:13" s="10" customFormat="1" ht="60" x14ac:dyDescent="0.3">
      <c r="A71" s="10" t="s">
        <v>827</v>
      </c>
      <c r="B71" s="3" t="s">
        <v>828</v>
      </c>
      <c r="C71" s="3"/>
      <c r="D71" s="5"/>
      <c r="E71" s="5"/>
      <c r="F71" s="5"/>
      <c r="G71" s="3" t="s">
        <v>854</v>
      </c>
      <c r="H71" s="3"/>
      <c r="I71" s="3"/>
      <c r="J71" s="3" t="s">
        <v>834</v>
      </c>
      <c r="K71" s="3" t="s">
        <v>855</v>
      </c>
      <c r="L71" s="5"/>
      <c r="M71" s="2" t="s">
        <v>354</v>
      </c>
    </row>
    <row r="72" spans="1:13" s="10" customFormat="1" ht="36" x14ac:dyDescent="0.3">
      <c r="A72" s="10" t="s">
        <v>850</v>
      </c>
      <c r="B72" s="3" t="s">
        <v>839</v>
      </c>
      <c r="C72" s="3" t="s">
        <v>62</v>
      </c>
      <c r="D72" s="3"/>
      <c r="E72" s="3"/>
      <c r="F72" s="3"/>
      <c r="G72" s="4"/>
      <c r="J72" s="4" t="s">
        <v>837</v>
      </c>
      <c r="K72" s="4" t="s">
        <v>838</v>
      </c>
      <c r="M72" s="2"/>
    </row>
    <row r="73" spans="1:13" s="10" customFormat="1" ht="36" x14ac:dyDescent="0.3">
      <c r="A73" s="10" t="s">
        <v>893</v>
      </c>
      <c r="B73" s="3" t="s">
        <v>896</v>
      </c>
      <c r="C73" s="3" t="s">
        <v>62</v>
      </c>
      <c r="D73" s="3"/>
      <c r="E73" s="3"/>
      <c r="F73" s="3"/>
      <c r="G73" s="4" t="s">
        <v>894</v>
      </c>
      <c r="J73" s="4"/>
      <c r="K73" s="4"/>
      <c r="L73" s="4" t="s">
        <v>96</v>
      </c>
      <c r="M73" s="4" t="s">
        <v>895</v>
      </c>
    </row>
    <row r="74" spans="1:13" ht="24" x14ac:dyDescent="0.3">
      <c r="A74" s="10" t="s">
        <v>920</v>
      </c>
      <c r="B74" s="3" t="s">
        <v>923</v>
      </c>
      <c r="C74" s="3" t="s">
        <v>62</v>
      </c>
      <c r="D74" s="4" t="s">
        <v>922</v>
      </c>
      <c r="E74" s="4"/>
      <c r="F74" s="5"/>
      <c r="G74" s="3" t="s">
        <v>921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925</v>
      </c>
      <c r="B75" s="3" t="s">
        <v>927</v>
      </c>
      <c r="C75" s="3" t="s">
        <v>62</v>
      </c>
      <c r="D75" s="4" t="s">
        <v>926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929</v>
      </c>
      <c r="B76" s="3" t="s">
        <v>933</v>
      </c>
      <c r="C76" s="3" t="s">
        <v>62</v>
      </c>
      <c r="D76" s="4" t="s">
        <v>934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2021-02-27T08:35:09Z</dcterms:modified>
</cp:coreProperties>
</file>