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9EE4694-0200-4EAA-B289-270EE222C57D}" xr6:coauthVersionLast="45" xr6:coauthVersionMax="45" xr10:uidLastSave="{00000000-0000-0000-0000-000000000000}"/>
  <bookViews>
    <workbookView xWindow="-120" yWindow="-120" windowWidth="29040" windowHeight="15840" tabRatio="653" activeTab="3" xr2:uid="{1BFDBDDD-03BC-42BF-BA52-8E4216F92F7B}"/>
  </bookViews>
  <sheets>
    <sheet name="ShopLevelPackageTable" sheetId="6" r:id="rId1"/>
    <sheet name="ShopDailyDiamondTable" sheetId="7" r:id="rId2"/>
    <sheet name="daFre서버" sheetId="8" r:id="rId3"/>
    <sheet name="daShp서버" sheetId="9" r:id="rId4"/>
    <sheet name="DailyShopTypeTable" sheetId="10" r:id="rId5"/>
    <sheet name="ShopBoxTable" sheetId="3" r:id="rId6"/>
    <sheet name="ShopDiamondTable" sheetId="1" r:id="rId7"/>
    <sheet name="ShopGoldTable" sheetId="4" r:id="rId8"/>
  </sheets>
  <externalReferences>
    <externalReference r:id="rId9"/>
    <externalReference r:id="rId10"/>
  </externalReferences>
  <definedNames>
    <definedName name="_xlnm._FilterDatabase" localSheetId="3" hidden="1">daShp서버!$N$1:$N$280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9" i="9" l="1"/>
  <c r="E109" i="9"/>
  <c r="G108" i="9"/>
  <c r="E108" i="9"/>
  <c r="G107" i="9"/>
  <c r="E107" i="9"/>
  <c r="G106" i="9"/>
  <c r="E106" i="9"/>
  <c r="G105" i="9"/>
  <c r="E105" i="9"/>
  <c r="G104" i="9"/>
  <c r="E104" i="9"/>
  <c r="G103" i="9"/>
  <c r="E103" i="9"/>
  <c r="E102" i="9"/>
  <c r="E101" i="9"/>
  <c r="G100" i="9"/>
  <c r="E100" i="9"/>
  <c r="G99" i="9"/>
  <c r="E99" i="9"/>
  <c r="E98" i="9"/>
  <c r="G98" i="9"/>
  <c r="G97" i="9"/>
  <c r="G96" i="9"/>
  <c r="G95" i="9"/>
  <c r="G94" i="9"/>
  <c r="G89" i="9"/>
  <c r="G88" i="9"/>
  <c r="G91" i="9"/>
  <c r="G90" i="9"/>
  <c r="G87" i="9"/>
  <c r="G86" i="9"/>
  <c r="G85" i="9"/>
  <c r="G84" i="9"/>
  <c r="G102" i="9" l="1"/>
  <c r="G93" i="9" l="1"/>
  <c r="G101" i="9"/>
  <c r="G83" i="9"/>
  <c r="G92" i="9"/>
  <c r="H1" i="9" l="1" a="1"/>
  <c r="H1" i="9" s="1"/>
  <c r="F4" i="8" l="1"/>
  <c r="F3" i="8"/>
  <c r="F2" i="8"/>
  <c r="G4" i="8"/>
  <c r="G3" i="8"/>
  <c r="G2" i="8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97" i="9"/>
  <c r="E96" i="9"/>
  <c r="E95" i="9"/>
  <c r="E94" i="9"/>
  <c r="E93" i="9"/>
  <c r="E92" i="9"/>
  <c r="E89" i="9"/>
  <c r="E88" i="9"/>
  <c r="E91" i="9"/>
  <c r="E90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D279" i="9"/>
  <c r="D278" i="9"/>
  <c r="D277" i="9"/>
  <c r="D276" i="9"/>
  <c r="D275" i="9"/>
  <c r="D274" i="9"/>
  <c r="D273" i="9"/>
  <c r="D272" i="9"/>
  <c r="D271" i="9"/>
  <c r="D270" i="9"/>
  <c r="D269" i="9"/>
  <c r="D268" i="9"/>
  <c r="D267" i="9"/>
  <c r="D266" i="9"/>
  <c r="D265" i="9"/>
  <c r="D264" i="9"/>
  <c r="D263" i="9"/>
  <c r="D262" i="9"/>
  <c r="D261" i="9"/>
  <c r="D260" i="9"/>
  <c r="D259" i="9"/>
  <c r="D258" i="9"/>
  <c r="D257" i="9"/>
  <c r="D256" i="9"/>
  <c r="D255" i="9"/>
  <c r="D254" i="9"/>
  <c r="D253" i="9"/>
  <c r="D252" i="9"/>
  <c r="D251" i="9"/>
  <c r="D250" i="9"/>
  <c r="D249" i="9"/>
  <c r="D248" i="9"/>
  <c r="D247" i="9"/>
  <c r="D246" i="9"/>
  <c r="D245" i="9"/>
  <c r="D244" i="9"/>
  <c r="D243" i="9"/>
  <c r="D242" i="9"/>
  <c r="D241" i="9"/>
  <c r="D240" i="9"/>
  <c r="D239" i="9"/>
  <c r="D238" i="9"/>
  <c r="D237" i="9"/>
  <c r="D236" i="9"/>
  <c r="D235" i="9"/>
  <c r="D234" i="9"/>
  <c r="D233" i="9"/>
  <c r="D232" i="9"/>
  <c r="D231" i="9"/>
  <c r="D230" i="9"/>
  <c r="D229" i="9"/>
  <c r="D228" i="9"/>
  <c r="D227" i="9"/>
  <c r="D226" i="9"/>
  <c r="D225" i="9"/>
  <c r="D224" i="9"/>
  <c r="D223" i="9"/>
  <c r="D222" i="9"/>
  <c r="D221" i="9"/>
  <c r="D220" i="9"/>
  <c r="D219" i="9"/>
  <c r="D218" i="9"/>
  <c r="D217" i="9"/>
  <c r="D216" i="9"/>
  <c r="D215" i="9"/>
  <c r="D214" i="9"/>
  <c r="D213" i="9"/>
  <c r="D212" i="9"/>
  <c r="D211" i="9"/>
  <c r="D210" i="9"/>
  <c r="D209" i="9"/>
  <c r="D208" i="9"/>
  <c r="D207" i="9"/>
  <c r="D206" i="9"/>
  <c r="D205" i="9"/>
  <c r="D204" i="9"/>
  <c r="D203" i="9"/>
  <c r="D202" i="9"/>
  <c r="D201" i="9"/>
  <c r="D200" i="9"/>
  <c r="D199" i="9"/>
  <c r="D198" i="9"/>
  <c r="D197" i="9"/>
  <c r="D196" i="9"/>
  <c r="D195" i="9"/>
  <c r="D194" i="9"/>
  <c r="D193" i="9"/>
  <c r="D192" i="9"/>
  <c r="D191" i="9"/>
  <c r="D190" i="9"/>
  <c r="D189" i="9"/>
  <c r="D188" i="9"/>
  <c r="D187" i="9"/>
  <c r="D186" i="9"/>
  <c r="D185" i="9"/>
  <c r="D184" i="9"/>
  <c r="D183" i="9"/>
  <c r="D182" i="9"/>
  <c r="D181" i="9"/>
  <c r="D180" i="9"/>
  <c r="D179" i="9"/>
  <c r="D178" i="9"/>
  <c r="D177" i="9"/>
  <c r="D176" i="9"/>
  <c r="D175" i="9"/>
  <c r="D174" i="9"/>
  <c r="D173" i="9"/>
  <c r="D172" i="9"/>
  <c r="D171" i="9"/>
  <c r="D170" i="9"/>
  <c r="D169" i="9"/>
  <c r="D168" i="9"/>
  <c r="D167" i="9"/>
  <c r="D166" i="9"/>
  <c r="D165" i="9"/>
  <c r="D164" i="9"/>
  <c r="D163" i="9"/>
  <c r="D162" i="9"/>
  <c r="D161" i="9"/>
  <c r="D160" i="9"/>
  <c r="D159" i="9"/>
  <c r="D158" i="9"/>
  <c r="D157" i="9"/>
  <c r="D156" i="9"/>
  <c r="D155" i="9"/>
  <c r="D154" i="9"/>
  <c r="D153" i="9"/>
  <c r="D152" i="9"/>
  <c r="D151" i="9"/>
  <c r="D150" i="9"/>
  <c r="D149" i="9"/>
  <c r="D148" i="9"/>
  <c r="D147" i="9"/>
  <c r="D146" i="9"/>
  <c r="D145" i="9"/>
  <c r="D144" i="9"/>
  <c r="D143" i="9"/>
  <c r="D142" i="9"/>
  <c r="D141" i="9"/>
  <c r="D140" i="9"/>
  <c r="D139" i="9"/>
  <c r="D138" i="9"/>
  <c r="D137" i="9"/>
  <c r="D136" i="9"/>
  <c r="D135" i="9"/>
  <c r="D134" i="9"/>
  <c r="D133" i="9"/>
  <c r="D132" i="9"/>
  <c r="D131" i="9"/>
  <c r="D130" i="9"/>
  <c r="D129" i="9"/>
  <c r="D128" i="9"/>
  <c r="D127" i="9"/>
  <c r="D126" i="9"/>
  <c r="D125" i="9"/>
  <c r="D124" i="9"/>
  <c r="D123" i="9"/>
  <c r="D122" i="9"/>
  <c r="D121" i="9"/>
  <c r="D120" i="9"/>
  <c r="D119" i="9"/>
  <c r="D118" i="9"/>
  <c r="D117" i="9"/>
  <c r="D116" i="9"/>
  <c r="D115" i="9"/>
  <c r="D114" i="9"/>
  <c r="D113" i="9"/>
  <c r="D112" i="9"/>
  <c r="D111" i="9"/>
  <c r="D110" i="9"/>
  <c r="D280" i="9"/>
  <c r="F1" i="9" l="1" a="1"/>
  <c r="F1" i="9" s="1"/>
  <c r="D109" i="9"/>
  <c r="D108" i="9"/>
  <c r="D103" i="9"/>
  <c r="D102" i="9"/>
  <c r="D104" i="9"/>
  <c r="D106" i="9"/>
  <c r="D105" i="9"/>
  <c r="D101" i="9"/>
  <c r="D107" i="9"/>
  <c r="D99" i="9"/>
  <c r="D100" i="9"/>
  <c r="D98" i="9"/>
  <c r="D83" i="9"/>
  <c r="D84" i="9"/>
  <c r="D85" i="9"/>
  <c r="D86" i="9"/>
  <c r="D87" i="9"/>
  <c r="D91" i="9"/>
  <c r="D90" i="9"/>
  <c r="D88" i="9"/>
  <c r="D89" i="9"/>
  <c r="D92" i="9"/>
  <c r="D93" i="9"/>
  <c r="D94" i="9"/>
  <c r="D97" i="9"/>
  <c r="D95" i="9"/>
  <c r="D96" i="9"/>
  <c r="D82" i="9"/>
  <c r="D76" i="9"/>
  <c r="D70" i="9"/>
  <c r="D64" i="9"/>
  <c r="D58" i="9"/>
  <c r="D52" i="9"/>
  <c r="D46" i="9"/>
  <c r="D40" i="9"/>
  <c r="D34" i="9"/>
  <c r="D28" i="9"/>
  <c r="D22" i="9"/>
  <c r="D16" i="9"/>
  <c r="D10" i="9"/>
  <c r="D4" i="9"/>
  <c r="D81" i="9"/>
  <c r="D69" i="9"/>
  <c r="D57" i="9"/>
  <c r="D45" i="9"/>
  <c r="D33" i="9"/>
  <c r="D21" i="9"/>
  <c r="D9" i="9"/>
  <c r="D31" i="9"/>
  <c r="D13" i="9"/>
  <c r="D72" i="9"/>
  <c r="D54" i="9"/>
  <c r="D30" i="9"/>
  <c r="D12" i="9"/>
  <c r="D80" i="9"/>
  <c r="D74" i="9"/>
  <c r="D68" i="9"/>
  <c r="D62" i="9"/>
  <c r="D56" i="9"/>
  <c r="D50" i="9"/>
  <c r="D44" i="9"/>
  <c r="D38" i="9"/>
  <c r="D32" i="9"/>
  <c r="D26" i="9"/>
  <c r="D20" i="9"/>
  <c r="D14" i="9"/>
  <c r="D8" i="9"/>
  <c r="D79" i="9"/>
  <c r="D73" i="9"/>
  <c r="D67" i="9"/>
  <c r="D61" i="9"/>
  <c r="D55" i="9"/>
  <c r="D49" i="9"/>
  <c r="D43" i="9"/>
  <c r="D37" i="9"/>
  <c r="D19" i="9"/>
  <c r="D78" i="9"/>
  <c r="D60" i="9"/>
  <c r="D42" i="9"/>
  <c r="D18" i="9"/>
  <c r="D77" i="9"/>
  <c r="D71" i="9"/>
  <c r="D65" i="9"/>
  <c r="D59" i="9"/>
  <c r="D53" i="9"/>
  <c r="D47" i="9"/>
  <c r="D41" i="9"/>
  <c r="D35" i="9"/>
  <c r="D29" i="9"/>
  <c r="D23" i="9"/>
  <c r="D17" i="9"/>
  <c r="D11" i="9"/>
  <c r="D5" i="9"/>
  <c r="D75" i="9"/>
  <c r="D63" i="9"/>
  <c r="D51" i="9"/>
  <c r="D39" i="9"/>
  <c r="D27" i="9"/>
  <c r="D15" i="9"/>
  <c r="D3" i="9"/>
  <c r="D25" i="9"/>
  <c r="D7" i="9"/>
  <c r="D66" i="9"/>
  <c r="D48" i="9"/>
  <c r="D36" i="9"/>
  <c r="D24" i="9"/>
  <c r="D6" i="9"/>
  <c r="D2" i="9"/>
  <c r="C6" i="6" l="1"/>
  <c r="B6" i="6"/>
  <c r="C5" i="6"/>
  <c r="B5" i="6"/>
  <c r="C4" i="6"/>
  <c r="B4" i="6"/>
  <c r="C3" i="6"/>
  <c r="B3" i="6"/>
  <c r="C2" i="6"/>
  <c r="B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F1" authorId="0" shapeId="0" xr:uid="{F85BAB4F-DD20-4DBB-A65D-4CEF21D21231}">
      <text>
        <r>
          <rPr>
            <sz val="9"/>
            <color indexed="81"/>
            <rFont val="돋움"/>
            <family val="3"/>
            <charset val="129"/>
          </rPr>
          <t>클라의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H1" authorId="0" shapeId="0" xr:uid="{FE1A3660-2F61-41D7-87A7-DBBAD065BB70}">
      <text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골드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넣는다
하나만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약소하다
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편의상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둘다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해놨음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M1" authorId="0" shapeId="0" xr:uid="{70DCA91D-9C0C-48A9-815F-1131EA01A8DF}">
      <text>
        <r>
          <rPr>
            <sz val="9"/>
            <color indexed="81"/>
            <rFont val="돋움"/>
            <family val="3"/>
            <charset val="129"/>
          </rPr>
          <t>최소는</t>
        </r>
        <r>
          <rPr>
            <sz val="9"/>
            <color indexed="81"/>
            <rFont val="Tahoma"/>
            <family val="2"/>
          </rPr>
          <t xml:space="preserve"> 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45A3C00C-D976-4CCE-996D-96B423AA0ED6}">
      <text>
        <r>
          <rPr>
            <sz val="9"/>
            <color indexed="81"/>
            <rFont val="돋움"/>
            <family val="3"/>
            <charset val="129"/>
          </rPr>
          <t>서버에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하드코딩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되어있음
장비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박스
</t>
        </r>
        <r>
          <rPr>
            <sz val="9"/>
            <color indexed="81"/>
            <rFont val="Tahoma"/>
            <family val="2"/>
          </rPr>
          <t xml:space="preserve">var ned = big ? 200 : 30;
handlers.OpenEquipBox =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검색가능
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박스
</t>
        </r>
        <r>
          <rPr>
            <sz val="9"/>
            <color indexed="81"/>
            <rFont val="Tahoma"/>
            <family val="2"/>
          </rPr>
          <t xml:space="preserve">var ned = 50;
handlers.OpenCharBox =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검색가능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3A791170-60A1-4F50-932D-AE29DF21D7CC}">
      <text>
        <r>
          <rPr>
            <sz val="9"/>
            <color indexed="81"/>
            <rFont val="돋움"/>
            <family val="3"/>
            <charset val="129"/>
          </rPr>
          <t>구글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프로덕트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</commentList>
</comments>
</file>

<file path=xl/sharedStrings.xml><?xml version="1.0" encoding="utf-8"?>
<sst xmlns="http://schemas.openxmlformats.org/spreadsheetml/2006/main" count="278" uniqueCount="168">
  <si>
    <t>addText|String</t>
    <phoneticPr fontId="1" type="noConversion"/>
  </si>
  <si>
    <t>goldPack|String</t>
    <phoneticPr fontId="1" type="noConversion"/>
  </si>
  <si>
    <t>requiredDiamond|Int</t>
    <phoneticPr fontId="1" type="noConversion"/>
  </si>
  <si>
    <t>boxPack|String</t>
    <phoneticPr fontId="1" type="noConversion"/>
  </si>
  <si>
    <t>level|Int</t>
    <phoneticPr fontId="1" type="noConversion"/>
  </si>
  <si>
    <t>buyingGold|Int</t>
    <phoneticPr fontId="1" type="noConversion"/>
  </si>
  <si>
    <t>GoldPack1</t>
    <phoneticPr fontId="1" type="noConversion"/>
  </si>
  <si>
    <t>GoldPack2</t>
    <phoneticPr fontId="1" type="noConversion"/>
  </si>
  <si>
    <t>GoldPack3</t>
    <phoneticPr fontId="1" type="noConversion"/>
  </si>
  <si>
    <t>addTextValue|Int</t>
    <phoneticPr fontId="1" type="noConversion"/>
  </si>
  <si>
    <t>ShopUI_Extra</t>
  </si>
  <si>
    <t>serverItemId|String</t>
    <phoneticPr fontId="1" type="noConversion"/>
  </si>
  <si>
    <t>diamondPack|String</t>
    <phoneticPr fontId="1" type="noConversion"/>
  </si>
  <si>
    <t>buyingGems|Int</t>
    <phoneticPr fontId="1" type="noConversion"/>
  </si>
  <si>
    <t>ShopUI_BestValue</t>
    <phoneticPr fontId="1" type="noConversion"/>
  </si>
  <si>
    <t>DiamondPack1</t>
    <phoneticPr fontId="1" type="noConversion"/>
  </si>
  <si>
    <t>DiamondPack2</t>
    <phoneticPr fontId="1" type="noConversion"/>
  </si>
  <si>
    <t>DiamondPack3</t>
    <phoneticPr fontId="1" type="noConversion"/>
  </si>
  <si>
    <t>DiamondPack4</t>
    <phoneticPr fontId="1" type="noConversion"/>
  </si>
  <si>
    <t>DiamondPack5</t>
    <phoneticPr fontId="1" type="noConversion"/>
  </si>
  <si>
    <t>DiamondPack6</t>
    <phoneticPr fontId="1" type="noConversion"/>
  </si>
  <si>
    <t>ShopUI_Popular</t>
    <phoneticPr fontId="1" type="noConversion"/>
  </si>
  <si>
    <t>CharacterBox</t>
    <phoneticPr fontId="1" type="noConversion"/>
  </si>
  <si>
    <t>EquipmentBox1</t>
    <phoneticPr fontId="1" type="noConversion"/>
  </si>
  <si>
    <t>EquipmentBox8</t>
    <phoneticPr fontId="1" type="noConversion"/>
  </si>
  <si>
    <t>boxName|String</t>
    <phoneticPr fontId="1" type="noConversion"/>
  </si>
  <si>
    <t>ShopUIName_CharacterBox</t>
  </si>
  <si>
    <t>ShopUIName_EquipmentBox1</t>
  </si>
  <si>
    <t>ShopUIName_EquipmentBox8</t>
  </si>
  <si>
    <t>kor|Int</t>
    <phoneticPr fontId="1" type="noConversion"/>
  </si>
  <si>
    <t>eng|Float</t>
    <phoneticPr fontId="1" type="noConversion"/>
  </si>
  <si>
    <t>GoldBox1</t>
    <phoneticPr fontId="1" type="noConversion"/>
  </si>
  <si>
    <t>GoldBox2</t>
  </si>
  <si>
    <t>GoldBox3</t>
  </si>
  <si>
    <t>ShopUI_BeyondOriginBox</t>
  </si>
  <si>
    <t>ShopUI_GetSevenPlusOne</t>
  </si>
  <si>
    <t>beforEng|Float</t>
    <phoneticPr fontId="1" type="noConversion"/>
  </si>
  <si>
    <t>beforeKor|Int</t>
    <phoneticPr fontId="1" type="noConversion"/>
  </si>
  <si>
    <t>TeamLevelCashPack1</t>
    <phoneticPr fontId="1" type="noConversion"/>
  </si>
  <si>
    <t>TeamLevelCashPack2</t>
  </si>
  <si>
    <t>TeamLevelCashPack3</t>
  </si>
  <si>
    <t>TeamLevelCashPack4</t>
  </si>
  <si>
    <t>imagePrefab|String</t>
    <phoneticPr fontId="1" type="noConversion"/>
  </si>
  <si>
    <t>buyingEquipKey|Int</t>
    <phoneticPr fontId="1" type="noConversion"/>
  </si>
  <si>
    <t>buyingEnergy|Int</t>
    <phoneticPr fontId="1" type="noConversion"/>
  </si>
  <si>
    <t>TeamLevelCashPack0</t>
    <phoneticPr fontId="1" type="noConversion"/>
  </si>
  <si>
    <t>showingDrop|String</t>
    <phoneticPr fontId="1" type="noConversion"/>
  </si>
  <si>
    <t>equipKeyDrop|String</t>
    <phoneticPr fontId="1" type="noConversion"/>
  </si>
  <si>
    <t>Wkdwkdql</t>
  </si>
  <si>
    <t>buyingLegendEquipKey|Int</t>
    <phoneticPr fontId="1" type="noConversion"/>
  </si>
  <si>
    <t>Wjstjfwkdqll</t>
  </si>
  <si>
    <t>Wjstjfwkdqlm</t>
  </si>
  <si>
    <t>Wjstjfwkdqlq</t>
  </si>
  <si>
    <t>ShopGoldDia</t>
  </si>
  <si>
    <t>LevelBox0</t>
    <phoneticPr fontId="1" type="noConversion"/>
  </si>
  <si>
    <t>LevelBox1</t>
  </si>
  <si>
    <t>LevelBox2</t>
  </si>
  <si>
    <t>LevelBox3</t>
  </si>
  <si>
    <t>LevelBox4</t>
  </si>
  <si>
    <t>dailyPack|String</t>
    <phoneticPr fontId="1" type="noConversion"/>
  </si>
  <si>
    <t>DailyDiamond</t>
    <phoneticPr fontId="1" type="noConversion"/>
  </si>
  <si>
    <t>times|Int</t>
    <phoneticPr fontId="1" type="noConversion"/>
  </si>
  <si>
    <t>ShopUIName_LevelBox0</t>
  </si>
  <si>
    <t>ShopUIName_LevelBox1</t>
  </si>
  <si>
    <t>ShopUIName_LevelBox2</t>
  </si>
  <si>
    <t>ShopUIName_LevelBox3</t>
  </si>
  <si>
    <t>ShopUIName_LevelBox4</t>
  </si>
  <si>
    <t>ShopUIName_DailyDiamond</t>
    <phoneticPr fontId="1" type="noConversion"/>
  </si>
  <si>
    <t>GemsDailyGems|Int</t>
    <phoneticPr fontId="1" type="noConversion"/>
  </si>
  <si>
    <t>dailyCount|Int</t>
    <phoneticPr fontId="1" type="noConversion"/>
  </si>
  <si>
    <t>ShopUI_HalfMonthItem</t>
  </si>
  <si>
    <t>tp</t>
    <phoneticPr fontId="1" type="noConversion"/>
  </si>
  <si>
    <t>dy</t>
    <phoneticPr fontId="1" type="noConversion"/>
  </si>
  <si>
    <t>GO</t>
    <phoneticPr fontId="1" type="noConversion"/>
  </si>
  <si>
    <t>EN</t>
    <phoneticPr fontId="1" type="noConversion"/>
  </si>
  <si>
    <t>EN</t>
    <phoneticPr fontId="1" type="noConversion"/>
  </si>
  <si>
    <t>DI</t>
    <phoneticPr fontId="1" type="noConversion"/>
  </si>
  <si>
    <t>cd</t>
    <phoneticPr fontId="1" type="noConversion"/>
  </si>
  <si>
    <t>cn</t>
    <phoneticPr fontId="1" type="noConversion"/>
  </si>
  <si>
    <t>fixedChar</t>
  </si>
  <si>
    <t>fixedEquip</t>
  </si>
  <si>
    <t>sl</t>
    <phoneticPr fontId="1" type="noConversion"/>
  </si>
  <si>
    <t>pt</t>
    <phoneticPr fontId="1" type="noConversion"/>
  </si>
  <si>
    <t>normalCharacterBox</t>
  </si>
  <si>
    <t>heroicCharacterBox</t>
  </si>
  <si>
    <t>GO</t>
    <phoneticPr fontId="1" type="noConversion"/>
  </si>
  <si>
    <t>unfixedNormalCharPP</t>
  </si>
  <si>
    <t>unfixedHeroicCharPP</t>
  </si>
  <si>
    <t>fixedCharPP</t>
  </si>
  <si>
    <t>unfixedHeroicChar</t>
  </si>
  <si>
    <t>pr</t>
    <phoneticPr fontId="1" type="noConversion"/>
  </si>
  <si>
    <t>fe</t>
  </si>
  <si>
    <t>fe</t>
    <phoneticPr fontId="1" type="noConversion"/>
  </si>
  <si>
    <t>bn</t>
  </si>
  <si>
    <t>bn</t>
    <phoneticPr fontId="1" type="noConversion"/>
  </si>
  <si>
    <t>bh</t>
  </si>
  <si>
    <t>bh</t>
    <phoneticPr fontId="1" type="noConversion"/>
  </si>
  <si>
    <t>fc</t>
  </si>
  <si>
    <t>fc</t>
    <phoneticPr fontId="1" type="noConversion"/>
  </si>
  <si>
    <t>uch</t>
  </si>
  <si>
    <t>uch</t>
    <phoneticPr fontId="1" type="noConversion"/>
  </si>
  <si>
    <t>fp</t>
  </si>
  <si>
    <t>fp</t>
    <phoneticPr fontId="1" type="noConversion"/>
  </si>
  <si>
    <t>upn</t>
  </si>
  <si>
    <t>upn</t>
    <phoneticPr fontId="1" type="noConversion"/>
  </si>
  <si>
    <t>uph</t>
  </si>
  <si>
    <t>uph</t>
    <phoneticPr fontId="1" type="noConversion"/>
  </si>
  <si>
    <t>fl1</t>
  </si>
  <si>
    <t>fl1</t>
    <phoneticPr fontId="1" type="noConversion"/>
  </si>
  <si>
    <t>fl2</t>
  </si>
  <si>
    <t>fl2</t>
    <phoneticPr fontId="1" type="noConversion"/>
  </si>
  <si>
    <t>fl3</t>
  </si>
  <si>
    <t>fl3</t>
    <phoneticPr fontId="1" type="noConversion"/>
  </si>
  <si>
    <t>pp</t>
    <phoneticPr fontId="1" type="noConversion"/>
  </si>
  <si>
    <t>priceType검증</t>
    <phoneticPr fontId="1" type="noConversion"/>
  </si>
  <si>
    <t>type|String</t>
    <phoneticPr fontId="1" type="noConversion"/>
  </si>
  <si>
    <t>풀네임참고</t>
    <phoneticPr fontId="1" type="noConversion"/>
  </si>
  <si>
    <t>슬롯min참고</t>
    <phoneticPr fontId="1" type="noConversion"/>
  </si>
  <si>
    <t>슬롯max참고</t>
    <phoneticPr fontId="1" type="noConversion"/>
  </si>
  <si>
    <t>boxName|String</t>
  </si>
  <si>
    <t>addText|String</t>
  </si>
  <si>
    <t>fixedCharLBP1</t>
    <phoneticPr fontId="1" type="noConversion"/>
  </si>
  <si>
    <t>fixedCharLBP2</t>
    <phoneticPr fontId="1" type="noConversion"/>
  </si>
  <si>
    <t>fixedCharLBP3</t>
    <phoneticPr fontId="1" type="noConversion"/>
  </si>
  <si>
    <t>풀네임한글참고</t>
    <phoneticPr fontId="1" type="noConversion"/>
  </si>
  <si>
    <t>지정 장비</t>
  </si>
  <si>
    <t>지정 장비</t>
    <phoneticPr fontId="1" type="noConversion"/>
  </si>
  <si>
    <t>캐릭터 상자 일반등급</t>
  </si>
  <si>
    <t>캐릭터 상자 일반등급</t>
    <phoneticPr fontId="1" type="noConversion"/>
  </si>
  <si>
    <t>캐릭터 상자 영웅등급</t>
  </si>
  <si>
    <t>캐릭터 상자 영웅등급</t>
    <phoneticPr fontId="1" type="noConversion"/>
  </si>
  <si>
    <t>지정 캐릭터</t>
  </si>
  <si>
    <t>지정 캐릭터</t>
    <phoneticPr fontId="1" type="noConversion"/>
  </si>
  <si>
    <t>지정 캐릭터 PP</t>
  </si>
  <si>
    <t>지정 캐릭터 PP</t>
    <phoneticPr fontId="1" type="noConversion"/>
  </si>
  <si>
    <t>지정 캐릭터 LBP1</t>
  </si>
  <si>
    <t>지정 캐릭터 LBP1</t>
    <phoneticPr fontId="1" type="noConversion"/>
  </si>
  <si>
    <t>지정 캐릭터 LBP2</t>
  </si>
  <si>
    <t>지정 캐릭터 LBP3</t>
  </si>
  <si>
    <t>안 지정 캐릭터 영웅등급</t>
  </si>
  <si>
    <t>안 지정 캐릭터 영웅등급</t>
    <phoneticPr fontId="1" type="noConversion"/>
  </si>
  <si>
    <t>안 지정 캐릭터 PP 영웅등급</t>
  </si>
  <si>
    <t>안 지정 캐릭터 PP 영웅등급</t>
    <phoneticPr fontId="1" type="noConversion"/>
  </si>
  <si>
    <t>안 지정 캐릭터 PP 일반등급</t>
  </si>
  <si>
    <t>안 지정 캐릭터 PP 일반등급</t>
    <phoneticPr fontId="1" type="noConversion"/>
  </si>
  <si>
    <t>ShopUI_OnlyGradeNormal</t>
  </si>
  <si>
    <t>ShopUI_OnlyGradeHeroic</t>
  </si>
  <si>
    <t>tp</t>
    <phoneticPr fontId="1" type="noConversion"/>
  </si>
  <si>
    <t>tp_Verify</t>
    <phoneticPr fontId="1" type="noConversion"/>
  </si>
  <si>
    <t>value</t>
    <phoneticPr fontId="1" type="noConversion"/>
  </si>
  <si>
    <t>type슬롯검증</t>
    <phoneticPr fontId="1" type="noConversion"/>
  </si>
  <si>
    <t>EN</t>
    <phoneticPr fontId="1" type="noConversion"/>
  </si>
  <si>
    <t>DI</t>
    <phoneticPr fontId="1" type="noConversion"/>
  </si>
  <si>
    <t>코드</t>
    <phoneticPr fontId="1" type="noConversion"/>
  </si>
  <si>
    <t>카운트</t>
    <phoneticPr fontId="1" type="noConversion"/>
  </si>
  <si>
    <t>합계</t>
    <phoneticPr fontId="1" type="noConversion"/>
  </si>
  <si>
    <t>cn검증</t>
  </si>
  <si>
    <t>Equip1002</t>
  </si>
  <si>
    <t>Equip1101</t>
  </si>
  <si>
    <t>Actor2235</t>
  </si>
  <si>
    <t>Actor0037</t>
  </si>
  <si>
    <t>Actor2238</t>
  </si>
  <si>
    <t>Equip7401</t>
  </si>
  <si>
    <t>Actor3212</t>
  </si>
  <si>
    <t>Actor1218</t>
  </si>
  <si>
    <t>Equip0401</t>
  </si>
  <si>
    <t>Equip2301</t>
  </si>
  <si>
    <t>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</si>
</sst>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70C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Equi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c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uipTable"/>
      <sheetName val="EnhanceTable"/>
      <sheetName val="InnerGradeTable"/>
      <sheetName val="OptionTable"/>
      <sheetName val="TransferTable"/>
      <sheetName val="RemainTable"/>
      <sheetName val="NotStreakTable"/>
    </sheetNames>
    <sheetDataSet>
      <sheetData sheetId="0">
        <row r="1">
          <cell r="A1" t="str">
            <v>equipId|String</v>
          </cell>
          <cell r="B1" t="str">
            <v>전설 자리검증equipId|String</v>
          </cell>
          <cell r="C1" t="str">
            <v>equipType</v>
          </cell>
          <cell r="D1" t="str">
            <v>equipType|Int</v>
          </cell>
          <cell r="E1" t="str">
            <v>grade|Int</v>
          </cell>
          <cell r="F1" t="str">
            <v>innerGrade|Int</v>
          </cell>
          <cell r="G1" t="str">
            <v>순번</v>
          </cell>
          <cell r="H1" t="str">
            <v>optionType|Int</v>
          </cell>
          <cell r="I1" t="str">
            <v>optionCount|Int</v>
          </cell>
          <cell r="J1" t="str">
            <v>min|Float</v>
          </cell>
          <cell r="K1" t="str">
            <v>max|Float</v>
          </cell>
          <cell r="L1" t="str">
            <v>randType</v>
          </cell>
          <cell r="M1" t="str">
            <v>randType|Int</v>
          </cell>
          <cell r="N1" t="str">
            <v>f1|Float</v>
          </cell>
          <cell r="O1" t="str">
            <v>leftRight|Int</v>
          </cell>
          <cell r="P1" t="str">
            <v>prefabAddress|String</v>
          </cell>
          <cell r="Q1" t="str">
            <v>shotAddress|String</v>
          </cell>
          <cell r="R1" t="str">
            <v>nameId|String</v>
          </cell>
          <cell r="S1" t="str">
            <v>이름참고</v>
          </cell>
          <cell r="T1" t="str">
            <v>배율</v>
          </cell>
          <cell r="U1" t="str">
            <v>민배율</v>
          </cell>
          <cell r="V1" t="str">
            <v>맥스배율</v>
          </cell>
          <cell r="W1" t="str">
            <v>평균</v>
          </cell>
          <cell r="X1" t="str">
            <v>민맥배율</v>
          </cell>
          <cell r="Y1" t="str">
            <v>수치민</v>
          </cell>
          <cell r="Z1" t="str">
            <v>수치맥</v>
          </cell>
          <cell r="AA1" t="str">
            <v>수치평균</v>
          </cell>
          <cell r="AB1" t="str">
            <v>로그화민</v>
          </cell>
          <cell r="AC1" t="str">
            <v>로그화맥</v>
          </cell>
          <cell r="AD1" t="str">
            <v>로그화평균</v>
          </cell>
          <cell r="AE1" t="str">
            <v>평균로그화</v>
          </cell>
          <cell r="AF1" t="str">
            <v>stageDropWeight|Float</v>
          </cell>
          <cell r="AG1" t="str">
            <v>startingDropChapter|Int</v>
          </cell>
          <cell r="AH1" t="str">
            <v>startingDropStage|Int</v>
          </cell>
          <cell r="AI1" t="str">
            <v>equipGachaWeight|Float</v>
          </cell>
          <cell r="AJ1" t="str">
            <v>업데이트순번</v>
          </cell>
          <cell r="AL1" t="str">
            <v>equipType_Verify</v>
          </cell>
          <cell r="AM1" t="str">
            <v>value</v>
          </cell>
          <cell r="AO1" t="str">
            <v>randType_Verify</v>
          </cell>
          <cell r="AP1" t="str">
            <v>value</v>
          </cell>
          <cell r="AQ1" t="str">
            <v>f1</v>
          </cell>
          <cell r="AR1" t="str">
            <v>leftright</v>
          </cell>
        </row>
        <row r="2">
          <cell r="A2" t="str">
            <v>Equip0001</v>
          </cell>
          <cell r="B2" t="str">
            <v/>
          </cell>
          <cell r="C2" t="str">
            <v>Axe</v>
          </cell>
          <cell r="D2">
            <v>0</v>
          </cell>
          <cell r="E2">
            <v>0</v>
          </cell>
          <cell r="F2">
            <v>0</v>
          </cell>
          <cell r="G2">
            <v>1</v>
          </cell>
          <cell r="H2">
            <v>0</v>
          </cell>
          <cell r="I2">
            <v>1</v>
          </cell>
          <cell r="J2">
            <v>11.1</v>
          </cell>
          <cell r="K2">
            <v>14.1</v>
          </cell>
          <cell r="L2" t="str">
            <v>유니티 랜덤</v>
          </cell>
          <cell r="M2">
            <v>0</v>
          </cell>
          <cell r="N2" t="str">
            <v/>
          </cell>
          <cell r="P2" t="str">
            <v>RunicAxe</v>
          </cell>
          <cell r="Q2" t="str">
            <v>Shot_RunicAxe</v>
          </cell>
          <cell r="R2" t="str">
            <v>EquipName_RunicAxe</v>
          </cell>
          <cell r="S2" t="str">
            <v>달빛 도끼</v>
          </cell>
        </row>
        <row r="3">
          <cell r="A3" t="str">
            <v>Equip0002</v>
          </cell>
          <cell r="B3" t="str">
            <v/>
          </cell>
          <cell r="C3" t="str">
            <v>Axe</v>
          </cell>
          <cell r="D3">
            <v>0</v>
          </cell>
          <cell r="E3">
            <v>0</v>
          </cell>
          <cell r="F3">
            <v>0</v>
          </cell>
          <cell r="G3">
            <v>2</v>
          </cell>
          <cell r="H3">
            <v>0</v>
          </cell>
          <cell r="I3">
            <v>1</v>
          </cell>
          <cell r="J3">
            <v>10.85</v>
          </cell>
          <cell r="K3">
            <v>13.5</v>
          </cell>
          <cell r="L3" t="str">
            <v>유니티 랜덤</v>
          </cell>
          <cell r="M3">
            <v>0</v>
          </cell>
          <cell r="N3" t="str">
            <v/>
          </cell>
          <cell r="P3" t="str">
            <v>StealthScythe</v>
          </cell>
          <cell r="Q3" t="str">
            <v>Shot_StealthScythe</v>
          </cell>
          <cell r="R3" t="str">
            <v>EquipName_StealthScythe</v>
          </cell>
          <cell r="S3" t="str">
            <v>이국의 무기</v>
          </cell>
        </row>
        <row r="4">
          <cell r="A4" t="str">
            <v>Equip0101</v>
          </cell>
          <cell r="B4" t="str">
            <v/>
          </cell>
          <cell r="C4" t="str">
            <v>Axe</v>
          </cell>
          <cell r="D4">
            <v>0</v>
          </cell>
          <cell r="E4">
            <v>1</v>
          </cell>
          <cell r="F4">
            <v>1</v>
          </cell>
          <cell r="G4">
            <v>1</v>
          </cell>
          <cell r="H4">
            <v>0</v>
          </cell>
          <cell r="I4">
            <v>1</v>
          </cell>
          <cell r="J4">
            <v>13.35</v>
          </cell>
          <cell r="K4">
            <v>19.95</v>
          </cell>
          <cell r="L4" t="str">
            <v>유니티 랜덤</v>
          </cell>
          <cell r="M4">
            <v>0</v>
          </cell>
          <cell r="N4" t="str">
            <v/>
          </cell>
          <cell r="P4" t="str">
            <v>NecroScythe</v>
          </cell>
          <cell r="Q4" t="str">
            <v>Shot_NecroScythe</v>
          </cell>
          <cell r="R4" t="str">
            <v>EquipName_NecroScythe</v>
          </cell>
          <cell r="S4" t="str">
            <v>자작나무 도끼</v>
          </cell>
        </row>
        <row r="5">
          <cell r="A5" t="str">
            <v>Equip0102</v>
          </cell>
          <cell r="B5" t="str">
            <v/>
          </cell>
          <cell r="C5" t="str">
            <v>Axe</v>
          </cell>
          <cell r="D5">
            <v>0</v>
          </cell>
          <cell r="E5">
            <v>1</v>
          </cell>
          <cell r="F5">
            <v>1</v>
          </cell>
          <cell r="G5">
            <v>2</v>
          </cell>
          <cell r="H5">
            <v>0</v>
          </cell>
          <cell r="I5">
            <v>1</v>
          </cell>
          <cell r="J5">
            <v>12.93</v>
          </cell>
          <cell r="K5">
            <v>19.39</v>
          </cell>
          <cell r="L5" t="str">
            <v>유니티 랜덤</v>
          </cell>
          <cell r="M5">
            <v>0</v>
          </cell>
          <cell r="N5" t="str">
            <v/>
          </cell>
          <cell r="P5" t="str">
            <v>HeavyAxe</v>
          </cell>
          <cell r="Q5" t="str">
            <v>Shot_HeavyAxe</v>
          </cell>
          <cell r="R5" t="str">
            <v>EquipName_HeavyAxe</v>
          </cell>
          <cell r="S5" t="str">
            <v>헤비 액스</v>
          </cell>
        </row>
        <row r="6">
          <cell r="A6" t="str">
            <v>Equip0201</v>
          </cell>
          <cell r="B6" t="str">
            <v/>
          </cell>
          <cell r="C6" t="str">
            <v>Axe</v>
          </cell>
          <cell r="D6">
            <v>0</v>
          </cell>
          <cell r="E6">
            <v>2</v>
          </cell>
          <cell r="F6">
            <v>2</v>
          </cell>
          <cell r="G6">
            <v>1</v>
          </cell>
          <cell r="H6">
            <v>0</v>
          </cell>
          <cell r="I6">
            <v>2</v>
          </cell>
          <cell r="J6">
            <v>21.64</v>
          </cell>
          <cell r="K6">
            <v>33.299999999999997</v>
          </cell>
          <cell r="L6" t="str">
            <v>유니티 랜덤</v>
          </cell>
          <cell r="M6">
            <v>0</v>
          </cell>
          <cell r="N6" t="str">
            <v/>
          </cell>
          <cell r="P6" t="str">
            <v>HeavySkullAxe</v>
          </cell>
          <cell r="Q6" t="str">
            <v>Shot_HeavySkullAxe</v>
          </cell>
          <cell r="R6" t="str">
            <v>EquipName_HeavySkullAxe</v>
          </cell>
          <cell r="S6" t="str">
            <v>헤비 스컬 액스</v>
          </cell>
        </row>
        <row r="7">
          <cell r="A7" t="str">
            <v>Equip0202</v>
          </cell>
          <cell r="B7" t="str">
            <v/>
          </cell>
          <cell r="C7" t="str">
            <v>Axe</v>
          </cell>
          <cell r="D7">
            <v>0</v>
          </cell>
          <cell r="E7">
            <v>2</v>
          </cell>
          <cell r="F7">
            <v>2</v>
          </cell>
          <cell r="G7">
            <v>2</v>
          </cell>
          <cell r="H7">
            <v>0</v>
          </cell>
          <cell r="I7">
            <v>2</v>
          </cell>
          <cell r="J7">
            <v>20.93</v>
          </cell>
          <cell r="K7">
            <v>32.58</v>
          </cell>
          <cell r="L7" t="str">
            <v>유니티 랜덤</v>
          </cell>
          <cell r="M7">
            <v>0</v>
          </cell>
          <cell r="N7" t="str">
            <v/>
          </cell>
          <cell r="P7" t="str">
            <v>StylizedAxe</v>
          </cell>
          <cell r="Q7" t="str">
            <v>Shot_StylizedAxe</v>
          </cell>
          <cell r="R7" t="str">
            <v>EquipName_StylizedAxe</v>
          </cell>
          <cell r="S7" t="str">
            <v>동여맨 수정도끼</v>
          </cell>
        </row>
        <row r="8">
          <cell r="A8" t="str">
            <v>Equip0301</v>
          </cell>
          <cell r="B8" t="str">
            <v/>
          </cell>
          <cell r="C8" t="str">
            <v>Axe</v>
          </cell>
          <cell r="D8">
            <v>0</v>
          </cell>
          <cell r="E8">
            <v>3</v>
          </cell>
          <cell r="F8">
            <v>3</v>
          </cell>
          <cell r="G8">
            <v>1</v>
          </cell>
          <cell r="H8">
            <v>0</v>
          </cell>
          <cell r="I8">
            <v>2</v>
          </cell>
          <cell r="J8">
            <v>49.66</v>
          </cell>
          <cell r="K8">
            <v>75.319999999999993</v>
          </cell>
          <cell r="L8" t="str">
            <v>유니티 랜덤</v>
          </cell>
          <cell r="M8">
            <v>0</v>
          </cell>
          <cell r="N8" t="str">
            <v/>
          </cell>
          <cell r="P8" t="str">
            <v>StAxe</v>
          </cell>
          <cell r="Q8" t="str">
            <v>Shot_StAxe</v>
          </cell>
          <cell r="R8" t="str">
            <v>EquipName_StAxe</v>
          </cell>
          <cell r="S8" t="str">
            <v>스타일 액스</v>
          </cell>
        </row>
        <row r="9">
          <cell r="A9" t="str">
            <v>Equip0302</v>
          </cell>
          <cell r="B9" t="str">
            <v/>
          </cell>
          <cell r="C9" t="str">
            <v>Axe</v>
          </cell>
          <cell r="D9">
            <v>0</v>
          </cell>
          <cell r="E9">
            <v>3</v>
          </cell>
          <cell r="F9">
            <v>3</v>
          </cell>
          <cell r="G9">
            <v>2</v>
          </cell>
          <cell r="H9">
            <v>0</v>
          </cell>
          <cell r="I9">
            <v>2</v>
          </cell>
          <cell r="J9">
            <v>44.21</v>
          </cell>
          <cell r="K9">
            <v>79.14</v>
          </cell>
          <cell r="L9" t="str">
            <v>유니티 랜덤</v>
          </cell>
          <cell r="M9">
            <v>0</v>
          </cell>
          <cell r="N9" t="str">
            <v/>
          </cell>
          <cell r="P9" t="str">
            <v>MeleeAxe</v>
          </cell>
          <cell r="Q9" t="str">
            <v>Shot_MeleeAxe</v>
          </cell>
          <cell r="R9" t="str">
            <v>EquipName_MeleeAxe</v>
          </cell>
          <cell r="S9" t="str">
            <v>밀리 액스</v>
          </cell>
        </row>
        <row r="10">
          <cell r="A10" t="str">
            <v>Equip0401</v>
          </cell>
          <cell r="B10" t="str">
            <v/>
          </cell>
          <cell r="C10" t="str">
            <v>Axe</v>
          </cell>
          <cell r="D10">
            <v>0</v>
          </cell>
          <cell r="E10">
            <v>4</v>
          </cell>
          <cell r="F10">
            <v>4</v>
          </cell>
          <cell r="G10">
            <v>1</v>
          </cell>
          <cell r="H10">
            <v>0</v>
          </cell>
          <cell r="I10">
            <v>3</v>
          </cell>
          <cell r="J10">
            <v>128.83000000000001</v>
          </cell>
          <cell r="K10">
            <v>176.03</v>
          </cell>
          <cell r="L10" t="str">
            <v>리니어</v>
          </cell>
          <cell r="M10">
            <v>3</v>
          </cell>
          <cell r="N10">
            <v>-20</v>
          </cell>
          <cell r="P10" t="str">
            <v>PickAxe</v>
          </cell>
          <cell r="Q10" t="str">
            <v>Shot_PickAxe</v>
          </cell>
          <cell r="R10" t="str">
            <v>EquipName_PickAxe</v>
          </cell>
          <cell r="S10" t="str">
            <v>픽액스</v>
          </cell>
        </row>
        <row r="11">
          <cell r="A11" t="str">
            <v>Equip0402</v>
          </cell>
          <cell r="B11" t="str">
            <v/>
          </cell>
          <cell r="C11" t="str">
            <v>Axe</v>
          </cell>
          <cell r="D11">
            <v>0</v>
          </cell>
          <cell r="E11">
            <v>4</v>
          </cell>
          <cell r="F11">
            <v>4</v>
          </cell>
          <cell r="G11">
            <v>2</v>
          </cell>
          <cell r="H11">
            <v>0</v>
          </cell>
          <cell r="I11">
            <v>3</v>
          </cell>
          <cell r="J11">
            <v>113.52</v>
          </cell>
          <cell r="K11">
            <v>184.96</v>
          </cell>
          <cell r="L11" t="str">
            <v>리니어</v>
          </cell>
          <cell r="M11">
            <v>3</v>
          </cell>
          <cell r="N11">
            <v>-20</v>
          </cell>
          <cell r="Q11" t="str">
            <v/>
          </cell>
          <cell r="R11" t="str">
            <v/>
          </cell>
          <cell r="S11" t="str">
            <v>스트링없음</v>
          </cell>
        </row>
        <row r="12">
          <cell r="A12" t="str">
            <v>Equip0403</v>
          </cell>
          <cell r="B12" t="str">
            <v/>
          </cell>
          <cell r="C12" t="str">
            <v>Axe</v>
          </cell>
          <cell r="D12">
            <v>0</v>
          </cell>
          <cell r="E12">
            <v>4</v>
          </cell>
          <cell r="F12">
            <v>5</v>
          </cell>
          <cell r="G12">
            <v>3</v>
          </cell>
          <cell r="H12">
            <v>0</v>
          </cell>
          <cell r="I12">
            <v>3</v>
          </cell>
          <cell r="J12">
            <v>157.76</v>
          </cell>
          <cell r="K12">
            <v>215.56</v>
          </cell>
          <cell r="L12" t="str">
            <v>리니어</v>
          </cell>
          <cell r="M12">
            <v>3</v>
          </cell>
          <cell r="N12">
            <v>-10</v>
          </cell>
          <cell r="Q12" t="str">
            <v/>
          </cell>
          <cell r="R12" t="str">
            <v/>
          </cell>
          <cell r="S12" t="str">
            <v>스트링없음</v>
          </cell>
        </row>
        <row r="13">
          <cell r="A13" t="str">
            <v>Equip0404</v>
          </cell>
          <cell r="B13" t="str">
            <v/>
          </cell>
          <cell r="C13" t="str">
            <v>Axe</v>
          </cell>
          <cell r="D13">
            <v>0</v>
          </cell>
          <cell r="E13">
            <v>4</v>
          </cell>
          <cell r="F13">
            <v>5</v>
          </cell>
          <cell r="G13">
            <v>4</v>
          </cell>
          <cell r="H13">
            <v>0</v>
          </cell>
          <cell r="I13">
            <v>3</v>
          </cell>
          <cell r="J13">
            <v>139.02000000000001</v>
          </cell>
          <cell r="K13">
            <v>226.49</v>
          </cell>
          <cell r="L13" t="str">
            <v>리니어</v>
          </cell>
          <cell r="M13">
            <v>3</v>
          </cell>
          <cell r="N13">
            <v>-10</v>
          </cell>
          <cell r="Q13" t="str">
            <v/>
          </cell>
          <cell r="R13" t="str">
            <v/>
          </cell>
          <cell r="S13" t="str">
            <v>스트링없음</v>
          </cell>
        </row>
        <row r="14">
          <cell r="A14" t="str">
            <v>Equip0405</v>
          </cell>
          <cell r="B14" t="str">
            <v/>
          </cell>
          <cell r="C14" t="str">
            <v>Axe</v>
          </cell>
          <cell r="D14">
            <v>0</v>
          </cell>
          <cell r="E14">
            <v>4</v>
          </cell>
          <cell r="F14">
            <v>6</v>
          </cell>
          <cell r="G14">
            <v>5</v>
          </cell>
          <cell r="H14">
            <v>0</v>
          </cell>
          <cell r="I14">
            <v>3</v>
          </cell>
          <cell r="J14">
            <v>193.2</v>
          </cell>
          <cell r="K14">
            <v>263.97000000000003</v>
          </cell>
          <cell r="L14" t="str">
            <v>리니어</v>
          </cell>
          <cell r="M14">
            <v>3</v>
          </cell>
          <cell r="N14">
            <v>-5</v>
          </cell>
          <cell r="Q14" t="str">
            <v/>
          </cell>
          <cell r="R14" t="str">
            <v/>
          </cell>
          <cell r="S14" t="str">
            <v>스트링없음</v>
          </cell>
        </row>
        <row r="15">
          <cell r="A15" t="str">
            <v>Equip1001</v>
          </cell>
          <cell r="B15" t="str">
            <v/>
          </cell>
          <cell r="C15" t="str">
            <v>Dagger</v>
          </cell>
          <cell r="D15">
            <v>1</v>
          </cell>
          <cell r="E15">
            <v>0</v>
          </cell>
          <cell r="F15">
            <v>0</v>
          </cell>
          <cell r="G15">
            <v>1</v>
          </cell>
          <cell r="H15">
            <v>1</v>
          </cell>
          <cell r="I15">
            <v>1</v>
          </cell>
          <cell r="J15">
            <v>11.1</v>
          </cell>
          <cell r="K15">
            <v>14.1</v>
          </cell>
          <cell r="L15" t="str">
            <v>유니티 랜덤</v>
          </cell>
          <cell r="M15">
            <v>0</v>
          </cell>
          <cell r="N15" t="str">
            <v/>
          </cell>
          <cell r="P15" t="str">
            <v>StealthDagger</v>
          </cell>
          <cell r="Q15" t="str">
            <v>Shot_StealthDagger</v>
          </cell>
          <cell r="R15" t="str">
            <v>EquipName_StealthDagger</v>
          </cell>
          <cell r="S15" t="str">
            <v>반원 단검</v>
          </cell>
        </row>
        <row r="16">
          <cell r="A16" t="str">
            <v>Equip1002</v>
          </cell>
          <cell r="B16" t="str">
            <v/>
          </cell>
          <cell r="C16" t="str">
            <v>Dagger</v>
          </cell>
          <cell r="D16">
            <v>1</v>
          </cell>
          <cell r="E16">
            <v>0</v>
          </cell>
          <cell r="F16">
            <v>0</v>
          </cell>
          <cell r="G16">
            <v>2</v>
          </cell>
          <cell r="H16">
            <v>1</v>
          </cell>
          <cell r="I16">
            <v>1</v>
          </cell>
          <cell r="J16">
            <v>10.85</v>
          </cell>
          <cell r="K16">
            <v>13.5</v>
          </cell>
          <cell r="L16" t="str">
            <v>유니티 랜덤</v>
          </cell>
          <cell r="M16">
            <v>0</v>
          </cell>
          <cell r="N16" t="str">
            <v/>
          </cell>
          <cell r="P16" t="str">
            <v>VillagerDagger</v>
          </cell>
          <cell r="Q16" t="str">
            <v>Shot_VillagerDagger</v>
          </cell>
          <cell r="R16" t="str">
            <v>EquipName_VillagerDagger</v>
          </cell>
          <cell r="S16" t="str">
            <v>용사의 단검</v>
          </cell>
        </row>
        <row r="17">
          <cell r="A17" t="str">
            <v>Equip1101</v>
          </cell>
          <cell r="B17" t="str">
            <v/>
          </cell>
          <cell r="C17" t="str">
            <v>Dagger</v>
          </cell>
          <cell r="D17">
            <v>1</v>
          </cell>
          <cell r="E17">
            <v>1</v>
          </cell>
          <cell r="F17">
            <v>1</v>
          </cell>
          <cell r="G17">
            <v>1</v>
          </cell>
          <cell r="H17">
            <v>1</v>
          </cell>
          <cell r="I17">
            <v>1</v>
          </cell>
          <cell r="J17">
            <v>13.35</v>
          </cell>
          <cell r="K17">
            <v>19.95</v>
          </cell>
          <cell r="L17" t="str">
            <v>유니티 랜덤</v>
          </cell>
          <cell r="M17">
            <v>0</v>
          </cell>
          <cell r="N17" t="str">
            <v/>
          </cell>
          <cell r="P17" t="str">
            <v>LowWeaponsDagger</v>
          </cell>
          <cell r="Q17" t="str">
            <v>Shot_LowWeaponsDagger</v>
          </cell>
          <cell r="R17" t="str">
            <v>EquipName_LowWeaponsDagger</v>
          </cell>
          <cell r="S17" t="str">
            <v>사파이어 대거</v>
          </cell>
        </row>
        <row r="18">
          <cell r="A18" t="str">
            <v>Equip1102</v>
          </cell>
          <cell r="B18" t="str">
            <v/>
          </cell>
          <cell r="C18" t="str">
            <v>Dagger</v>
          </cell>
          <cell r="D18">
            <v>1</v>
          </cell>
          <cell r="E18">
            <v>1</v>
          </cell>
          <cell r="F18">
            <v>1</v>
          </cell>
          <cell r="G18">
            <v>2</v>
          </cell>
          <cell r="H18">
            <v>1</v>
          </cell>
          <cell r="I18">
            <v>1</v>
          </cell>
          <cell r="J18">
            <v>12.93</v>
          </cell>
          <cell r="K18">
            <v>19.39</v>
          </cell>
          <cell r="L18" t="str">
            <v>유니티 랜덤</v>
          </cell>
          <cell r="M18">
            <v>0</v>
          </cell>
          <cell r="N18" t="str">
            <v/>
          </cell>
          <cell r="P18" t="str">
            <v>StylizedKnife</v>
          </cell>
          <cell r="Q18" t="str">
            <v>Shot_StylizedKnife</v>
          </cell>
          <cell r="R18" t="str">
            <v>EquipName_StylizedKnife</v>
          </cell>
          <cell r="S18" t="str">
            <v>휘어진 단검</v>
          </cell>
        </row>
        <row r="19">
          <cell r="A19" t="str">
            <v>Equip1201</v>
          </cell>
          <cell r="B19" t="str">
            <v/>
          </cell>
          <cell r="C19" t="str">
            <v>Dagger</v>
          </cell>
          <cell r="D19">
            <v>1</v>
          </cell>
          <cell r="E19">
            <v>2</v>
          </cell>
          <cell r="F19">
            <v>2</v>
          </cell>
          <cell r="G19">
            <v>1</v>
          </cell>
          <cell r="H19">
            <v>1</v>
          </cell>
          <cell r="I19">
            <v>2</v>
          </cell>
          <cell r="J19">
            <v>21.64</v>
          </cell>
          <cell r="K19">
            <v>33.299999999999997</v>
          </cell>
          <cell r="L19" t="str">
            <v>유니티 랜덤</v>
          </cell>
          <cell r="M19">
            <v>0</v>
          </cell>
          <cell r="N19" t="str">
            <v/>
          </cell>
          <cell r="Q19" t="str">
            <v/>
          </cell>
          <cell r="R19" t="str">
            <v/>
          </cell>
          <cell r="S19" t="str">
            <v>스트링없음</v>
          </cell>
        </row>
        <row r="20">
          <cell r="A20" t="str">
            <v>Equip1202</v>
          </cell>
          <cell r="B20" t="str">
            <v/>
          </cell>
          <cell r="C20" t="str">
            <v>Dagger</v>
          </cell>
          <cell r="D20">
            <v>1</v>
          </cell>
          <cell r="E20">
            <v>2</v>
          </cell>
          <cell r="F20">
            <v>2</v>
          </cell>
          <cell r="G20">
            <v>2</v>
          </cell>
          <cell r="H20">
            <v>1</v>
          </cell>
          <cell r="I20">
            <v>2</v>
          </cell>
          <cell r="J20">
            <v>20.93</v>
          </cell>
          <cell r="K20">
            <v>32.58</v>
          </cell>
          <cell r="L20" t="str">
            <v>유니티 랜덤</v>
          </cell>
          <cell r="M20">
            <v>0</v>
          </cell>
          <cell r="N20" t="str">
            <v/>
          </cell>
          <cell r="Q20" t="str">
            <v/>
          </cell>
          <cell r="R20" t="str">
            <v/>
          </cell>
          <cell r="S20" t="str">
            <v>스트링없음</v>
          </cell>
        </row>
        <row r="21">
          <cell r="A21" t="str">
            <v>Equip1301</v>
          </cell>
          <cell r="B21" t="str">
            <v/>
          </cell>
          <cell r="C21" t="str">
            <v>Dagger</v>
          </cell>
          <cell r="D21">
            <v>1</v>
          </cell>
          <cell r="E21">
            <v>3</v>
          </cell>
          <cell r="F21">
            <v>3</v>
          </cell>
          <cell r="G21">
            <v>1</v>
          </cell>
          <cell r="H21">
            <v>1</v>
          </cell>
          <cell r="I21">
            <v>2</v>
          </cell>
          <cell r="J21">
            <v>49.66</v>
          </cell>
          <cell r="K21">
            <v>75.319999999999993</v>
          </cell>
          <cell r="L21" t="str">
            <v>유니티 랜덤</v>
          </cell>
          <cell r="M21">
            <v>0</v>
          </cell>
          <cell r="N21" t="str">
            <v/>
          </cell>
          <cell r="Q21" t="str">
            <v/>
          </cell>
          <cell r="R21" t="str">
            <v/>
          </cell>
          <cell r="S21" t="str">
            <v>스트링없음</v>
          </cell>
        </row>
        <row r="22">
          <cell r="A22" t="str">
            <v>Equip1302</v>
          </cell>
          <cell r="B22" t="str">
            <v/>
          </cell>
          <cell r="C22" t="str">
            <v>Dagger</v>
          </cell>
          <cell r="D22">
            <v>1</v>
          </cell>
          <cell r="E22">
            <v>3</v>
          </cell>
          <cell r="F22">
            <v>3</v>
          </cell>
          <cell r="G22">
            <v>2</v>
          </cell>
          <cell r="H22">
            <v>1</v>
          </cell>
          <cell r="I22">
            <v>2</v>
          </cell>
          <cell r="J22">
            <v>44.21</v>
          </cell>
          <cell r="K22">
            <v>79.14</v>
          </cell>
          <cell r="L22" t="str">
            <v>유니티 랜덤</v>
          </cell>
          <cell r="M22">
            <v>0</v>
          </cell>
          <cell r="N22" t="str">
            <v/>
          </cell>
          <cell r="Q22" t="str">
            <v/>
          </cell>
          <cell r="R22" t="str">
            <v/>
          </cell>
          <cell r="S22" t="str">
            <v>스트링없음</v>
          </cell>
        </row>
        <row r="23">
          <cell r="A23" t="str">
            <v>Equip1401</v>
          </cell>
          <cell r="B23" t="str">
            <v/>
          </cell>
          <cell r="C23" t="str">
            <v>Dagger</v>
          </cell>
          <cell r="D23">
            <v>1</v>
          </cell>
          <cell r="E23">
            <v>4</v>
          </cell>
          <cell r="F23">
            <v>4</v>
          </cell>
          <cell r="G23">
            <v>1</v>
          </cell>
          <cell r="H23">
            <v>1</v>
          </cell>
          <cell r="I23">
            <v>3</v>
          </cell>
          <cell r="J23">
            <v>128.83000000000001</v>
          </cell>
          <cell r="K23">
            <v>176.03</v>
          </cell>
          <cell r="L23" t="str">
            <v>리니어</v>
          </cell>
          <cell r="M23">
            <v>3</v>
          </cell>
          <cell r="N23">
            <v>-20</v>
          </cell>
          <cell r="Q23" t="str">
            <v/>
          </cell>
          <cell r="R23" t="str">
            <v/>
          </cell>
          <cell r="S23" t="str">
            <v>스트링없음</v>
          </cell>
        </row>
        <row r="24">
          <cell r="A24" t="str">
            <v>Equip1402</v>
          </cell>
          <cell r="B24" t="str">
            <v/>
          </cell>
          <cell r="C24" t="str">
            <v>Dagger</v>
          </cell>
          <cell r="D24">
            <v>1</v>
          </cell>
          <cell r="E24">
            <v>4</v>
          </cell>
          <cell r="F24">
            <v>4</v>
          </cell>
          <cell r="G24">
            <v>2</v>
          </cell>
          <cell r="H24">
            <v>1</v>
          </cell>
          <cell r="I24">
            <v>3</v>
          </cell>
          <cell r="J24">
            <v>113.52</v>
          </cell>
          <cell r="K24">
            <v>184.96</v>
          </cell>
          <cell r="L24" t="str">
            <v>리니어</v>
          </cell>
          <cell r="M24">
            <v>3</v>
          </cell>
          <cell r="N24">
            <v>-20</v>
          </cell>
          <cell r="Q24" t="str">
            <v/>
          </cell>
          <cell r="R24" t="str">
            <v/>
          </cell>
          <cell r="S24" t="str">
            <v>스트링없음</v>
          </cell>
        </row>
        <row r="25">
          <cell r="A25" t="str">
            <v>Equip1403</v>
          </cell>
          <cell r="B25" t="str">
            <v/>
          </cell>
          <cell r="C25" t="str">
            <v>Dagger</v>
          </cell>
          <cell r="D25">
            <v>1</v>
          </cell>
          <cell r="E25">
            <v>4</v>
          </cell>
          <cell r="F25">
            <v>5</v>
          </cell>
          <cell r="G25">
            <v>3</v>
          </cell>
          <cell r="H25">
            <v>1</v>
          </cell>
          <cell r="I25">
            <v>3</v>
          </cell>
          <cell r="J25">
            <v>157.76</v>
          </cell>
          <cell r="K25">
            <v>215.56</v>
          </cell>
          <cell r="L25" t="str">
            <v>리니어</v>
          </cell>
          <cell r="M25">
            <v>3</v>
          </cell>
          <cell r="N25">
            <v>-10</v>
          </cell>
          <cell r="Q25" t="str">
            <v/>
          </cell>
          <cell r="R25" t="str">
            <v/>
          </cell>
          <cell r="S25" t="str">
            <v>스트링없음</v>
          </cell>
        </row>
        <row r="26">
          <cell r="A26" t="str">
            <v>Equip1404</v>
          </cell>
          <cell r="B26" t="str">
            <v/>
          </cell>
          <cell r="C26" t="str">
            <v>Dagger</v>
          </cell>
          <cell r="D26">
            <v>1</v>
          </cell>
          <cell r="E26">
            <v>4</v>
          </cell>
          <cell r="F26">
            <v>5</v>
          </cell>
          <cell r="G26">
            <v>4</v>
          </cell>
          <cell r="H26">
            <v>1</v>
          </cell>
          <cell r="I26">
            <v>3</v>
          </cell>
          <cell r="J26">
            <v>139.02000000000001</v>
          </cell>
          <cell r="K26">
            <v>226.49</v>
          </cell>
          <cell r="L26" t="str">
            <v>리니어</v>
          </cell>
          <cell r="M26">
            <v>3</v>
          </cell>
          <cell r="N26">
            <v>-10</v>
          </cell>
          <cell r="Q26" t="str">
            <v/>
          </cell>
          <cell r="R26" t="str">
            <v/>
          </cell>
          <cell r="S26" t="str">
            <v>스트링없음</v>
          </cell>
        </row>
        <row r="27">
          <cell r="A27" t="str">
            <v>Equip1405</v>
          </cell>
          <cell r="B27" t="str">
            <v/>
          </cell>
          <cell r="C27" t="str">
            <v>Dagger</v>
          </cell>
          <cell r="D27">
            <v>1</v>
          </cell>
          <cell r="E27">
            <v>4</v>
          </cell>
          <cell r="F27">
            <v>6</v>
          </cell>
          <cell r="G27">
            <v>5</v>
          </cell>
          <cell r="H27">
            <v>1</v>
          </cell>
          <cell r="I27">
            <v>3</v>
          </cell>
          <cell r="J27">
            <v>193.2</v>
          </cell>
          <cell r="K27">
            <v>263.97000000000003</v>
          </cell>
          <cell r="L27" t="str">
            <v>리니어</v>
          </cell>
          <cell r="M27">
            <v>3</v>
          </cell>
          <cell r="N27">
            <v>-5</v>
          </cell>
          <cell r="Q27" t="str">
            <v/>
          </cell>
          <cell r="R27" t="str">
            <v/>
          </cell>
          <cell r="S27" t="str">
            <v>스트링없음</v>
          </cell>
        </row>
        <row r="28">
          <cell r="A28" t="str">
            <v>Equip2001</v>
          </cell>
          <cell r="B28" t="str">
            <v/>
          </cell>
          <cell r="C28" t="str">
            <v>Bow</v>
          </cell>
          <cell r="D28">
            <v>2</v>
          </cell>
          <cell r="E28">
            <v>0</v>
          </cell>
          <cell r="F28">
            <v>0</v>
          </cell>
          <cell r="G28">
            <v>1</v>
          </cell>
          <cell r="H28">
            <v>0</v>
          </cell>
          <cell r="I28">
            <v>1</v>
          </cell>
          <cell r="J28">
            <v>11.1</v>
          </cell>
          <cell r="K28">
            <v>14.1</v>
          </cell>
          <cell r="L28" t="str">
            <v>유니티 랜덤</v>
          </cell>
          <cell r="M28">
            <v>0</v>
          </cell>
          <cell r="N28" t="str">
            <v/>
          </cell>
          <cell r="Q28" t="str">
            <v/>
          </cell>
          <cell r="R28" t="str">
            <v/>
          </cell>
          <cell r="S28" t="str">
            <v>스트링없음</v>
          </cell>
        </row>
        <row r="29">
          <cell r="A29" t="str">
            <v>Equip2002</v>
          </cell>
          <cell r="B29" t="str">
            <v/>
          </cell>
          <cell r="C29" t="str">
            <v>Bow</v>
          </cell>
          <cell r="D29">
            <v>2</v>
          </cell>
          <cell r="E29">
            <v>0</v>
          </cell>
          <cell r="F29">
            <v>0</v>
          </cell>
          <cell r="G29">
            <v>2</v>
          </cell>
          <cell r="H29">
            <v>0</v>
          </cell>
          <cell r="I29">
            <v>1</v>
          </cell>
          <cell r="J29">
            <v>10.85</v>
          </cell>
          <cell r="K29">
            <v>13.5</v>
          </cell>
          <cell r="L29" t="str">
            <v>유니티 랜덤</v>
          </cell>
          <cell r="M29">
            <v>0</v>
          </cell>
          <cell r="N29" t="str">
            <v/>
          </cell>
          <cell r="Q29" t="str">
            <v/>
          </cell>
          <cell r="R29" t="str">
            <v/>
          </cell>
          <cell r="S29" t="str">
            <v>스트링없음</v>
          </cell>
        </row>
        <row r="30">
          <cell r="A30" t="str">
            <v>Equip2101</v>
          </cell>
          <cell r="B30" t="str">
            <v/>
          </cell>
          <cell r="C30" t="str">
            <v>Bow</v>
          </cell>
          <cell r="D30">
            <v>2</v>
          </cell>
          <cell r="E30">
            <v>1</v>
          </cell>
          <cell r="F30">
            <v>1</v>
          </cell>
          <cell r="G30">
            <v>1</v>
          </cell>
          <cell r="H30">
            <v>0</v>
          </cell>
          <cell r="I30">
            <v>1</v>
          </cell>
          <cell r="J30">
            <v>13.35</v>
          </cell>
          <cell r="K30">
            <v>19.95</v>
          </cell>
          <cell r="L30" t="str">
            <v>유니티 랜덤</v>
          </cell>
          <cell r="M30">
            <v>0</v>
          </cell>
          <cell r="N30" t="str">
            <v/>
          </cell>
          <cell r="Q30" t="str">
            <v/>
          </cell>
          <cell r="R30" t="str">
            <v/>
          </cell>
          <cell r="S30" t="str">
            <v>스트링없음</v>
          </cell>
        </row>
        <row r="31">
          <cell r="A31" t="str">
            <v>Equip2102</v>
          </cell>
          <cell r="B31" t="str">
            <v/>
          </cell>
          <cell r="C31" t="str">
            <v>Bow</v>
          </cell>
          <cell r="D31">
            <v>2</v>
          </cell>
          <cell r="E31">
            <v>1</v>
          </cell>
          <cell r="F31">
            <v>1</v>
          </cell>
          <cell r="G31">
            <v>2</v>
          </cell>
          <cell r="H31">
            <v>0</v>
          </cell>
          <cell r="I31">
            <v>1</v>
          </cell>
          <cell r="J31">
            <v>12.93</v>
          </cell>
          <cell r="K31">
            <v>19.39</v>
          </cell>
          <cell r="L31" t="str">
            <v>유니티 랜덤</v>
          </cell>
          <cell r="M31">
            <v>0</v>
          </cell>
          <cell r="N31" t="str">
            <v/>
          </cell>
          <cell r="Q31" t="str">
            <v/>
          </cell>
          <cell r="R31" t="str">
            <v/>
          </cell>
          <cell r="S31" t="str">
            <v>스트링없음</v>
          </cell>
        </row>
        <row r="32">
          <cell r="A32" t="str">
            <v>Equip2201</v>
          </cell>
          <cell r="B32" t="str">
            <v/>
          </cell>
          <cell r="C32" t="str">
            <v>Bow</v>
          </cell>
          <cell r="D32">
            <v>2</v>
          </cell>
          <cell r="E32">
            <v>2</v>
          </cell>
          <cell r="F32">
            <v>2</v>
          </cell>
          <cell r="G32">
            <v>1</v>
          </cell>
          <cell r="H32">
            <v>0</v>
          </cell>
          <cell r="I32">
            <v>2</v>
          </cell>
          <cell r="J32">
            <v>21.64</v>
          </cell>
          <cell r="K32">
            <v>33.299999999999997</v>
          </cell>
          <cell r="L32" t="str">
            <v>유니티 랜덤</v>
          </cell>
          <cell r="M32">
            <v>0</v>
          </cell>
          <cell r="N32" t="str">
            <v/>
          </cell>
          <cell r="Q32" t="str">
            <v/>
          </cell>
          <cell r="R32" t="str">
            <v/>
          </cell>
          <cell r="S32" t="str">
            <v>스트링없음</v>
          </cell>
        </row>
        <row r="33">
          <cell r="A33" t="str">
            <v>Equip2202</v>
          </cell>
          <cell r="B33" t="str">
            <v/>
          </cell>
          <cell r="C33" t="str">
            <v>Bow</v>
          </cell>
          <cell r="D33">
            <v>2</v>
          </cell>
          <cell r="E33">
            <v>2</v>
          </cell>
          <cell r="F33">
            <v>2</v>
          </cell>
          <cell r="G33">
            <v>2</v>
          </cell>
          <cell r="H33">
            <v>0</v>
          </cell>
          <cell r="I33">
            <v>2</v>
          </cell>
          <cell r="J33">
            <v>20.93</v>
          </cell>
          <cell r="K33">
            <v>32.58</v>
          </cell>
          <cell r="L33" t="str">
            <v>유니티 랜덤</v>
          </cell>
          <cell r="M33">
            <v>0</v>
          </cell>
          <cell r="N33" t="str">
            <v/>
          </cell>
          <cell r="Q33" t="str">
            <v/>
          </cell>
          <cell r="R33" t="str">
            <v/>
          </cell>
          <cell r="S33" t="str">
            <v>스트링없음</v>
          </cell>
        </row>
        <row r="34">
          <cell r="A34" t="str">
            <v>Equip2301</v>
          </cell>
          <cell r="B34" t="str">
            <v/>
          </cell>
          <cell r="C34" t="str">
            <v>Bow</v>
          </cell>
          <cell r="D34">
            <v>2</v>
          </cell>
          <cell r="E34">
            <v>3</v>
          </cell>
          <cell r="F34">
            <v>3</v>
          </cell>
          <cell r="G34">
            <v>1</v>
          </cell>
          <cell r="H34">
            <v>0</v>
          </cell>
          <cell r="I34">
            <v>2</v>
          </cell>
          <cell r="J34">
            <v>49.66</v>
          </cell>
          <cell r="K34">
            <v>75.319999999999993</v>
          </cell>
          <cell r="L34" t="str">
            <v>유니티 랜덤</v>
          </cell>
          <cell r="M34">
            <v>0</v>
          </cell>
          <cell r="N34" t="str">
            <v/>
          </cell>
          <cell r="P34" t="str">
            <v>MyfgBowTen</v>
          </cell>
          <cell r="Q34" t="str">
            <v>Shot_MyfgBowTen</v>
          </cell>
          <cell r="R34" t="str">
            <v>EquipName_MyfgBowTen</v>
          </cell>
          <cell r="S34" t="str">
            <v>블레이드 보우</v>
          </cell>
        </row>
        <row r="35">
          <cell r="A35" t="str">
            <v>Equip2302</v>
          </cell>
          <cell r="B35" t="str">
            <v/>
          </cell>
          <cell r="C35" t="str">
            <v>Bow</v>
          </cell>
          <cell r="D35">
            <v>2</v>
          </cell>
          <cell r="E35">
            <v>3</v>
          </cell>
          <cell r="F35">
            <v>3</v>
          </cell>
          <cell r="G35">
            <v>2</v>
          </cell>
          <cell r="H35">
            <v>0</v>
          </cell>
          <cell r="I35">
            <v>2</v>
          </cell>
          <cell r="J35">
            <v>44.21</v>
          </cell>
          <cell r="K35">
            <v>79.14</v>
          </cell>
          <cell r="L35" t="str">
            <v>유니티 랜덤</v>
          </cell>
          <cell r="M35">
            <v>0</v>
          </cell>
          <cell r="N35" t="str">
            <v/>
          </cell>
          <cell r="Q35" t="str">
            <v/>
          </cell>
          <cell r="R35" t="str">
            <v/>
          </cell>
          <cell r="S35" t="str">
            <v>스트링없음</v>
          </cell>
        </row>
        <row r="36">
          <cell r="A36" t="str">
            <v>Equip2401</v>
          </cell>
          <cell r="B36" t="str">
            <v/>
          </cell>
          <cell r="C36" t="str">
            <v>Bow</v>
          </cell>
          <cell r="D36">
            <v>2</v>
          </cell>
          <cell r="E36">
            <v>4</v>
          </cell>
          <cell r="F36">
            <v>4</v>
          </cell>
          <cell r="G36">
            <v>1</v>
          </cell>
          <cell r="H36">
            <v>0</v>
          </cell>
          <cell r="I36">
            <v>3</v>
          </cell>
          <cell r="J36">
            <v>128.83000000000001</v>
          </cell>
          <cell r="K36">
            <v>176.03</v>
          </cell>
          <cell r="L36" t="str">
            <v>리니어</v>
          </cell>
          <cell r="M36">
            <v>3</v>
          </cell>
          <cell r="N36">
            <v>-20</v>
          </cell>
          <cell r="Q36" t="str">
            <v/>
          </cell>
          <cell r="R36" t="str">
            <v/>
          </cell>
          <cell r="S36" t="str">
            <v>스트링없음</v>
          </cell>
        </row>
        <row r="37">
          <cell r="A37" t="str">
            <v>Equip2402</v>
          </cell>
          <cell r="B37" t="str">
            <v/>
          </cell>
          <cell r="C37" t="str">
            <v>Bow</v>
          </cell>
          <cell r="D37">
            <v>2</v>
          </cell>
          <cell r="E37">
            <v>4</v>
          </cell>
          <cell r="F37">
            <v>4</v>
          </cell>
          <cell r="G37">
            <v>2</v>
          </cell>
          <cell r="H37">
            <v>0</v>
          </cell>
          <cell r="I37">
            <v>3</v>
          </cell>
          <cell r="J37">
            <v>113.52</v>
          </cell>
          <cell r="K37">
            <v>184.96</v>
          </cell>
          <cell r="L37" t="str">
            <v>리니어</v>
          </cell>
          <cell r="M37">
            <v>3</v>
          </cell>
          <cell r="N37">
            <v>-20</v>
          </cell>
          <cell r="Q37" t="str">
            <v/>
          </cell>
          <cell r="R37" t="str">
            <v/>
          </cell>
          <cell r="S37" t="str">
            <v>스트링없음</v>
          </cell>
        </row>
        <row r="38">
          <cell r="A38" t="str">
            <v>Equip2403</v>
          </cell>
          <cell r="B38" t="str">
            <v/>
          </cell>
          <cell r="C38" t="str">
            <v>Bow</v>
          </cell>
          <cell r="D38">
            <v>2</v>
          </cell>
          <cell r="E38">
            <v>4</v>
          </cell>
          <cell r="F38">
            <v>5</v>
          </cell>
          <cell r="G38">
            <v>3</v>
          </cell>
          <cell r="H38">
            <v>0</v>
          </cell>
          <cell r="I38">
            <v>3</v>
          </cell>
          <cell r="J38">
            <v>157.76</v>
          </cell>
          <cell r="K38">
            <v>215.56</v>
          </cell>
          <cell r="L38" t="str">
            <v>리니어</v>
          </cell>
          <cell r="M38">
            <v>3</v>
          </cell>
          <cell r="N38">
            <v>-10</v>
          </cell>
          <cell r="Q38" t="str">
            <v/>
          </cell>
          <cell r="R38" t="str">
            <v/>
          </cell>
          <cell r="S38" t="str">
            <v>스트링없음</v>
          </cell>
        </row>
        <row r="39">
          <cell r="A39" t="str">
            <v>Equip2404</v>
          </cell>
          <cell r="B39" t="str">
            <v/>
          </cell>
          <cell r="C39" t="str">
            <v>Bow</v>
          </cell>
          <cell r="D39">
            <v>2</v>
          </cell>
          <cell r="E39">
            <v>4</v>
          </cell>
          <cell r="F39">
            <v>5</v>
          </cell>
          <cell r="G39">
            <v>4</v>
          </cell>
          <cell r="H39">
            <v>0</v>
          </cell>
          <cell r="I39">
            <v>3</v>
          </cell>
          <cell r="J39">
            <v>139.02000000000001</v>
          </cell>
          <cell r="K39">
            <v>226.49</v>
          </cell>
          <cell r="L39" t="str">
            <v>리니어</v>
          </cell>
          <cell r="M39">
            <v>3</v>
          </cell>
          <cell r="N39">
            <v>-10</v>
          </cell>
          <cell r="Q39" t="str">
            <v/>
          </cell>
          <cell r="R39" t="str">
            <v/>
          </cell>
          <cell r="S39" t="str">
            <v>스트링없음</v>
          </cell>
        </row>
        <row r="40">
          <cell r="A40" t="str">
            <v>Equip2405</v>
          </cell>
          <cell r="B40" t="str">
            <v/>
          </cell>
          <cell r="C40" t="str">
            <v>Bow</v>
          </cell>
          <cell r="D40">
            <v>2</v>
          </cell>
          <cell r="E40">
            <v>4</v>
          </cell>
          <cell r="F40">
            <v>6</v>
          </cell>
          <cell r="G40">
            <v>5</v>
          </cell>
          <cell r="H40">
            <v>0</v>
          </cell>
          <cell r="I40">
            <v>3</v>
          </cell>
          <cell r="J40">
            <v>193.2</v>
          </cell>
          <cell r="K40">
            <v>263.97000000000003</v>
          </cell>
          <cell r="L40" t="str">
            <v>리니어</v>
          </cell>
          <cell r="M40">
            <v>3</v>
          </cell>
          <cell r="N40">
            <v>-5</v>
          </cell>
          <cell r="Q40" t="str">
            <v/>
          </cell>
          <cell r="R40" t="str">
            <v/>
          </cell>
          <cell r="S40" t="str">
            <v>스트링없음</v>
          </cell>
        </row>
        <row r="41">
          <cell r="A41" t="str">
            <v>Equip3001</v>
          </cell>
          <cell r="B41" t="str">
            <v/>
          </cell>
          <cell r="C41" t="str">
            <v>Staff</v>
          </cell>
          <cell r="D41">
            <v>3</v>
          </cell>
          <cell r="E41">
            <v>0</v>
          </cell>
          <cell r="F41">
            <v>0</v>
          </cell>
          <cell r="G41">
            <v>1</v>
          </cell>
          <cell r="H41">
            <v>1</v>
          </cell>
          <cell r="I41">
            <v>1</v>
          </cell>
          <cell r="J41">
            <v>11.1</v>
          </cell>
          <cell r="K41">
            <v>14.1</v>
          </cell>
          <cell r="L41" t="str">
            <v>유니티 랜덤</v>
          </cell>
          <cell r="M41">
            <v>0</v>
          </cell>
          <cell r="N41" t="str">
            <v/>
          </cell>
          <cell r="Q41" t="str">
            <v/>
          </cell>
          <cell r="R41" t="str">
            <v/>
          </cell>
          <cell r="S41" t="str">
            <v>스트링없음</v>
          </cell>
        </row>
        <row r="42">
          <cell r="A42" t="str">
            <v>Equip3002</v>
          </cell>
          <cell r="B42" t="str">
            <v/>
          </cell>
          <cell r="C42" t="str">
            <v>Staff</v>
          </cell>
          <cell r="D42">
            <v>3</v>
          </cell>
          <cell r="E42">
            <v>0</v>
          </cell>
          <cell r="F42">
            <v>0</v>
          </cell>
          <cell r="G42">
            <v>2</v>
          </cell>
          <cell r="H42">
            <v>1</v>
          </cell>
          <cell r="I42">
            <v>1</v>
          </cell>
          <cell r="J42">
            <v>10.85</v>
          </cell>
          <cell r="K42">
            <v>13.5</v>
          </cell>
          <cell r="L42" t="str">
            <v>유니티 랜덤</v>
          </cell>
          <cell r="M42">
            <v>0</v>
          </cell>
          <cell r="N42" t="str">
            <v/>
          </cell>
          <cell r="Q42" t="str">
            <v/>
          </cell>
          <cell r="R42" t="str">
            <v/>
          </cell>
          <cell r="S42" t="str">
            <v>스트링없음</v>
          </cell>
        </row>
        <row r="43">
          <cell r="A43" t="str">
            <v>Equip3101</v>
          </cell>
          <cell r="B43" t="str">
            <v/>
          </cell>
          <cell r="C43" t="str">
            <v>Staff</v>
          </cell>
          <cell r="D43">
            <v>3</v>
          </cell>
          <cell r="E43">
            <v>1</v>
          </cell>
          <cell r="F43">
            <v>1</v>
          </cell>
          <cell r="G43">
            <v>1</v>
          </cell>
          <cell r="H43">
            <v>1</v>
          </cell>
          <cell r="I43">
            <v>1</v>
          </cell>
          <cell r="J43">
            <v>13.35</v>
          </cell>
          <cell r="K43">
            <v>19.95</v>
          </cell>
          <cell r="L43" t="str">
            <v>유니티 랜덤</v>
          </cell>
          <cell r="M43">
            <v>0</v>
          </cell>
          <cell r="N43" t="str">
            <v/>
          </cell>
          <cell r="Q43" t="str">
            <v/>
          </cell>
          <cell r="R43" t="str">
            <v/>
          </cell>
          <cell r="S43" t="str">
            <v>스트링없음</v>
          </cell>
        </row>
        <row r="44">
          <cell r="A44" t="str">
            <v>Equip3102</v>
          </cell>
          <cell r="B44" t="str">
            <v/>
          </cell>
          <cell r="C44" t="str">
            <v>Staff</v>
          </cell>
          <cell r="D44">
            <v>3</v>
          </cell>
          <cell r="E44">
            <v>1</v>
          </cell>
          <cell r="F44">
            <v>1</v>
          </cell>
          <cell r="G44">
            <v>2</v>
          </cell>
          <cell r="H44">
            <v>1</v>
          </cell>
          <cell r="I44">
            <v>1</v>
          </cell>
          <cell r="J44">
            <v>12.93</v>
          </cell>
          <cell r="K44">
            <v>19.39</v>
          </cell>
          <cell r="L44" t="str">
            <v>유니티 랜덤</v>
          </cell>
          <cell r="M44">
            <v>0</v>
          </cell>
          <cell r="N44" t="str">
            <v/>
          </cell>
          <cell r="Q44" t="str">
            <v/>
          </cell>
          <cell r="R44" t="str">
            <v/>
          </cell>
          <cell r="S44" t="str">
            <v>스트링없음</v>
          </cell>
        </row>
        <row r="45">
          <cell r="A45" t="str">
            <v>Equip3201</v>
          </cell>
          <cell r="B45" t="str">
            <v/>
          </cell>
          <cell r="C45" t="str">
            <v>Staff</v>
          </cell>
          <cell r="D45">
            <v>3</v>
          </cell>
          <cell r="E45">
            <v>2</v>
          </cell>
          <cell r="F45">
            <v>2</v>
          </cell>
          <cell r="G45">
            <v>1</v>
          </cell>
          <cell r="H45">
            <v>1</v>
          </cell>
          <cell r="I45">
            <v>2</v>
          </cell>
          <cell r="J45">
            <v>21.64</v>
          </cell>
          <cell r="K45">
            <v>33.299999999999997</v>
          </cell>
          <cell r="L45" t="str">
            <v>유니티 랜덤</v>
          </cell>
          <cell r="M45">
            <v>0</v>
          </cell>
          <cell r="N45" t="str">
            <v/>
          </cell>
          <cell r="P45" t="str">
            <v>FreeBlueStaff</v>
          </cell>
          <cell r="Q45" t="str">
            <v>Shot_FreeBlueStaff</v>
          </cell>
          <cell r="R45" t="str">
            <v>EquipName_FreeBlueStaff</v>
          </cell>
          <cell r="S45" t="str">
            <v>푸른 보석 지팡이</v>
          </cell>
        </row>
        <row r="46">
          <cell r="A46" t="str">
            <v>Equip3202</v>
          </cell>
          <cell r="B46" t="str">
            <v/>
          </cell>
          <cell r="C46" t="str">
            <v>Staff</v>
          </cell>
          <cell r="D46">
            <v>3</v>
          </cell>
          <cell r="E46">
            <v>2</v>
          </cell>
          <cell r="F46">
            <v>2</v>
          </cell>
          <cell r="G46">
            <v>2</v>
          </cell>
          <cell r="H46">
            <v>1</v>
          </cell>
          <cell r="I46">
            <v>2</v>
          </cell>
          <cell r="J46">
            <v>20.93</v>
          </cell>
          <cell r="K46">
            <v>32.58</v>
          </cell>
          <cell r="L46" t="str">
            <v>유니티 랜덤</v>
          </cell>
          <cell r="M46">
            <v>0</v>
          </cell>
          <cell r="N46" t="str">
            <v/>
          </cell>
          <cell r="Q46" t="str">
            <v/>
          </cell>
          <cell r="R46" t="str">
            <v/>
          </cell>
          <cell r="S46" t="str">
            <v>스트링없음</v>
          </cell>
        </row>
        <row r="47">
          <cell r="A47" t="str">
            <v>Equip3301</v>
          </cell>
          <cell r="B47" t="str">
            <v/>
          </cell>
          <cell r="C47" t="str">
            <v>Staff</v>
          </cell>
          <cell r="D47">
            <v>3</v>
          </cell>
          <cell r="E47">
            <v>3</v>
          </cell>
          <cell r="F47">
            <v>3</v>
          </cell>
          <cell r="G47">
            <v>1</v>
          </cell>
          <cell r="H47">
            <v>1</v>
          </cell>
          <cell r="I47">
            <v>2</v>
          </cell>
          <cell r="J47">
            <v>49.66</v>
          </cell>
          <cell r="K47">
            <v>75.319999999999993</v>
          </cell>
          <cell r="L47" t="str">
            <v>유니티 랜덤</v>
          </cell>
          <cell r="M47">
            <v>0</v>
          </cell>
          <cell r="N47" t="str">
            <v/>
          </cell>
          <cell r="Q47" t="str">
            <v/>
          </cell>
          <cell r="R47" t="str">
            <v/>
          </cell>
          <cell r="S47" t="str">
            <v>스트링없음</v>
          </cell>
        </row>
        <row r="48">
          <cell r="A48" t="str">
            <v>Equip3302</v>
          </cell>
          <cell r="B48" t="str">
            <v/>
          </cell>
          <cell r="C48" t="str">
            <v>Staff</v>
          </cell>
          <cell r="D48">
            <v>3</v>
          </cell>
          <cell r="E48">
            <v>3</v>
          </cell>
          <cell r="F48">
            <v>3</v>
          </cell>
          <cell r="G48">
            <v>2</v>
          </cell>
          <cell r="H48">
            <v>1</v>
          </cell>
          <cell r="I48">
            <v>2</v>
          </cell>
          <cell r="J48">
            <v>44.21</v>
          </cell>
          <cell r="K48">
            <v>79.14</v>
          </cell>
          <cell r="L48" t="str">
            <v>유니티 랜덤</v>
          </cell>
          <cell r="M48">
            <v>0</v>
          </cell>
          <cell r="N48" t="str">
            <v/>
          </cell>
          <cell r="P48" t="str">
            <v>GirlMageStaff</v>
          </cell>
          <cell r="Q48" t="str">
            <v>Shot_GirlMageStaff</v>
          </cell>
          <cell r="R48" t="str">
            <v>EquipName_GirlMageStaff</v>
          </cell>
          <cell r="S48" t="str">
            <v>태양과 달과 별</v>
          </cell>
        </row>
        <row r="49">
          <cell r="A49" t="str">
            <v>Equip3401</v>
          </cell>
          <cell r="B49" t="str">
            <v/>
          </cell>
          <cell r="C49" t="str">
            <v>Staff</v>
          </cell>
          <cell r="D49">
            <v>3</v>
          </cell>
          <cell r="E49">
            <v>4</v>
          </cell>
          <cell r="F49">
            <v>4</v>
          </cell>
          <cell r="G49">
            <v>1</v>
          </cell>
          <cell r="H49">
            <v>1</v>
          </cell>
          <cell r="I49">
            <v>3</v>
          </cell>
          <cell r="J49">
            <v>128.83000000000001</v>
          </cell>
          <cell r="K49">
            <v>176.03</v>
          </cell>
          <cell r="L49" t="str">
            <v>리니어</v>
          </cell>
          <cell r="M49">
            <v>3</v>
          </cell>
          <cell r="N49">
            <v>-20</v>
          </cell>
          <cell r="P49" t="str">
            <v>MetalStaff</v>
          </cell>
          <cell r="Q49" t="str">
            <v>Shot_MetalStaff</v>
          </cell>
          <cell r="R49" t="str">
            <v>EquipName_MetalStaff</v>
          </cell>
          <cell r="S49" t="str">
            <v>메탈 스태프</v>
          </cell>
        </row>
        <row r="50">
          <cell r="A50" t="str">
            <v>Equip3402</v>
          </cell>
          <cell r="B50" t="str">
            <v/>
          </cell>
          <cell r="C50" t="str">
            <v>Staff</v>
          </cell>
          <cell r="D50">
            <v>3</v>
          </cell>
          <cell r="E50">
            <v>4</v>
          </cell>
          <cell r="F50">
            <v>4</v>
          </cell>
          <cell r="G50">
            <v>2</v>
          </cell>
          <cell r="H50">
            <v>1</v>
          </cell>
          <cell r="I50">
            <v>3</v>
          </cell>
          <cell r="J50">
            <v>113.52</v>
          </cell>
          <cell r="K50">
            <v>184.96</v>
          </cell>
          <cell r="L50" t="str">
            <v>리니어</v>
          </cell>
          <cell r="M50">
            <v>3</v>
          </cell>
          <cell r="N50">
            <v>-20</v>
          </cell>
          <cell r="Q50" t="str">
            <v/>
          </cell>
          <cell r="R50" t="str">
            <v/>
          </cell>
          <cell r="S50" t="str">
            <v>스트링없음</v>
          </cell>
        </row>
        <row r="51">
          <cell r="A51" t="str">
            <v>Equip3403</v>
          </cell>
          <cell r="B51" t="str">
            <v/>
          </cell>
          <cell r="C51" t="str">
            <v>Staff</v>
          </cell>
          <cell r="D51">
            <v>3</v>
          </cell>
          <cell r="E51">
            <v>4</v>
          </cell>
          <cell r="F51">
            <v>5</v>
          </cell>
          <cell r="G51">
            <v>3</v>
          </cell>
          <cell r="H51">
            <v>1</v>
          </cell>
          <cell r="I51">
            <v>3</v>
          </cell>
          <cell r="J51">
            <v>157.76</v>
          </cell>
          <cell r="K51">
            <v>215.56</v>
          </cell>
          <cell r="L51" t="str">
            <v>리니어</v>
          </cell>
          <cell r="M51">
            <v>3</v>
          </cell>
          <cell r="N51">
            <v>-10</v>
          </cell>
          <cell r="Q51" t="str">
            <v/>
          </cell>
          <cell r="R51" t="str">
            <v/>
          </cell>
          <cell r="S51" t="str">
            <v>스트링없음</v>
          </cell>
        </row>
        <row r="52">
          <cell r="A52" t="str">
            <v>Equip3404</v>
          </cell>
          <cell r="B52" t="str">
            <v/>
          </cell>
          <cell r="C52" t="str">
            <v>Staff</v>
          </cell>
          <cell r="D52">
            <v>3</v>
          </cell>
          <cell r="E52">
            <v>4</v>
          </cell>
          <cell r="F52">
            <v>5</v>
          </cell>
          <cell r="G52">
            <v>4</v>
          </cell>
          <cell r="H52">
            <v>1</v>
          </cell>
          <cell r="I52">
            <v>3</v>
          </cell>
          <cell r="J52">
            <v>139.02000000000001</v>
          </cell>
          <cell r="K52">
            <v>226.49</v>
          </cell>
          <cell r="L52" t="str">
            <v>리니어</v>
          </cell>
          <cell r="M52">
            <v>3</v>
          </cell>
          <cell r="N52">
            <v>-10</v>
          </cell>
          <cell r="Q52" t="str">
            <v/>
          </cell>
          <cell r="R52" t="str">
            <v/>
          </cell>
          <cell r="S52" t="str">
            <v>스트링없음</v>
          </cell>
        </row>
        <row r="53">
          <cell r="A53" t="str">
            <v>Equip3405</v>
          </cell>
          <cell r="B53" t="str">
            <v/>
          </cell>
          <cell r="C53" t="str">
            <v>Staff</v>
          </cell>
          <cell r="D53">
            <v>3</v>
          </cell>
          <cell r="E53">
            <v>4</v>
          </cell>
          <cell r="F53">
            <v>6</v>
          </cell>
          <cell r="G53">
            <v>5</v>
          </cell>
          <cell r="H53">
            <v>1</v>
          </cell>
          <cell r="I53">
            <v>3</v>
          </cell>
          <cell r="J53">
            <v>193.2</v>
          </cell>
          <cell r="K53">
            <v>263.97000000000003</v>
          </cell>
          <cell r="L53" t="str">
            <v>리니어</v>
          </cell>
          <cell r="M53">
            <v>3</v>
          </cell>
          <cell r="N53">
            <v>-5</v>
          </cell>
          <cell r="Q53" t="str">
            <v/>
          </cell>
          <cell r="R53" t="str">
            <v/>
          </cell>
          <cell r="S53" t="str">
            <v>스트링없음</v>
          </cell>
        </row>
        <row r="54">
          <cell r="A54" t="str">
            <v>Equip4001</v>
          </cell>
          <cell r="B54" t="str">
            <v/>
          </cell>
          <cell r="C54" t="str">
            <v>Hammer</v>
          </cell>
          <cell r="D54">
            <v>4</v>
          </cell>
          <cell r="E54">
            <v>0</v>
          </cell>
          <cell r="F54">
            <v>0</v>
          </cell>
          <cell r="G54">
            <v>1</v>
          </cell>
          <cell r="H54">
            <v>0</v>
          </cell>
          <cell r="I54">
            <v>1</v>
          </cell>
          <cell r="J54">
            <v>11.1</v>
          </cell>
          <cell r="K54">
            <v>14.1</v>
          </cell>
          <cell r="L54" t="str">
            <v>유니티 랜덤</v>
          </cell>
          <cell r="M54">
            <v>0</v>
          </cell>
          <cell r="N54" t="str">
            <v/>
          </cell>
          <cell r="P54" t="str">
            <v>StrongMaul</v>
          </cell>
          <cell r="Q54" t="str">
            <v>Shot_StrongMaul</v>
          </cell>
          <cell r="R54" t="str">
            <v>EquipName_StrongMaul</v>
          </cell>
          <cell r="S54" t="str">
            <v>강철 마울</v>
          </cell>
        </row>
        <row r="55">
          <cell r="A55" t="str">
            <v>Equip4002</v>
          </cell>
          <cell r="B55" t="str">
            <v/>
          </cell>
          <cell r="C55" t="str">
            <v>Hammer</v>
          </cell>
          <cell r="D55">
            <v>4</v>
          </cell>
          <cell r="E55">
            <v>0</v>
          </cell>
          <cell r="F55">
            <v>0</v>
          </cell>
          <cell r="G55">
            <v>2</v>
          </cell>
          <cell r="H55">
            <v>0</v>
          </cell>
          <cell r="I55">
            <v>1</v>
          </cell>
          <cell r="J55">
            <v>10.85</v>
          </cell>
          <cell r="K55">
            <v>13.5</v>
          </cell>
          <cell r="L55" t="str">
            <v>유니티 랜덤</v>
          </cell>
          <cell r="M55">
            <v>0</v>
          </cell>
          <cell r="N55" t="str">
            <v/>
          </cell>
          <cell r="P55" t="str">
            <v>LowPolyHammer</v>
          </cell>
          <cell r="Q55" t="str">
            <v>Shot_LowPolyHammer</v>
          </cell>
          <cell r="R55" t="str">
            <v>EquipName_LowPolyHammer</v>
          </cell>
          <cell r="S55" t="str">
            <v>룬문자 해머</v>
          </cell>
        </row>
        <row r="56">
          <cell r="A56" t="str">
            <v>Equip4101</v>
          </cell>
          <cell r="B56" t="str">
            <v/>
          </cell>
          <cell r="C56" t="str">
            <v>Hammer</v>
          </cell>
          <cell r="D56">
            <v>4</v>
          </cell>
          <cell r="E56">
            <v>1</v>
          </cell>
          <cell r="F56">
            <v>1</v>
          </cell>
          <cell r="G56">
            <v>1</v>
          </cell>
          <cell r="H56">
            <v>0</v>
          </cell>
          <cell r="I56">
            <v>1</v>
          </cell>
          <cell r="J56">
            <v>13.35</v>
          </cell>
          <cell r="K56">
            <v>19.95</v>
          </cell>
          <cell r="L56" t="str">
            <v>유니티 랜덤</v>
          </cell>
          <cell r="M56">
            <v>0</v>
          </cell>
          <cell r="N56" t="str">
            <v/>
          </cell>
          <cell r="P56" t="str">
            <v>HeavyHammer</v>
          </cell>
          <cell r="Q56" t="str">
            <v>Shot_HeavyHammer</v>
          </cell>
          <cell r="R56" t="str">
            <v>EquipName_HeavyHammer</v>
          </cell>
          <cell r="S56" t="str">
            <v>헤비 해머</v>
          </cell>
        </row>
        <row r="57">
          <cell r="A57" t="str">
            <v>Equip4102</v>
          </cell>
          <cell r="B57" t="str">
            <v/>
          </cell>
          <cell r="C57" t="str">
            <v>Hammer</v>
          </cell>
          <cell r="D57">
            <v>4</v>
          </cell>
          <cell r="E57">
            <v>1</v>
          </cell>
          <cell r="F57">
            <v>1</v>
          </cell>
          <cell r="G57">
            <v>2</v>
          </cell>
          <cell r="H57">
            <v>0</v>
          </cell>
          <cell r="I57">
            <v>1</v>
          </cell>
          <cell r="J57">
            <v>12.93</v>
          </cell>
          <cell r="K57">
            <v>19.39</v>
          </cell>
          <cell r="L57" t="str">
            <v>유니티 랜덤</v>
          </cell>
          <cell r="M57">
            <v>0</v>
          </cell>
          <cell r="N57" t="str">
            <v/>
          </cell>
          <cell r="P57" t="str">
            <v>HeavyMace</v>
          </cell>
          <cell r="Q57" t="str">
            <v>Shot_HeavyMace</v>
          </cell>
          <cell r="R57" t="str">
            <v>EquipName_HeavyMace</v>
          </cell>
          <cell r="S57" t="str">
            <v>헤비 메이스</v>
          </cell>
        </row>
        <row r="58">
          <cell r="A58" t="str">
            <v>Equip4201</v>
          </cell>
          <cell r="B58" t="str">
            <v/>
          </cell>
          <cell r="C58" t="str">
            <v>Hammer</v>
          </cell>
          <cell r="D58">
            <v>4</v>
          </cell>
          <cell r="E58">
            <v>2</v>
          </cell>
          <cell r="F58">
            <v>2</v>
          </cell>
          <cell r="G58">
            <v>1</v>
          </cell>
          <cell r="H58">
            <v>0</v>
          </cell>
          <cell r="I58">
            <v>2</v>
          </cell>
          <cell r="J58">
            <v>21.64</v>
          </cell>
          <cell r="K58">
            <v>33.299999999999997</v>
          </cell>
          <cell r="L58" t="str">
            <v>유니티 랜덤</v>
          </cell>
          <cell r="M58">
            <v>0</v>
          </cell>
          <cell r="N58" t="str">
            <v/>
          </cell>
          <cell r="P58" t="str">
            <v>MeleeHammer</v>
          </cell>
          <cell r="Q58" t="str">
            <v>Shot_MeleeHammer</v>
          </cell>
          <cell r="R58" t="str">
            <v>EquipName_MeleeHammer</v>
          </cell>
          <cell r="S58" t="str">
            <v>밀리 해머</v>
          </cell>
        </row>
        <row r="59">
          <cell r="A59" t="str">
            <v>Equip4202</v>
          </cell>
          <cell r="B59" t="str">
            <v/>
          </cell>
          <cell r="C59" t="str">
            <v>Hammer</v>
          </cell>
          <cell r="D59">
            <v>4</v>
          </cell>
          <cell r="E59">
            <v>2</v>
          </cell>
          <cell r="F59">
            <v>2</v>
          </cell>
          <cell r="G59">
            <v>2</v>
          </cell>
          <cell r="H59">
            <v>0</v>
          </cell>
          <cell r="I59">
            <v>2</v>
          </cell>
          <cell r="J59">
            <v>20.93</v>
          </cell>
          <cell r="K59">
            <v>32.58</v>
          </cell>
          <cell r="L59" t="str">
            <v>유니티 랜덤</v>
          </cell>
          <cell r="M59">
            <v>0</v>
          </cell>
          <cell r="N59" t="str">
            <v/>
          </cell>
          <cell r="P59" t="str">
            <v>DwarfHammer</v>
          </cell>
          <cell r="Q59" t="str">
            <v>Shot_DwarfHammer</v>
          </cell>
          <cell r="R59" t="str">
            <v>EquipName_DwarfHammer</v>
          </cell>
          <cell r="S59" t="str">
            <v>드워프 해머</v>
          </cell>
        </row>
        <row r="60">
          <cell r="A60" t="str">
            <v>Equip4301</v>
          </cell>
          <cell r="B60" t="str">
            <v/>
          </cell>
          <cell r="C60" t="str">
            <v>Hammer</v>
          </cell>
          <cell r="D60">
            <v>4</v>
          </cell>
          <cell r="E60">
            <v>3</v>
          </cell>
          <cell r="F60">
            <v>3</v>
          </cell>
          <cell r="G60">
            <v>1</v>
          </cell>
          <cell r="H60">
            <v>0</v>
          </cell>
          <cell r="I60">
            <v>2</v>
          </cell>
          <cell r="J60">
            <v>49.66</v>
          </cell>
          <cell r="K60">
            <v>75.319999999999993</v>
          </cell>
          <cell r="L60" t="str">
            <v>유니티 랜덤</v>
          </cell>
          <cell r="M60">
            <v>0</v>
          </cell>
          <cell r="N60" t="str">
            <v/>
          </cell>
          <cell r="Q60" t="str">
            <v/>
          </cell>
          <cell r="R60" t="str">
            <v/>
          </cell>
          <cell r="S60" t="str">
            <v>스트링없음</v>
          </cell>
        </row>
        <row r="61">
          <cell r="A61" t="str">
            <v>Equip4302</v>
          </cell>
          <cell r="B61" t="str">
            <v/>
          </cell>
          <cell r="C61" t="str">
            <v>Hammer</v>
          </cell>
          <cell r="D61">
            <v>4</v>
          </cell>
          <cell r="E61">
            <v>3</v>
          </cell>
          <cell r="F61">
            <v>3</v>
          </cell>
          <cell r="G61">
            <v>2</v>
          </cell>
          <cell r="H61">
            <v>0</v>
          </cell>
          <cell r="I61">
            <v>2</v>
          </cell>
          <cell r="J61">
            <v>44.21</v>
          </cell>
          <cell r="K61">
            <v>79.14</v>
          </cell>
          <cell r="L61" t="str">
            <v>유니티 랜덤</v>
          </cell>
          <cell r="M61">
            <v>0</v>
          </cell>
          <cell r="N61" t="str">
            <v/>
          </cell>
          <cell r="Q61" t="str">
            <v/>
          </cell>
          <cell r="R61" t="str">
            <v/>
          </cell>
          <cell r="S61" t="str">
            <v>스트링없음</v>
          </cell>
        </row>
        <row r="62">
          <cell r="A62" t="str">
            <v>Equip4401</v>
          </cell>
          <cell r="B62" t="str">
            <v/>
          </cell>
          <cell r="C62" t="str">
            <v>Hammer</v>
          </cell>
          <cell r="D62">
            <v>4</v>
          </cell>
          <cell r="E62">
            <v>4</v>
          </cell>
          <cell r="F62">
            <v>4</v>
          </cell>
          <cell r="G62">
            <v>1</v>
          </cell>
          <cell r="H62">
            <v>0</v>
          </cell>
          <cell r="I62">
            <v>3</v>
          </cell>
          <cell r="J62">
            <v>128.83000000000001</v>
          </cell>
          <cell r="K62">
            <v>176.03</v>
          </cell>
          <cell r="L62" t="str">
            <v>리니어</v>
          </cell>
          <cell r="M62">
            <v>3</v>
          </cell>
          <cell r="N62">
            <v>-20</v>
          </cell>
          <cell r="Q62" t="str">
            <v/>
          </cell>
          <cell r="R62" t="str">
            <v/>
          </cell>
          <cell r="S62" t="str">
            <v>스트링없음</v>
          </cell>
        </row>
        <row r="63">
          <cell r="A63" t="str">
            <v>Equip4402</v>
          </cell>
          <cell r="B63" t="str">
            <v/>
          </cell>
          <cell r="C63" t="str">
            <v>Hammer</v>
          </cell>
          <cell r="D63">
            <v>4</v>
          </cell>
          <cell r="E63">
            <v>4</v>
          </cell>
          <cell r="F63">
            <v>4</v>
          </cell>
          <cell r="G63">
            <v>2</v>
          </cell>
          <cell r="H63">
            <v>0</v>
          </cell>
          <cell r="I63">
            <v>3</v>
          </cell>
          <cell r="J63">
            <v>113.52</v>
          </cell>
          <cell r="K63">
            <v>184.96</v>
          </cell>
          <cell r="L63" t="str">
            <v>리니어</v>
          </cell>
          <cell r="M63">
            <v>3</v>
          </cell>
          <cell r="N63">
            <v>-20</v>
          </cell>
          <cell r="Q63" t="str">
            <v/>
          </cell>
          <cell r="R63" t="str">
            <v/>
          </cell>
          <cell r="S63" t="str">
            <v>스트링없음</v>
          </cell>
        </row>
        <row r="64">
          <cell r="A64" t="str">
            <v>Equip4403</v>
          </cell>
          <cell r="B64" t="str">
            <v/>
          </cell>
          <cell r="C64" t="str">
            <v>Hammer</v>
          </cell>
          <cell r="D64">
            <v>4</v>
          </cell>
          <cell r="E64">
            <v>4</v>
          </cell>
          <cell r="F64">
            <v>5</v>
          </cell>
          <cell r="G64">
            <v>3</v>
          </cell>
          <cell r="H64">
            <v>0</v>
          </cell>
          <cell r="I64">
            <v>3</v>
          </cell>
          <cell r="J64">
            <v>157.76</v>
          </cell>
          <cell r="K64">
            <v>215.56</v>
          </cell>
          <cell r="L64" t="str">
            <v>리니어</v>
          </cell>
          <cell r="M64">
            <v>3</v>
          </cell>
          <cell r="N64">
            <v>-10</v>
          </cell>
          <cell r="Q64" t="str">
            <v/>
          </cell>
          <cell r="R64" t="str">
            <v/>
          </cell>
          <cell r="S64" t="str">
            <v>스트링없음</v>
          </cell>
        </row>
        <row r="65">
          <cell r="A65" t="str">
            <v>Equip4404</v>
          </cell>
          <cell r="B65" t="str">
            <v/>
          </cell>
          <cell r="C65" t="str">
            <v>Hammer</v>
          </cell>
          <cell r="D65">
            <v>4</v>
          </cell>
          <cell r="E65">
            <v>4</v>
          </cell>
          <cell r="F65">
            <v>5</v>
          </cell>
          <cell r="G65">
            <v>4</v>
          </cell>
          <cell r="H65">
            <v>0</v>
          </cell>
          <cell r="I65">
            <v>3</v>
          </cell>
          <cell r="J65">
            <v>139.02000000000001</v>
          </cell>
          <cell r="K65">
            <v>226.49</v>
          </cell>
          <cell r="L65" t="str">
            <v>리니어</v>
          </cell>
          <cell r="M65">
            <v>3</v>
          </cell>
          <cell r="N65">
            <v>-10</v>
          </cell>
          <cell r="Q65" t="str">
            <v/>
          </cell>
          <cell r="R65" t="str">
            <v/>
          </cell>
          <cell r="S65" t="str">
            <v>스트링없음</v>
          </cell>
        </row>
        <row r="66">
          <cell r="A66" t="str">
            <v>Equip4405</v>
          </cell>
          <cell r="B66" t="str">
            <v/>
          </cell>
          <cell r="C66" t="str">
            <v>Hammer</v>
          </cell>
          <cell r="D66">
            <v>4</v>
          </cell>
          <cell r="E66">
            <v>4</v>
          </cell>
          <cell r="F66">
            <v>6</v>
          </cell>
          <cell r="G66">
            <v>5</v>
          </cell>
          <cell r="H66">
            <v>0</v>
          </cell>
          <cell r="I66">
            <v>3</v>
          </cell>
          <cell r="J66">
            <v>193.2</v>
          </cell>
          <cell r="K66">
            <v>263.97000000000003</v>
          </cell>
          <cell r="L66" t="str">
            <v>리니어</v>
          </cell>
          <cell r="M66">
            <v>3</v>
          </cell>
          <cell r="N66">
            <v>-5</v>
          </cell>
          <cell r="Q66" t="str">
            <v/>
          </cell>
          <cell r="R66" t="str">
            <v/>
          </cell>
          <cell r="S66" t="str">
            <v>스트링없음</v>
          </cell>
        </row>
        <row r="67">
          <cell r="A67" t="str">
            <v>Equip5001</v>
          </cell>
          <cell r="B67" t="str">
            <v/>
          </cell>
          <cell r="C67" t="str">
            <v>Sword</v>
          </cell>
          <cell r="D67">
            <v>5</v>
          </cell>
          <cell r="E67">
            <v>0</v>
          </cell>
          <cell r="F67">
            <v>0</v>
          </cell>
          <cell r="G67">
            <v>1</v>
          </cell>
          <cell r="H67">
            <v>1</v>
          </cell>
          <cell r="I67">
            <v>1</v>
          </cell>
          <cell r="J67">
            <v>11.1</v>
          </cell>
          <cell r="K67">
            <v>14.1</v>
          </cell>
          <cell r="L67" t="str">
            <v>유니티 랜덤</v>
          </cell>
          <cell r="M67">
            <v>0</v>
          </cell>
          <cell r="N67" t="str">
            <v/>
          </cell>
          <cell r="P67" t="str">
            <v>KenSword</v>
          </cell>
          <cell r="Q67" t="str">
            <v>Shot_KenSword</v>
          </cell>
          <cell r="R67" t="str">
            <v>EquipName_KenSword</v>
          </cell>
          <cell r="S67" t="str">
            <v>켄 소드</v>
          </cell>
        </row>
        <row r="68">
          <cell r="A68" t="str">
            <v>Equip5002</v>
          </cell>
          <cell r="B68" t="str">
            <v/>
          </cell>
          <cell r="C68" t="str">
            <v>Sword</v>
          </cell>
          <cell r="D68">
            <v>5</v>
          </cell>
          <cell r="E68">
            <v>0</v>
          </cell>
          <cell r="F68">
            <v>0</v>
          </cell>
          <cell r="G68">
            <v>2</v>
          </cell>
          <cell r="H68">
            <v>1</v>
          </cell>
          <cell r="I68">
            <v>1</v>
          </cell>
          <cell r="J68">
            <v>10.85</v>
          </cell>
          <cell r="K68">
            <v>13.5</v>
          </cell>
          <cell r="L68" t="str">
            <v>유니티 랜덤</v>
          </cell>
          <cell r="M68">
            <v>0</v>
          </cell>
          <cell r="N68" t="str">
            <v/>
          </cell>
          <cell r="P68" t="str">
            <v>StealthSword</v>
          </cell>
          <cell r="Q68" t="str">
            <v>Shot_StealthSword</v>
          </cell>
          <cell r="R68" t="str">
            <v>EquipName_StealthSword</v>
          </cell>
          <cell r="S68" t="str">
            <v>4단 문양검</v>
          </cell>
        </row>
        <row r="69">
          <cell r="A69" t="str">
            <v>Equip5101</v>
          </cell>
          <cell r="B69" t="str">
            <v/>
          </cell>
          <cell r="C69" t="str">
            <v>Sword</v>
          </cell>
          <cell r="D69">
            <v>5</v>
          </cell>
          <cell r="E69">
            <v>1</v>
          </cell>
          <cell r="F69">
            <v>1</v>
          </cell>
          <cell r="G69">
            <v>1</v>
          </cell>
          <cell r="H69">
            <v>1</v>
          </cell>
          <cell r="I69">
            <v>1</v>
          </cell>
          <cell r="J69">
            <v>13.35</v>
          </cell>
          <cell r="K69">
            <v>19.95</v>
          </cell>
          <cell r="L69" t="str">
            <v>유니티 랜덤</v>
          </cell>
          <cell r="M69">
            <v>0</v>
          </cell>
          <cell r="N69" t="str">
            <v/>
          </cell>
          <cell r="P69" t="str">
            <v>BatAngelSword</v>
          </cell>
          <cell r="Q69" t="str">
            <v>Shot_BatAngelSword</v>
          </cell>
          <cell r="R69" t="str">
            <v>EquipName_BatAngelSword</v>
          </cell>
          <cell r="S69" t="str">
            <v>케루빔의 검</v>
          </cell>
        </row>
        <row r="70">
          <cell r="A70" t="str">
            <v>Equip5102</v>
          </cell>
          <cell r="B70" t="str">
            <v/>
          </cell>
          <cell r="C70" t="str">
            <v>Sword</v>
          </cell>
          <cell r="D70">
            <v>5</v>
          </cell>
          <cell r="E70">
            <v>1</v>
          </cell>
          <cell r="F70">
            <v>1</v>
          </cell>
          <cell r="G70">
            <v>2</v>
          </cell>
          <cell r="H70">
            <v>1</v>
          </cell>
          <cell r="I70">
            <v>1</v>
          </cell>
          <cell r="J70">
            <v>12.93</v>
          </cell>
          <cell r="K70">
            <v>19.39</v>
          </cell>
          <cell r="L70" t="str">
            <v>유니티 랜덤</v>
          </cell>
          <cell r="M70">
            <v>0</v>
          </cell>
          <cell r="N70" t="str">
            <v/>
          </cell>
          <cell r="P70" t="str">
            <v>WideBlade</v>
          </cell>
          <cell r="Q70" t="str">
            <v>Shot_WideBlade</v>
          </cell>
          <cell r="R70" t="str">
            <v>EquipName_WideBlade</v>
          </cell>
          <cell r="S70" t="str">
            <v>금빛 장식검</v>
          </cell>
        </row>
        <row r="71">
          <cell r="A71" t="str">
            <v>Equip5201</v>
          </cell>
          <cell r="B71" t="str">
            <v/>
          </cell>
          <cell r="C71" t="str">
            <v>Sword</v>
          </cell>
          <cell r="D71">
            <v>5</v>
          </cell>
          <cell r="E71">
            <v>2</v>
          </cell>
          <cell r="F71">
            <v>2</v>
          </cell>
          <cell r="G71">
            <v>1</v>
          </cell>
          <cell r="H71">
            <v>1</v>
          </cell>
          <cell r="I71">
            <v>2</v>
          </cell>
          <cell r="J71">
            <v>21.64</v>
          </cell>
          <cell r="K71">
            <v>33.299999999999997</v>
          </cell>
          <cell r="L71" t="str">
            <v>유니티 랜덤</v>
          </cell>
          <cell r="M71">
            <v>0</v>
          </cell>
          <cell r="N71" t="str">
            <v/>
          </cell>
          <cell r="P71" t="str">
            <v>StylizedSword</v>
          </cell>
          <cell r="Q71" t="str">
            <v>Shot_StylizedSword</v>
          </cell>
          <cell r="R71" t="str">
            <v>EquipName_StylizedSword</v>
          </cell>
          <cell r="S71" t="str">
            <v>뼈장식 골든 소드</v>
          </cell>
        </row>
        <row r="72">
          <cell r="A72" t="str">
            <v>Equip5202</v>
          </cell>
          <cell r="B72" t="str">
            <v/>
          </cell>
          <cell r="C72" t="str">
            <v>Sword</v>
          </cell>
          <cell r="D72">
            <v>5</v>
          </cell>
          <cell r="E72">
            <v>2</v>
          </cell>
          <cell r="F72">
            <v>2</v>
          </cell>
          <cell r="G72">
            <v>2</v>
          </cell>
          <cell r="H72">
            <v>1</v>
          </cell>
          <cell r="I72">
            <v>2</v>
          </cell>
          <cell r="J72">
            <v>20.93</v>
          </cell>
          <cell r="K72">
            <v>32.58</v>
          </cell>
          <cell r="L72" t="str">
            <v>유니티 랜덤</v>
          </cell>
          <cell r="M72">
            <v>0</v>
          </cell>
          <cell r="N72" t="str">
            <v/>
          </cell>
          <cell r="P72" t="str">
            <v>SevenBroadSword</v>
          </cell>
          <cell r="Q72" t="str">
            <v>Shot_SevenBroadSword</v>
          </cell>
          <cell r="R72" t="str">
            <v>EquipName_SevenBroadSword</v>
          </cell>
          <cell r="S72" t="str">
            <v>루비 장식 아밍 소드</v>
          </cell>
        </row>
        <row r="73">
          <cell r="A73" t="str">
            <v>Equip5301</v>
          </cell>
          <cell r="B73" t="str">
            <v/>
          </cell>
          <cell r="C73" t="str">
            <v>Sword</v>
          </cell>
          <cell r="D73">
            <v>5</v>
          </cell>
          <cell r="E73">
            <v>3</v>
          </cell>
          <cell r="F73">
            <v>3</v>
          </cell>
          <cell r="G73">
            <v>1</v>
          </cell>
          <cell r="H73">
            <v>1</v>
          </cell>
          <cell r="I73">
            <v>2</v>
          </cell>
          <cell r="J73">
            <v>49.66</v>
          </cell>
          <cell r="K73">
            <v>75.319999999999993</v>
          </cell>
          <cell r="L73" t="str">
            <v>유니티 랜덤</v>
          </cell>
          <cell r="M73">
            <v>0</v>
          </cell>
          <cell r="N73" t="str">
            <v/>
          </cell>
          <cell r="P73" t="str">
            <v>MeleeMachete</v>
          </cell>
          <cell r="Q73" t="str">
            <v>Shot_MeleeMachete</v>
          </cell>
          <cell r="R73" t="str">
            <v>EquipName_MeleeMachete</v>
          </cell>
          <cell r="S73" t="str">
            <v>밀리 마체테</v>
          </cell>
        </row>
        <row r="74">
          <cell r="A74" t="str">
            <v>Equip5302</v>
          </cell>
          <cell r="B74" t="str">
            <v/>
          </cell>
          <cell r="C74" t="str">
            <v>Sword</v>
          </cell>
          <cell r="D74">
            <v>5</v>
          </cell>
          <cell r="E74">
            <v>3</v>
          </cell>
          <cell r="F74">
            <v>3</v>
          </cell>
          <cell r="G74">
            <v>2</v>
          </cell>
          <cell r="H74">
            <v>1</v>
          </cell>
          <cell r="I74">
            <v>2</v>
          </cell>
          <cell r="J74">
            <v>44.21</v>
          </cell>
          <cell r="K74">
            <v>79.14</v>
          </cell>
          <cell r="L74" t="str">
            <v>유니티 랜덤</v>
          </cell>
          <cell r="M74">
            <v>0</v>
          </cell>
          <cell r="N74" t="str">
            <v/>
          </cell>
          <cell r="Q74" t="str">
            <v/>
          </cell>
          <cell r="R74" t="str">
            <v/>
          </cell>
          <cell r="S74" t="str">
            <v>스트링없음</v>
          </cell>
        </row>
        <row r="75">
          <cell r="A75" t="str">
            <v>Equip5401</v>
          </cell>
          <cell r="B75" t="str">
            <v/>
          </cell>
          <cell r="C75" t="str">
            <v>Sword</v>
          </cell>
          <cell r="D75">
            <v>5</v>
          </cell>
          <cell r="E75">
            <v>4</v>
          </cell>
          <cell r="F75">
            <v>4</v>
          </cell>
          <cell r="G75">
            <v>1</v>
          </cell>
          <cell r="H75">
            <v>1</v>
          </cell>
          <cell r="I75">
            <v>3</v>
          </cell>
          <cell r="J75">
            <v>128.83000000000001</v>
          </cell>
          <cell r="K75">
            <v>176.03</v>
          </cell>
          <cell r="L75" t="str">
            <v>리니어</v>
          </cell>
          <cell r="M75">
            <v>3</v>
          </cell>
          <cell r="N75">
            <v>-20</v>
          </cell>
          <cell r="Q75" t="str">
            <v/>
          </cell>
          <cell r="R75" t="str">
            <v/>
          </cell>
          <cell r="S75" t="str">
            <v>스트링없음</v>
          </cell>
        </row>
        <row r="76">
          <cell r="A76" t="str">
            <v>Equip5402</v>
          </cell>
          <cell r="B76" t="str">
            <v/>
          </cell>
          <cell r="C76" t="str">
            <v>Sword</v>
          </cell>
          <cell r="D76">
            <v>5</v>
          </cell>
          <cell r="E76">
            <v>4</v>
          </cell>
          <cell r="F76">
            <v>4</v>
          </cell>
          <cell r="G76">
            <v>2</v>
          </cell>
          <cell r="H76">
            <v>1</v>
          </cell>
          <cell r="I76">
            <v>3</v>
          </cell>
          <cell r="J76">
            <v>113.52</v>
          </cell>
          <cell r="K76">
            <v>184.96</v>
          </cell>
          <cell r="L76" t="str">
            <v>리니어</v>
          </cell>
          <cell r="M76">
            <v>3</v>
          </cell>
          <cell r="N76">
            <v>-20</v>
          </cell>
          <cell r="Q76" t="str">
            <v/>
          </cell>
          <cell r="R76" t="str">
            <v/>
          </cell>
          <cell r="S76" t="str">
            <v>스트링없음</v>
          </cell>
        </row>
        <row r="77">
          <cell r="A77" t="str">
            <v>Equip5403</v>
          </cell>
          <cell r="B77" t="str">
            <v/>
          </cell>
          <cell r="C77" t="str">
            <v>Sword</v>
          </cell>
          <cell r="D77">
            <v>5</v>
          </cell>
          <cell r="E77">
            <v>4</v>
          </cell>
          <cell r="F77">
            <v>5</v>
          </cell>
          <cell r="G77">
            <v>3</v>
          </cell>
          <cell r="H77">
            <v>1</v>
          </cell>
          <cell r="I77">
            <v>3</v>
          </cell>
          <cell r="J77">
            <v>157.76</v>
          </cell>
          <cell r="K77">
            <v>215.56</v>
          </cell>
          <cell r="L77" t="str">
            <v>리니어</v>
          </cell>
          <cell r="M77">
            <v>3</v>
          </cell>
          <cell r="N77">
            <v>-10</v>
          </cell>
          <cell r="Q77" t="str">
            <v/>
          </cell>
          <cell r="R77" t="str">
            <v/>
          </cell>
          <cell r="S77" t="str">
            <v>스트링없음</v>
          </cell>
        </row>
        <row r="78">
          <cell r="A78" t="str">
            <v>Equip5404</v>
          </cell>
          <cell r="B78" t="str">
            <v/>
          </cell>
          <cell r="C78" t="str">
            <v>Sword</v>
          </cell>
          <cell r="D78">
            <v>5</v>
          </cell>
          <cell r="E78">
            <v>4</v>
          </cell>
          <cell r="F78">
            <v>5</v>
          </cell>
          <cell r="G78">
            <v>4</v>
          </cell>
          <cell r="H78">
            <v>1</v>
          </cell>
          <cell r="I78">
            <v>3</v>
          </cell>
          <cell r="J78">
            <v>139.02000000000001</v>
          </cell>
          <cell r="K78">
            <v>226.49</v>
          </cell>
          <cell r="L78" t="str">
            <v>리니어</v>
          </cell>
          <cell r="M78">
            <v>3</v>
          </cell>
          <cell r="N78">
            <v>-10</v>
          </cell>
          <cell r="Q78" t="str">
            <v/>
          </cell>
          <cell r="R78" t="str">
            <v/>
          </cell>
          <cell r="S78" t="str">
            <v>스트링없음</v>
          </cell>
        </row>
        <row r="79">
          <cell r="A79" t="str">
            <v>Equip5405</v>
          </cell>
          <cell r="B79" t="str">
            <v/>
          </cell>
          <cell r="C79" t="str">
            <v>Sword</v>
          </cell>
          <cell r="D79">
            <v>5</v>
          </cell>
          <cell r="E79">
            <v>4</v>
          </cell>
          <cell r="F79">
            <v>6</v>
          </cell>
          <cell r="G79">
            <v>5</v>
          </cell>
          <cell r="H79">
            <v>1</v>
          </cell>
          <cell r="I79">
            <v>3</v>
          </cell>
          <cell r="J79">
            <v>193.2</v>
          </cell>
          <cell r="K79">
            <v>263.97000000000003</v>
          </cell>
          <cell r="L79" t="str">
            <v>리니어</v>
          </cell>
          <cell r="M79">
            <v>3</v>
          </cell>
          <cell r="N79">
            <v>-5</v>
          </cell>
          <cell r="Q79" t="str">
            <v/>
          </cell>
          <cell r="R79" t="str">
            <v/>
          </cell>
          <cell r="S79" t="str">
            <v>스트링없음</v>
          </cell>
        </row>
        <row r="80">
          <cell r="A80" t="str">
            <v>Equip6001</v>
          </cell>
          <cell r="B80" t="str">
            <v/>
          </cell>
          <cell r="C80" t="str">
            <v>Gun</v>
          </cell>
          <cell r="D80">
            <v>6</v>
          </cell>
          <cell r="E80">
            <v>0</v>
          </cell>
          <cell r="F80">
            <v>0</v>
          </cell>
          <cell r="G80">
            <v>1</v>
          </cell>
          <cell r="H80">
            <v>0</v>
          </cell>
          <cell r="I80">
            <v>1</v>
          </cell>
          <cell r="J80">
            <v>11.1</v>
          </cell>
          <cell r="K80">
            <v>14.1</v>
          </cell>
          <cell r="L80" t="str">
            <v>유니티 랜덤</v>
          </cell>
          <cell r="M80">
            <v>0</v>
          </cell>
          <cell r="N80" t="str">
            <v/>
          </cell>
          <cell r="P80" t="str">
            <v>SciFiWarriorGun</v>
          </cell>
          <cell r="Q80" t="str">
            <v>Shot_SciFiWarriorGun</v>
          </cell>
          <cell r="R80" t="str">
            <v>EquipName_SciFiWarriorGun</v>
          </cell>
          <cell r="S80" t="str">
            <v>광학입자포</v>
          </cell>
        </row>
        <row r="81">
          <cell r="A81" t="str">
            <v>Equip6002</v>
          </cell>
          <cell r="B81" t="str">
            <v/>
          </cell>
          <cell r="C81" t="str">
            <v>Gun</v>
          </cell>
          <cell r="D81">
            <v>6</v>
          </cell>
          <cell r="E81">
            <v>0</v>
          </cell>
          <cell r="F81">
            <v>0</v>
          </cell>
          <cell r="G81">
            <v>2</v>
          </cell>
          <cell r="H81">
            <v>0</v>
          </cell>
          <cell r="I81">
            <v>1</v>
          </cell>
          <cell r="J81">
            <v>10.85</v>
          </cell>
          <cell r="K81">
            <v>13.5</v>
          </cell>
          <cell r="L81" t="str">
            <v>유니티 랜덤</v>
          </cell>
          <cell r="M81">
            <v>0</v>
          </cell>
          <cell r="N81" t="str">
            <v/>
          </cell>
          <cell r="P81" t="str">
            <v>SMG28</v>
          </cell>
          <cell r="Q81" t="str">
            <v>Shot_SMG28</v>
          </cell>
          <cell r="R81" t="str">
            <v>EquipName_SMG28</v>
          </cell>
          <cell r="S81" t="str">
            <v>SMG28</v>
          </cell>
        </row>
        <row r="82">
          <cell r="A82" t="str">
            <v>Equip6101</v>
          </cell>
          <cell r="B82" t="str">
            <v/>
          </cell>
          <cell r="C82" t="str">
            <v>Gun</v>
          </cell>
          <cell r="D82">
            <v>6</v>
          </cell>
          <cell r="E82">
            <v>1</v>
          </cell>
          <cell r="F82">
            <v>1</v>
          </cell>
          <cell r="G82">
            <v>1</v>
          </cell>
          <cell r="H82">
            <v>0</v>
          </cell>
          <cell r="I82">
            <v>1</v>
          </cell>
          <cell r="J82">
            <v>13.35</v>
          </cell>
          <cell r="K82">
            <v>19.95</v>
          </cell>
          <cell r="L82" t="str">
            <v>유니티 랜덤</v>
          </cell>
          <cell r="M82">
            <v>0</v>
          </cell>
          <cell r="N82" t="str">
            <v/>
          </cell>
          <cell r="P82" t="str">
            <v>SMG31</v>
          </cell>
          <cell r="Q82" t="str">
            <v>Shot_SMG31</v>
          </cell>
          <cell r="R82" t="str">
            <v>EquipName_SMG31</v>
          </cell>
          <cell r="S82" t="str">
            <v>SMG31</v>
          </cell>
        </row>
        <row r="83">
          <cell r="A83" t="str">
            <v>Equip6102</v>
          </cell>
          <cell r="B83" t="str">
            <v/>
          </cell>
          <cell r="C83" t="str">
            <v>Gun</v>
          </cell>
          <cell r="D83">
            <v>6</v>
          </cell>
          <cell r="E83">
            <v>1</v>
          </cell>
          <cell r="F83">
            <v>1</v>
          </cell>
          <cell r="G83">
            <v>2</v>
          </cell>
          <cell r="H83">
            <v>0</v>
          </cell>
          <cell r="I83">
            <v>1</v>
          </cell>
          <cell r="J83">
            <v>12.93</v>
          </cell>
          <cell r="K83">
            <v>19.39</v>
          </cell>
          <cell r="L83" t="str">
            <v>유니티 랜덤</v>
          </cell>
          <cell r="M83">
            <v>0</v>
          </cell>
          <cell r="N83" t="str">
            <v/>
          </cell>
          <cell r="P83" t="str">
            <v>TriRevolver</v>
          </cell>
          <cell r="Q83" t="str">
            <v>Shot_TriRevolver</v>
          </cell>
          <cell r="R83" t="str">
            <v>EquipName_TriRevolver</v>
          </cell>
          <cell r="S83" t="str">
            <v>트라이리볼버</v>
          </cell>
        </row>
        <row r="84">
          <cell r="A84" t="str">
            <v>Equip6201</v>
          </cell>
          <cell r="B84" t="str">
            <v/>
          </cell>
          <cell r="C84" t="str">
            <v>Gun</v>
          </cell>
          <cell r="D84">
            <v>6</v>
          </cell>
          <cell r="E84">
            <v>2</v>
          </cell>
          <cell r="F84">
            <v>2</v>
          </cell>
          <cell r="G84">
            <v>1</v>
          </cell>
          <cell r="H84">
            <v>0</v>
          </cell>
          <cell r="I84">
            <v>2</v>
          </cell>
          <cell r="J84">
            <v>21.64</v>
          </cell>
          <cell r="K84">
            <v>33.299999999999997</v>
          </cell>
          <cell r="L84" t="str">
            <v>유니티 랜덤</v>
          </cell>
          <cell r="M84">
            <v>0</v>
          </cell>
          <cell r="N84" t="str">
            <v/>
          </cell>
          <cell r="Q84" t="str">
            <v/>
          </cell>
          <cell r="R84" t="str">
            <v/>
          </cell>
          <cell r="S84" t="str">
            <v>스트링없음</v>
          </cell>
        </row>
        <row r="85">
          <cell r="A85" t="str">
            <v>Equip6202</v>
          </cell>
          <cell r="B85" t="str">
            <v/>
          </cell>
          <cell r="C85" t="str">
            <v>Gun</v>
          </cell>
          <cell r="D85">
            <v>6</v>
          </cell>
          <cell r="E85">
            <v>2</v>
          </cell>
          <cell r="F85">
            <v>2</v>
          </cell>
          <cell r="G85">
            <v>2</v>
          </cell>
          <cell r="H85">
            <v>0</v>
          </cell>
          <cell r="I85">
            <v>2</v>
          </cell>
          <cell r="J85">
            <v>20.93</v>
          </cell>
          <cell r="K85">
            <v>32.58</v>
          </cell>
          <cell r="L85" t="str">
            <v>유니티 랜덤</v>
          </cell>
          <cell r="M85">
            <v>0</v>
          </cell>
          <cell r="N85" t="str">
            <v/>
          </cell>
          <cell r="Q85" t="str">
            <v/>
          </cell>
          <cell r="R85" t="str">
            <v/>
          </cell>
          <cell r="S85" t="str">
            <v>스트링없음</v>
          </cell>
        </row>
        <row r="86">
          <cell r="A86" t="str">
            <v>Equip6301</v>
          </cell>
          <cell r="B86" t="str">
            <v/>
          </cell>
          <cell r="C86" t="str">
            <v>Gun</v>
          </cell>
          <cell r="D86">
            <v>6</v>
          </cell>
          <cell r="E86">
            <v>3</v>
          </cell>
          <cell r="F86">
            <v>3</v>
          </cell>
          <cell r="G86">
            <v>1</v>
          </cell>
          <cell r="H86">
            <v>0</v>
          </cell>
          <cell r="I86">
            <v>2</v>
          </cell>
          <cell r="J86">
            <v>49.66</v>
          </cell>
          <cell r="K86">
            <v>75.319999999999993</v>
          </cell>
          <cell r="L86" t="str">
            <v>유니티 랜덤</v>
          </cell>
          <cell r="M86">
            <v>0</v>
          </cell>
          <cell r="N86" t="str">
            <v/>
          </cell>
          <cell r="P86" t="str">
            <v>SMG30</v>
          </cell>
          <cell r="Q86" t="str">
            <v>Shot_SMG30</v>
          </cell>
          <cell r="R86" t="str">
            <v>EquipName_SMG30</v>
          </cell>
          <cell r="S86" t="str">
            <v>SMG30</v>
          </cell>
        </row>
        <row r="87">
          <cell r="A87" t="str">
            <v>Equip6302</v>
          </cell>
          <cell r="B87" t="str">
            <v/>
          </cell>
          <cell r="C87" t="str">
            <v>Gun</v>
          </cell>
          <cell r="D87">
            <v>6</v>
          </cell>
          <cell r="E87">
            <v>3</v>
          </cell>
          <cell r="F87">
            <v>3</v>
          </cell>
          <cell r="G87">
            <v>2</v>
          </cell>
          <cell r="H87">
            <v>0</v>
          </cell>
          <cell r="I87">
            <v>2</v>
          </cell>
          <cell r="J87">
            <v>44.21</v>
          </cell>
          <cell r="K87">
            <v>79.14</v>
          </cell>
          <cell r="L87" t="str">
            <v>유니티 랜덤</v>
          </cell>
          <cell r="M87">
            <v>0</v>
          </cell>
          <cell r="N87" t="str">
            <v/>
          </cell>
          <cell r="Q87" t="str">
            <v/>
          </cell>
          <cell r="R87" t="str">
            <v/>
          </cell>
          <cell r="S87" t="str">
            <v>스트링없음</v>
          </cell>
        </row>
        <row r="88">
          <cell r="A88" t="str">
            <v>Equip6401</v>
          </cell>
          <cell r="B88" t="str">
            <v/>
          </cell>
          <cell r="C88" t="str">
            <v>Gun</v>
          </cell>
          <cell r="D88">
            <v>6</v>
          </cell>
          <cell r="E88">
            <v>4</v>
          </cell>
          <cell r="F88">
            <v>4</v>
          </cell>
          <cell r="G88">
            <v>1</v>
          </cell>
          <cell r="H88">
            <v>0</v>
          </cell>
          <cell r="I88">
            <v>3</v>
          </cell>
          <cell r="J88">
            <v>128.83000000000001</v>
          </cell>
          <cell r="K88">
            <v>176.03</v>
          </cell>
          <cell r="L88" t="str">
            <v>리니어</v>
          </cell>
          <cell r="M88">
            <v>3</v>
          </cell>
          <cell r="N88">
            <v>-20</v>
          </cell>
          <cell r="Q88" t="str">
            <v/>
          </cell>
          <cell r="R88" t="str">
            <v/>
          </cell>
          <cell r="S88" t="str">
            <v>스트링없음</v>
          </cell>
        </row>
        <row r="89">
          <cell r="A89" t="str">
            <v>Equip6402</v>
          </cell>
          <cell r="B89" t="str">
            <v/>
          </cell>
          <cell r="C89" t="str">
            <v>Gun</v>
          </cell>
          <cell r="D89">
            <v>6</v>
          </cell>
          <cell r="E89">
            <v>4</v>
          </cell>
          <cell r="F89">
            <v>4</v>
          </cell>
          <cell r="G89">
            <v>2</v>
          </cell>
          <cell r="H89">
            <v>0</v>
          </cell>
          <cell r="I89">
            <v>3</v>
          </cell>
          <cell r="J89">
            <v>113.52</v>
          </cell>
          <cell r="K89">
            <v>184.96</v>
          </cell>
          <cell r="L89" t="str">
            <v>리니어</v>
          </cell>
          <cell r="M89">
            <v>3</v>
          </cell>
          <cell r="N89">
            <v>-20</v>
          </cell>
          <cell r="Q89" t="str">
            <v/>
          </cell>
          <cell r="R89" t="str">
            <v/>
          </cell>
          <cell r="S89" t="str">
            <v>스트링없음</v>
          </cell>
        </row>
        <row r="90">
          <cell r="A90" t="str">
            <v>Equip6403</v>
          </cell>
          <cell r="B90" t="str">
            <v/>
          </cell>
          <cell r="C90" t="str">
            <v>Gun</v>
          </cell>
          <cell r="D90">
            <v>6</v>
          </cell>
          <cell r="E90">
            <v>4</v>
          </cell>
          <cell r="F90">
            <v>5</v>
          </cell>
          <cell r="G90">
            <v>3</v>
          </cell>
          <cell r="H90">
            <v>0</v>
          </cell>
          <cell r="I90">
            <v>3</v>
          </cell>
          <cell r="J90">
            <v>157.76</v>
          </cell>
          <cell r="K90">
            <v>215.56</v>
          </cell>
          <cell r="L90" t="str">
            <v>리니어</v>
          </cell>
          <cell r="M90">
            <v>3</v>
          </cell>
          <cell r="N90">
            <v>-10</v>
          </cell>
          <cell r="Q90" t="str">
            <v/>
          </cell>
          <cell r="R90" t="str">
            <v/>
          </cell>
          <cell r="S90" t="str">
            <v>스트링없음</v>
          </cell>
        </row>
        <row r="91">
          <cell r="A91" t="str">
            <v>Equip6404</v>
          </cell>
          <cell r="B91" t="str">
            <v/>
          </cell>
          <cell r="C91" t="str">
            <v>Gun</v>
          </cell>
          <cell r="D91">
            <v>6</v>
          </cell>
          <cell r="E91">
            <v>4</v>
          </cell>
          <cell r="F91">
            <v>5</v>
          </cell>
          <cell r="G91">
            <v>4</v>
          </cell>
          <cell r="H91">
            <v>0</v>
          </cell>
          <cell r="I91">
            <v>3</v>
          </cell>
          <cell r="J91">
            <v>139.02000000000001</v>
          </cell>
          <cell r="K91">
            <v>226.49</v>
          </cell>
          <cell r="L91" t="str">
            <v>리니어</v>
          </cell>
          <cell r="M91">
            <v>3</v>
          </cell>
          <cell r="N91">
            <v>-10</v>
          </cell>
          <cell r="Q91" t="str">
            <v/>
          </cell>
          <cell r="R91" t="str">
            <v/>
          </cell>
          <cell r="S91" t="str">
            <v>스트링없음</v>
          </cell>
        </row>
        <row r="92">
          <cell r="A92" t="str">
            <v>Equip6405</v>
          </cell>
          <cell r="B92" t="str">
            <v/>
          </cell>
          <cell r="C92" t="str">
            <v>Gun</v>
          </cell>
          <cell r="D92">
            <v>6</v>
          </cell>
          <cell r="E92">
            <v>4</v>
          </cell>
          <cell r="F92">
            <v>6</v>
          </cell>
          <cell r="G92">
            <v>5</v>
          </cell>
          <cell r="H92">
            <v>0</v>
          </cell>
          <cell r="I92">
            <v>3</v>
          </cell>
          <cell r="J92">
            <v>193.2</v>
          </cell>
          <cell r="K92">
            <v>263.97000000000003</v>
          </cell>
          <cell r="L92" t="str">
            <v>리니어</v>
          </cell>
          <cell r="M92">
            <v>3</v>
          </cell>
          <cell r="N92">
            <v>-5</v>
          </cell>
          <cell r="Q92" t="str">
            <v/>
          </cell>
          <cell r="R92" t="str">
            <v/>
          </cell>
          <cell r="S92" t="str">
            <v>스트링없음</v>
          </cell>
        </row>
        <row r="93">
          <cell r="A93" t="str">
            <v>Equip7001</v>
          </cell>
          <cell r="B93" t="str">
            <v/>
          </cell>
          <cell r="C93" t="str">
            <v>Shield</v>
          </cell>
          <cell r="D93">
            <v>7</v>
          </cell>
          <cell r="E93">
            <v>0</v>
          </cell>
          <cell r="F93">
            <v>0</v>
          </cell>
          <cell r="G93">
            <v>1</v>
          </cell>
          <cell r="H93">
            <v>1</v>
          </cell>
          <cell r="I93">
            <v>1</v>
          </cell>
          <cell r="J93">
            <v>11.1</v>
          </cell>
          <cell r="K93">
            <v>14.1</v>
          </cell>
          <cell r="L93" t="str">
            <v>유니티 랜덤</v>
          </cell>
          <cell r="M93">
            <v>0</v>
          </cell>
          <cell r="N93" t="str">
            <v/>
          </cell>
          <cell r="P93" t="str">
            <v>LowWeaponsShield</v>
          </cell>
          <cell r="Q93" t="str">
            <v>Shot_LowWeaponsShield</v>
          </cell>
          <cell r="R93" t="str">
            <v>EquipName_LowWeaponsShield</v>
          </cell>
          <cell r="S93" t="str">
            <v>강철 원형 방패</v>
          </cell>
        </row>
        <row r="94">
          <cell r="A94" t="str">
            <v>Equip7002</v>
          </cell>
          <cell r="B94" t="str">
            <v/>
          </cell>
          <cell r="C94" t="str">
            <v>Shield</v>
          </cell>
          <cell r="D94">
            <v>7</v>
          </cell>
          <cell r="E94">
            <v>0</v>
          </cell>
          <cell r="F94">
            <v>0</v>
          </cell>
          <cell r="G94">
            <v>2</v>
          </cell>
          <cell r="H94">
            <v>1</v>
          </cell>
          <cell r="I94">
            <v>1</v>
          </cell>
          <cell r="J94">
            <v>10.85</v>
          </cell>
          <cell r="K94">
            <v>13.5</v>
          </cell>
          <cell r="L94" t="str">
            <v>유니티 랜덤</v>
          </cell>
          <cell r="M94">
            <v>0</v>
          </cell>
          <cell r="N94" t="str">
            <v/>
          </cell>
          <cell r="P94" t="str">
            <v>VikingShield</v>
          </cell>
          <cell r="Q94" t="str">
            <v>Shot_VikingShield</v>
          </cell>
          <cell r="R94" t="str">
            <v>EquipName_VikingShield</v>
          </cell>
          <cell r="S94" t="str">
            <v>바이킹 쉴드</v>
          </cell>
        </row>
        <row r="95">
          <cell r="A95" t="str">
            <v>Equip7101</v>
          </cell>
          <cell r="B95" t="str">
            <v/>
          </cell>
          <cell r="C95" t="str">
            <v>Shield</v>
          </cell>
          <cell r="D95">
            <v>7</v>
          </cell>
          <cell r="E95">
            <v>1</v>
          </cell>
          <cell r="F95">
            <v>1</v>
          </cell>
          <cell r="G95">
            <v>1</v>
          </cell>
          <cell r="H95">
            <v>1</v>
          </cell>
          <cell r="I95">
            <v>1</v>
          </cell>
          <cell r="J95">
            <v>13.35</v>
          </cell>
          <cell r="K95">
            <v>19.95</v>
          </cell>
          <cell r="L95" t="str">
            <v>유니티 랜덤</v>
          </cell>
          <cell r="M95">
            <v>0</v>
          </cell>
          <cell r="N95" t="str">
            <v/>
          </cell>
          <cell r="P95" t="str">
            <v>SkeletonShield</v>
          </cell>
          <cell r="Q95" t="str">
            <v>Shot_SkeletonShield</v>
          </cell>
          <cell r="R95" t="str">
            <v>EquipName_SkeletonShield</v>
          </cell>
          <cell r="S95" t="str">
            <v>스켈레톤 쉴드</v>
          </cell>
        </row>
        <row r="96">
          <cell r="A96" t="str">
            <v>Equip7102</v>
          </cell>
          <cell r="B96" t="str">
            <v/>
          </cell>
          <cell r="C96" t="str">
            <v>Shield</v>
          </cell>
          <cell r="D96">
            <v>7</v>
          </cell>
          <cell r="E96">
            <v>1</v>
          </cell>
          <cell r="F96">
            <v>1</v>
          </cell>
          <cell r="G96">
            <v>2</v>
          </cell>
          <cell r="H96">
            <v>1</v>
          </cell>
          <cell r="I96">
            <v>1</v>
          </cell>
          <cell r="J96">
            <v>12.93</v>
          </cell>
          <cell r="K96">
            <v>19.39</v>
          </cell>
          <cell r="L96" t="str">
            <v>유니티 랜덤</v>
          </cell>
          <cell r="M96">
            <v>0</v>
          </cell>
          <cell r="N96" t="str">
            <v/>
          </cell>
          <cell r="Q96" t="str">
            <v/>
          </cell>
          <cell r="R96" t="str">
            <v/>
          </cell>
          <cell r="S96" t="str">
            <v>스트링없음</v>
          </cell>
        </row>
        <row r="97">
          <cell r="A97" t="str">
            <v>Equip7201</v>
          </cell>
          <cell r="B97" t="str">
            <v/>
          </cell>
          <cell r="C97" t="str">
            <v>Shield</v>
          </cell>
          <cell r="D97">
            <v>7</v>
          </cell>
          <cell r="E97">
            <v>2</v>
          </cell>
          <cell r="F97">
            <v>2</v>
          </cell>
          <cell r="G97">
            <v>1</v>
          </cell>
          <cell r="H97">
            <v>1</v>
          </cell>
          <cell r="I97">
            <v>2</v>
          </cell>
          <cell r="J97">
            <v>21.64</v>
          </cell>
          <cell r="K97">
            <v>33.299999999999997</v>
          </cell>
          <cell r="L97" t="str">
            <v>유니티 랜덤</v>
          </cell>
          <cell r="M97">
            <v>0</v>
          </cell>
          <cell r="N97" t="str">
            <v/>
          </cell>
          <cell r="Q97" t="str">
            <v/>
          </cell>
          <cell r="R97" t="str">
            <v/>
          </cell>
          <cell r="S97" t="str">
            <v>스트링없음</v>
          </cell>
        </row>
        <row r="98">
          <cell r="A98" t="str">
            <v>Equip7202</v>
          </cell>
          <cell r="B98" t="str">
            <v/>
          </cell>
          <cell r="C98" t="str">
            <v>Shield</v>
          </cell>
          <cell r="D98">
            <v>7</v>
          </cell>
          <cell r="E98">
            <v>2</v>
          </cell>
          <cell r="F98">
            <v>2</v>
          </cell>
          <cell r="G98">
            <v>2</v>
          </cell>
          <cell r="H98">
            <v>1</v>
          </cell>
          <cell r="I98">
            <v>2</v>
          </cell>
          <cell r="J98">
            <v>20.93</v>
          </cell>
          <cell r="K98">
            <v>32.58</v>
          </cell>
          <cell r="L98" t="str">
            <v>유니티 랜덤</v>
          </cell>
          <cell r="M98">
            <v>0</v>
          </cell>
          <cell r="N98" t="str">
            <v/>
          </cell>
          <cell r="Q98" t="str">
            <v/>
          </cell>
          <cell r="R98" t="str">
            <v/>
          </cell>
          <cell r="S98" t="str">
            <v>스트링없음</v>
          </cell>
        </row>
        <row r="99">
          <cell r="A99" t="str">
            <v>Equip7301</v>
          </cell>
          <cell r="B99" t="str">
            <v/>
          </cell>
          <cell r="C99" t="str">
            <v>Shield</v>
          </cell>
          <cell r="D99">
            <v>7</v>
          </cell>
          <cell r="E99">
            <v>3</v>
          </cell>
          <cell r="F99">
            <v>3</v>
          </cell>
          <cell r="G99">
            <v>1</v>
          </cell>
          <cell r="H99">
            <v>1</v>
          </cell>
          <cell r="I99">
            <v>2</v>
          </cell>
          <cell r="J99">
            <v>49.66</v>
          </cell>
          <cell r="K99">
            <v>75.319999999999993</v>
          </cell>
          <cell r="L99" t="str">
            <v>유니티 랜덤</v>
          </cell>
          <cell r="M99">
            <v>0</v>
          </cell>
          <cell r="N99" t="str">
            <v/>
          </cell>
          <cell r="Q99" t="str">
            <v/>
          </cell>
          <cell r="R99" t="str">
            <v/>
          </cell>
          <cell r="S99" t="str">
            <v>스트링없음</v>
          </cell>
        </row>
        <row r="100">
          <cell r="A100" t="str">
            <v>Equip7302</v>
          </cell>
          <cell r="B100" t="str">
            <v/>
          </cell>
          <cell r="C100" t="str">
            <v>Shield</v>
          </cell>
          <cell r="D100">
            <v>7</v>
          </cell>
          <cell r="E100">
            <v>3</v>
          </cell>
          <cell r="F100">
            <v>3</v>
          </cell>
          <cell r="G100">
            <v>2</v>
          </cell>
          <cell r="H100">
            <v>1</v>
          </cell>
          <cell r="I100">
            <v>2</v>
          </cell>
          <cell r="J100">
            <v>44.21</v>
          </cell>
          <cell r="K100">
            <v>79.14</v>
          </cell>
          <cell r="L100" t="str">
            <v>유니티 랜덤</v>
          </cell>
          <cell r="M100">
            <v>0</v>
          </cell>
          <cell r="N100" t="str">
            <v/>
          </cell>
          <cell r="Q100" t="str">
            <v/>
          </cell>
          <cell r="R100" t="str">
            <v/>
          </cell>
          <cell r="S100" t="str">
            <v>스트링없음</v>
          </cell>
        </row>
        <row r="101">
          <cell r="A101" t="str">
            <v>Equip7401</v>
          </cell>
          <cell r="B101" t="str">
            <v/>
          </cell>
          <cell r="C101" t="str">
            <v>Shield</v>
          </cell>
          <cell r="D101">
            <v>7</v>
          </cell>
          <cell r="E101">
            <v>4</v>
          </cell>
          <cell r="F101">
            <v>4</v>
          </cell>
          <cell r="G101">
            <v>1</v>
          </cell>
          <cell r="H101">
            <v>1</v>
          </cell>
          <cell r="I101">
            <v>3</v>
          </cell>
          <cell r="J101">
            <v>128.83000000000001</v>
          </cell>
          <cell r="K101">
            <v>176.03</v>
          </cell>
          <cell r="L101" t="str">
            <v>리니어</v>
          </cell>
          <cell r="M101">
            <v>3</v>
          </cell>
          <cell r="N101">
            <v>-20</v>
          </cell>
          <cell r="P101" t="str">
            <v>ElvenShield</v>
          </cell>
          <cell r="Q101" t="str">
            <v>Shot_ElvenShield</v>
          </cell>
          <cell r="R101" t="str">
            <v>EquipName_ElvenShield</v>
          </cell>
          <cell r="S101" t="str">
            <v>용력의 방패</v>
          </cell>
        </row>
        <row r="102">
          <cell r="A102" t="str">
            <v>Equip7402</v>
          </cell>
          <cell r="B102" t="str">
            <v/>
          </cell>
          <cell r="C102" t="str">
            <v>Shield</v>
          </cell>
          <cell r="D102">
            <v>7</v>
          </cell>
          <cell r="E102">
            <v>4</v>
          </cell>
          <cell r="F102">
            <v>4</v>
          </cell>
          <cell r="G102">
            <v>2</v>
          </cell>
          <cell r="H102">
            <v>1</v>
          </cell>
          <cell r="I102">
            <v>3</v>
          </cell>
          <cell r="J102">
            <v>113.52</v>
          </cell>
          <cell r="K102">
            <v>184.96</v>
          </cell>
          <cell r="L102" t="str">
            <v>리니어</v>
          </cell>
          <cell r="M102">
            <v>3</v>
          </cell>
          <cell r="N102">
            <v>-20</v>
          </cell>
          <cell r="Q102" t="str">
            <v/>
          </cell>
          <cell r="R102" t="str">
            <v/>
          </cell>
          <cell r="S102" t="str">
            <v>스트링없음</v>
          </cell>
        </row>
        <row r="103">
          <cell r="A103" t="str">
            <v>Equip7403</v>
          </cell>
          <cell r="B103" t="str">
            <v/>
          </cell>
          <cell r="C103" t="str">
            <v>Shield</v>
          </cell>
          <cell r="D103">
            <v>7</v>
          </cell>
          <cell r="E103">
            <v>4</v>
          </cell>
          <cell r="F103">
            <v>5</v>
          </cell>
          <cell r="G103">
            <v>3</v>
          </cell>
          <cell r="H103">
            <v>1</v>
          </cell>
          <cell r="I103">
            <v>3</v>
          </cell>
          <cell r="J103">
            <v>157.76</v>
          </cell>
          <cell r="K103">
            <v>215.56</v>
          </cell>
          <cell r="L103" t="str">
            <v>리니어</v>
          </cell>
          <cell r="M103">
            <v>3</v>
          </cell>
          <cell r="N103">
            <v>-10</v>
          </cell>
          <cell r="Q103" t="str">
            <v/>
          </cell>
          <cell r="R103" t="str">
            <v/>
          </cell>
          <cell r="S103" t="str">
            <v>스트링없음</v>
          </cell>
        </row>
        <row r="104">
          <cell r="A104" t="str">
            <v>Equip7404</v>
          </cell>
          <cell r="B104" t="str">
            <v/>
          </cell>
          <cell r="C104" t="str">
            <v>Shield</v>
          </cell>
          <cell r="D104">
            <v>7</v>
          </cell>
          <cell r="E104">
            <v>4</v>
          </cell>
          <cell r="F104">
            <v>5</v>
          </cell>
          <cell r="G104">
            <v>4</v>
          </cell>
          <cell r="H104">
            <v>1</v>
          </cell>
          <cell r="I104">
            <v>3</v>
          </cell>
          <cell r="J104">
            <v>139.02000000000001</v>
          </cell>
          <cell r="K104">
            <v>226.49</v>
          </cell>
          <cell r="L104" t="str">
            <v>리니어</v>
          </cell>
          <cell r="M104">
            <v>3</v>
          </cell>
          <cell r="N104">
            <v>-10</v>
          </cell>
          <cell r="Q104" t="str">
            <v/>
          </cell>
          <cell r="R104" t="str">
            <v/>
          </cell>
          <cell r="S104" t="str">
            <v>스트링없음</v>
          </cell>
        </row>
        <row r="105">
          <cell r="A105" t="str">
            <v>Equip7405</v>
          </cell>
          <cell r="B105" t="str">
            <v/>
          </cell>
          <cell r="C105" t="str">
            <v>Shield</v>
          </cell>
          <cell r="D105">
            <v>7</v>
          </cell>
          <cell r="E105">
            <v>4</v>
          </cell>
          <cell r="F105">
            <v>6</v>
          </cell>
          <cell r="G105">
            <v>5</v>
          </cell>
          <cell r="H105">
            <v>1</v>
          </cell>
          <cell r="I105">
            <v>3</v>
          </cell>
          <cell r="J105">
            <v>193.2</v>
          </cell>
          <cell r="K105">
            <v>263.97000000000003</v>
          </cell>
          <cell r="L105" t="str">
            <v>리니어</v>
          </cell>
          <cell r="M105">
            <v>3</v>
          </cell>
          <cell r="N105">
            <v>-5</v>
          </cell>
          <cell r="Q105" t="str">
            <v/>
          </cell>
          <cell r="R105" t="str">
            <v/>
          </cell>
          <cell r="S105" t="str">
            <v>스트링없음</v>
          </cell>
        </row>
        <row r="106">
          <cell r="A106" t="str">
            <v>Equip8001</v>
          </cell>
          <cell r="B106" t="str">
            <v/>
          </cell>
          <cell r="C106" t="str">
            <v>TwoHanded</v>
          </cell>
          <cell r="D106">
            <v>8</v>
          </cell>
          <cell r="E106">
            <v>0</v>
          </cell>
          <cell r="F106">
            <v>0</v>
          </cell>
          <cell r="G106">
            <v>1</v>
          </cell>
          <cell r="H106">
            <v>0</v>
          </cell>
          <cell r="I106">
            <v>1</v>
          </cell>
          <cell r="J106">
            <v>11.1</v>
          </cell>
          <cell r="K106">
            <v>14.1</v>
          </cell>
          <cell r="L106" t="str">
            <v>유니티 랜덤</v>
          </cell>
          <cell r="M106">
            <v>0</v>
          </cell>
          <cell r="N106" t="str">
            <v/>
          </cell>
          <cell r="P106" t="str">
            <v>FrozenNightSword</v>
          </cell>
          <cell r="Q106" t="str">
            <v>Shot_FrozenNightSword</v>
          </cell>
          <cell r="R106" t="str">
            <v>EquipName_FrozenNightSword</v>
          </cell>
          <cell r="S106" t="str">
            <v>얼어붙은 밤</v>
          </cell>
        </row>
        <row r="107">
          <cell r="A107" t="str">
            <v>Equip8002</v>
          </cell>
          <cell r="B107" t="str">
            <v/>
          </cell>
          <cell r="C107" t="str">
            <v>TwoHanded</v>
          </cell>
          <cell r="D107">
            <v>8</v>
          </cell>
          <cell r="E107">
            <v>0</v>
          </cell>
          <cell r="F107">
            <v>0</v>
          </cell>
          <cell r="G107">
            <v>2</v>
          </cell>
          <cell r="H107">
            <v>0</v>
          </cell>
          <cell r="I107">
            <v>1</v>
          </cell>
          <cell r="J107">
            <v>10.85</v>
          </cell>
          <cell r="K107">
            <v>13.5</v>
          </cell>
          <cell r="L107" t="str">
            <v>유니티 랜덤</v>
          </cell>
          <cell r="M107">
            <v>0</v>
          </cell>
          <cell r="N107" t="str">
            <v/>
          </cell>
          <cell r="P107" t="str">
            <v>DarkNpcSword</v>
          </cell>
          <cell r="Q107" t="str">
            <v>Shot_DarkNpcSword</v>
          </cell>
          <cell r="R107" t="str">
            <v>EquipName_DarkNpcSword</v>
          </cell>
          <cell r="S107" t="str">
            <v>영혼분쇄기</v>
          </cell>
        </row>
        <row r="108">
          <cell r="A108" t="str">
            <v>Equip8101</v>
          </cell>
          <cell r="B108" t="str">
            <v/>
          </cell>
          <cell r="C108" t="str">
            <v>TwoHanded</v>
          </cell>
          <cell r="D108">
            <v>8</v>
          </cell>
          <cell r="E108">
            <v>1</v>
          </cell>
          <cell r="F108">
            <v>1</v>
          </cell>
          <cell r="G108">
            <v>1</v>
          </cell>
          <cell r="H108">
            <v>0</v>
          </cell>
          <cell r="I108">
            <v>1</v>
          </cell>
          <cell r="J108">
            <v>13.35</v>
          </cell>
          <cell r="K108">
            <v>19.95</v>
          </cell>
          <cell r="L108" t="str">
            <v>유니티 랜덤</v>
          </cell>
          <cell r="M108">
            <v>0</v>
          </cell>
          <cell r="N108" t="str">
            <v/>
          </cell>
          <cell r="P108" t="str">
            <v>FullMetalSword</v>
          </cell>
          <cell r="Q108" t="str">
            <v>Shot_FullMetalSword</v>
          </cell>
          <cell r="R108" t="str">
            <v>EquipName_FullMetalSword</v>
          </cell>
          <cell r="S108" t="str">
            <v>풀메탈 소드</v>
          </cell>
        </row>
        <row r="109">
          <cell r="A109" t="str">
            <v>Equip8102</v>
          </cell>
          <cell r="B109" t="str">
            <v/>
          </cell>
          <cell r="C109" t="str">
            <v>TwoHanded</v>
          </cell>
          <cell r="D109">
            <v>8</v>
          </cell>
          <cell r="E109">
            <v>1</v>
          </cell>
          <cell r="F109">
            <v>1</v>
          </cell>
          <cell r="G109">
            <v>2</v>
          </cell>
          <cell r="H109">
            <v>0</v>
          </cell>
          <cell r="I109">
            <v>1</v>
          </cell>
          <cell r="J109">
            <v>12.93</v>
          </cell>
          <cell r="K109">
            <v>19.39</v>
          </cell>
          <cell r="L109" t="str">
            <v>유니티 랜덤</v>
          </cell>
          <cell r="M109">
            <v>0</v>
          </cell>
          <cell r="N109" t="str">
            <v/>
          </cell>
          <cell r="P109" t="str">
            <v>HeavyDarkSword</v>
          </cell>
          <cell r="Q109" t="str">
            <v>Shot_HeavyDarkSword</v>
          </cell>
          <cell r="R109" t="str">
            <v>EquipName_HeavyDarkSword</v>
          </cell>
          <cell r="S109" t="str">
            <v>헤비 다크 소드</v>
          </cell>
        </row>
        <row r="110">
          <cell r="A110" t="str">
            <v>Equip8201</v>
          </cell>
          <cell r="B110" t="str">
            <v/>
          </cell>
          <cell r="C110" t="str">
            <v>TwoHanded</v>
          </cell>
          <cell r="D110">
            <v>8</v>
          </cell>
          <cell r="E110">
            <v>2</v>
          </cell>
          <cell r="F110">
            <v>2</v>
          </cell>
          <cell r="G110">
            <v>1</v>
          </cell>
          <cell r="H110">
            <v>0</v>
          </cell>
          <cell r="I110">
            <v>2</v>
          </cell>
          <cell r="J110">
            <v>21.64</v>
          </cell>
          <cell r="K110">
            <v>33.299999999999997</v>
          </cell>
          <cell r="L110" t="str">
            <v>유니티 랜덤</v>
          </cell>
          <cell r="M110">
            <v>0</v>
          </cell>
          <cell r="N110" t="str">
            <v/>
          </cell>
          <cell r="P110" t="str">
            <v>MorfusSword</v>
          </cell>
          <cell r="Q110" t="str">
            <v>Shot_MorfusSword</v>
          </cell>
          <cell r="R110" t="str">
            <v>EquipName_MorfusSword</v>
          </cell>
          <cell r="S110" t="str">
            <v>모푸스의 검</v>
          </cell>
        </row>
        <row r="111">
          <cell r="A111" t="str">
            <v>Equip8202</v>
          </cell>
          <cell r="B111" t="str">
            <v/>
          </cell>
          <cell r="C111" t="str">
            <v>TwoHanded</v>
          </cell>
          <cell r="D111">
            <v>8</v>
          </cell>
          <cell r="E111">
            <v>2</v>
          </cell>
          <cell r="F111">
            <v>2</v>
          </cell>
          <cell r="G111">
            <v>2</v>
          </cell>
          <cell r="H111">
            <v>0</v>
          </cell>
          <cell r="I111">
            <v>2</v>
          </cell>
          <cell r="J111">
            <v>20.93</v>
          </cell>
          <cell r="K111">
            <v>32.58</v>
          </cell>
          <cell r="L111" t="str">
            <v>유니티 랜덤</v>
          </cell>
          <cell r="M111">
            <v>0</v>
          </cell>
          <cell r="N111" t="str">
            <v/>
          </cell>
          <cell r="Q111" t="str">
            <v/>
          </cell>
          <cell r="R111" t="str">
            <v/>
          </cell>
          <cell r="S111" t="str">
            <v>스트링없음</v>
          </cell>
        </row>
        <row r="112">
          <cell r="A112" t="str">
            <v>Equip8301</v>
          </cell>
          <cell r="B112" t="str">
            <v/>
          </cell>
          <cell r="C112" t="str">
            <v>TwoHanded</v>
          </cell>
          <cell r="D112">
            <v>8</v>
          </cell>
          <cell r="E112">
            <v>3</v>
          </cell>
          <cell r="F112">
            <v>3</v>
          </cell>
          <cell r="G112">
            <v>1</v>
          </cell>
          <cell r="H112">
            <v>0</v>
          </cell>
          <cell r="I112">
            <v>2</v>
          </cell>
          <cell r="J112">
            <v>49.66</v>
          </cell>
          <cell r="K112">
            <v>75.319999999999993</v>
          </cell>
          <cell r="L112" t="str">
            <v>유니티 랜덤</v>
          </cell>
          <cell r="M112">
            <v>0</v>
          </cell>
          <cell r="N112" t="str">
            <v/>
          </cell>
          <cell r="Q112" t="str">
            <v/>
          </cell>
          <cell r="R112" t="str">
            <v/>
          </cell>
          <cell r="S112" t="str">
            <v>스트링없음</v>
          </cell>
        </row>
        <row r="113">
          <cell r="A113" t="str">
            <v>Equip8302</v>
          </cell>
          <cell r="B113" t="str">
            <v/>
          </cell>
          <cell r="C113" t="str">
            <v>TwoHanded</v>
          </cell>
          <cell r="D113">
            <v>8</v>
          </cell>
          <cell r="E113">
            <v>3</v>
          </cell>
          <cell r="F113">
            <v>3</v>
          </cell>
          <cell r="G113">
            <v>2</v>
          </cell>
          <cell r="H113">
            <v>0</v>
          </cell>
          <cell r="I113">
            <v>2</v>
          </cell>
          <cell r="J113">
            <v>44.21</v>
          </cell>
          <cell r="K113">
            <v>79.14</v>
          </cell>
          <cell r="L113" t="str">
            <v>유니티 랜덤</v>
          </cell>
          <cell r="M113">
            <v>0</v>
          </cell>
          <cell r="N113" t="str">
            <v/>
          </cell>
          <cell r="Q113" t="str">
            <v/>
          </cell>
          <cell r="R113" t="str">
            <v/>
          </cell>
          <cell r="S113" t="str">
            <v>스트링없음</v>
          </cell>
        </row>
        <row r="114">
          <cell r="A114" t="str">
            <v>Equip8401</v>
          </cell>
          <cell r="B114" t="str">
            <v/>
          </cell>
          <cell r="C114" t="str">
            <v>TwoHanded</v>
          </cell>
          <cell r="D114">
            <v>8</v>
          </cell>
          <cell r="E114">
            <v>4</v>
          </cell>
          <cell r="F114">
            <v>4</v>
          </cell>
          <cell r="G114">
            <v>1</v>
          </cell>
          <cell r="H114">
            <v>0</v>
          </cell>
          <cell r="I114">
            <v>3</v>
          </cell>
          <cell r="J114">
            <v>128.83000000000001</v>
          </cell>
          <cell r="K114">
            <v>176.03</v>
          </cell>
          <cell r="L114" t="str">
            <v>리니어</v>
          </cell>
          <cell r="M114">
            <v>3</v>
          </cell>
          <cell r="N114">
            <v>-20</v>
          </cell>
          <cell r="Q114" t="str">
            <v/>
          </cell>
          <cell r="R114" t="str">
            <v/>
          </cell>
          <cell r="S114" t="str">
            <v>스트링없음</v>
          </cell>
        </row>
        <row r="115">
          <cell r="A115" t="str">
            <v>Equip8402</v>
          </cell>
          <cell r="B115" t="str">
            <v/>
          </cell>
          <cell r="C115" t="str">
            <v>TwoHanded</v>
          </cell>
          <cell r="D115">
            <v>8</v>
          </cell>
          <cell r="E115">
            <v>4</v>
          </cell>
          <cell r="F115">
            <v>4</v>
          </cell>
          <cell r="G115">
            <v>2</v>
          </cell>
          <cell r="H115">
            <v>0</v>
          </cell>
          <cell r="I115">
            <v>3</v>
          </cell>
          <cell r="J115">
            <v>113.52</v>
          </cell>
          <cell r="K115">
            <v>184.96</v>
          </cell>
          <cell r="L115" t="str">
            <v>리니어</v>
          </cell>
          <cell r="M115">
            <v>3</v>
          </cell>
          <cell r="N115">
            <v>-20</v>
          </cell>
          <cell r="Q115" t="str">
            <v/>
          </cell>
          <cell r="R115" t="str">
            <v/>
          </cell>
          <cell r="S115" t="str">
            <v>스트링없음</v>
          </cell>
        </row>
        <row r="116">
          <cell r="A116" t="str">
            <v>Equip8403</v>
          </cell>
          <cell r="B116" t="str">
            <v/>
          </cell>
          <cell r="C116" t="str">
            <v>TwoHanded</v>
          </cell>
          <cell r="D116">
            <v>8</v>
          </cell>
          <cell r="E116">
            <v>4</v>
          </cell>
          <cell r="F116">
            <v>5</v>
          </cell>
          <cell r="G116">
            <v>3</v>
          </cell>
          <cell r="H116">
            <v>0</v>
          </cell>
          <cell r="I116">
            <v>3</v>
          </cell>
          <cell r="J116">
            <v>157.76</v>
          </cell>
          <cell r="K116">
            <v>215.56</v>
          </cell>
          <cell r="L116" t="str">
            <v>리니어</v>
          </cell>
          <cell r="M116">
            <v>3</v>
          </cell>
          <cell r="N116">
            <v>-10</v>
          </cell>
          <cell r="Q116" t="str">
            <v/>
          </cell>
          <cell r="R116" t="str">
            <v/>
          </cell>
          <cell r="S116" t="str">
            <v>스트링없음</v>
          </cell>
        </row>
        <row r="117">
          <cell r="A117" t="str">
            <v>Equip8404</v>
          </cell>
          <cell r="B117" t="str">
            <v/>
          </cell>
          <cell r="C117" t="str">
            <v>TwoHanded</v>
          </cell>
          <cell r="D117">
            <v>8</v>
          </cell>
          <cell r="E117">
            <v>4</v>
          </cell>
          <cell r="F117">
            <v>5</v>
          </cell>
          <cell r="G117">
            <v>4</v>
          </cell>
          <cell r="H117">
            <v>0</v>
          </cell>
          <cell r="I117">
            <v>3</v>
          </cell>
          <cell r="J117">
            <v>139.02000000000001</v>
          </cell>
          <cell r="K117">
            <v>226.49</v>
          </cell>
          <cell r="L117" t="str">
            <v>리니어</v>
          </cell>
          <cell r="M117">
            <v>3</v>
          </cell>
          <cell r="N117">
            <v>-10</v>
          </cell>
          <cell r="Q117" t="str">
            <v/>
          </cell>
          <cell r="R117" t="str">
            <v/>
          </cell>
          <cell r="S117" t="str">
            <v>스트링없음</v>
          </cell>
        </row>
        <row r="118">
          <cell r="A118" t="str">
            <v>Equip8405</v>
          </cell>
          <cell r="B118" t="str">
            <v/>
          </cell>
          <cell r="C118" t="str">
            <v>TwoHanded</v>
          </cell>
          <cell r="D118">
            <v>8</v>
          </cell>
          <cell r="E118">
            <v>4</v>
          </cell>
          <cell r="F118">
            <v>6</v>
          </cell>
          <cell r="G118">
            <v>5</v>
          </cell>
          <cell r="H118">
            <v>0</v>
          </cell>
          <cell r="I118">
            <v>3</v>
          </cell>
          <cell r="J118">
            <v>193.2</v>
          </cell>
          <cell r="K118">
            <v>263.97000000000003</v>
          </cell>
          <cell r="L118" t="str">
            <v>리니어</v>
          </cell>
          <cell r="M118">
            <v>3</v>
          </cell>
          <cell r="N118">
            <v>-5</v>
          </cell>
          <cell r="Q118" t="str">
            <v/>
          </cell>
          <cell r="R118" t="str">
            <v/>
          </cell>
          <cell r="S118" t="str">
            <v>스트링없음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orTable"/>
      <sheetName val="ActorInfoTable"/>
      <sheetName val="PowerLevelTable"/>
      <sheetName val="로그수치"/>
      <sheetName val="FixedCharTable"/>
      <sheetName val="ExtraStatTable"/>
      <sheetName val="DyeingTable"/>
      <sheetName val="WingLookTable"/>
      <sheetName val="WingPowerTable"/>
    </sheetNames>
    <sheetDataSet>
      <sheetData sheetId="0">
        <row r="1">
          <cell r="A1" t="str">
            <v>actorId|String</v>
          </cell>
          <cell r="B1" t="str">
            <v>고유번호</v>
          </cell>
          <cell r="C1" t="str">
            <v>nameId|String</v>
          </cell>
          <cell r="D1" t="str">
            <v>storyId|String</v>
          </cell>
          <cell r="E1" t="str">
            <v>descId|String</v>
          </cell>
          <cell r="F1" t="str">
            <v>ultimateId|String</v>
          </cell>
          <cell r="G1" t="str">
            <v>이름참고</v>
          </cell>
          <cell r="H1" t="str">
            <v>스토리참고</v>
          </cell>
          <cell r="I1" t="str">
            <v>설명참고</v>
          </cell>
          <cell r="J1" t="str">
            <v>궁극기참고</v>
          </cell>
          <cell r="K1" t="str">
            <v>grade|Int</v>
          </cell>
          <cell r="L1" t="str">
            <v>multiHp|Float</v>
          </cell>
          <cell r="M1" t="str">
            <v>multiAtk|Float</v>
          </cell>
          <cell r="N1" t="str">
            <v>어펙터댐지배율</v>
          </cell>
          <cell r="O1" t="str">
            <v>한타배율</v>
          </cell>
          <cell r="P1" t="str">
            <v>attackDelay|Float</v>
          </cell>
          <cell r="Q1" t="str">
            <v>평균타격</v>
          </cell>
          <cell r="R1" t="str">
            <v>총타격</v>
          </cell>
          <cell r="S1" t="str">
            <v>DPS변환</v>
          </cell>
          <cell r="T1" t="str">
            <v>moveSpeed|Float</v>
          </cell>
          <cell r="U1" t="str">
            <v>powerSource|Int</v>
          </cell>
          <cell r="V1" t="str">
            <v>sp|Float</v>
          </cell>
          <cell r="W1" t="str">
            <v>attackRange|Float</v>
          </cell>
          <cell r="X1" t="str">
            <v>prefabAddress|String</v>
          </cell>
          <cell r="Y1" t="str">
            <v>portraitAddress|String</v>
          </cell>
          <cell r="Z1" t="str">
            <v>targetingSphereRadius|Float</v>
          </cell>
          <cell r="AA1" t="str">
            <v>flying|Bool</v>
          </cell>
          <cell r="AB1" t="str">
            <v>orderIndex|Int</v>
          </cell>
          <cell r="AC1" t="str">
            <v>제외사유</v>
          </cell>
          <cell r="AD1" t="str">
            <v>업데이트순번</v>
          </cell>
          <cell r="AE1" t="str">
            <v>charGachaWeight|Float</v>
          </cell>
        </row>
        <row r="2">
          <cell r="A2" t="str">
            <v>Actor0201</v>
          </cell>
          <cell r="B2">
            <v>1</v>
          </cell>
          <cell r="C2" t="str">
            <v>CharName_Ganfaul</v>
          </cell>
          <cell r="D2" t="str">
            <v>CharStory_Ganfaul</v>
          </cell>
          <cell r="E2" t="str">
            <v>CharDesc_Ganfaul</v>
          </cell>
          <cell r="F2" t="str">
            <v>CharUltimate_Ganfaul</v>
          </cell>
          <cell r="G2" t="str">
            <v>간파울</v>
          </cell>
        </row>
        <row r="3">
          <cell r="A3" t="str">
            <v>Actor1002</v>
          </cell>
          <cell r="B3">
            <v>2</v>
          </cell>
          <cell r="C3" t="str">
            <v>CharName_KeepSeries</v>
          </cell>
          <cell r="D3" t="str">
            <v>CharStory_KeepSeries</v>
          </cell>
          <cell r="E3" t="str">
            <v>CharDesc_KeepSeries</v>
          </cell>
          <cell r="F3" t="str">
            <v>CharUltimate_KeepSeries</v>
          </cell>
          <cell r="G3" t="str">
            <v>킵시리즈</v>
          </cell>
        </row>
        <row r="4">
          <cell r="A4" t="str">
            <v>Actor2103</v>
          </cell>
          <cell r="B4">
            <v>3</v>
          </cell>
          <cell r="C4" t="str">
            <v>CharName_BigBatSuccubus</v>
          </cell>
          <cell r="D4" t="str">
            <v>CharStory_BigBatSuccubus</v>
          </cell>
          <cell r="E4" t="str">
            <v>CharDesc_BigBatSuccubus</v>
          </cell>
          <cell r="F4" t="str">
            <v>CharUltimate_BigBatSuccubus</v>
          </cell>
          <cell r="G4" t="str">
            <v>빅뱃서큐버스</v>
          </cell>
        </row>
        <row r="5">
          <cell r="A5" t="str">
            <v>Actor0104</v>
          </cell>
          <cell r="B5">
            <v>4</v>
          </cell>
          <cell r="C5" t="str">
            <v>CharName_Bei</v>
          </cell>
          <cell r="D5" t="str">
            <v>CharStory_Bei</v>
          </cell>
          <cell r="E5" t="str">
            <v>CharDesc_Bei</v>
          </cell>
          <cell r="F5" t="str">
            <v>CharUltimate_Bei</v>
          </cell>
          <cell r="G5" t="str">
            <v>베이</v>
          </cell>
        </row>
        <row r="6">
          <cell r="A6" t="str">
            <v>Actor1005</v>
          </cell>
          <cell r="B6">
            <v>5</v>
          </cell>
          <cell r="C6" t="str">
            <v>CharName_JellyFishGirl</v>
          </cell>
          <cell r="D6" t="str">
            <v>CharStory_JellyFishGirl</v>
          </cell>
          <cell r="E6" t="str">
            <v>CharDesc_JellyFishGirl</v>
          </cell>
          <cell r="F6" t="str">
            <v>CharUltimate_JellyFishGirl</v>
          </cell>
          <cell r="G6" t="str">
            <v>젤리피쉬걸</v>
          </cell>
        </row>
        <row r="7">
          <cell r="A7" t="str">
            <v>Actor9906</v>
          </cell>
          <cell r="B7">
            <v>6</v>
          </cell>
          <cell r="C7" t="str">
            <v>CharName_QueryChan</v>
          </cell>
          <cell r="D7" t="str">
            <v>CharStory_QueryChan</v>
          </cell>
          <cell r="E7" t="str">
            <v>CharDesc_QueryChan</v>
          </cell>
          <cell r="F7" t="str">
            <v>CharUltimate_QueryChan</v>
          </cell>
          <cell r="G7" t="str">
            <v>스트링없음</v>
          </cell>
        </row>
        <row r="8">
          <cell r="A8" t="str">
            <v>Actor0007</v>
          </cell>
          <cell r="B8">
            <v>7</v>
          </cell>
          <cell r="C8" t="str">
            <v>CharName_EarthMage</v>
          </cell>
          <cell r="D8" t="str">
            <v>CharStory_EarthMage</v>
          </cell>
          <cell r="E8" t="str">
            <v>CharDesc_EarthMage</v>
          </cell>
          <cell r="F8" t="str">
            <v>CharUltimate_EarthMage</v>
          </cell>
          <cell r="G8" t="str">
            <v>어스메이지</v>
          </cell>
        </row>
        <row r="9">
          <cell r="A9" t="str">
            <v>Actor1108</v>
          </cell>
          <cell r="B9">
            <v>8</v>
          </cell>
          <cell r="C9" t="str">
            <v>CharName_DynaMob</v>
          </cell>
          <cell r="D9" t="str">
            <v>CharStory_DynaMob</v>
          </cell>
          <cell r="E9" t="str">
            <v>CharDesc_DynaMob</v>
          </cell>
          <cell r="F9" t="str">
            <v>CharUltimate_DynaMob</v>
          </cell>
          <cell r="G9" t="str">
            <v>다이나몹</v>
          </cell>
        </row>
        <row r="10">
          <cell r="A10" t="str">
            <v>Actor1109</v>
          </cell>
          <cell r="B10">
            <v>9</v>
          </cell>
          <cell r="C10" t="str">
            <v>CharName_SciFiWarrior</v>
          </cell>
          <cell r="D10" t="str">
            <v>CharStory_SciFiWarrior</v>
          </cell>
          <cell r="E10" t="str">
            <v>CharDesc_SciFiWarrior</v>
          </cell>
          <cell r="F10" t="str">
            <v>CharUltimate_SciFiWarrior</v>
          </cell>
          <cell r="G10" t="str">
            <v>SF워리어</v>
          </cell>
        </row>
        <row r="11">
          <cell r="A11" t="str">
            <v>Actor2010</v>
          </cell>
          <cell r="B11">
            <v>10</v>
          </cell>
          <cell r="C11" t="str">
            <v>CharName_ChaosElemental</v>
          </cell>
          <cell r="D11" t="str">
            <v>CharStory_ChaosElemental</v>
          </cell>
          <cell r="E11" t="str">
            <v>CharDesc_ChaosElemental</v>
          </cell>
          <cell r="F11" t="str">
            <v>CharUltimate_ChaosElemental</v>
          </cell>
          <cell r="G11" t="str">
            <v>카오스엘리멘탈</v>
          </cell>
        </row>
        <row r="12">
          <cell r="A12" t="str">
            <v>Actor2011</v>
          </cell>
          <cell r="B12">
            <v>11</v>
          </cell>
          <cell r="C12" t="str">
            <v>CharName_SuperHero</v>
          </cell>
          <cell r="D12" t="str">
            <v>CharStory_SuperHero</v>
          </cell>
          <cell r="E12" t="str">
            <v>CharDesc_SuperHero</v>
          </cell>
          <cell r="F12" t="str">
            <v>CharUltimate_SuperHero</v>
          </cell>
          <cell r="G12" t="str">
            <v>슈퍼히어로</v>
          </cell>
        </row>
        <row r="13">
          <cell r="A13" t="str">
            <v>Actor3212</v>
          </cell>
          <cell r="B13">
            <v>12</v>
          </cell>
          <cell r="C13" t="str">
            <v>CharName_Meryl</v>
          </cell>
          <cell r="D13" t="str">
            <v>CharStory_Meryl</v>
          </cell>
          <cell r="E13" t="str">
            <v>CharDesc_Meryl</v>
          </cell>
          <cell r="F13" t="str">
            <v>CharUltimate_Meryl</v>
          </cell>
          <cell r="G13" t="str">
            <v>메릴</v>
          </cell>
        </row>
        <row r="14">
          <cell r="A14" t="str">
            <v>Actor0113</v>
          </cell>
          <cell r="B14">
            <v>13</v>
          </cell>
          <cell r="C14" t="str">
            <v>CharName_GreekWarrior</v>
          </cell>
          <cell r="D14" t="str">
            <v>CharStory_GreekWarrior</v>
          </cell>
          <cell r="E14" t="str">
            <v>CharDesc_GreekWarrior</v>
          </cell>
          <cell r="F14" t="str">
            <v>CharUltimate_GreekWarrior</v>
          </cell>
          <cell r="G14" t="str">
            <v>그릭워리어</v>
          </cell>
        </row>
        <row r="15">
          <cell r="A15" t="str">
            <v>Actor3114</v>
          </cell>
          <cell r="B15">
            <v>14</v>
          </cell>
          <cell r="C15" t="str">
            <v>CharName_Akai</v>
          </cell>
          <cell r="D15" t="str">
            <v>CharStory_Akai</v>
          </cell>
          <cell r="E15" t="str">
            <v>CharDesc_Akai</v>
          </cell>
          <cell r="F15" t="str">
            <v>CharUltimate_Akai</v>
          </cell>
          <cell r="G15" t="str">
            <v>아카이</v>
          </cell>
        </row>
        <row r="16">
          <cell r="A16" t="str">
            <v>Actor2015</v>
          </cell>
          <cell r="B16">
            <v>15</v>
          </cell>
          <cell r="C16" t="str">
            <v>CharName_Yuka</v>
          </cell>
          <cell r="D16" t="str">
            <v>CharStory_Yuka</v>
          </cell>
          <cell r="E16" t="str">
            <v>CharDesc_Yuka</v>
          </cell>
          <cell r="F16" t="str">
            <v>CharUltimate_Yuka</v>
          </cell>
          <cell r="G16" t="str">
            <v>유카</v>
          </cell>
        </row>
        <row r="17">
          <cell r="A17" t="str">
            <v>Actor1216</v>
          </cell>
          <cell r="B17">
            <v>16</v>
          </cell>
          <cell r="C17" t="str">
            <v>CharName_SteampunkRobot</v>
          </cell>
          <cell r="D17" t="str">
            <v>CharStory_SteampunkRobot</v>
          </cell>
          <cell r="E17" t="str">
            <v>CharDesc_SteampunkRobot</v>
          </cell>
          <cell r="F17" t="str">
            <v>CharUltimate_SteampunkRobot</v>
          </cell>
          <cell r="G17" t="str">
            <v>스팀펑크로봇</v>
          </cell>
        </row>
        <row r="18">
          <cell r="A18" t="str">
            <v>Actor3117</v>
          </cell>
          <cell r="B18">
            <v>17</v>
          </cell>
          <cell r="C18" t="str">
            <v>CharName_Kachujin</v>
          </cell>
          <cell r="D18" t="str">
            <v>CharStory_Kachujin</v>
          </cell>
          <cell r="E18" t="str">
            <v>CharDesc_Kachujin</v>
          </cell>
          <cell r="F18" t="str">
            <v>CharUltimate_Kachujin</v>
          </cell>
          <cell r="G18" t="str">
            <v>카츄진</v>
          </cell>
        </row>
        <row r="19">
          <cell r="A19" t="str">
            <v>Actor1218</v>
          </cell>
          <cell r="B19">
            <v>18</v>
          </cell>
          <cell r="C19" t="str">
            <v>CharName_Medea</v>
          </cell>
          <cell r="D19" t="str">
            <v>CharStory_Medea</v>
          </cell>
          <cell r="E19" t="str">
            <v>CharDesc_Medea</v>
          </cell>
          <cell r="F19" t="str">
            <v>CharUltimate_Medea</v>
          </cell>
          <cell r="G19" t="str">
            <v>메디아</v>
          </cell>
        </row>
        <row r="20">
          <cell r="A20" t="str">
            <v>Actor3019</v>
          </cell>
          <cell r="B20">
            <v>19</v>
          </cell>
          <cell r="C20" t="str">
            <v>CharName_Lola</v>
          </cell>
          <cell r="D20" t="str">
            <v>CharStory_Lola</v>
          </cell>
          <cell r="E20" t="str">
            <v>CharDesc_Lola</v>
          </cell>
          <cell r="F20" t="str">
            <v>CharUltimate_Lola</v>
          </cell>
          <cell r="G20" t="str">
            <v>롤라</v>
          </cell>
        </row>
        <row r="21">
          <cell r="A21" t="str">
            <v>Actor2120</v>
          </cell>
          <cell r="B21">
            <v>20</v>
          </cell>
          <cell r="C21" t="str">
            <v>CharName_RockElemental</v>
          </cell>
          <cell r="D21" t="str">
            <v>CharStory_RockElemental</v>
          </cell>
          <cell r="E21" t="str">
            <v>CharDesc_RockElemental</v>
          </cell>
          <cell r="F21" t="str">
            <v>CharUltimate_RockElemental</v>
          </cell>
          <cell r="G21" t="str">
            <v>바위엘리멘탈</v>
          </cell>
        </row>
        <row r="22">
          <cell r="A22" t="str">
            <v>Actor3021</v>
          </cell>
          <cell r="B22">
            <v>21</v>
          </cell>
          <cell r="C22" t="str">
            <v>CharName_Soldier</v>
          </cell>
          <cell r="D22" t="str">
            <v>CharStory_Soldier</v>
          </cell>
          <cell r="E22" t="str">
            <v>CharDesc_Soldier</v>
          </cell>
          <cell r="F22" t="str">
            <v>CharUltimate_Soldier</v>
          </cell>
          <cell r="G22" t="str">
            <v>솔져</v>
          </cell>
        </row>
        <row r="23">
          <cell r="A23" t="str">
            <v>Actor3022</v>
          </cell>
          <cell r="B23">
            <v>22</v>
          </cell>
          <cell r="C23" t="str">
            <v>CharName_DualWarrior</v>
          </cell>
          <cell r="D23" t="str">
            <v>CharStory_DualWarrior</v>
          </cell>
          <cell r="E23" t="str">
            <v>CharDesc_DualWarrior</v>
          </cell>
          <cell r="F23" t="str">
            <v>CharUltimate_DualWarrior</v>
          </cell>
          <cell r="G23" t="str">
            <v>듀얼워리어</v>
          </cell>
        </row>
        <row r="24">
          <cell r="A24" t="str">
            <v>Actor9923</v>
          </cell>
          <cell r="B24">
            <v>23</v>
          </cell>
          <cell r="C24" t="str">
            <v>CharName_</v>
          </cell>
          <cell r="D24" t="str">
            <v>CharStory_</v>
          </cell>
          <cell r="E24" t="str">
            <v>CharDesc_</v>
          </cell>
          <cell r="F24" t="str">
            <v>CharUltimate_</v>
          </cell>
          <cell r="G24" t="str">
            <v>스트링없음</v>
          </cell>
        </row>
        <row r="25">
          <cell r="A25" t="str">
            <v>Actor0024</v>
          </cell>
          <cell r="B25">
            <v>24</v>
          </cell>
          <cell r="C25" t="str">
            <v>CharName_GloryArmor</v>
          </cell>
          <cell r="D25" t="str">
            <v>CharStory_GloryArmor</v>
          </cell>
          <cell r="E25" t="str">
            <v>CharDesc_GloryArmor</v>
          </cell>
          <cell r="F25" t="str">
            <v>CharUltimate_GloryArmor</v>
          </cell>
          <cell r="G25" t="str">
            <v>글로리아머</v>
          </cell>
        </row>
        <row r="26">
          <cell r="A26" t="str">
            <v>Actor0125</v>
          </cell>
          <cell r="B26">
            <v>25</v>
          </cell>
          <cell r="C26" t="str">
            <v>CharName_RpgKnight</v>
          </cell>
          <cell r="D26" t="str">
            <v>CharStory_RpgKnight</v>
          </cell>
          <cell r="E26" t="str">
            <v>CharDesc_RpgKnight</v>
          </cell>
          <cell r="F26" t="str">
            <v>CharUltimate_RpgKnight</v>
          </cell>
          <cell r="G26" t="str">
            <v>RPG나이트</v>
          </cell>
        </row>
        <row r="27">
          <cell r="A27" t="str">
            <v>Actor1226</v>
          </cell>
          <cell r="B27">
            <v>26</v>
          </cell>
          <cell r="C27" t="str">
            <v>CharName_DemonHuntress</v>
          </cell>
          <cell r="D27" t="str">
            <v>CharStory_DemonHuntress</v>
          </cell>
          <cell r="E27" t="str">
            <v>CharDesc_DemonHuntress</v>
          </cell>
          <cell r="F27" t="str">
            <v>CharUltimate_DemonHuntress</v>
          </cell>
          <cell r="G27" t="str">
            <v>데몬헌트리스</v>
          </cell>
        </row>
        <row r="28">
          <cell r="A28" t="str">
            <v>Actor9927</v>
          </cell>
          <cell r="B28">
            <v>27</v>
          </cell>
          <cell r="C28" t="str">
            <v>CharName_</v>
          </cell>
          <cell r="D28" t="str">
            <v>CharStory_</v>
          </cell>
          <cell r="E28" t="str">
            <v>CharDesc_</v>
          </cell>
          <cell r="F28" t="str">
            <v>CharUltimate_</v>
          </cell>
          <cell r="G28" t="str">
            <v>스트링없음</v>
          </cell>
        </row>
        <row r="29">
          <cell r="A29" t="str">
            <v>Actor2128</v>
          </cell>
          <cell r="B29">
            <v>28</v>
          </cell>
          <cell r="C29" t="str">
            <v>CharName_MobileFemale</v>
          </cell>
          <cell r="D29" t="str">
            <v>CharStory_MobileFemale</v>
          </cell>
          <cell r="E29" t="str">
            <v>CharDesc_MobileFemale</v>
          </cell>
          <cell r="F29" t="str">
            <v>CharUltimate_MobileFemale</v>
          </cell>
          <cell r="G29" t="str">
            <v>모바일피메일</v>
          </cell>
        </row>
        <row r="30">
          <cell r="A30" t="str">
            <v>Actor1029</v>
          </cell>
          <cell r="B30">
            <v>29</v>
          </cell>
          <cell r="C30" t="str">
            <v>CharName_CyborgCharacter</v>
          </cell>
          <cell r="D30" t="str">
            <v>CharStory_CyborgCharacter</v>
          </cell>
          <cell r="E30" t="str">
            <v>CharDesc_CyborgCharacter</v>
          </cell>
          <cell r="F30" t="str">
            <v>CharUltimate_CyborgCharacter</v>
          </cell>
          <cell r="G30" t="str">
            <v>사이보그캐릭터</v>
          </cell>
        </row>
        <row r="31">
          <cell r="A31" t="str">
            <v>Actor0030</v>
          </cell>
          <cell r="B31">
            <v>30</v>
          </cell>
          <cell r="C31" t="str">
            <v>CharName_SandWarrior</v>
          </cell>
          <cell r="D31" t="str">
            <v>CharStory_SandWarrior</v>
          </cell>
          <cell r="E31" t="str">
            <v>CharDesc_SandWarrior</v>
          </cell>
          <cell r="F31" t="str">
            <v>CharUltimate_SandWarrior</v>
          </cell>
          <cell r="G31" t="str">
            <v>샌드워리어</v>
          </cell>
        </row>
        <row r="32">
          <cell r="A32" t="str">
            <v>Actor3231</v>
          </cell>
          <cell r="B32">
            <v>31</v>
          </cell>
          <cell r="C32" t="str">
            <v>CharName_BladeFanDancer</v>
          </cell>
          <cell r="D32" t="str">
            <v>CharStory_BladeFanDancer</v>
          </cell>
          <cell r="E32" t="str">
            <v>CharDesc_BladeFanDancer</v>
          </cell>
          <cell r="F32" t="str">
            <v>CharUltimate_BladeFanDancer</v>
          </cell>
          <cell r="G32" t="str">
            <v>블레이드팬댄서</v>
          </cell>
        </row>
        <row r="33">
          <cell r="A33" t="str">
            <v>Actor9932</v>
          </cell>
          <cell r="B33">
            <v>32</v>
          </cell>
          <cell r="C33" t="str">
            <v>CharName_MobileLancer</v>
          </cell>
          <cell r="D33" t="str">
            <v>CharStory_MobileLancer</v>
          </cell>
          <cell r="E33" t="str">
            <v>CharDesc_MobileLancer</v>
          </cell>
          <cell r="F33" t="str">
            <v>CharUltimate_MobileLancer</v>
          </cell>
          <cell r="G33" t="str">
            <v>스트링없음</v>
          </cell>
        </row>
        <row r="34">
          <cell r="A34" t="str">
            <v>Actor0233</v>
          </cell>
          <cell r="B34">
            <v>33</v>
          </cell>
          <cell r="C34" t="str">
            <v>CharName_Syria</v>
          </cell>
          <cell r="D34" t="str">
            <v>CharStory_Syria</v>
          </cell>
          <cell r="E34" t="str">
            <v>CharDesc_Syria</v>
          </cell>
          <cell r="F34" t="str">
            <v>CharUltimate_Syria</v>
          </cell>
          <cell r="G34" t="str">
            <v>시리아</v>
          </cell>
        </row>
        <row r="35">
          <cell r="A35" t="str">
            <v>Actor9934</v>
          </cell>
          <cell r="B35">
            <v>34</v>
          </cell>
          <cell r="C35" t="str">
            <v>CharName_RobotFive</v>
          </cell>
          <cell r="D35" t="str">
            <v>CharStory_RobotFive</v>
          </cell>
          <cell r="E35" t="str">
            <v>CharDesc_RobotFive</v>
          </cell>
          <cell r="F35" t="str">
            <v>CharUltimate_RobotFive</v>
          </cell>
          <cell r="G35" t="str">
            <v>스트링없음</v>
          </cell>
        </row>
        <row r="36">
          <cell r="A36" t="str">
            <v>Actor2235</v>
          </cell>
          <cell r="B36">
            <v>35</v>
          </cell>
          <cell r="C36" t="str">
            <v>CharName_Linhi</v>
          </cell>
          <cell r="D36" t="str">
            <v>CharStory_Linhi</v>
          </cell>
          <cell r="E36" t="str">
            <v>CharDesc_Linhi</v>
          </cell>
          <cell r="F36" t="str">
            <v>CharUltimate_Linhi</v>
          </cell>
          <cell r="G36" t="str">
            <v>린하이</v>
          </cell>
        </row>
        <row r="37">
          <cell r="A37" t="str">
            <v>Actor0236</v>
          </cell>
          <cell r="B37">
            <v>36</v>
          </cell>
          <cell r="C37" t="str">
            <v>CharName_NecromancerFour</v>
          </cell>
          <cell r="D37" t="str">
            <v>CharStory_NecromancerFour</v>
          </cell>
          <cell r="E37" t="str">
            <v>CharDesc_NecromancerFour</v>
          </cell>
          <cell r="F37" t="str">
            <v>CharUltimate_NecromancerFour</v>
          </cell>
          <cell r="G37" t="str">
            <v>네크로맨서포</v>
          </cell>
        </row>
        <row r="38">
          <cell r="A38" t="str">
            <v>Actor0037</v>
          </cell>
          <cell r="B38">
            <v>37</v>
          </cell>
          <cell r="C38" t="str">
            <v>CharName_GirlWarrior</v>
          </cell>
          <cell r="D38" t="str">
            <v>CharStory_GirlWarrior</v>
          </cell>
          <cell r="E38" t="str">
            <v>CharDesc_GirlWarrior</v>
          </cell>
          <cell r="F38" t="str">
            <v>CharUltimate_GirlWarrior</v>
          </cell>
          <cell r="G38" t="str">
            <v>걸워리어</v>
          </cell>
        </row>
        <row r="39">
          <cell r="A39" t="str">
            <v>Actor2238</v>
          </cell>
          <cell r="B39">
            <v>38</v>
          </cell>
          <cell r="C39" t="str">
            <v>CharName_GirlArcher</v>
          </cell>
          <cell r="D39" t="str">
            <v>CharStory_GirlArcher</v>
          </cell>
          <cell r="E39" t="str">
            <v>CharDesc_GirlArcher</v>
          </cell>
          <cell r="F39" t="str">
            <v>CharUltimate_GirlArcher</v>
          </cell>
          <cell r="G39" t="str">
            <v>걸아처</v>
          </cell>
        </row>
        <row r="40">
          <cell r="A40" t="str">
            <v>Actor1039</v>
          </cell>
          <cell r="B40">
            <v>39</v>
          </cell>
          <cell r="C40" t="str">
            <v>CharName_EnergyShieldRobot</v>
          </cell>
          <cell r="D40" t="str">
            <v>CharStory_EnergyShieldRobot</v>
          </cell>
          <cell r="E40" t="str">
            <v>CharDesc_EnergyShieldRobot</v>
          </cell>
          <cell r="F40" t="str">
            <v>CharUltimate_EnergyShieldRobot</v>
          </cell>
          <cell r="G40" t="str">
            <v>에너지실드로봇</v>
          </cell>
        </row>
        <row r="41">
          <cell r="A41" t="str">
            <v>Actor0240</v>
          </cell>
          <cell r="B41">
            <v>40</v>
          </cell>
          <cell r="C41" t="str">
            <v>CharName_IceMagician</v>
          </cell>
          <cell r="D41" t="str">
            <v>CharStory_IceMagician</v>
          </cell>
          <cell r="E41" t="str">
            <v>CharDesc_IceMagician</v>
          </cell>
          <cell r="F41" t="str">
            <v>CharUltimate_IceMagician</v>
          </cell>
          <cell r="G41" t="str">
            <v>아이스매지션</v>
          </cell>
        </row>
        <row r="42">
          <cell r="A42" t="str">
            <v>Actor1141</v>
          </cell>
          <cell r="B42">
            <v>41</v>
          </cell>
          <cell r="C42" t="str">
            <v>CharName_AngelicWarrior</v>
          </cell>
          <cell r="D42" t="str">
            <v>CharStory_AngelicWarrior</v>
          </cell>
          <cell r="E42" t="str">
            <v>CharDesc_AngelicWarrior</v>
          </cell>
          <cell r="F42" t="str">
            <v>CharUltimate_AngelicWarrior</v>
          </cell>
          <cell r="G42" t="str">
            <v>앤젤릭워리어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6A37-1990-4FC7-968C-B046E0ADC71D}">
  <dimension ref="A1:P6"/>
  <sheetViews>
    <sheetView workbookViewId="0"/>
  </sheetViews>
  <sheetFormatPr defaultRowHeight="16.5"/>
  <cols>
    <col min="2" max="2" width="9" style="1"/>
    <col min="3" max="3" width="9.25" style="1" bestFit="1" customWidth="1"/>
    <col min="4" max="4" width="9" style="1"/>
    <col min="5" max="5" width="9.25" style="1" bestFit="1" customWidth="1"/>
    <col min="6" max="6" width="20.375" customWidth="1"/>
    <col min="7" max="7" width="16.5" customWidth="1"/>
    <col min="8" max="12" width="14.75" customWidth="1"/>
    <col min="13" max="13" width="9" customWidth="1"/>
    <col min="14" max="14" width="22.875" customWidth="1"/>
    <col min="15" max="15" width="14" customWidth="1"/>
    <col min="16" max="16" width="13.875" customWidth="1"/>
  </cols>
  <sheetData>
    <row r="1" spans="1:16" ht="27" customHeight="1">
      <c r="A1" t="s">
        <v>4</v>
      </c>
      <c r="B1" s="4" t="s">
        <v>36</v>
      </c>
      <c r="C1" s="5" t="s">
        <v>37</v>
      </c>
      <c r="D1" s="5" t="s">
        <v>30</v>
      </c>
      <c r="E1" s="5" t="s">
        <v>29</v>
      </c>
      <c r="F1" s="7" t="s">
        <v>42</v>
      </c>
      <c r="G1" s="2" t="s">
        <v>11</v>
      </c>
      <c r="H1" s="3" t="s">
        <v>13</v>
      </c>
      <c r="I1" s="3" t="s">
        <v>5</v>
      </c>
      <c r="J1" s="3" t="s">
        <v>44</v>
      </c>
      <c r="K1" s="3" t="s">
        <v>43</v>
      </c>
      <c r="L1" s="3" t="s">
        <v>49</v>
      </c>
      <c r="M1" t="s">
        <v>61</v>
      </c>
      <c r="N1" t="s">
        <v>25</v>
      </c>
      <c r="O1" s="6" t="s">
        <v>46</v>
      </c>
      <c r="P1" s="6" t="s">
        <v>47</v>
      </c>
    </row>
    <row r="2" spans="1:16">
      <c r="A2">
        <v>0</v>
      </c>
      <c r="B2" s="1">
        <f>D2*2</f>
        <v>5.98</v>
      </c>
      <c r="C2" s="1">
        <f t="shared" ref="C2:C6" si="0">E2*2</f>
        <v>2200</v>
      </c>
      <c r="D2" s="1">
        <v>2.99</v>
      </c>
      <c r="E2" s="1">
        <v>1100</v>
      </c>
      <c r="F2" t="s">
        <v>45</v>
      </c>
      <c r="G2" t="s">
        <v>54</v>
      </c>
      <c r="H2">
        <v>30</v>
      </c>
      <c r="I2">
        <v>20000</v>
      </c>
      <c r="M2">
        <v>2</v>
      </c>
      <c r="N2" t="s">
        <v>62</v>
      </c>
      <c r="O2" t="s">
        <v>53</v>
      </c>
    </row>
    <row r="3" spans="1:16">
      <c r="A3">
        <v>5</v>
      </c>
      <c r="B3" s="1">
        <f t="shared" ref="B3:B6" si="1">D3*2</f>
        <v>7.98</v>
      </c>
      <c r="C3" s="1">
        <f t="shared" si="0"/>
        <v>5000</v>
      </c>
      <c r="D3" s="1">
        <v>3.99</v>
      </c>
      <c r="E3" s="1">
        <v>2500</v>
      </c>
      <c r="F3" t="s">
        <v>38</v>
      </c>
      <c r="G3" t="s">
        <v>55</v>
      </c>
      <c r="H3">
        <v>50</v>
      </c>
      <c r="I3">
        <v>40000</v>
      </c>
      <c r="K3">
        <v>1</v>
      </c>
      <c r="M3">
        <v>3</v>
      </c>
      <c r="N3" t="s">
        <v>63</v>
      </c>
      <c r="O3" t="s">
        <v>53</v>
      </c>
      <c r="P3" t="s">
        <v>48</v>
      </c>
    </row>
    <row r="4" spans="1:16">
      <c r="A4">
        <v>15</v>
      </c>
      <c r="B4" s="1">
        <f t="shared" si="1"/>
        <v>9.98</v>
      </c>
      <c r="C4" s="1">
        <f t="shared" si="0"/>
        <v>11800</v>
      </c>
      <c r="D4" s="1">
        <v>4.99</v>
      </c>
      <c r="E4" s="1">
        <v>5900</v>
      </c>
      <c r="F4" t="s">
        <v>39</v>
      </c>
      <c r="G4" t="s">
        <v>56</v>
      </c>
      <c r="H4">
        <v>80</v>
      </c>
      <c r="I4">
        <v>50000</v>
      </c>
      <c r="L4">
        <v>2</v>
      </c>
      <c r="M4">
        <v>4</v>
      </c>
      <c r="N4" t="s">
        <v>64</v>
      </c>
      <c r="O4" t="s">
        <v>53</v>
      </c>
      <c r="P4" t="s">
        <v>50</v>
      </c>
    </row>
    <row r="5" spans="1:16">
      <c r="A5">
        <v>25</v>
      </c>
      <c r="B5" s="1">
        <f t="shared" si="1"/>
        <v>11.98</v>
      </c>
      <c r="C5" s="1">
        <f t="shared" si="0"/>
        <v>24000</v>
      </c>
      <c r="D5" s="1">
        <v>5.99</v>
      </c>
      <c r="E5" s="1">
        <v>12000</v>
      </c>
      <c r="F5" t="s">
        <v>40</v>
      </c>
      <c r="G5" t="s">
        <v>57</v>
      </c>
      <c r="H5">
        <v>170</v>
      </c>
      <c r="I5">
        <v>50000</v>
      </c>
      <c r="J5">
        <v>15</v>
      </c>
      <c r="L5">
        <v>3</v>
      </c>
      <c r="M5">
        <v>4</v>
      </c>
      <c r="N5" t="s">
        <v>65</v>
      </c>
      <c r="O5" t="s">
        <v>53</v>
      </c>
      <c r="P5" t="s">
        <v>51</v>
      </c>
    </row>
    <row r="6" spans="1:16">
      <c r="A6">
        <v>35</v>
      </c>
      <c r="B6" s="1">
        <f t="shared" si="1"/>
        <v>13.98</v>
      </c>
      <c r="C6" s="1">
        <f t="shared" si="0"/>
        <v>50000</v>
      </c>
      <c r="D6" s="1">
        <v>6.99</v>
      </c>
      <c r="E6" s="1">
        <v>25000</v>
      </c>
      <c r="F6" t="s">
        <v>41</v>
      </c>
      <c r="G6" t="s">
        <v>58</v>
      </c>
      <c r="H6">
        <v>360</v>
      </c>
      <c r="I6">
        <v>50000</v>
      </c>
      <c r="L6">
        <v>7</v>
      </c>
      <c r="M6">
        <v>4</v>
      </c>
      <c r="N6" t="s">
        <v>66</v>
      </c>
      <c r="O6" t="s">
        <v>53</v>
      </c>
      <c r="P6" t="s">
        <v>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3F37-E144-46C3-ACF2-C3E94C35071D}">
  <dimension ref="A1:I2"/>
  <sheetViews>
    <sheetView workbookViewId="0"/>
  </sheetViews>
  <sheetFormatPr defaultRowHeight="16.5"/>
  <cols>
    <col min="1" max="1" width="17.75" customWidth="1"/>
    <col min="2" max="2" width="9" style="1"/>
    <col min="3" max="3" width="9.25" style="1" bestFit="1" customWidth="1"/>
    <col min="4" max="4" width="16.5" customWidth="1"/>
    <col min="5" max="7" width="14.75" customWidth="1"/>
    <col min="8" max="8" width="19.375" customWidth="1"/>
    <col min="9" max="9" width="24.875" customWidth="1"/>
  </cols>
  <sheetData>
    <row r="1" spans="1:9" ht="27" customHeight="1">
      <c r="A1" t="s">
        <v>59</v>
      </c>
      <c r="B1" s="5" t="s">
        <v>30</v>
      </c>
      <c r="C1" s="5" t="s">
        <v>29</v>
      </c>
      <c r="D1" s="2" t="s">
        <v>11</v>
      </c>
      <c r="E1" s="3" t="s">
        <v>13</v>
      </c>
      <c r="F1" s="3" t="s">
        <v>69</v>
      </c>
      <c r="G1" s="3" t="s">
        <v>68</v>
      </c>
      <c r="H1" t="s">
        <v>25</v>
      </c>
      <c r="I1" t="s">
        <v>0</v>
      </c>
    </row>
    <row r="2" spans="1:9">
      <c r="A2" t="s">
        <v>60</v>
      </c>
      <c r="B2" s="1">
        <v>5.99</v>
      </c>
      <c r="C2" s="1">
        <v>5500</v>
      </c>
      <c r="D2" t="s">
        <v>60</v>
      </c>
      <c r="E2">
        <v>360</v>
      </c>
      <c r="F2">
        <v>15</v>
      </c>
      <c r="G2">
        <v>30</v>
      </c>
      <c r="H2" t="s">
        <v>67</v>
      </c>
      <c r="I2" t="s">
        <v>70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0770-B9ED-49E3-BF29-C9DCD563A73C}">
  <dimension ref="A1:G32"/>
  <sheetViews>
    <sheetView workbookViewId="0">
      <pane ySplit="1" topLeftCell="A2" activePane="bottomLeft" state="frozen"/>
      <selection pane="bottomLeft"/>
    </sheetView>
  </sheetViews>
  <sheetFormatPr defaultRowHeight="16.5" outlineLevelCol="1"/>
  <cols>
    <col min="5" max="7" width="9" outlineLevel="1"/>
  </cols>
  <sheetData>
    <row r="1" spans="1:7" ht="27" customHeight="1">
      <c r="A1" s="2" t="s">
        <v>72</v>
      </c>
      <c r="B1" s="3" t="s">
        <v>77</v>
      </c>
      <c r="C1" s="3" t="s">
        <v>78</v>
      </c>
      <c r="E1" t="s">
        <v>153</v>
      </c>
      <c r="F1" t="s">
        <v>154</v>
      </c>
      <c r="G1" t="s">
        <v>155</v>
      </c>
    </row>
    <row r="2" spans="1:7">
      <c r="A2">
        <v>1</v>
      </c>
      <c r="B2" t="s">
        <v>74</v>
      </c>
      <c r="C2">
        <v>7</v>
      </c>
      <c r="E2" t="s">
        <v>151</v>
      </c>
      <c r="F2">
        <f>COUNTIF(B:B,E2)</f>
        <v>15</v>
      </c>
      <c r="G2">
        <f>SUMIF(B:B,E2,C:C)</f>
        <v>149</v>
      </c>
    </row>
    <row r="3" spans="1:7">
      <c r="A3">
        <v>2</v>
      </c>
      <c r="B3" t="s">
        <v>73</v>
      </c>
      <c r="C3">
        <v>8</v>
      </c>
      <c r="E3" t="s">
        <v>85</v>
      </c>
      <c r="F3">
        <f t="shared" ref="F3:F4" si="0">COUNTIF(B:B,E3)</f>
        <v>14</v>
      </c>
      <c r="G3">
        <f t="shared" ref="G3:G4" si="1">SUMIF(B:B,E3,C:C)</f>
        <v>138</v>
      </c>
    </row>
    <row r="4" spans="1:7">
      <c r="A4">
        <v>3</v>
      </c>
      <c r="B4" t="s">
        <v>75</v>
      </c>
      <c r="C4">
        <v>15</v>
      </c>
      <c r="E4" t="s">
        <v>152</v>
      </c>
      <c r="F4">
        <f t="shared" si="0"/>
        <v>2</v>
      </c>
      <c r="G4">
        <f t="shared" si="1"/>
        <v>23</v>
      </c>
    </row>
    <row r="5" spans="1:7">
      <c r="A5">
        <v>4</v>
      </c>
      <c r="B5" t="s">
        <v>73</v>
      </c>
      <c r="C5">
        <v>10</v>
      </c>
    </row>
    <row r="6" spans="1:7">
      <c r="A6">
        <v>5</v>
      </c>
      <c r="B6" t="s">
        <v>74</v>
      </c>
      <c r="C6">
        <v>7</v>
      </c>
    </row>
    <row r="7" spans="1:7">
      <c r="A7">
        <v>6</v>
      </c>
      <c r="B7" t="s">
        <v>73</v>
      </c>
      <c r="C7">
        <v>8</v>
      </c>
    </row>
    <row r="8" spans="1:7">
      <c r="A8">
        <v>7</v>
      </c>
      <c r="B8" t="s">
        <v>74</v>
      </c>
      <c r="C8">
        <v>15</v>
      </c>
    </row>
    <row r="9" spans="1:7">
      <c r="A9">
        <v>8</v>
      </c>
      <c r="B9" t="s">
        <v>73</v>
      </c>
      <c r="C9">
        <v>10</v>
      </c>
    </row>
    <row r="10" spans="1:7">
      <c r="A10">
        <v>9</v>
      </c>
      <c r="B10" t="s">
        <v>74</v>
      </c>
      <c r="C10">
        <v>7</v>
      </c>
    </row>
    <row r="11" spans="1:7">
      <c r="A11">
        <v>10</v>
      </c>
      <c r="B11" t="s">
        <v>76</v>
      </c>
      <c r="C11">
        <v>8</v>
      </c>
    </row>
    <row r="12" spans="1:7">
      <c r="A12">
        <v>11</v>
      </c>
      <c r="B12" t="s">
        <v>74</v>
      </c>
      <c r="C12">
        <v>15</v>
      </c>
    </row>
    <row r="13" spans="1:7">
      <c r="A13">
        <v>12</v>
      </c>
      <c r="B13" t="s">
        <v>73</v>
      </c>
      <c r="C13">
        <v>10</v>
      </c>
    </row>
    <row r="14" spans="1:7">
      <c r="A14">
        <v>13</v>
      </c>
      <c r="B14" t="s">
        <v>74</v>
      </c>
      <c r="C14">
        <v>7</v>
      </c>
    </row>
    <row r="15" spans="1:7">
      <c r="A15">
        <v>14</v>
      </c>
      <c r="B15" t="s">
        <v>73</v>
      </c>
      <c r="C15">
        <v>8</v>
      </c>
    </row>
    <row r="16" spans="1:7">
      <c r="A16">
        <v>15</v>
      </c>
      <c r="B16" t="s">
        <v>73</v>
      </c>
      <c r="C16">
        <v>15</v>
      </c>
    </row>
    <row r="17" spans="1:3">
      <c r="A17">
        <v>16</v>
      </c>
      <c r="B17" t="s">
        <v>74</v>
      </c>
      <c r="C17">
        <v>10</v>
      </c>
    </row>
    <row r="18" spans="1:3">
      <c r="A18">
        <v>17</v>
      </c>
      <c r="B18" t="s">
        <v>73</v>
      </c>
      <c r="C18">
        <v>7</v>
      </c>
    </row>
    <row r="19" spans="1:3">
      <c r="A19">
        <v>18</v>
      </c>
      <c r="B19" t="s">
        <v>74</v>
      </c>
      <c r="C19">
        <v>8</v>
      </c>
    </row>
    <row r="20" spans="1:3">
      <c r="A20">
        <v>19</v>
      </c>
      <c r="B20" t="s">
        <v>73</v>
      </c>
      <c r="C20">
        <v>15</v>
      </c>
    </row>
    <row r="21" spans="1:3">
      <c r="A21">
        <v>20</v>
      </c>
      <c r="B21" t="s">
        <v>74</v>
      </c>
      <c r="C21">
        <v>10</v>
      </c>
    </row>
    <row r="22" spans="1:3">
      <c r="A22">
        <v>21</v>
      </c>
      <c r="B22" t="s">
        <v>73</v>
      </c>
      <c r="C22">
        <v>7</v>
      </c>
    </row>
    <row r="23" spans="1:3">
      <c r="A23">
        <v>22</v>
      </c>
      <c r="B23" t="s">
        <v>74</v>
      </c>
      <c r="C23">
        <v>8</v>
      </c>
    </row>
    <row r="24" spans="1:3">
      <c r="A24">
        <v>23</v>
      </c>
      <c r="B24" t="s">
        <v>76</v>
      </c>
      <c r="C24">
        <v>15</v>
      </c>
    </row>
    <row r="25" spans="1:3">
      <c r="A25">
        <v>24</v>
      </c>
      <c r="B25" t="s">
        <v>74</v>
      </c>
      <c r="C25">
        <v>10</v>
      </c>
    </row>
    <row r="26" spans="1:3">
      <c r="A26">
        <v>25</v>
      </c>
      <c r="B26" t="s">
        <v>73</v>
      </c>
      <c r="C26">
        <v>7</v>
      </c>
    </row>
    <row r="27" spans="1:3">
      <c r="A27">
        <v>26</v>
      </c>
      <c r="B27" t="s">
        <v>74</v>
      </c>
      <c r="C27">
        <v>8</v>
      </c>
    </row>
    <row r="28" spans="1:3">
      <c r="A28">
        <v>27</v>
      </c>
      <c r="B28" t="s">
        <v>73</v>
      </c>
      <c r="C28">
        <v>15</v>
      </c>
    </row>
    <row r="29" spans="1:3">
      <c r="A29">
        <v>28</v>
      </c>
      <c r="B29" t="s">
        <v>73</v>
      </c>
      <c r="C29">
        <v>10</v>
      </c>
    </row>
    <row r="30" spans="1:3">
      <c r="A30">
        <v>29</v>
      </c>
      <c r="B30" t="s">
        <v>74</v>
      </c>
      <c r="C30">
        <v>7</v>
      </c>
    </row>
    <row r="31" spans="1:3">
      <c r="A31">
        <v>30</v>
      </c>
      <c r="B31" t="s">
        <v>73</v>
      </c>
      <c r="C31">
        <v>8</v>
      </c>
    </row>
    <row r="32" spans="1:3">
      <c r="A32">
        <v>31</v>
      </c>
      <c r="B32" t="s">
        <v>74</v>
      </c>
      <c r="C32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00E40-1C77-4315-A9CA-11C225286842}">
  <sheetPr filterMode="1"/>
  <dimension ref="A1:R280"/>
  <sheetViews>
    <sheetView tabSelected="1" workbookViewId="0">
      <pane ySplit="1" topLeftCell="A83" activePane="bottomLeft" state="frozen"/>
      <selection pane="bottomLeft" activeCell="A91" sqref="A91"/>
    </sheetView>
  </sheetViews>
  <sheetFormatPr defaultRowHeight="16.5" outlineLevelCol="1"/>
  <cols>
    <col min="1" max="2" width="9" customWidth="1"/>
    <col min="3" max="3" width="25" hidden="1" customWidth="1" outlineLevel="1"/>
    <col min="4" max="4" width="9.875" customWidth="1" collapsed="1"/>
    <col min="5" max="5" width="16.5" hidden="1" customWidth="1" outlineLevel="1"/>
    <col min="6" max="6" width="12.75" customWidth="1" collapsed="1"/>
    <col min="7" max="7" width="12.75" hidden="1" customWidth="1" outlineLevel="1"/>
    <col min="8" max="8" width="9" customWidth="1" collapsed="1"/>
    <col min="9" max="9" width="9" hidden="1" customWidth="1" outlineLevel="1"/>
    <col min="10" max="10" width="9" customWidth="1" collapsed="1"/>
    <col min="11" max="11" width="11.625" hidden="1" customWidth="1" outlineLevel="1"/>
    <col min="12" max="12" width="9" customWidth="1" collapsed="1"/>
    <col min="13" max="13" width="9" customWidth="1"/>
    <col min="14" max="14" width="9" hidden="1" customWidth="1" outlineLevel="1"/>
    <col min="15" max="15" width="9" collapsed="1"/>
    <col min="16" max="16" width="26" hidden="1" customWidth="1" outlineLevel="1"/>
    <col min="17" max="17" width="9" hidden="1" customWidth="1" outlineLevel="1"/>
    <col min="18" max="18" width="9" collapsed="1"/>
  </cols>
  <sheetData>
    <row r="1" spans="1:17" ht="26.25" customHeight="1">
      <c r="A1" s="3" t="s">
        <v>72</v>
      </c>
      <c r="B1" s="3" t="s">
        <v>81</v>
      </c>
      <c r="C1" t="s">
        <v>71</v>
      </c>
      <c r="D1" s="3" t="s">
        <v>147</v>
      </c>
      <c r="E1" t="s">
        <v>150</v>
      </c>
      <c r="F1" s="3" t="str">
        <f t="array" ref="F1">IF(SUM(IF(E:E="슬롯타입이상",1,0))&gt;0,"타입확인","vl")</f>
        <v>vl</v>
      </c>
      <c r="H1" s="3" t="str">
        <f t="array" aca="1" ref="H1" ca="1">IF(SUM(IF(G:G="장비없음",1,0))&gt;0,"밸류이상","cn")</f>
        <v>cn</v>
      </c>
      <c r="I1" t="s">
        <v>156</v>
      </c>
      <c r="J1" s="3" t="s">
        <v>82</v>
      </c>
      <c r="K1" t="s">
        <v>114</v>
      </c>
      <c r="L1" s="2" t="s">
        <v>113</v>
      </c>
      <c r="M1" s="2" t="s">
        <v>90</v>
      </c>
      <c r="N1" t="s">
        <v>167</v>
      </c>
      <c r="P1" t="s">
        <v>148</v>
      </c>
      <c r="Q1" t="s">
        <v>149</v>
      </c>
    </row>
    <row r="2" spans="1:17" hidden="1">
      <c r="A2">
        <v>1</v>
      </c>
      <c r="B2">
        <v>0</v>
      </c>
      <c r="D2" t="str">
        <f ca="1">IF(ISBLANK(C2),"",
VLOOKUP(C2,OFFSET(INDIRECT("$A:$B"),0,MATCH(C$1&amp;"_Verify",INDIRECT("$1:$1"),0)-1),2,0)
)</f>
        <v/>
      </c>
      <c r="E2" t="str">
        <f>IF(ISBLANK($C2),"",
IF(AND($B2&gt;=VLOOKUP($C2,DailyShopTypeTable!$B:$E,3,0),$B2&lt;=VLOOKUP($C2,DailyShopTypeTable!$B:$E,4,0)),"","슬롯타입이상"))</f>
        <v/>
      </c>
      <c r="P2" t="s">
        <v>125</v>
      </c>
      <c r="Q2" t="s">
        <v>91</v>
      </c>
    </row>
    <row r="3" spans="1:17" hidden="1">
      <c r="A3">
        <v>1</v>
      </c>
      <c r="B3">
        <v>1</v>
      </c>
      <c r="D3" t="str">
        <f t="shared" ref="D3:D66" ca="1" si="0">IF(ISBLANK(C3),"",
VLOOKUP(C3,OFFSET(INDIRECT("$A:$B"),0,MATCH(C$1&amp;"_Verify",INDIRECT("$1:$1"),0)-1),2,0)
)</f>
        <v/>
      </c>
      <c r="E3" t="str">
        <f>IF(ISBLANK($C3),"",
IF(AND($B3&gt;=VLOOKUP($C3,DailyShopTypeTable!$B:$E,3,0),$B3&lt;=VLOOKUP($C3,DailyShopTypeTable!$B:$E,4,0)),"","슬롯타입이상"))</f>
        <v/>
      </c>
      <c r="P3" t="s">
        <v>127</v>
      </c>
      <c r="Q3" t="s">
        <v>93</v>
      </c>
    </row>
    <row r="4" spans="1:17" hidden="1">
      <c r="A4">
        <v>1</v>
      </c>
      <c r="B4">
        <v>2</v>
      </c>
      <c r="D4" t="str">
        <f t="shared" ca="1" si="0"/>
        <v/>
      </c>
      <c r="E4" t="str">
        <f>IF(ISBLANK($C4),"",
IF(AND($B4&gt;=VLOOKUP($C4,DailyShopTypeTable!$B:$E,3,0),$B4&lt;=VLOOKUP($C4,DailyShopTypeTable!$B:$E,4,0)),"","슬롯타입이상"))</f>
        <v/>
      </c>
      <c r="P4" t="s">
        <v>129</v>
      </c>
      <c r="Q4" t="s">
        <v>95</v>
      </c>
    </row>
    <row r="5" spans="1:17" hidden="1">
      <c r="A5">
        <v>1</v>
      </c>
      <c r="B5">
        <v>3</v>
      </c>
      <c r="D5" t="str">
        <f t="shared" ca="1" si="0"/>
        <v/>
      </c>
      <c r="E5" t="str">
        <f>IF(ISBLANK($C5),"",
IF(AND($B5&gt;=VLOOKUP($C5,DailyShopTypeTable!$B:$E,3,0),$B5&lt;=VLOOKUP($C5,DailyShopTypeTable!$B:$E,4,0)),"","슬롯타입이상"))</f>
        <v/>
      </c>
      <c r="P5" t="s">
        <v>131</v>
      </c>
      <c r="Q5" t="s">
        <v>97</v>
      </c>
    </row>
    <row r="6" spans="1:17" hidden="1">
      <c r="A6">
        <v>1</v>
      </c>
      <c r="B6">
        <v>4</v>
      </c>
      <c r="D6" t="str">
        <f t="shared" ca="1" si="0"/>
        <v/>
      </c>
      <c r="E6" t="str">
        <f>IF(ISBLANK($C6),"",
IF(AND($B6&gt;=VLOOKUP($C6,DailyShopTypeTable!$B:$E,3,0),$B6&lt;=VLOOKUP($C6,DailyShopTypeTable!$B:$E,4,0)),"","슬롯타입이상"))</f>
        <v/>
      </c>
      <c r="P6" t="s">
        <v>133</v>
      </c>
      <c r="Q6" t="s">
        <v>101</v>
      </c>
    </row>
    <row r="7" spans="1:17" hidden="1">
      <c r="A7">
        <v>1</v>
      </c>
      <c r="B7">
        <v>5</v>
      </c>
      <c r="D7" t="str">
        <f t="shared" ca="1" si="0"/>
        <v/>
      </c>
      <c r="E7" t="str">
        <f>IF(ISBLANK($C7),"",
IF(AND($B7&gt;=VLOOKUP($C7,DailyShopTypeTable!$B:$E,3,0),$B7&lt;=VLOOKUP($C7,DailyShopTypeTable!$B:$E,4,0)),"","슬롯타입이상"))</f>
        <v/>
      </c>
      <c r="P7" t="s">
        <v>135</v>
      </c>
      <c r="Q7" t="s">
        <v>107</v>
      </c>
    </row>
    <row r="8" spans="1:17" hidden="1">
      <c r="A8">
        <v>1</v>
      </c>
      <c r="B8">
        <v>6</v>
      </c>
      <c r="D8" t="str">
        <f t="shared" ca="1" si="0"/>
        <v/>
      </c>
      <c r="E8" t="str">
        <f>IF(ISBLANK($C8),"",
IF(AND($B8&gt;=VLOOKUP($C8,DailyShopTypeTable!$B:$E,3,0),$B8&lt;=VLOOKUP($C8,DailyShopTypeTable!$B:$E,4,0)),"","슬롯타입이상"))</f>
        <v/>
      </c>
      <c r="P8" t="s">
        <v>137</v>
      </c>
      <c r="Q8" t="s">
        <v>109</v>
      </c>
    </row>
    <row r="9" spans="1:17" hidden="1">
      <c r="A9">
        <v>1</v>
      </c>
      <c r="B9">
        <v>7</v>
      </c>
      <c r="D9" t="str">
        <f t="shared" ca="1" si="0"/>
        <v/>
      </c>
      <c r="E9" t="str">
        <f>IF(ISBLANK($C9),"",
IF(AND($B9&gt;=VLOOKUP($C9,DailyShopTypeTable!$B:$E,3,0),$B9&lt;=VLOOKUP($C9,DailyShopTypeTable!$B:$E,4,0)),"","슬롯타입이상"))</f>
        <v/>
      </c>
      <c r="P9" t="s">
        <v>138</v>
      </c>
      <c r="Q9" t="s">
        <v>111</v>
      </c>
    </row>
    <row r="10" spans="1:17" hidden="1">
      <c r="A10">
        <v>1</v>
      </c>
      <c r="B10">
        <v>8</v>
      </c>
      <c r="D10" t="str">
        <f t="shared" ca="1" si="0"/>
        <v/>
      </c>
      <c r="E10" t="str">
        <f>IF(ISBLANK($C10),"",
IF(AND($B10&gt;=VLOOKUP($C10,DailyShopTypeTable!$B:$E,3,0),$B10&lt;=VLOOKUP($C10,DailyShopTypeTable!$B:$E,4,0)),"","슬롯타입이상"))</f>
        <v/>
      </c>
      <c r="P10" t="s">
        <v>139</v>
      </c>
      <c r="Q10" t="s">
        <v>99</v>
      </c>
    </row>
    <row r="11" spans="1:17" hidden="1">
      <c r="A11">
        <v>2</v>
      </c>
      <c r="B11">
        <v>0</v>
      </c>
      <c r="D11" t="str">
        <f t="shared" ca="1" si="0"/>
        <v/>
      </c>
      <c r="E11" t="str">
        <f>IF(ISBLANK($C11),"",
IF(AND($B11&gt;=VLOOKUP($C11,DailyShopTypeTable!$B:$E,3,0),$B11&lt;=VLOOKUP($C11,DailyShopTypeTable!$B:$E,4,0)),"","슬롯타입이상"))</f>
        <v/>
      </c>
      <c r="P11" t="s">
        <v>143</v>
      </c>
      <c r="Q11" t="s">
        <v>103</v>
      </c>
    </row>
    <row r="12" spans="1:17" hidden="1">
      <c r="A12">
        <v>2</v>
      </c>
      <c r="B12">
        <v>1</v>
      </c>
      <c r="D12" t="str">
        <f t="shared" ca="1" si="0"/>
        <v/>
      </c>
      <c r="E12" t="str">
        <f>IF(ISBLANK($C12),"",
IF(AND($B12&gt;=VLOOKUP($C12,DailyShopTypeTable!$B:$E,3,0),$B12&lt;=VLOOKUP($C12,DailyShopTypeTable!$B:$E,4,0)),"","슬롯타입이상"))</f>
        <v/>
      </c>
      <c r="P12" t="s">
        <v>141</v>
      </c>
      <c r="Q12" t="s">
        <v>105</v>
      </c>
    </row>
    <row r="13" spans="1:17" hidden="1">
      <c r="A13">
        <v>2</v>
      </c>
      <c r="B13">
        <v>2</v>
      </c>
      <c r="D13" t="str">
        <f t="shared" ca="1" si="0"/>
        <v/>
      </c>
      <c r="E13" t="str">
        <f>IF(ISBLANK($C13),"",
IF(AND($B13&gt;=VLOOKUP($C13,DailyShopTypeTable!$B:$E,3,0),$B13&lt;=VLOOKUP($C13,DailyShopTypeTable!$B:$E,4,0)),"","슬롯타입이상"))</f>
        <v/>
      </c>
    </row>
    <row r="14" spans="1:17" hidden="1">
      <c r="A14">
        <v>2</v>
      </c>
      <c r="B14">
        <v>3</v>
      </c>
      <c r="D14" t="str">
        <f t="shared" ca="1" si="0"/>
        <v/>
      </c>
      <c r="E14" t="str">
        <f>IF(ISBLANK($C14),"",
IF(AND($B14&gt;=VLOOKUP($C14,DailyShopTypeTable!$B:$E,3,0),$B14&lt;=VLOOKUP($C14,DailyShopTypeTable!$B:$E,4,0)),"","슬롯타입이상"))</f>
        <v/>
      </c>
    </row>
    <row r="15" spans="1:17" hidden="1">
      <c r="A15">
        <v>2</v>
      </c>
      <c r="B15">
        <v>4</v>
      </c>
      <c r="D15" t="str">
        <f t="shared" ca="1" si="0"/>
        <v/>
      </c>
      <c r="E15" t="str">
        <f>IF(ISBLANK($C15),"",
IF(AND($B15&gt;=VLOOKUP($C15,DailyShopTypeTable!$B:$E,3,0),$B15&lt;=VLOOKUP($C15,DailyShopTypeTable!$B:$E,4,0)),"","슬롯타입이상"))</f>
        <v/>
      </c>
    </row>
    <row r="16" spans="1:17" hidden="1">
      <c r="A16">
        <v>2</v>
      </c>
      <c r="B16">
        <v>5</v>
      </c>
      <c r="D16" t="str">
        <f t="shared" ca="1" si="0"/>
        <v/>
      </c>
      <c r="E16" t="str">
        <f>IF(ISBLANK($C16),"",
IF(AND($B16&gt;=VLOOKUP($C16,DailyShopTypeTable!$B:$E,3,0),$B16&lt;=VLOOKUP($C16,DailyShopTypeTable!$B:$E,4,0)),"","슬롯타입이상"))</f>
        <v/>
      </c>
    </row>
    <row r="17" spans="1:5" hidden="1">
      <c r="A17">
        <v>2</v>
      </c>
      <c r="B17">
        <v>6</v>
      </c>
      <c r="D17" t="str">
        <f t="shared" ca="1" si="0"/>
        <v/>
      </c>
      <c r="E17" t="str">
        <f>IF(ISBLANK($C17),"",
IF(AND($B17&gt;=VLOOKUP($C17,DailyShopTypeTable!$B:$E,3,0),$B17&lt;=VLOOKUP($C17,DailyShopTypeTable!$B:$E,4,0)),"","슬롯타입이상"))</f>
        <v/>
      </c>
    </row>
    <row r="18" spans="1:5" hidden="1">
      <c r="A18">
        <v>2</v>
      </c>
      <c r="B18">
        <v>7</v>
      </c>
      <c r="D18" t="str">
        <f t="shared" ca="1" si="0"/>
        <v/>
      </c>
      <c r="E18" t="str">
        <f>IF(ISBLANK($C18),"",
IF(AND($B18&gt;=VLOOKUP($C18,DailyShopTypeTable!$B:$E,3,0),$B18&lt;=VLOOKUP($C18,DailyShopTypeTable!$B:$E,4,0)),"","슬롯타입이상"))</f>
        <v/>
      </c>
    </row>
    <row r="19" spans="1:5" hidden="1">
      <c r="A19">
        <v>2</v>
      </c>
      <c r="B19">
        <v>8</v>
      </c>
      <c r="D19" t="str">
        <f t="shared" ca="1" si="0"/>
        <v/>
      </c>
      <c r="E19" t="str">
        <f>IF(ISBLANK($C19),"",
IF(AND($B19&gt;=VLOOKUP($C19,DailyShopTypeTable!$B:$E,3,0),$B19&lt;=VLOOKUP($C19,DailyShopTypeTable!$B:$E,4,0)),"","슬롯타입이상"))</f>
        <v/>
      </c>
    </row>
    <row r="20" spans="1:5" hidden="1">
      <c r="A20">
        <v>3</v>
      </c>
      <c r="B20">
        <v>0</v>
      </c>
      <c r="D20" t="str">
        <f t="shared" ca="1" si="0"/>
        <v/>
      </c>
      <c r="E20" t="str">
        <f>IF(ISBLANK($C20),"",
IF(AND($B20&gt;=VLOOKUP($C20,DailyShopTypeTable!$B:$E,3,0),$B20&lt;=VLOOKUP($C20,DailyShopTypeTable!$B:$E,4,0)),"","슬롯타입이상"))</f>
        <v/>
      </c>
    </row>
    <row r="21" spans="1:5" hidden="1">
      <c r="A21">
        <v>3</v>
      </c>
      <c r="B21">
        <v>1</v>
      </c>
      <c r="D21" t="str">
        <f t="shared" ca="1" si="0"/>
        <v/>
      </c>
      <c r="E21" t="str">
        <f>IF(ISBLANK($C21),"",
IF(AND($B21&gt;=VLOOKUP($C21,DailyShopTypeTable!$B:$E,3,0),$B21&lt;=VLOOKUP($C21,DailyShopTypeTable!$B:$E,4,0)),"","슬롯타입이상"))</f>
        <v/>
      </c>
    </row>
    <row r="22" spans="1:5" hidden="1">
      <c r="A22">
        <v>3</v>
      </c>
      <c r="B22">
        <v>2</v>
      </c>
      <c r="D22" t="str">
        <f t="shared" ca="1" si="0"/>
        <v/>
      </c>
      <c r="E22" t="str">
        <f>IF(ISBLANK($C22),"",
IF(AND($B22&gt;=VLOOKUP($C22,DailyShopTypeTable!$B:$E,3,0),$B22&lt;=VLOOKUP($C22,DailyShopTypeTable!$B:$E,4,0)),"","슬롯타입이상"))</f>
        <v/>
      </c>
    </row>
    <row r="23" spans="1:5" hidden="1">
      <c r="A23">
        <v>3</v>
      </c>
      <c r="B23">
        <v>3</v>
      </c>
      <c r="D23" t="str">
        <f t="shared" ca="1" si="0"/>
        <v/>
      </c>
      <c r="E23" t="str">
        <f>IF(ISBLANK($C23),"",
IF(AND($B23&gt;=VLOOKUP($C23,DailyShopTypeTable!$B:$E,3,0),$B23&lt;=VLOOKUP($C23,DailyShopTypeTable!$B:$E,4,0)),"","슬롯타입이상"))</f>
        <v/>
      </c>
    </row>
    <row r="24" spans="1:5" hidden="1">
      <c r="A24">
        <v>3</v>
      </c>
      <c r="B24">
        <v>4</v>
      </c>
      <c r="D24" t="str">
        <f t="shared" ca="1" si="0"/>
        <v/>
      </c>
      <c r="E24" t="str">
        <f>IF(ISBLANK($C24),"",
IF(AND($B24&gt;=VLOOKUP($C24,DailyShopTypeTable!$B:$E,3,0),$B24&lt;=VLOOKUP($C24,DailyShopTypeTable!$B:$E,4,0)),"","슬롯타입이상"))</f>
        <v/>
      </c>
    </row>
    <row r="25" spans="1:5" hidden="1">
      <c r="A25">
        <v>3</v>
      </c>
      <c r="B25">
        <v>5</v>
      </c>
      <c r="D25" t="str">
        <f t="shared" ca="1" si="0"/>
        <v/>
      </c>
      <c r="E25" t="str">
        <f>IF(ISBLANK($C25),"",
IF(AND($B25&gt;=VLOOKUP($C25,DailyShopTypeTable!$B:$E,3,0),$B25&lt;=VLOOKUP($C25,DailyShopTypeTable!$B:$E,4,0)),"","슬롯타입이상"))</f>
        <v/>
      </c>
    </row>
    <row r="26" spans="1:5" hidden="1">
      <c r="A26">
        <v>3</v>
      </c>
      <c r="B26">
        <v>6</v>
      </c>
      <c r="D26" t="str">
        <f t="shared" ca="1" si="0"/>
        <v/>
      </c>
      <c r="E26" t="str">
        <f>IF(ISBLANK($C26),"",
IF(AND($B26&gt;=VLOOKUP($C26,DailyShopTypeTable!$B:$E,3,0),$B26&lt;=VLOOKUP($C26,DailyShopTypeTable!$B:$E,4,0)),"","슬롯타입이상"))</f>
        <v/>
      </c>
    </row>
    <row r="27" spans="1:5" hidden="1">
      <c r="A27">
        <v>3</v>
      </c>
      <c r="B27">
        <v>7</v>
      </c>
      <c r="D27" t="str">
        <f t="shared" ca="1" si="0"/>
        <v/>
      </c>
      <c r="E27" t="str">
        <f>IF(ISBLANK($C27),"",
IF(AND($B27&gt;=VLOOKUP($C27,DailyShopTypeTable!$B:$E,3,0),$B27&lt;=VLOOKUP($C27,DailyShopTypeTable!$B:$E,4,0)),"","슬롯타입이상"))</f>
        <v/>
      </c>
    </row>
    <row r="28" spans="1:5" hidden="1">
      <c r="A28">
        <v>3</v>
      </c>
      <c r="B28">
        <v>8</v>
      </c>
      <c r="D28" t="str">
        <f t="shared" ca="1" si="0"/>
        <v/>
      </c>
      <c r="E28" t="str">
        <f>IF(ISBLANK($C28),"",
IF(AND($B28&gt;=VLOOKUP($C28,DailyShopTypeTable!$B:$E,3,0),$B28&lt;=VLOOKUP($C28,DailyShopTypeTable!$B:$E,4,0)),"","슬롯타입이상"))</f>
        <v/>
      </c>
    </row>
    <row r="29" spans="1:5" hidden="1">
      <c r="A29">
        <v>4</v>
      </c>
      <c r="B29">
        <v>0</v>
      </c>
      <c r="D29" t="str">
        <f t="shared" ca="1" si="0"/>
        <v/>
      </c>
      <c r="E29" t="str">
        <f>IF(ISBLANK($C29),"",
IF(AND($B29&gt;=VLOOKUP($C29,DailyShopTypeTable!$B:$E,3,0),$B29&lt;=VLOOKUP($C29,DailyShopTypeTable!$B:$E,4,0)),"","슬롯타입이상"))</f>
        <v/>
      </c>
    </row>
    <row r="30" spans="1:5" hidden="1">
      <c r="A30">
        <v>4</v>
      </c>
      <c r="B30">
        <v>1</v>
      </c>
      <c r="D30" t="str">
        <f t="shared" ca="1" si="0"/>
        <v/>
      </c>
      <c r="E30" t="str">
        <f>IF(ISBLANK($C30),"",
IF(AND($B30&gt;=VLOOKUP($C30,DailyShopTypeTable!$B:$E,3,0),$B30&lt;=VLOOKUP($C30,DailyShopTypeTable!$B:$E,4,0)),"","슬롯타입이상"))</f>
        <v/>
      </c>
    </row>
    <row r="31" spans="1:5" hidden="1">
      <c r="A31">
        <v>4</v>
      </c>
      <c r="B31">
        <v>2</v>
      </c>
      <c r="D31" t="str">
        <f t="shared" ca="1" si="0"/>
        <v/>
      </c>
      <c r="E31" t="str">
        <f>IF(ISBLANK($C31),"",
IF(AND($B31&gt;=VLOOKUP($C31,DailyShopTypeTable!$B:$E,3,0),$B31&lt;=VLOOKUP($C31,DailyShopTypeTable!$B:$E,4,0)),"","슬롯타입이상"))</f>
        <v/>
      </c>
    </row>
    <row r="32" spans="1:5" hidden="1">
      <c r="A32">
        <v>4</v>
      </c>
      <c r="B32">
        <v>3</v>
      </c>
      <c r="D32" t="str">
        <f t="shared" ca="1" si="0"/>
        <v/>
      </c>
      <c r="E32" t="str">
        <f>IF(ISBLANK($C32),"",
IF(AND($B32&gt;=VLOOKUP($C32,DailyShopTypeTable!$B:$E,3,0),$B32&lt;=VLOOKUP($C32,DailyShopTypeTable!$B:$E,4,0)),"","슬롯타입이상"))</f>
        <v/>
      </c>
    </row>
    <row r="33" spans="1:5" hidden="1">
      <c r="A33">
        <v>4</v>
      </c>
      <c r="B33">
        <v>4</v>
      </c>
      <c r="D33" t="str">
        <f t="shared" ca="1" si="0"/>
        <v/>
      </c>
      <c r="E33" t="str">
        <f>IF(ISBLANK($C33),"",
IF(AND($B33&gt;=VLOOKUP($C33,DailyShopTypeTable!$B:$E,3,0),$B33&lt;=VLOOKUP($C33,DailyShopTypeTable!$B:$E,4,0)),"","슬롯타입이상"))</f>
        <v/>
      </c>
    </row>
    <row r="34" spans="1:5" hidden="1">
      <c r="A34">
        <v>4</v>
      </c>
      <c r="B34">
        <v>5</v>
      </c>
      <c r="D34" t="str">
        <f t="shared" ca="1" si="0"/>
        <v/>
      </c>
      <c r="E34" t="str">
        <f>IF(ISBLANK($C34),"",
IF(AND($B34&gt;=VLOOKUP($C34,DailyShopTypeTable!$B:$E,3,0),$B34&lt;=VLOOKUP($C34,DailyShopTypeTable!$B:$E,4,0)),"","슬롯타입이상"))</f>
        <v/>
      </c>
    </row>
    <row r="35" spans="1:5" hidden="1">
      <c r="A35">
        <v>4</v>
      </c>
      <c r="B35">
        <v>6</v>
      </c>
      <c r="D35" t="str">
        <f t="shared" ca="1" si="0"/>
        <v/>
      </c>
      <c r="E35" t="str">
        <f>IF(ISBLANK($C35),"",
IF(AND($B35&gt;=VLOOKUP($C35,DailyShopTypeTable!$B:$E,3,0),$B35&lt;=VLOOKUP($C35,DailyShopTypeTable!$B:$E,4,0)),"","슬롯타입이상"))</f>
        <v/>
      </c>
    </row>
    <row r="36" spans="1:5" hidden="1">
      <c r="A36">
        <v>4</v>
      </c>
      <c r="B36">
        <v>7</v>
      </c>
      <c r="D36" t="str">
        <f t="shared" ca="1" si="0"/>
        <v/>
      </c>
      <c r="E36" t="str">
        <f>IF(ISBLANK($C36),"",
IF(AND($B36&gt;=VLOOKUP($C36,DailyShopTypeTable!$B:$E,3,0),$B36&lt;=VLOOKUP($C36,DailyShopTypeTable!$B:$E,4,0)),"","슬롯타입이상"))</f>
        <v/>
      </c>
    </row>
    <row r="37" spans="1:5" hidden="1">
      <c r="A37">
        <v>4</v>
      </c>
      <c r="B37">
        <v>8</v>
      </c>
      <c r="D37" t="str">
        <f t="shared" ca="1" si="0"/>
        <v/>
      </c>
      <c r="E37" t="str">
        <f>IF(ISBLANK($C37),"",
IF(AND($B37&gt;=VLOOKUP($C37,DailyShopTypeTable!$B:$E,3,0),$B37&lt;=VLOOKUP($C37,DailyShopTypeTable!$B:$E,4,0)),"","슬롯타입이상"))</f>
        <v/>
      </c>
    </row>
    <row r="38" spans="1:5" hidden="1">
      <c r="A38">
        <v>5</v>
      </c>
      <c r="B38">
        <v>0</v>
      </c>
      <c r="D38" t="str">
        <f t="shared" ca="1" si="0"/>
        <v/>
      </c>
      <c r="E38" t="str">
        <f>IF(ISBLANK($C38),"",
IF(AND($B38&gt;=VLOOKUP($C38,DailyShopTypeTable!$B:$E,3,0),$B38&lt;=VLOOKUP($C38,DailyShopTypeTable!$B:$E,4,0)),"","슬롯타입이상"))</f>
        <v/>
      </c>
    </row>
    <row r="39" spans="1:5" hidden="1">
      <c r="A39">
        <v>5</v>
      </c>
      <c r="B39">
        <v>1</v>
      </c>
      <c r="D39" t="str">
        <f t="shared" ca="1" si="0"/>
        <v/>
      </c>
      <c r="E39" t="str">
        <f>IF(ISBLANK($C39),"",
IF(AND($B39&gt;=VLOOKUP($C39,DailyShopTypeTable!$B:$E,3,0),$B39&lt;=VLOOKUP($C39,DailyShopTypeTable!$B:$E,4,0)),"","슬롯타입이상"))</f>
        <v/>
      </c>
    </row>
    <row r="40" spans="1:5" hidden="1">
      <c r="A40">
        <v>5</v>
      </c>
      <c r="B40">
        <v>2</v>
      </c>
      <c r="D40" t="str">
        <f t="shared" ca="1" si="0"/>
        <v/>
      </c>
      <c r="E40" t="str">
        <f>IF(ISBLANK($C40),"",
IF(AND($B40&gt;=VLOOKUP($C40,DailyShopTypeTable!$B:$E,3,0),$B40&lt;=VLOOKUP($C40,DailyShopTypeTable!$B:$E,4,0)),"","슬롯타입이상"))</f>
        <v/>
      </c>
    </row>
    <row r="41" spans="1:5" hidden="1">
      <c r="A41">
        <v>5</v>
      </c>
      <c r="B41">
        <v>3</v>
      </c>
      <c r="D41" t="str">
        <f t="shared" ca="1" si="0"/>
        <v/>
      </c>
      <c r="E41" t="str">
        <f>IF(ISBLANK($C41),"",
IF(AND($B41&gt;=VLOOKUP($C41,DailyShopTypeTable!$B:$E,3,0),$B41&lt;=VLOOKUP($C41,DailyShopTypeTable!$B:$E,4,0)),"","슬롯타입이상"))</f>
        <v/>
      </c>
    </row>
    <row r="42" spans="1:5" hidden="1">
      <c r="A42">
        <v>5</v>
      </c>
      <c r="B42">
        <v>4</v>
      </c>
      <c r="D42" t="str">
        <f t="shared" ca="1" si="0"/>
        <v/>
      </c>
      <c r="E42" t="str">
        <f>IF(ISBLANK($C42),"",
IF(AND($B42&gt;=VLOOKUP($C42,DailyShopTypeTable!$B:$E,3,0),$B42&lt;=VLOOKUP($C42,DailyShopTypeTable!$B:$E,4,0)),"","슬롯타입이상"))</f>
        <v/>
      </c>
    </row>
    <row r="43" spans="1:5" hidden="1">
      <c r="A43">
        <v>5</v>
      </c>
      <c r="B43">
        <v>5</v>
      </c>
      <c r="D43" t="str">
        <f t="shared" ca="1" si="0"/>
        <v/>
      </c>
      <c r="E43" t="str">
        <f>IF(ISBLANK($C43),"",
IF(AND($B43&gt;=VLOOKUP($C43,DailyShopTypeTable!$B:$E,3,0),$B43&lt;=VLOOKUP($C43,DailyShopTypeTable!$B:$E,4,0)),"","슬롯타입이상"))</f>
        <v/>
      </c>
    </row>
    <row r="44" spans="1:5" hidden="1">
      <c r="A44">
        <v>5</v>
      </c>
      <c r="B44">
        <v>6</v>
      </c>
      <c r="D44" t="str">
        <f t="shared" ca="1" si="0"/>
        <v/>
      </c>
      <c r="E44" t="str">
        <f>IF(ISBLANK($C44),"",
IF(AND($B44&gt;=VLOOKUP($C44,DailyShopTypeTable!$B:$E,3,0),$B44&lt;=VLOOKUP($C44,DailyShopTypeTable!$B:$E,4,0)),"","슬롯타입이상"))</f>
        <v/>
      </c>
    </row>
    <row r="45" spans="1:5" hidden="1">
      <c r="A45">
        <v>5</v>
      </c>
      <c r="B45">
        <v>7</v>
      </c>
      <c r="D45" t="str">
        <f t="shared" ca="1" si="0"/>
        <v/>
      </c>
      <c r="E45" t="str">
        <f>IF(ISBLANK($C45),"",
IF(AND($B45&gt;=VLOOKUP($C45,DailyShopTypeTable!$B:$E,3,0),$B45&lt;=VLOOKUP($C45,DailyShopTypeTable!$B:$E,4,0)),"","슬롯타입이상"))</f>
        <v/>
      </c>
    </row>
    <row r="46" spans="1:5" hidden="1">
      <c r="A46">
        <v>5</v>
      </c>
      <c r="B46">
        <v>8</v>
      </c>
      <c r="D46" t="str">
        <f t="shared" ca="1" si="0"/>
        <v/>
      </c>
      <c r="E46" t="str">
        <f>IF(ISBLANK($C46),"",
IF(AND($B46&gt;=VLOOKUP($C46,DailyShopTypeTable!$B:$E,3,0),$B46&lt;=VLOOKUP($C46,DailyShopTypeTable!$B:$E,4,0)),"","슬롯타입이상"))</f>
        <v/>
      </c>
    </row>
    <row r="47" spans="1:5" hidden="1">
      <c r="A47">
        <v>6</v>
      </c>
      <c r="B47">
        <v>0</v>
      </c>
      <c r="D47" t="str">
        <f t="shared" ca="1" si="0"/>
        <v/>
      </c>
      <c r="E47" t="str">
        <f>IF(ISBLANK($C47),"",
IF(AND($B47&gt;=VLOOKUP($C47,DailyShopTypeTable!$B:$E,3,0),$B47&lt;=VLOOKUP($C47,DailyShopTypeTable!$B:$E,4,0)),"","슬롯타입이상"))</f>
        <v/>
      </c>
    </row>
    <row r="48" spans="1:5" hidden="1">
      <c r="A48">
        <v>6</v>
      </c>
      <c r="B48">
        <v>1</v>
      </c>
      <c r="D48" t="str">
        <f t="shared" ca="1" si="0"/>
        <v/>
      </c>
      <c r="E48" t="str">
        <f>IF(ISBLANK($C48),"",
IF(AND($B48&gt;=VLOOKUP($C48,DailyShopTypeTable!$B:$E,3,0),$B48&lt;=VLOOKUP($C48,DailyShopTypeTable!$B:$E,4,0)),"","슬롯타입이상"))</f>
        <v/>
      </c>
    </row>
    <row r="49" spans="1:5" hidden="1">
      <c r="A49">
        <v>6</v>
      </c>
      <c r="B49">
        <v>2</v>
      </c>
      <c r="D49" t="str">
        <f t="shared" ca="1" si="0"/>
        <v/>
      </c>
      <c r="E49" t="str">
        <f>IF(ISBLANK($C49),"",
IF(AND($B49&gt;=VLOOKUP($C49,DailyShopTypeTable!$B:$E,3,0),$B49&lt;=VLOOKUP($C49,DailyShopTypeTable!$B:$E,4,0)),"","슬롯타입이상"))</f>
        <v/>
      </c>
    </row>
    <row r="50" spans="1:5" hidden="1">
      <c r="A50">
        <v>6</v>
      </c>
      <c r="B50">
        <v>3</v>
      </c>
      <c r="D50" t="str">
        <f t="shared" ca="1" si="0"/>
        <v/>
      </c>
      <c r="E50" t="str">
        <f>IF(ISBLANK($C50),"",
IF(AND($B50&gt;=VLOOKUP($C50,DailyShopTypeTable!$B:$E,3,0),$B50&lt;=VLOOKUP($C50,DailyShopTypeTable!$B:$E,4,0)),"","슬롯타입이상"))</f>
        <v/>
      </c>
    </row>
    <row r="51" spans="1:5" hidden="1">
      <c r="A51">
        <v>6</v>
      </c>
      <c r="B51">
        <v>4</v>
      </c>
      <c r="D51" t="str">
        <f t="shared" ca="1" si="0"/>
        <v/>
      </c>
      <c r="E51" t="str">
        <f>IF(ISBLANK($C51),"",
IF(AND($B51&gt;=VLOOKUP($C51,DailyShopTypeTable!$B:$E,3,0),$B51&lt;=VLOOKUP($C51,DailyShopTypeTable!$B:$E,4,0)),"","슬롯타입이상"))</f>
        <v/>
      </c>
    </row>
    <row r="52" spans="1:5" hidden="1">
      <c r="A52">
        <v>6</v>
      </c>
      <c r="B52">
        <v>5</v>
      </c>
      <c r="D52" t="str">
        <f t="shared" ca="1" si="0"/>
        <v/>
      </c>
      <c r="E52" t="str">
        <f>IF(ISBLANK($C52),"",
IF(AND($B52&gt;=VLOOKUP($C52,DailyShopTypeTable!$B:$E,3,0),$B52&lt;=VLOOKUP($C52,DailyShopTypeTable!$B:$E,4,0)),"","슬롯타입이상"))</f>
        <v/>
      </c>
    </row>
    <row r="53" spans="1:5" hidden="1">
      <c r="A53">
        <v>6</v>
      </c>
      <c r="B53">
        <v>6</v>
      </c>
      <c r="D53" t="str">
        <f t="shared" ca="1" si="0"/>
        <v/>
      </c>
      <c r="E53" t="str">
        <f>IF(ISBLANK($C53),"",
IF(AND($B53&gt;=VLOOKUP($C53,DailyShopTypeTable!$B:$E,3,0),$B53&lt;=VLOOKUP($C53,DailyShopTypeTable!$B:$E,4,0)),"","슬롯타입이상"))</f>
        <v/>
      </c>
    </row>
    <row r="54" spans="1:5" hidden="1">
      <c r="A54">
        <v>6</v>
      </c>
      <c r="B54">
        <v>7</v>
      </c>
      <c r="D54" t="str">
        <f t="shared" ca="1" si="0"/>
        <v/>
      </c>
      <c r="E54" t="str">
        <f>IF(ISBLANK($C54),"",
IF(AND($B54&gt;=VLOOKUP($C54,DailyShopTypeTable!$B:$E,3,0),$B54&lt;=VLOOKUP($C54,DailyShopTypeTable!$B:$E,4,0)),"","슬롯타입이상"))</f>
        <v/>
      </c>
    </row>
    <row r="55" spans="1:5" hidden="1">
      <c r="A55">
        <v>6</v>
      </c>
      <c r="B55">
        <v>8</v>
      </c>
      <c r="D55" t="str">
        <f t="shared" ca="1" si="0"/>
        <v/>
      </c>
      <c r="E55" t="str">
        <f>IF(ISBLANK($C55),"",
IF(AND($B55&gt;=VLOOKUP($C55,DailyShopTypeTable!$B:$E,3,0),$B55&lt;=VLOOKUP($C55,DailyShopTypeTable!$B:$E,4,0)),"","슬롯타입이상"))</f>
        <v/>
      </c>
    </row>
    <row r="56" spans="1:5" hidden="1">
      <c r="A56">
        <v>7</v>
      </c>
      <c r="B56">
        <v>0</v>
      </c>
      <c r="D56" t="str">
        <f t="shared" ca="1" si="0"/>
        <v/>
      </c>
      <c r="E56" t="str">
        <f>IF(ISBLANK($C56),"",
IF(AND($B56&gt;=VLOOKUP($C56,DailyShopTypeTable!$B:$E,3,0),$B56&lt;=VLOOKUP($C56,DailyShopTypeTable!$B:$E,4,0)),"","슬롯타입이상"))</f>
        <v/>
      </c>
    </row>
    <row r="57" spans="1:5" hidden="1">
      <c r="A57">
        <v>7</v>
      </c>
      <c r="B57">
        <v>1</v>
      </c>
      <c r="D57" t="str">
        <f t="shared" ca="1" si="0"/>
        <v/>
      </c>
      <c r="E57" t="str">
        <f>IF(ISBLANK($C57),"",
IF(AND($B57&gt;=VLOOKUP($C57,DailyShopTypeTable!$B:$E,3,0),$B57&lt;=VLOOKUP($C57,DailyShopTypeTable!$B:$E,4,0)),"","슬롯타입이상"))</f>
        <v/>
      </c>
    </row>
    <row r="58" spans="1:5" hidden="1">
      <c r="A58">
        <v>7</v>
      </c>
      <c r="B58">
        <v>2</v>
      </c>
      <c r="D58" t="str">
        <f t="shared" ca="1" si="0"/>
        <v/>
      </c>
      <c r="E58" t="str">
        <f>IF(ISBLANK($C58),"",
IF(AND($B58&gt;=VLOOKUP($C58,DailyShopTypeTable!$B:$E,3,0),$B58&lt;=VLOOKUP($C58,DailyShopTypeTable!$B:$E,4,0)),"","슬롯타입이상"))</f>
        <v/>
      </c>
    </row>
    <row r="59" spans="1:5" hidden="1">
      <c r="A59">
        <v>7</v>
      </c>
      <c r="B59">
        <v>3</v>
      </c>
      <c r="D59" t="str">
        <f t="shared" ca="1" si="0"/>
        <v/>
      </c>
      <c r="E59" t="str">
        <f>IF(ISBLANK($C59),"",
IF(AND($B59&gt;=VLOOKUP($C59,DailyShopTypeTable!$B:$E,3,0),$B59&lt;=VLOOKUP($C59,DailyShopTypeTable!$B:$E,4,0)),"","슬롯타입이상"))</f>
        <v/>
      </c>
    </row>
    <row r="60" spans="1:5" hidden="1">
      <c r="A60">
        <v>7</v>
      </c>
      <c r="B60">
        <v>4</v>
      </c>
      <c r="D60" t="str">
        <f t="shared" ca="1" si="0"/>
        <v/>
      </c>
      <c r="E60" t="str">
        <f>IF(ISBLANK($C60),"",
IF(AND($B60&gt;=VLOOKUP($C60,DailyShopTypeTable!$B:$E,3,0),$B60&lt;=VLOOKUP($C60,DailyShopTypeTable!$B:$E,4,0)),"","슬롯타입이상"))</f>
        <v/>
      </c>
    </row>
    <row r="61" spans="1:5" hidden="1">
      <c r="A61">
        <v>7</v>
      </c>
      <c r="B61">
        <v>5</v>
      </c>
      <c r="D61" t="str">
        <f t="shared" ca="1" si="0"/>
        <v/>
      </c>
      <c r="E61" t="str">
        <f>IF(ISBLANK($C61),"",
IF(AND($B61&gt;=VLOOKUP($C61,DailyShopTypeTable!$B:$E,3,0),$B61&lt;=VLOOKUP($C61,DailyShopTypeTable!$B:$E,4,0)),"","슬롯타입이상"))</f>
        <v/>
      </c>
    </row>
    <row r="62" spans="1:5" hidden="1">
      <c r="A62">
        <v>7</v>
      </c>
      <c r="B62">
        <v>6</v>
      </c>
      <c r="D62" t="str">
        <f t="shared" ca="1" si="0"/>
        <v/>
      </c>
      <c r="E62" t="str">
        <f>IF(ISBLANK($C62),"",
IF(AND($B62&gt;=VLOOKUP($C62,DailyShopTypeTable!$B:$E,3,0),$B62&lt;=VLOOKUP($C62,DailyShopTypeTable!$B:$E,4,0)),"","슬롯타입이상"))</f>
        <v/>
      </c>
    </row>
    <row r="63" spans="1:5" hidden="1">
      <c r="A63">
        <v>7</v>
      </c>
      <c r="B63">
        <v>7</v>
      </c>
      <c r="D63" t="str">
        <f t="shared" ca="1" si="0"/>
        <v/>
      </c>
      <c r="E63" t="str">
        <f>IF(ISBLANK($C63),"",
IF(AND($B63&gt;=VLOOKUP($C63,DailyShopTypeTable!$B:$E,3,0),$B63&lt;=VLOOKUP($C63,DailyShopTypeTable!$B:$E,4,0)),"","슬롯타입이상"))</f>
        <v/>
      </c>
    </row>
    <row r="64" spans="1:5" hidden="1">
      <c r="A64">
        <v>7</v>
      </c>
      <c r="B64">
        <v>8</v>
      </c>
      <c r="D64" t="str">
        <f t="shared" ca="1" si="0"/>
        <v/>
      </c>
      <c r="E64" t="str">
        <f>IF(ISBLANK($C64),"",
IF(AND($B64&gt;=VLOOKUP($C64,DailyShopTypeTable!$B:$E,3,0),$B64&lt;=VLOOKUP($C64,DailyShopTypeTable!$B:$E,4,0)),"","슬롯타입이상"))</f>
        <v/>
      </c>
    </row>
    <row r="65" spans="1:5" hidden="1">
      <c r="A65">
        <v>8</v>
      </c>
      <c r="B65">
        <v>0</v>
      </c>
      <c r="D65" t="str">
        <f t="shared" ca="1" si="0"/>
        <v/>
      </c>
      <c r="E65" t="str">
        <f>IF(ISBLANK($C65),"",
IF(AND($B65&gt;=VLOOKUP($C65,DailyShopTypeTable!$B:$E,3,0),$B65&lt;=VLOOKUP($C65,DailyShopTypeTable!$B:$E,4,0)),"","슬롯타입이상"))</f>
        <v/>
      </c>
    </row>
    <row r="66" spans="1:5" hidden="1">
      <c r="A66">
        <v>8</v>
      </c>
      <c r="B66">
        <v>1</v>
      </c>
      <c r="D66" t="str">
        <f t="shared" ca="1" si="0"/>
        <v/>
      </c>
      <c r="E66" t="str">
        <f>IF(ISBLANK($C66),"",
IF(AND($B66&gt;=VLOOKUP($C66,DailyShopTypeTable!$B:$E,3,0),$B66&lt;=VLOOKUP($C66,DailyShopTypeTable!$B:$E,4,0)),"","슬롯타입이상"))</f>
        <v/>
      </c>
    </row>
    <row r="67" spans="1:5" hidden="1">
      <c r="A67">
        <v>8</v>
      </c>
      <c r="B67">
        <v>2</v>
      </c>
      <c r="D67" t="str">
        <f t="shared" ref="D67:D107" ca="1" si="1">IF(ISBLANK(C67),"",
VLOOKUP(C67,OFFSET(INDIRECT("$A:$B"),0,MATCH(C$1&amp;"_Verify",INDIRECT("$1:$1"),0)-1),2,0)
)</f>
        <v/>
      </c>
      <c r="E67" t="str">
        <f>IF(ISBLANK($C67),"",
IF(AND($B67&gt;=VLOOKUP($C67,DailyShopTypeTable!$B:$E,3,0),$B67&lt;=VLOOKUP($C67,DailyShopTypeTable!$B:$E,4,0)),"","슬롯타입이상"))</f>
        <v/>
      </c>
    </row>
    <row r="68" spans="1:5" hidden="1">
      <c r="A68">
        <v>8</v>
      </c>
      <c r="B68">
        <v>3</v>
      </c>
      <c r="D68" t="str">
        <f t="shared" ca="1" si="1"/>
        <v/>
      </c>
      <c r="E68" t="str">
        <f>IF(ISBLANK($C68),"",
IF(AND($B68&gt;=VLOOKUP($C68,DailyShopTypeTable!$B:$E,3,0),$B68&lt;=VLOOKUP($C68,DailyShopTypeTable!$B:$E,4,0)),"","슬롯타입이상"))</f>
        <v/>
      </c>
    </row>
    <row r="69" spans="1:5" hidden="1">
      <c r="A69">
        <v>8</v>
      </c>
      <c r="B69">
        <v>4</v>
      </c>
      <c r="D69" t="str">
        <f t="shared" ca="1" si="1"/>
        <v/>
      </c>
      <c r="E69" t="str">
        <f>IF(ISBLANK($C69),"",
IF(AND($B69&gt;=VLOOKUP($C69,DailyShopTypeTable!$B:$E,3,0),$B69&lt;=VLOOKUP($C69,DailyShopTypeTable!$B:$E,4,0)),"","슬롯타입이상"))</f>
        <v/>
      </c>
    </row>
    <row r="70" spans="1:5" hidden="1">
      <c r="A70">
        <v>8</v>
      </c>
      <c r="B70">
        <v>5</v>
      </c>
      <c r="D70" t="str">
        <f t="shared" ca="1" si="1"/>
        <v/>
      </c>
      <c r="E70" t="str">
        <f>IF(ISBLANK($C70),"",
IF(AND($B70&gt;=VLOOKUP($C70,DailyShopTypeTable!$B:$E,3,0),$B70&lt;=VLOOKUP($C70,DailyShopTypeTable!$B:$E,4,0)),"","슬롯타입이상"))</f>
        <v/>
      </c>
    </row>
    <row r="71" spans="1:5" hidden="1">
      <c r="A71">
        <v>8</v>
      </c>
      <c r="B71">
        <v>6</v>
      </c>
      <c r="D71" t="str">
        <f t="shared" ca="1" si="1"/>
        <v/>
      </c>
      <c r="E71" t="str">
        <f>IF(ISBLANK($C71),"",
IF(AND($B71&gt;=VLOOKUP($C71,DailyShopTypeTable!$B:$E,3,0),$B71&lt;=VLOOKUP($C71,DailyShopTypeTable!$B:$E,4,0)),"","슬롯타입이상"))</f>
        <v/>
      </c>
    </row>
    <row r="72" spans="1:5" hidden="1">
      <c r="A72">
        <v>8</v>
      </c>
      <c r="B72">
        <v>7</v>
      </c>
      <c r="D72" t="str">
        <f t="shared" ca="1" si="1"/>
        <v/>
      </c>
      <c r="E72" t="str">
        <f>IF(ISBLANK($C72),"",
IF(AND($B72&gt;=VLOOKUP($C72,DailyShopTypeTable!$B:$E,3,0),$B72&lt;=VLOOKUP($C72,DailyShopTypeTable!$B:$E,4,0)),"","슬롯타입이상"))</f>
        <v/>
      </c>
    </row>
    <row r="73" spans="1:5" hidden="1">
      <c r="A73">
        <v>8</v>
      </c>
      <c r="B73">
        <v>8</v>
      </c>
      <c r="D73" t="str">
        <f t="shared" ca="1" si="1"/>
        <v/>
      </c>
      <c r="E73" t="str">
        <f>IF(ISBLANK($C73),"",
IF(AND($B73&gt;=VLOOKUP($C73,DailyShopTypeTable!$B:$E,3,0),$B73&lt;=VLOOKUP($C73,DailyShopTypeTable!$B:$E,4,0)),"","슬롯타입이상"))</f>
        <v/>
      </c>
    </row>
    <row r="74" spans="1:5" hidden="1">
      <c r="A74">
        <v>9</v>
      </c>
      <c r="B74">
        <v>0</v>
      </c>
      <c r="D74" t="str">
        <f t="shared" ca="1" si="1"/>
        <v/>
      </c>
      <c r="E74" t="str">
        <f>IF(ISBLANK($C74),"",
IF(AND($B74&gt;=VLOOKUP($C74,DailyShopTypeTable!$B:$E,3,0),$B74&lt;=VLOOKUP($C74,DailyShopTypeTable!$B:$E,4,0)),"","슬롯타입이상"))</f>
        <v/>
      </c>
    </row>
    <row r="75" spans="1:5" hidden="1">
      <c r="A75">
        <v>9</v>
      </c>
      <c r="B75">
        <v>1</v>
      </c>
      <c r="D75" t="str">
        <f t="shared" ca="1" si="1"/>
        <v/>
      </c>
      <c r="E75" t="str">
        <f>IF(ISBLANK($C75),"",
IF(AND($B75&gt;=VLOOKUP($C75,DailyShopTypeTable!$B:$E,3,0),$B75&lt;=VLOOKUP($C75,DailyShopTypeTable!$B:$E,4,0)),"","슬롯타입이상"))</f>
        <v/>
      </c>
    </row>
    <row r="76" spans="1:5" hidden="1">
      <c r="A76">
        <v>9</v>
      </c>
      <c r="B76">
        <v>2</v>
      </c>
      <c r="D76" t="str">
        <f t="shared" ca="1" si="1"/>
        <v/>
      </c>
      <c r="E76" t="str">
        <f>IF(ISBLANK($C76),"",
IF(AND($B76&gt;=VLOOKUP($C76,DailyShopTypeTable!$B:$E,3,0),$B76&lt;=VLOOKUP($C76,DailyShopTypeTable!$B:$E,4,0)),"","슬롯타입이상"))</f>
        <v/>
      </c>
    </row>
    <row r="77" spans="1:5" hidden="1">
      <c r="A77">
        <v>9</v>
      </c>
      <c r="B77">
        <v>3</v>
      </c>
      <c r="D77" t="str">
        <f t="shared" ca="1" si="1"/>
        <v/>
      </c>
      <c r="E77" t="str">
        <f>IF(ISBLANK($C77),"",
IF(AND($B77&gt;=VLOOKUP($C77,DailyShopTypeTable!$B:$E,3,0),$B77&lt;=VLOOKUP($C77,DailyShopTypeTable!$B:$E,4,0)),"","슬롯타입이상"))</f>
        <v/>
      </c>
    </row>
    <row r="78" spans="1:5" hidden="1">
      <c r="A78">
        <v>9</v>
      </c>
      <c r="B78">
        <v>4</v>
      </c>
      <c r="D78" t="str">
        <f t="shared" ca="1" si="1"/>
        <v/>
      </c>
      <c r="E78" t="str">
        <f>IF(ISBLANK($C78),"",
IF(AND($B78&gt;=VLOOKUP($C78,DailyShopTypeTable!$B:$E,3,0),$B78&lt;=VLOOKUP($C78,DailyShopTypeTable!$B:$E,4,0)),"","슬롯타입이상"))</f>
        <v/>
      </c>
    </row>
    <row r="79" spans="1:5" hidden="1">
      <c r="A79">
        <v>9</v>
      </c>
      <c r="B79">
        <v>5</v>
      </c>
      <c r="D79" t="str">
        <f t="shared" ca="1" si="1"/>
        <v/>
      </c>
      <c r="E79" t="str">
        <f>IF(ISBLANK($C79),"",
IF(AND($B79&gt;=VLOOKUP($C79,DailyShopTypeTable!$B:$E,3,0),$B79&lt;=VLOOKUP($C79,DailyShopTypeTable!$B:$E,4,0)),"","슬롯타입이상"))</f>
        <v/>
      </c>
    </row>
    <row r="80" spans="1:5" hidden="1">
      <c r="A80">
        <v>9</v>
      </c>
      <c r="B80">
        <v>6</v>
      </c>
      <c r="D80" t="str">
        <f t="shared" ca="1" si="1"/>
        <v/>
      </c>
      <c r="E80" t="str">
        <f>IF(ISBLANK($C80),"",
IF(AND($B80&gt;=VLOOKUP($C80,DailyShopTypeTable!$B:$E,3,0),$B80&lt;=VLOOKUP($C80,DailyShopTypeTable!$B:$E,4,0)),"","슬롯타입이상"))</f>
        <v/>
      </c>
    </row>
    <row r="81" spans="1:14" hidden="1">
      <c r="A81">
        <v>9</v>
      </c>
      <c r="B81">
        <v>7</v>
      </c>
      <c r="D81" t="str">
        <f t="shared" ca="1" si="1"/>
        <v/>
      </c>
      <c r="E81" t="str">
        <f>IF(ISBLANK($C81),"",
IF(AND($B81&gt;=VLOOKUP($C81,DailyShopTypeTable!$B:$E,3,0),$B81&lt;=VLOOKUP($C81,DailyShopTypeTable!$B:$E,4,0)),"","슬롯타입이상"))</f>
        <v/>
      </c>
    </row>
    <row r="82" spans="1:14" hidden="1">
      <c r="A82">
        <v>9</v>
      </c>
      <c r="B82">
        <v>8</v>
      </c>
      <c r="D82" t="str">
        <f t="shared" ca="1" si="1"/>
        <v/>
      </c>
      <c r="E82" t="str">
        <f>IF(ISBLANK($C82),"",
IF(AND($B82&gt;=VLOOKUP($C82,DailyShopTypeTable!$B:$E,3,0),$B82&lt;=VLOOKUP($C82,DailyShopTypeTable!$B:$E,4,0)),"","슬롯타입이상"))</f>
        <v/>
      </c>
    </row>
    <row r="83" spans="1:14">
      <c r="A83">
        <v>10</v>
      </c>
      <c r="B83">
        <v>0</v>
      </c>
      <c r="C83" t="s">
        <v>125</v>
      </c>
      <c r="D83" t="str">
        <f t="shared" ca="1" si="1"/>
        <v>fe</v>
      </c>
      <c r="E83" t="str">
        <f>IF(ISBLANK($C83),"",
IF(AND($B83&gt;=VLOOKUP($C83,DailyShopTypeTable!$B:$E,3,0),$B83&lt;=VLOOKUP($C83,DailyShopTypeTable!$B:$E,4,0)),"","슬롯타입이상"))</f>
        <v/>
      </c>
      <c r="F83" t="s">
        <v>162</v>
      </c>
      <c r="G83" t="str">
        <f ca="1">IF(OR(AND(NOT(ISERROR(FIND("상자",C83))),ISBLANK(F83)),AND(ISBLANK(C83),ISBLANK(F83))),"",
IF(AND(NOT(ISERROR(FIND("상자",C83))),NOT(ISBLANK(F83))),"밸류불필요",
IF(AND(ISERROR(FIND("상자",C83)),ISBLANK(F83)),"밸류필요",
IF(NOT(ISERROR(FIND("장비",C83))),
  IFERROR(VLOOKUP(F83,[1]EquipTable!$A:$S,MATCH("이름참고",[1]EquipTable!$1:$1,0),0),"장비없음"),
IF(NOT(ISERROR(FIND("캐릭터",C83))),
  IFERROR(VLOOKUP(F83,[2]ActorTable!$A:$G,MATCH("이름참고",[2]ActorTable!$1:$1,0),0),"캐릭터없음"),
"")))))</f>
        <v>용력의 방패</v>
      </c>
      <c r="H83">
        <v>1</v>
      </c>
      <c r="J83" t="s">
        <v>152</v>
      </c>
      <c r="L83">
        <v>840</v>
      </c>
      <c r="M83">
        <v>530</v>
      </c>
      <c r="N83">
        <v>1</v>
      </c>
    </row>
    <row r="84" spans="1:14">
      <c r="A84">
        <v>10</v>
      </c>
      <c r="B84">
        <v>1</v>
      </c>
      <c r="C84" t="s">
        <v>127</v>
      </c>
      <c r="D84" t="str">
        <f t="shared" ca="1" si="1"/>
        <v>bn</v>
      </c>
      <c r="E84" t="str">
        <f>IF(ISBLANK($C84),"",
IF(AND($B84&gt;=VLOOKUP($C84,DailyShopTypeTable!$B:$E,3,0),$B84&lt;=VLOOKUP($C84,DailyShopTypeTable!$B:$E,4,0)),"","슬롯타입이상"))</f>
        <v/>
      </c>
      <c r="G84" t="str">
        <f>IF(OR(AND(NOT(ISERROR(FIND("상자",C84))),ISBLANK(F84)),AND(ISBLANK(C84),ISBLANK(F84))),"",
IF(AND(NOT(ISERROR(FIND("상자",C84))),NOT(ISBLANK(F84))),"밸류불필요",
IF(AND(ISERROR(FIND("상자",C84)),ISBLANK(F84)),"밸류필요",
IF(NOT(ISERROR(FIND("장비",C84))),
  IFERROR(VLOOKUP(F84,[1]EquipTable!$A:$S,MATCH("이름참고",[1]EquipTable!$1:$1,0),0),"장비없음"),
IF(NOT(ISERROR(FIND("캐릭터",C84))),
  IFERROR(VLOOKUP(F84,[2]ActorTable!$A:$G,MATCH("이름참고",[2]ActorTable!$1:$1,0),0),"캐릭터없음"),
"")))))</f>
        <v/>
      </c>
      <c r="H84">
        <v>1</v>
      </c>
      <c r="J84" t="s">
        <v>152</v>
      </c>
      <c r="M84">
        <v>30</v>
      </c>
      <c r="N84">
        <v>1</v>
      </c>
    </row>
    <row r="85" spans="1:14">
      <c r="A85">
        <v>10</v>
      </c>
      <c r="B85">
        <v>2</v>
      </c>
      <c r="C85" t="s">
        <v>129</v>
      </c>
      <c r="D85" t="str">
        <f t="shared" ca="1" si="1"/>
        <v>bh</v>
      </c>
      <c r="E85" t="str">
        <f>IF(ISBLANK($C85),"",
IF(AND($B85&gt;=VLOOKUP($C85,DailyShopTypeTable!$B:$E,3,0),$B85&lt;=VLOOKUP($C85,DailyShopTypeTable!$B:$E,4,0)),"","슬롯타입이상"))</f>
        <v/>
      </c>
      <c r="G85" t="str">
        <f>IF(OR(AND(NOT(ISERROR(FIND("상자",C85))),ISBLANK(F85)),AND(ISBLANK(C85),ISBLANK(F85))),"",
IF(AND(NOT(ISERROR(FIND("상자",C85))),NOT(ISBLANK(F85))),"밸류불필요",
IF(AND(ISERROR(FIND("상자",C85)),ISBLANK(F85)),"밸류필요",
IF(NOT(ISERROR(FIND("장비",C85))),
  IFERROR(VLOOKUP(F85,[1]EquipTable!$A:$S,MATCH("이름참고",[1]EquipTable!$1:$1,0),0),"장비없음"),
IF(NOT(ISERROR(FIND("캐릭터",C85))),
  IFERROR(VLOOKUP(F85,[2]ActorTable!$A:$G,MATCH("이름참고",[2]ActorTable!$1:$1,0),0),"캐릭터없음"),
"")))))</f>
        <v/>
      </c>
      <c r="H85">
        <v>1</v>
      </c>
      <c r="J85" t="s">
        <v>152</v>
      </c>
      <c r="L85">
        <v>120</v>
      </c>
      <c r="M85">
        <v>70</v>
      </c>
      <c r="N85">
        <v>1</v>
      </c>
    </row>
    <row r="86" spans="1:14">
      <c r="A86">
        <v>10</v>
      </c>
      <c r="B86">
        <v>3</v>
      </c>
      <c r="C86" t="s">
        <v>143</v>
      </c>
      <c r="D86" t="str">
        <f t="shared" ca="1" si="1"/>
        <v>upn</v>
      </c>
      <c r="E86" t="str">
        <f>IF(ISBLANK($C86),"",
IF(AND($B86&gt;=VLOOKUP($C86,DailyShopTypeTable!$B:$E,3,0),$B86&lt;=VLOOKUP($C86,DailyShopTypeTable!$B:$E,4,0)),"","슬롯타입이상"))</f>
        <v/>
      </c>
      <c r="F86">
        <v>57153</v>
      </c>
      <c r="G86" t="str">
        <f>IF(OR(AND(NOT(ISERROR(FIND("상자",C86))),ISBLANK(F86)),AND(ISBLANK(C86),ISBLANK(F86))),"",
IF(AND(NOT(ISERROR(FIND("상자",C86))),NOT(ISBLANK(F86))),"밸류불필요",
IF(AND(ISERROR(FIND("상자",C86)),ISBLANK(F86)),"밸류필요",
IF(NOT(ISERROR(FIND("장비",C86))),
  IFERROR(VLOOKUP(F86,[1]EquipTable!$A:$S,MATCH("이름참고",[1]EquipTable!$1:$1,0),0),"장비없음"),
IF(NOT(ISERROR(FIND("캐릭터",C86))),
  IFERROR(VLOOKUP(F86,[2]ActorTable!$A:$G,MATCH("이름참고",[2]ActorTable!$1:$1,0),0),"캐릭터없음"),
"")))))</f>
        <v>캐릭터없음</v>
      </c>
      <c r="H86">
        <v>16</v>
      </c>
      <c r="J86" t="s">
        <v>85</v>
      </c>
      <c r="M86">
        <v>1600</v>
      </c>
      <c r="N86">
        <v>1</v>
      </c>
    </row>
    <row r="87" spans="1:14">
      <c r="A87">
        <v>10</v>
      </c>
      <c r="B87">
        <v>4</v>
      </c>
      <c r="C87" t="s">
        <v>141</v>
      </c>
      <c r="D87" t="str">
        <f t="shared" ca="1" si="1"/>
        <v>uph</v>
      </c>
      <c r="E87" t="str">
        <f>IF(ISBLANK($C87),"",
IF(AND($B87&gt;=VLOOKUP($C87,DailyShopTypeTable!$B:$E,3,0),$B87&lt;=VLOOKUP($C87,DailyShopTypeTable!$B:$E,4,0)),"","슬롯타입이상"))</f>
        <v/>
      </c>
      <c r="F87">
        <v>56573</v>
      </c>
      <c r="G87" t="str">
        <f>IF(OR(AND(NOT(ISERROR(FIND("상자",C87))),ISBLANK(F87)),AND(ISBLANK(C87),ISBLANK(F87))),"",
IF(AND(NOT(ISERROR(FIND("상자",C87))),NOT(ISBLANK(F87))),"밸류불필요",
IF(AND(ISERROR(FIND("상자",C87)),ISBLANK(F87)),"밸류필요",
IF(NOT(ISERROR(FIND("장비",C87))),
  IFERROR(VLOOKUP(F87,[1]EquipTable!$A:$S,MATCH("이름참고",[1]EquipTable!$1:$1,0),0),"장비없음"),
IF(NOT(ISERROR(FIND("캐릭터",C87))),
  IFERROR(VLOOKUP(F87,[2]ActorTable!$A:$G,MATCH("이름참고",[2]ActorTable!$1:$1,0),0),"캐릭터없음"),
"")))))</f>
        <v>캐릭터없음</v>
      </c>
      <c r="H87">
        <v>18</v>
      </c>
      <c r="J87" t="s">
        <v>85</v>
      </c>
      <c r="M87">
        <v>1800</v>
      </c>
      <c r="N87">
        <v>1</v>
      </c>
    </row>
    <row r="88" spans="1:14">
      <c r="A88">
        <v>10</v>
      </c>
      <c r="B88">
        <v>5</v>
      </c>
      <c r="C88" t="s">
        <v>133</v>
      </c>
      <c r="D88" t="str">
        <f t="shared" ca="1" si="1"/>
        <v>fp</v>
      </c>
      <c r="E88" t="str">
        <f>IF(ISBLANK($C88),"",
IF(AND($B88&gt;=VLOOKUP($C88,DailyShopTypeTable!$B:$E,3,0),$B88&lt;=VLOOKUP($C88,DailyShopTypeTable!$B:$E,4,0)),"","슬롯타입이상"))</f>
        <v/>
      </c>
      <c r="F88" t="s">
        <v>164</v>
      </c>
      <c r="G88" t="str">
        <f>IF(OR(AND(NOT(ISERROR(FIND("상자",C88))),ISBLANK(F88)),AND(ISBLANK(C88),ISBLANK(F88))),"",
IF(AND(NOT(ISERROR(FIND("상자",C88))),NOT(ISBLANK(F88))),"밸류불필요",
IF(AND(ISERROR(FIND("상자",C88)),ISBLANK(F88)),"밸류필요",
IF(NOT(ISERROR(FIND("장비",C88))),
  IFERROR(VLOOKUP(F88,[1]EquipTable!$A:$S,MATCH("이름참고",[1]EquipTable!$1:$1,0),0),"장비없음"),
IF(NOT(ISERROR(FIND("캐릭터",C88))),
  IFERROR(VLOOKUP(F88,[2]ActorTable!$A:$G,MATCH("이름참고",[2]ActorTable!$1:$1,0),0),"캐릭터없음"),
"")))))</f>
        <v>메디아</v>
      </c>
      <c r="H88">
        <v>140</v>
      </c>
      <c r="J88" t="s">
        <v>152</v>
      </c>
      <c r="L88">
        <v>340</v>
      </c>
      <c r="M88">
        <v>120</v>
      </c>
      <c r="N88">
        <v>1</v>
      </c>
    </row>
    <row r="89" spans="1:14">
      <c r="A89">
        <v>10</v>
      </c>
      <c r="B89">
        <v>6</v>
      </c>
      <c r="C89" t="s">
        <v>143</v>
      </c>
      <c r="D89" t="str">
        <f t="shared" ca="1" si="1"/>
        <v>upn</v>
      </c>
      <c r="E89" t="str">
        <f>IF(ISBLANK($C89),"",
IF(AND($B89&gt;=VLOOKUP($C89,DailyShopTypeTable!$B:$E,3,0),$B89&lt;=VLOOKUP($C89,DailyShopTypeTable!$B:$E,4,0)),"","슬롯타입이상"))</f>
        <v/>
      </c>
      <c r="F89">
        <v>75145</v>
      </c>
      <c r="G89" t="str">
        <f>IF(OR(AND(NOT(ISERROR(FIND("상자",C89))),ISBLANK(F89)),AND(ISBLANK(C89),ISBLANK(F89))),"",
IF(AND(NOT(ISERROR(FIND("상자",C89))),NOT(ISBLANK(F89))),"밸류불필요",
IF(AND(ISERROR(FIND("상자",C89)),ISBLANK(F89)),"밸류필요",
IF(NOT(ISERROR(FIND("장비",C89))),
  IFERROR(VLOOKUP(F89,[1]EquipTable!$A:$S,MATCH("이름참고",[1]EquipTable!$1:$1,0),0),"장비없음"),
IF(NOT(ISERROR(FIND("캐릭터",C89))),
  IFERROR(VLOOKUP(F89,[2]ActorTable!$A:$G,MATCH("이름참고",[2]ActorTable!$1:$1,0),0),"캐릭터없음"),
"")))))</f>
        <v>캐릭터없음</v>
      </c>
      <c r="H89">
        <v>154</v>
      </c>
      <c r="J89" t="s">
        <v>152</v>
      </c>
      <c r="L89">
        <v>130</v>
      </c>
      <c r="M89">
        <v>16</v>
      </c>
      <c r="N89">
        <v>1</v>
      </c>
    </row>
    <row r="90" spans="1:14">
      <c r="A90">
        <v>10</v>
      </c>
      <c r="B90">
        <v>7</v>
      </c>
      <c r="C90" t="s">
        <v>131</v>
      </c>
      <c r="D90" t="str">
        <f ca="1">IF(ISBLANK(C90),"",
VLOOKUP(C90,OFFSET(INDIRECT("$A:$B"),0,MATCH(C$1&amp;"_Verify",INDIRECT("$1:$1"),0)-1),2,0)
)</f>
        <v>fc</v>
      </c>
      <c r="E90" t="str">
        <f>IF(ISBLANK($C90),"",
IF(AND($B90&gt;=VLOOKUP($C90,DailyShopTypeTable!$B:$E,3,0),$B90&lt;=VLOOKUP($C90,DailyShopTypeTable!$B:$E,4,0)),"","슬롯타입이상"))</f>
        <v/>
      </c>
      <c r="F90" t="s">
        <v>163</v>
      </c>
      <c r="G90" t="str">
        <f>IF(OR(AND(NOT(ISERROR(FIND("상자",C90))),ISBLANK(F90)),AND(ISBLANK(C90),ISBLANK(F90))),"",
IF(AND(NOT(ISERROR(FIND("상자",C90))),NOT(ISBLANK(F90))),"밸류불필요",
IF(AND(ISERROR(FIND("상자",C90)),ISBLANK(F90)),"밸류필요",
IF(NOT(ISERROR(FIND("장비",C90))),
  IFERROR(VLOOKUP(F90,[1]EquipTable!$A:$S,MATCH("이름참고",[1]EquipTable!$1:$1,0),0),"장비없음"),
IF(NOT(ISERROR(FIND("캐릭터",C90))),
  IFERROR(VLOOKUP(F90,[2]ActorTable!$A:$G,MATCH("이름참고",[2]ActorTable!$1:$1,0),0),"캐릭터없음"),
"")))))</f>
        <v>메릴</v>
      </c>
      <c r="H90">
        <v>1</v>
      </c>
      <c r="J90" t="s">
        <v>152</v>
      </c>
      <c r="L90">
        <v>1340</v>
      </c>
      <c r="M90">
        <v>720</v>
      </c>
      <c r="N90">
        <v>1</v>
      </c>
    </row>
    <row r="91" spans="1:14">
      <c r="A91">
        <v>10</v>
      </c>
      <c r="B91">
        <v>8</v>
      </c>
      <c r="C91" t="s">
        <v>139</v>
      </c>
      <c r="D91" t="str">
        <f ca="1">IF(ISBLANK(C91),"",
VLOOKUP(C91,OFFSET(INDIRECT("$A:$B"),0,MATCH(C$1&amp;"_Verify",INDIRECT("$1:$1"),0)-1),2,0)
)</f>
        <v>uch</v>
      </c>
      <c r="E91" t="str">
        <f>IF(ISBLANK($C91),"",
IF(AND($B91&gt;=VLOOKUP($C91,DailyShopTypeTable!$B:$E,3,0),$B91&lt;=VLOOKUP($C91,DailyShopTypeTable!$B:$E,4,0)),"","슬롯타입이상"))</f>
        <v/>
      </c>
      <c r="F91">
        <v>68415</v>
      </c>
      <c r="G91" t="str">
        <f>IF(OR(AND(NOT(ISERROR(FIND("상자",C91))),ISBLANK(F91)),AND(ISBLANK(C91),ISBLANK(F91))),"",
IF(AND(NOT(ISERROR(FIND("상자",C91))),NOT(ISBLANK(F91))),"밸류불필요",
IF(AND(ISERROR(FIND("상자",C91)),ISBLANK(F91)),"밸류필요",
IF(NOT(ISERROR(FIND("장비",C91))),
  IFERROR(VLOOKUP(F91,[1]EquipTable!$A:$S,MATCH("이름참고",[1]EquipTable!$1:$1,0),0),"장비없음"),
IF(NOT(ISERROR(FIND("캐릭터",C91))),
  IFERROR(VLOOKUP(F91,[2]ActorTable!$A:$G,MATCH("이름참고",[2]ActorTable!$1:$1,0),0),"캐릭터없음"),
"")))))</f>
        <v>캐릭터없음</v>
      </c>
      <c r="H91">
        <v>1</v>
      </c>
      <c r="J91" t="s">
        <v>152</v>
      </c>
      <c r="L91">
        <v>620</v>
      </c>
      <c r="M91">
        <v>230</v>
      </c>
      <c r="N91">
        <v>1</v>
      </c>
    </row>
    <row r="92" spans="1:14">
      <c r="A92">
        <v>11</v>
      </c>
      <c r="B92">
        <v>0</v>
      </c>
      <c r="C92" t="s">
        <v>125</v>
      </c>
      <c r="D92" t="str">
        <f t="shared" ca="1" si="1"/>
        <v>fe</v>
      </c>
      <c r="E92" t="str">
        <f>IF(ISBLANK($C92),"",
IF(AND($B92&gt;=VLOOKUP($C92,DailyShopTypeTable!$B:$E,3,0),$B92&lt;=VLOOKUP($C92,DailyShopTypeTable!$B:$E,4,0)),"","슬롯타입이상"))</f>
        <v/>
      </c>
      <c r="F92" t="s">
        <v>157</v>
      </c>
      <c r="G92" t="str">
        <f ca="1">IF(OR(AND(NOT(ISERROR(FIND("상자",C92))),ISBLANK(F92)),AND(ISBLANK(C92),ISBLANK(F92))),"",
IF(AND(NOT(ISERROR(FIND("상자",C92))),NOT(ISBLANK(F92))),"밸류불필요",
IF(AND(ISERROR(FIND("상자",C92)),ISBLANK(F92)),"밸류필요",
IF(NOT(ISERROR(FIND("장비",C92))),
  IFERROR(VLOOKUP(F92,[1]EquipTable!$A:$S,MATCH("이름참고",[1]EquipTable!$1:$1,0),0),"장비없음"),
IF(NOT(ISERROR(FIND("캐릭터",C92))),
  IFERROR(VLOOKUP(F92,[2]ActorTable!$A:$G,MATCH("이름참고",[2]ActorTable!$1:$1,0),0),"캐릭터없음"),
"")))))</f>
        <v>용사의 단검</v>
      </c>
      <c r="H92">
        <v>1</v>
      </c>
      <c r="J92" t="s">
        <v>85</v>
      </c>
      <c r="M92">
        <v>5000</v>
      </c>
      <c r="N92">
        <v>1</v>
      </c>
    </row>
    <row r="93" spans="1:14">
      <c r="A93">
        <v>11</v>
      </c>
      <c r="B93">
        <v>1</v>
      </c>
      <c r="C93" t="s">
        <v>125</v>
      </c>
      <c r="D93" t="str">
        <f t="shared" ca="1" si="1"/>
        <v>fe</v>
      </c>
      <c r="E93" t="str">
        <f>IF(ISBLANK($C93),"",
IF(AND($B93&gt;=VLOOKUP($C93,DailyShopTypeTable!$B:$E,3,0),$B93&lt;=VLOOKUP($C93,DailyShopTypeTable!$B:$E,4,0)),"","슬롯타입이상"))</f>
        <v/>
      </c>
      <c r="F93" t="s">
        <v>158</v>
      </c>
      <c r="G93" t="str">
        <f ca="1">IF(OR(AND(NOT(ISERROR(FIND("상자",C93))),ISBLANK(F93)),AND(ISBLANK(C93),ISBLANK(F93))),"",
IF(AND(NOT(ISERROR(FIND("상자",C93))),NOT(ISBLANK(F93))),"밸류불필요",
IF(AND(ISERROR(FIND("상자",C93)),ISBLANK(F93)),"밸류필요",
IF(NOT(ISERROR(FIND("장비",C93))),
  IFERROR(VLOOKUP(F93,[1]EquipTable!$A:$S,MATCH("이름참고",[1]EquipTable!$1:$1,0),0),"장비없음"),
IF(NOT(ISERROR(FIND("캐릭터",C93))),
  IFERROR(VLOOKUP(F93,[2]ActorTable!$A:$G,MATCH("이름참고",[2]ActorTable!$1:$1,0),0),"캐릭터없음"),
"")))))</f>
        <v>사파이어 대거</v>
      </c>
      <c r="H93">
        <v>1</v>
      </c>
      <c r="J93" t="s">
        <v>85</v>
      </c>
      <c r="M93">
        <v>24450</v>
      </c>
      <c r="N93">
        <v>1</v>
      </c>
    </row>
    <row r="94" spans="1:14">
      <c r="A94">
        <v>11</v>
      </c>
      <c r="B94">
        <v>2</v>
      </c>
      <c r="C94" t="s">
        <v>143</v>
      </c>
      <c r="D94" t="str">
        <f t="shared" ca="1" si="1"/>
        <v>upn</v>
      </c>
      <c r="E94" t="str">
        <f>IF(ISBLANK($C94),"",
IF(AND($B94&gt;=VLOOKUP($C94,DailyShopTypeTable!$B:$E,3,0),$B94&lt;=VLOOKUP($C94,DailyShopTypeTable!$B:$E,4,0)),"","슬롯타입이상"))</f>
        <v/>
      </c>
      <c r="F94">
        <v>57153</v>
      </c>
      <c r="G94" t="str">
        <f>IF(OR(AND(NOT(ISERROR(FIND("상자",C94))),ISBLANK(F94)),AND(ISBLANK(C94),ISBLANK(F94))),"",
IF(AND(NOT(ISERROR(FIND("상자",C94))),NOT(ISBLANK(F94))),"밸류불필요",
IF(AND(ISERROR(FIND("상자",C94)),ISBLANK(F94)),"밸류필요",
IF(NOT(ISERROR(FIND("장비",C94))),
  IFERROR(VLOOKUP(F94,[1]EquipTable!$A:$S,MATCH("이름참고",[1]EquipTable!$1:$1,0),0),"장비없음"),
IF(NOT(ISERROR(FIND("캐릭터",C94))),
  IFERROR(VLOOKUP(F94,[2]ActorTable!$A:$G,MATCH("이름참고",[2]ActorTable!$1:$1,0),0),"캐릭터없음"),
"")))))</f>
        <v>캐릭터없음</v>
      </c>
      <c r="H94">
        <v>21</v>
      </c>
      <c r="J94" t="s">
        <v>85</v>
      </c>
      <c r="M94">
        <v>2100</v>
      </c>
      <c r="N94">
        <v>1</v>
      </c>
    </row>
    <row r="95" spans="1:14">
      <c r="A95">
        <v>11</v>
      </c>
      <c r="B95">
        <v>3</v>
      </c>
      <c r="C95" t="s">
        <v>143</v>
      </c>
      <c r="D95" t="str">
        <f t="shared" ca="1" si="1"/>
        <v>upn</v>
      </c>
      <c r="E95" t="str">
        <f>IF(ISBLANK($C95),"",
IF(AND($B95&gt;=VLOOKUP($C95,DailyShopTypeTable!$B:$E,3,0),$B95&lt;=VLOOKUP($C95,DailyShopTypeTable!$B:$E,4,0)),"","슬롯타입이상"))</f>
        <v/>
      </c>
      <c r="F95">
        <v>34534</v>
      </c>
      <c r="G95" t="str">
        <f>IF(OR(AND(NOT(ISERROR(FIND("상자",C95))),ISBLANK(F95)),AND(ISBLANK(C95),ISBLANK(F95))),"",
IF(AND(NOT(ISERROR(FIND("상자",C95))),NOT(ISBLANK(F95))),"밸류불필요",
IF(AND(ISERROR(FIND("상자",C95)),ISBLANK(F95)),"밸류필요",
IF(NOT(ISERROR(FIND("장비",C95))),
  IFERROR(VLOOKUP(F95,[1]EquipTable!$A:$S,MATCH("이름참고",[1]EquipTable!$1:$1,0),0),"장비없음"),
IF(NOT(ISERROR(FIND("캐릭터",C95))),
  IFERROR(VLOOKUP(F95,[2]ActorTable!$A:$G,MATCH("이름참고",[2]ActorTable!$1:$1,0),0),"캐릭터없음"),
"")))))</f>
        <v>캐릭터없음</v>
      </c>
      <c r="H95">
        <v>16</v>
      </c>
      <c r="J95" t="s">
        <v>85</v>
      </c>
      <c r="M95">
        <v>1600</v>
      </c>
      <c r="N95">
        <v>1</v>
      </c>
    </row>
    <row r="96" spans="1:14">
      <c r="A96">
        <v>11</v>
      </c>
      <c r="B96">
        <v>4</v>
      </c>
      <c r="C96" t="s">
        <v>143</v>
      </c>
      <c r="D96" t="str">
        <f t="shared" ca="1" si="1"/>
        <v>upn</v>
      </c>
      <c r="E96" t="str">
        <f>IF(ISBLANK($C96),"",
IF(AND($B96&gt;=VLOOKUP($C96,DailyShopTypeTable!$B:$E,3,0),$B96&lt;=VLOOKUP($C96,DailyShopTypeTable!$B:$E,4,0)),"","슬롯타입이상"))</f>
        <v/>
      </c>
      <c r="F96">
        <v>66634</v>
      </c>
      <c r="G96" t="str">
        <f>IF(OR(AND(NOT(ISERROR(FIND("상자",C96))),ISBLANK(F96)),AND(ISBLANK(C96),ISBLANK(F96))),"",
IF(AND(NOT(ISERROR(FIND("상자",C96))),NOT(ISBLANK(F96))),"밸류불필요",
IF(AND(ISERROR(FIND("상자",C96)),ISBLANK(F96)),"밸류필요",
IF(NOT(ISERROR(FIND("장비",C96))),
  IFERROR(VLOOKUP(F96,[1]EquipTable!$A:$S,MATCH("이름참고",[1]EquipTable!$1:$1,0),0),"장비없음"),
IF(NOT(ISERROR(FIND("캐릭터",C96))),
  IFERROR(VLOOKUP(F96,[2]ActorTable!$A:$G,MATCH("이름참고",[2]ActorTable!$1:$1,0),0),"캐릭터없음"),
"")))))</f>
        <v>캐릭터없음</v>
      </c>
      <c r="H96">
        <v>18</v>
      </c>
      <c r="J96" t="s">
        <v>85</v>
      </c>
      <c r="M96">
        <v>1800</v>
      </c>
      <c r="N96">
        <v>1</v>
      </c>
    </row>
    <row r="97" spans="1:14">
      <c r="A97">
        <v>11</v>
      </c>
      <c r="B97">
        <v>5</v>
      </c>
      <c r="C97" t="s">
        <v>131</v>
      </c>
      <c r="D97" t="str">
        <f t="shared" ca="1" si="1"/>
        <v>fc</v>
      </c>
      <c r="E97" t="str">
        <f>IF(ISBLANK($C97),"",
IF(AND($B97&gt;=VLOOKUP($C97,DailyShopTypeTable!$B:$E,3,0),$B97&lt;=VLOOKUP($C97,DailyShopTypeTable!$B:$E,4,0)),"","슬롯타입이상"))</f>
        <v/>
      </c>
      <c r="F97" t="s">
        <v>159</v>
      </c>
      <c r="G97" t="str">
        <f>IF(OR(AND(NOT(ISERROR(FIND("상자",C97))),ISBLANK(F97)),AND(ISBLANK(C97),ISBLANK(F97))),"",
IF(AND(NOT(ISERROR(FIND("상자",C97))),NOT(ISBLANK(F97))),"밸류불필요",
IF(AND(ISERROR(FIND("상자",C97)),ISBLANK(F97)),"밸류필요",
IF(NOT(ISERROR(FIND("장비",C97))),
  IFERROR(VLOOKUP(F97,[1]EquipTable!$A:$S,MATCH("이름참고",[1]EquipTable!$1:$1,0),0),"장비없음"),
IF(NOT(ISERROR(FIND("캐릭터",C97))),
  IFERROR(VLOOKUP(F97,[2]ActorTable!$A:$G,MATCH("이름참고",[2]ActorTable!$1:$1,0),0),"캐릭터없음"),
"")))))</f>
        <v>린하이</v>
      </c>
      <c r="H97">
        <v>1</v>
      </c>
      <c r="J97" t="s">
        <v>152</v>
      </c>
      <c r="L97">
        <v>1500</v>
      </c>
      <c r="M97">
        <v>760</v>
      </c>
      <c r="N97">
        <v>1</v>
      </c>
    </row>
    <row r="98" spans="1:14">
      <c r="A98">
        <v>11</v>
      </c>
      <c r="B98">
        <v>6</v>
      </c>
      <c r="C98" t="s">
        <v>137</v>
      </c>
      <c r="D98" t="str">
        <f t="shared" ca="1" si="1"/>
        <v>fl2</v>
      </c>
      <c r="E98" t="str">
        <f>IF(ISBLANK($C98),"",
IF(AND($B98&gt;=VLOOKUP($C98,DailyShopTypeTable!$B:$E,3,0),$B98&lt;=VLOOKUP($C98,DailyShopTypeTable!$B:$E,4,0)),"","슬롯타입이상"))</f>
        <v/>
      </c>
      <c r="F98" t="s">
        <v>160</v>
      </c>
      <c r="G98" t="str">
        <f>IF(OR(AND(NOT(ISERROR(FIND("상자",C98))),ISBLANK(F98)),AND(ISBLANK(C98),ISBLANK(F98))),"",
IF(AND(NOT(ISERROR(FIND("상자",C98))),NOT(ISBLANK(F98))),"밸류불필요",
IF(AND(ISERROR(FIND("상자",C98)),ISBLANK(F98)),"밸류필요",
IF(NOT(ISERROR(FIND("장비",C98))),
  IFERROR(VLOOKUP(F98,[1]EquipTable!$A:$S,MATCH("이름참고",[1]EquipTable!$1:$1,0),0),"장비없음"),
IF(NOT(ISERROR(FIND("캐릭터",C98))),
  IFERROR(VLOOKUP(F98,[2]ActorTable!$A:$G,MATCH("이름참고",[2]ActorTable!$1:$1,0),0),"캐릭터없음"),
"")))))</f>
        <v>걸워리어</v>
      </c>
      <c r="H98">
        <v>1</v>
      </c>
      <c r="J98" t="s">
        <v>152</v>
      </c>
      <c r="L98">
        <v>1790</v>
      </c>
      <c r="M98">
        <v>830</v>
      </c>
      <c r="N98">
        <v>1</v>
      </c>
    </row>
    <row r="99" spans="1:14">
      <c r="A99">
        <v>11</v>
      </c>
      <c r="B99">
        <v>7</v>
      </c>
      <c r="C99" t="s">
        <v>131</v>
      </c>
      <c r="D99" t="str">
        <f ca="1">IF(ISBLANK(C99),"",
VLOOKUP(C99,OFFSET(INDIRECT("$A:$B"),0,MATCH(C$1&amp;"_Verify",INDIRECT("$1:$1"),0)-1),2,0)
)</f>
        <v>fc</v>
      </c>
      <c r="E99" t="str">
        <f>IF(ISBLANK($C99),"",
IF(AND($B99&gt;=VLOOKUP($C99,DailyShopTypeTable!$B:$E,3,0),$B99&lt;=VLOOKUP($C99,DailyShopTypeTable!$B:$E,4,0)),"","슬롯타입이상"))</f>
        <v/>
      </c>
      <c r="F99" t="s">
        <v>163</v>
      </c>
      <c r="G99" t="str">
        <f>IF(OR(AND(NOT(ISERROR(FIND("상자",C99))),ISBLANK(F99)),AND(ISBLANK(C99),ISBLANK(F99))),"",
IF(AND(NOT(ISERROR(FIND("상자",C99))),NOT(ISBLANK(F99))),"밸류불필요",
IF(AND(ISERROR(FIND("상자",C99)),ISBLANK(F99)),"밸류필요",
IF(NOT(ISERROR(FIND("장비",C99))),
  IFERROR(VLOOKUP(F99,[1]EquipTable!$A:$S,MATCH("이름참고",[1]EquipTable!$1:$1,0),0),"장비없음"),
IF(NOT(ISERROR(FIND("캐릭터",C99))),
  IFERROR(VLOOKUP(F99,[2]ActorTable!$A:$G,MATCH("이름참고",[2]ActorTable!$1:$1,0),0),"캐릭터없음"),
"")))))</f>
        <v>메릴</v>
      </c>
      <c r="H99">
        <v>1</v>
      </c>
      <c r="J99" t="s">
        <v>152</v>
      </c>
      <c r="L99">
        <v>1340</v>
      </c>
      <c r="M99">
        <v>720</v>
      </c>
      <c r="N99">
        <v>1</v>
      </c>
    </row>
    <row r="100" spans="1:14">
      <c r="A100">
        <v>11</v>
      </c>
      <c r="B100">
        <v>8</v>
      </c>
      <c r="C100" t="s">
        <v>139</v>
      </c>
      <c r="D100" t="str">
        <f ca="1">IF(ISBLANK(C100),"",
VLOOKUP(C100,OFFSET(INDIRECT("$A:$B"),0,MATCH(C$1&amp;"_Verify",INDIRECT("$1:$1"),0)-1),2,0)
)</f>
        <v>uch</v>
      </c>
      <c r="E100" t="str">
        <f>IF(ISBLANK($C100),"",
IF(AND($B100&gt;=VLOOKUP($C100,DailyShopTypeTable!$B:$E,3,0),$B100&lt;=VLOOKUP($C100,DailyShopTypeTable!$B:$E,4,0)),"","슬롯타입이상"))</f>
        <v/>
      </c>
      <c r="F100">
        <v>68415</v>
      </c>
      <c r="G100" t="str">
        <f>IF(OR(AND(NOT(ISERROR(FIND("상자",C100))),ISBLANK(F100)),AND(ISBLANK(C100),ISBLANK(F100))),"",
IF(AND(NOT(ISERROR(FIND("상자",C100))),NOT(ISBLANK(F100))),"밸류불필요",
IF(AND(ISERROR(FIND("상자",C100)),ISBLANK(F100)),"밸류필요",
IF(NOT(ISERROR(FIND("장비",C100))),
  IFERROR(VLOOKUP(F100,[1]EquipTable!$A:$S,MATCH("이름참고",[1]EquipTable!$1:$1,0),0),"장비없음"),
IF(NOT(ISERROR(FIND("캐릭터",C100))),
  IFERROR(VLOOKUP(F100,[2]ActorTable!$A:$G,MATCH("이름참고",[2]ActorTable!$1:$1,0),0),"캐릭터없음"),
"")))))</f>
        <v>캐릭터없음</v>
      </c>
      <c r="H100">
        <v>1</v>
      </c>
      <c r="J100" t="s">
        <v>152</v>
      </c>
      <c r="L100">
        <v>620</v>
      </c>
      <c r="M100">
        <v>230</v>
      </c>
      <c r="N100">
        <v>1</v>
      </c>
    </row>
    <row r="101" spans="1:14">
      <c r="A101">
        <v>12</v>
      </c>
      <c r="B101">
        <v>0</v>
      </c>
      <c r="C101" t="s">
        <v>125</v>
      </c>
      <c r="D101" t="str">
        <f t="shared" ca="1" si="1"/>
        <v>fe</v>
      </c>
      <c r="E101" t="str">
        <f>IF(ISBLANK($C101),"",
IF(AND($B101&gt;=VLOOKUP($C101,DailyShopTypeTable!$B:$E,3,0),$B101&lt;=VLOOKUP($C101,DailyShopTypeTable!$B:$E,4,0)),"","슬롯타입이상"))</f>
        <v/>
      </c>
      <c r="F101" t="s">
        <v>165</v>
      </c>
      <c r="G101" t="str">
        <f ca="1">IF(OR(AND(NOT(ISERROR(FIND("상자",C101))),ISBLANK(F101)),AND(ISBLANK(C101),ISBLANK(F101))),"",
IF(AND(NOT(ISERROR(FIND("상자",C101))),NOT(ISBLANK(F101))),"밸류불필요",
IF(AND(ISERROR(FIND("상자",C101)),ISBLANK(F101)),"밸류필요",
IF(NOT(ISERROR(FIND("장비",C101))),
  IFERROR(VLOOKUP(F101,[1]EquipTable!$A:$S,MATCH("이름참고",[1]EquipTable!$1:$1,0),0),"장비없음"),
IF(NOT(ISERROR(FIND("캐릭터",C101))),
  IFERROR(VLOOKUP(F101,[2]ActorTable!$A:$G,MATCH("이름참고",[2]ActorTable!$1:$1,0),0),"캐릭터없음"),
"")))))</f>
        <v>픽액스</v>
      </c>
      <c r="H101">
        <v>1</v>
      </c>
      <c r="J101" t="s">
        <v>152</v>
      </c>
      <c r="L101">
        <v>840</v>
      </c>
      <c r="M101">
        <v>530</v>
      </c>
      <c r="N101">
        <v>1</v>
      </c>
    </row>
    <row r="102" spans="1:14">
      <c r="A102">
        <v>12</v>
      </c>
      <c r="B102">
        <v>1</v>
      </c>
      <c r="C102" t="s">
        <v>125</v>
      </c>
      <c r="D102" t="str">
        <f t="shared" ca="1" si="1"/>
        <v>fe</v>
      </c>
      <c r="E102" t="str">
        <f>IF(ISBLANK($C102),"",
IF(AND($B102&gt;=VLOOKUP($C102,DailyShopTypeTable!$B:$E,3,0),$B102&lt;=VLOOKUP($C102,DailyShopTypeTable!$B:$E,4,0)),"","슬롯타입이상"))</f>
        <v/>
      </c>
      <c r="F102" t="s">
        <v>166</v>
      </c>
      <c r="G102" t="str">
        <f ca="1">IF(OR(AND(NOT(ISERROR(FIND("상자",C102))),ISBLANK(F102)),AND(ISBLANK(C102),ISBLANK(F102))),"",
IF(AND(NOT(ISERROR(FIND("상자",C102))),NOT(ISBLANK(F102))),"밸류불필요",
IF(AND(ISERROR(FIND("상자",C102)),ISBLANK(F102)),"밸류필요",
IF(NOT(ISERROR(FIND("장비",C102))),
  IFERROR(VLOOKUP(F102,[1]EquipTable!$A:$S,MATCH("이름참고",[1]EquipTable!$1:$1,0),0),"장비없음"),
IF(NOT(ISERROR(FIND("캐릭터",C102))),
  IFERROR(VLOOKUP(F102,[2]ActorTable!$A:$G,MATCH("이름참고",[2]ActorTable!$1:$1,0),0),"캐릭터없음"),
"")))))</f>
        <v>블레이드 보우</v>
      </c>
      <c r="H102">
        <v>1</v>
      </c>
      <c r="J102" t="s">
        <v>152</v>
      </c>
      <c r="M102">
        <v>30</v>
      </c>
      <c r="N102">
        <v>1</v>
      </c>
    </row>
    <row r="103" spans="1:14">
      <c r="A103">
        <v>12</v>
      </c>
      <c r="B103">
        <v>2</v>
      </c>
      <c r="C103" t="s">
        <v>143</v>
      </c>
      <c r="D103" t="str">
        <f t="shared" ca="1" si="1"/>
        <v>upn</v>
      </c>
      <c r="E103" t="str">
        <f>IF(ISBLANK($C103),"",
IF(AND($B103&gt;=VLOOKUP($C103,DailyShopTypeTable!$B:$E,3,0),$B103&lt;=VLOOKUP($C103,DailyShopTypeTable!$B:$E,4,0)),"","슬롯타입이상"))</f>
        <v/>
      </c>
      <c r="F103">
        <v>71516</v>
      </c>
      <c r="G103" t="str">
        <f>IF(OR(AND(NOT(ISERROR(FIND("상자",C103))),ISBLANK(F103)),AND(ISBLANK(C103),ISBLANK(F103))),"",
IF(AND(NOT(ISERROR(FIND("상자",C103))),NOT(ISBLANK(F103))),"밸류불필요",
IF(AND(ISERROR(FIND("상자",C103)),ISBLANK(F103)),"밸류필요",
IF(NOT(ISERROR(FIND("장비",C103))),
  IFERROR(VLOOKUP(F103,[1]EquipTable!$A:$S,MATCH("이름참고",[1]EquipTable!$1:$1,0),0),"장비없음"),
IF(NOT(ISERROR(FIND("캐릭터",C103))),
  IFERROR(VLOOKUP(F103,[2]ActorTable!$A:$G,MATCH("이름참고",[2]ActorTable!$1:$1,0),0),"캐릭터없음"),
"")))))</f>
        <v>캐릭터없음</v>
      </c>
      <c r="H103">
        <v>16</v>
      </c>
      <c r="J103" t="s">
        <v>85</v>
      </c>
      <c r="M103">
        <v>1600</v>
      </c>
      <c r="N103">
        <v>1</v>
      </c>
    </row>
    <row r="104" spans="1:14">
      <c r="A104">
        <v>12</v>
      </c>
      <c r="B104">
        <v>3</v>
      </c>
      <c r="C104" t="s">
        <v>143</v>
      </c>
      <c r="D104" t="str">
        <f t="shared" ca="1" si="1"/>
        <v>upn</v>
      </c>
      <c r="E104" t="str">
        <f>IF(ISBLANK($C104),"",
IF(AND($B104&gt;=VLOOKUP($C104,DailyShopTypeTable!$B:$E,3,0),$B104&lt;=VLOOKUP($C104,DailyShopTypeTable!$B:$E,4,0)),"","슬롯타입이상"))</f>
        <v/>
      </c>
      <c r="F104">
        <v>57153</v>
      </c>
      <c r="G104" t="str">
        <f>IF(OR(AND(NOT(ISERROR(FIND("상자",C104))),ISBLANK(F104)),AND(ISBLANK(C104),ISBLANK(F104))),"",
IF(AND(NOT(ISERROR(FIND("상자",C104))),NOT(ISBLANK(F104))),"밸류불필요",
IF(AND(ISERROR(FIND("상자",C104)),ISBLANK(F104)),"밸류필요",
IF(NOT(ISERROR(FIND("장비",C104))),
  IFERROR(VLOOKUP(F104,[1]EquipTable!$A:$S,MATCH("이름참고",[1]EquipTable!$1:$1,0),0),"장비없음"),
IF(NOT(ISERROR(FIND("캐릭터",C104))),
  IFERROR(VLOOKUP(F104,[2]ActorTable!$A:$G,MATCH("이름참고",[2]ActorTable!$1:$1,0),0),"캐릭터없음"),
"")))))</f>
        <v>캐릭터없음</v>
      </c>
      <c r="H104">
        <v>16</v>
      </c>
      <c r="J104" t="s">
        <v>85</v>
      </c>
      <c r="M104">
        <v>1600</v>
      </c>
      <c r="N104">
        <v>1</v>
      </c>
    </row>
    <row r="105" spans="1:14">
      <c r="A105">
        <v>12</v>
      </c>
      <c r="B105">
        <v>4</v>
      </c>
      <c r="C105" t="s">
        <v>141</v>
      </c>
      <c r="D105" t="str">
        <f t="shared" ca="1" si="1"/>
        <v>uph</v>
      </c>
      <c r="E105" t="str">
        <f>IF(ISBLANK($C105),"",
IF(AND($B105&gt;=VLOOKUP($C105,DailyShopTypeTable!$B:$E,3,0),$B105&lt;=VLOOKUP($C105,DailyShopTypeTable!$B:$E,4,0)),"","슬롯타입이상"))</f>
        <v/>
      </c>
      <c r="F105">
        <v>56573</v>
      </c>
      <c r="G105" t="str">
        <f>IF(OR(AND(NOT(ISERROR(FIND("상자",C105))),ISBLANK(F105)),AND(ISBLANK(C105),ISBLANK(F105))),"",
IF(AND(NOT(ISERROR(FIND("상자",C105))),NOT(ISBLANK(F105))),"밸류불필요",
IF(AND(ISERROR(FIND("상자",C105)),ISBLANK(F105)),"밸류필요",
IF(NOT(ISERROR(FIND("장비",C105))),
  IFERROR(VLOOKUP(F105,[1]EquipTable!$A:$S,MATCH("이름참고",[1]EquipTable!$1:$1,0),0),"장비없음"),
IF(NOT(ISERROR(FIND("캐릭터",C105))),
  IFERROR(VLOOKUP(F105,[2]ActorTable!$A:$G,MATCH("이름참고",[2]ActorTable!$1:$1,0),0),"캐릭터없음"),
"")))))</f>
        <v>캐릭터없음</v>
      </c>
      <c r="H105">
        <v>18</v>
      </c>
      <c r="J105" t="s">
        <v>85</v>
      </c>
      <c r="M105">
        <v>1800</v>
      </c>
      <c r="N105">
        <v>1</v>
      </c>
    </row>
    <row r="106" spans="1:14">
      <c r="A106">
        <v>12</v>
      </c>
      <c r="B106">
        <v>5</v>
      </c>
      <c r="C106" t="s">
        <v>133</v>
      </c>
      <c r="D106" t="str">
        <f t="shared" ca="1" si="1"/>
        <v>fp</v>
      </c>
      <c r="E106" t="str">
        <f>IF(ISBLANK($C106),"",
IF(AND($B106&gt;=VLOOKUP($C106,DailyShopTypeTable!$B:$E,3,0),$B106&lt;=VLOOKUP($C106,DailyShopTypeTable!$B:$E,4,0)),"","슬롯타입이상"))</f>
        <v/>
      </c>
      <c r="F106" t="s">
        <v>161</v>
      </c>
      <c r="G106" t="str">
        <f>IF(OR(AND(NOT(ISERROR(FIND("상자",C106))),ISBLANK(F106)),AND(ISBLANK(C106),ISBLANK(F106))),"",
IF(AND(NOT(ISERROR(FIND("상자",C106))),NOT(ISBLANK(F106))),"밸류불필요",
IF(AND(ISERROR(FIND("상자",C106)),ISBLANK(F106)),"밸류필요",
IF(NOT(ISERROR(FIND("장비",C106))),
  IFERROR(VLOOKUP(F106,[1]EquipTable!$A:$S,MATCH("이름참고",[1]EquipTable!$1:$1,0),0),"장비없음"),
IF(NOT(ISERROR(FIND("캐릭터",C106))),
  IFERROR(VLOOKUP(F106,[2]ActorTable!$A:$G,MATCH("이름참고",[2]ActorTable!$1:$1,0),0),"캐릭터없음"),
"")))))</f>
        <v>걸아처</v>
      </c>
      <c r="H106">
        <v>140</v>
      </c>
      <c r="J106" t="s">
        <v>152</v>
      </c>
      <c r="L106">
        <v>340</v>
      </c>
      <c r="M106">
        <v>120</v>
      </c>
      <c r="N106">
        <v>1</v>
      </c>
    </row>
    <row r="107" spans="1:14">
      <c r="A107">
        <v>12</v>
      </c>
      <c r="B107">
        <v>6</v>
      </c>
      <c r="C107" t="s">
        <v>143</v>
      </c>
      <c r="D107" t="str">
        <f t="shared" ca="1" si="1"/>
        <v>upn</v>
      </c>
      <c r="E107" t="str">
        <f>IF(ISBLANK($C107),"",
IF(AND($B107&gt;=VLOOKUP($C107,DailyShopTypeTable!$B:$E,3,0),$B107&lt;=VLOOKUP($C107,DailyShopTypeTable!$B:$E,4,0)),"","슬롯타입이상"))</f>
        <v/>
      </c>
      <c r="F107">
        <v>75145</v>
      </c>
      <c r="G107" t="str">
        <f>IF(OR(AND(NOT(ISERROR(FIND("상자",C107))),ISBLANK(F107)),AND(ISBLANK(C107),ISBLANK(F107))),"",
IF(AND(NOT(ISERROR(FIND("상자",C107))),NOT(ISBLANK(F107))),"밸류불필요",
IF(AND(ISERROR(FIND("상자",C107)),ISBLANK(F107)),"밸류필요",
IF(NOT(ISERROR(FIND("장비",C107))),
  IFERROR(VLOOKUP(F107,[1]EquipTable!$A:$S,MATCH("이름참고",[1]EquipTable!$1:$1,0),0),"장비없음"),
IF(NOT(ISERROR(FIND("캐릭터",C107))),
  IFERROR(VLOOKUP(F107,[2]ActorTable!$A:$G,MATCH("이름참고",[2]ActorTable!$1:$1,0),0),"캐릭터없음"),
"")))))</f>
        <v>캐릭터없음</v>
      </c>
      <c r="H107">
        <v>154</v>
      </c>
      <c r="J107" t="s">
        <v>152</v>
      </c>
      <c r="L107">
        <v>130</v>
      </c>
      <c r="M107">
        <v>16</v>
      </c>
      <c r="N107">
        <v>1</v>
      </c>
    </row>
    <row r="108" spans="1:14">
      <c r="A108">
        <v>12</v>
      </c>
      <c r="B108">
        <v>7</v>
      </c>
      <c r="C108" t="s">
        <v>131</v>
      </c>
      <c r="D108" t="str">
        <f ca="1">IF(ISBLANK(C108),"",
VLOOKUP(C108,OFFSET(INDIRECT("$A:$B"),0,MATCH(C$1&amp;"_Verify",INDIRECT("$1:$1"),0)-1),2,0)
)</f>
        <v>fc</v>
      </c>
      <c r="E108" t="str">
        <f>IF(ISBLANK($C108),"",
IF(AND($B108&gt;=VLOOKUP($C108,DailyShopTypeTable!$B:$E,3,0),$B108&lt;=VLOOKUP($C108,DailyShopTypeTable!$B:$E,4,0)),"","슬롯타입이상"))</f>
        <v/>
      </c>
      <c r="F108" t="s">
        <v>163</v>
      </c>
      <c r="G108" t="str">
        <f>IF(OR(AND(NOT(ISERROR(FIND("상자",C108))),ISBLANK(F108)),AND(ISBLANK(C108),ISBLANK(F108))),"",
IF(AND(NOT(ISERROR(FIND("상자",C108))),NOT(ISBLANK(F108))),"밸류불필요",
IF(AND(ISERROR(FIND("상자",C108)),ISBLANK(F108)),"밸류필요",
IF(NOT(ISERROR(FIND("장비",C108))),
  IFERROR(VLOOKUP(F108,[1]EquipTable!$A:$S,MATCH("이름참고",[1]EquipTable!$1:$1,0),0),"장비없음"),
IF(NOT(ISERROR(FIND("캐릭터",C108))),
  IFERROR(VLOOKUP(F108,[2]ActorTable!$A:$G,MATCH("이름참고",[2]ActorTable!$1:$1,0),0),"캐릭터없음"),
"")))))</f>
        <v>메릴</v>
      </c>
      <c r="H108">
        <v>1</v>
      </c>
      <c r="J108" t="s">
        <v>152</v>
      </c>
      <c r="L108">
        <v>1340</v>
      </c>
      <c r="M108">
        <v>720</v>
      </c>
      <c r="N108">
        <v>1</v>
      </c>
    </row>
    <row r="109" spans="1:14">
      <c r="A109">
        <v>12</v>
      </c>
      <c r="B109">
        <v>8</v>
      </c>
      <c r="C109" t="s">
        <v>139</v>
      </c>
      <c r="D109" t="str">
        <f ca="1">IF(ISBLANK(C109),"",
VLOOKUP(C109,OFFSET(INDIRECT("$A:$B"),0,MATCH(C$1&amp;"_Verify",INDIRECT("$1:$1"),0)-1),2,0)
)</f>
        <v>uch</v>
      </c>
      <c r="E109" t="str">
        <f>IF(ISBLANK($C109),"",
IF(AND($B109&gt;=VLOOKUP($C109,DailyShopTypeTable!$B:$E,3,0),$B109&lt;=VLOOKUP($C109,DailyShopTypeTable!$B:$E,4,0)),"","슬롯타입이상"))</f>
        <v/>
      </c>
      <c r="F109">
        <v>68415</v>
      </c>
      <c r="G109" t="str">
        <f>IF(OR(AND(NOT(ISERROR(FIND("상자",C109))),ISBLANK(F109)),AND(ISBLANK(C109),ISBLANK(F109))),"",
IF(AND(NOT(ISERROR(FIND("상자",C109))),NOT(ISBLANK(F109))),"밸류불필요",
IF(AND(ISERROR(FIND("상자",C109)),ISBLANK(F109)),"밸류필요",
IF(NOT(ISERROR(FIND("장비",C109))),
  IFERROR(VLOOKUP(F109,[1]EquipTable!$A:$S,MATCH("이름참고",[1]EquipTable!$1:$1,0),0),"장비없음"),
IF(NOT(ISERROR(FIND("캐릭터",C109))),
  IFERROR(VLOOKUP(F109,[2]ActorTable!$A:$G,MATCH("이름참고",[2]ActorTable!$1:$1,0),0),"캐릭터없음"),
"")))))</f>
        <v>캐릭터없음</v>
      </c>
      <c r="H109">
        <v>1</v>
      </c>
      <c r="J109" t="s">
        <v>152</v>
      </c>
      <c r="L109">
        <v>620</v>
      </c>
      <c r="M109">
        <v>230</v>
      </c>
      <c r="N109">
        <v>1</v>
      </c>
    </row>
    <row r="110" spans="1:14" hidden="1">
      <c r="A110">
        <v>13</v>
      </c>
      <c r="B110">
        <v>0</v>
      </c>
      <c r="D110" t="str">
        <f t="shared" ref="D110:D164" ca="1" si="2">IF(ISBLANK(C110),"",
VLOOKUP(C110,OFFSET(INDIRECT("$A:$B"),0,MATCH(C$1&amp;"_Verify",INDIRECT("$1:$1"),0)-1),2,0)
)</f>
        <v/>
      </c>
      <c r="E110" t="str">
        <f>IF(ISBLANK($C110),"",
IF(AND($B110&gt;=VLOOKUP($C110,DailyShopTypeTable!$B:$E,3,0),$B110&lt;=VLOOKUP($C110,DailyShopTypeTable!$B:$E,4,0)),"","슬롯타입이상"))</f>
        <v/>
      </c>
    </row>
    <row r="111" spans="1:14" hidden="1">
      <c r="A111">
        <v>13</v>
      </c>
      <c r="B111">
        <v>1</v>
      </c>
      <c r="D111" t="str">
        <f t="shared" ca="1" si="2"/>
        <v/>
      </c>
      <c r="E111" t="str">
        <f>IF(ISBLANK($C111),"",
IF(AND($B111&gt;=VLOOKUP($C111,DailyShopTypeTable!$B:$E,3,0),$B111&lt;=VLOOKUP($C111,DailyShopTypeTable!$B:$E,4,0)),"","슬롯타입이상"))</f>
        <v/>
      </c>
    </row>
    <row r="112" spans="1:14" hidden="1">
      <c r="A112">
        <v>13</v>
      </c>
      <c r="B112">
        <v>2</v>
      </c>
      <c r="D112" t="str">
        <f t="shared" ca="1" si="2"/>
        <v/>
      </c>
      <c r="E112" t="str">
        <f>IF(ISBLANK($C112),"",
IF(AND($B112&gt;=VLOOKUP($C112,DailyShopTypeTable!$B:$E,3,0),$B112&lt;=VLOOKUP($C112,DailyShopTypeTable!$B:$E,4,0)),"","슬롯타입이상"))</f>
        <v/>
      </c>
    </row>
    <row r="113" spans="1:5" hidden="1">
      <c r="A113">
        <v>13</v>
      </c>
      <c r="B113">
        <v>3</v>
      </c>
      <c r="D113" t="str">
        <f t="shared" ca="1" si="2"/>
        <v/>
      </c>
      <c r="E113" t="str">
        <f>IF(ISBLANK($C113),"",
IF(AND($B113&gt;=VLOOKUP($C113,DailyShopTypeTable!$B:$E,3,0),$B113&lt;=VLOOKUP($C113,DailyShopTypeTable!$B:$E,4,0)),"","슬롯타입이상"))</f>
        <v/>
      </c>
    </row>
    <row r="114" spans="1:5" hidden="1">
      <c r="A114">
        <v>13</v>
      </c>
      <c r="B114">
        <v>4</v>
      </c>
      <c r="D114" t="str">
        <f t="shared" ca="1" si="2"/>
        <v/>
      </c>
      <c r="E114" t="str">
        <f>IF(ISBLANK($C114),"",
IF(AND($B114&gt;=VLOOKUP($C114,DailyShopTypeTable!$B:$E,3,0),$B114&lt;=VLOOKUP($C114,DailyShopTypeTable!$B:$E,4,0)),"","슬롯타입이상"))</f>
        <v/>
      </c>
    </row>
    <row r="115" spans="1:5" hidden="1">
      <c r="A115">
        <v>13</v>
      </c>
      <c r="B115">
        <v>5</v>
      </c>
      <c r="D115" t="str">
        <f t="shared" ca="1" si="2"/>
        <v/>
      </c>
      <c r="E115" t="str">
        <f>IF(ISBLANK($C115),"",
IF(AND($B115&gt;=VLOOKUP($C115,DailyShopTypeTable!$B:$E,3,0),$B115&lt;=VLOOKUP($C115,DailyShopTypeTable!$B:$E,4,0)),"","슬롯타입이상"))</f>
        <v/>
      </c>
    </row>
    <row r="116" spans="1:5" hidden="1">
      <c r="A116">
        <v>13</v>
      </c>
      <c r="B116">
        <v>6</v>
      </c>
      <c r="D116" t="str">
        <f t="shared" ca="1" si="2"/>
        <v/>
      </c>
      <c r="E116" t="str">
        <f>IF(ISBLANK($C116),"",
IF(AND($B116&gt;=VLOOKUP($C116,DailyShopTypeTable!$B:$E,3,0),$B116&lt;=VLOOKUP($C116,DailyShopTypeTable!$B:$E,4,0)),"","슬롯타입이상"))</f>
        <v/>
      </c>
    </row>
    <row r="117" spans="1:5" hidden="1">
      <c r="A117">
        <v>13</v>
      </c>
      <c r="B117">
        <v>7</v>
      </c>
      <c r="D117" t="str">
        <f t="shared" ca="1" si="2"/>
        <v/>
      </c>
      <c r="E117" t="str">
        <f>IF(ISBLANK($C117),"",
IF(AND($B117&gt;=VLOOKUP($C117,DailyShopTypeTable!$B:$E,3,0),$B117&lt;=VLOOKUP($C117,DailyShopTypeTable!$B:$E,4,0)),"","슬롯타입이상"))</f>
        <v/>
      </c>
    </row>
    <row r="118" spans="1:5" hidden="1">
      <c r="A118">
        <v>13</v>
      </c>
      <c r="B118">
        <v>8</v>
      </c>
      <c r="D118" t="str">
        <f t="shared" ca="1" si="2"/>
        <v/>
      </c>
      <c r="E118" t="str">
        <f>IF(ISBLANK($C118),"",
IF(AND($B118&gt;=VLOOKUP($C118,DailyShopTypeTable!$B:$E,3,0),$B118&lt;=VLOOKUP($C118,DailyShopTypeTable!$B:$E,4,0)),"","슬롯타입이상"))</f>
        <v/>
      </c>
    </row>
    <row r="119" spans="1:5" hidden="1">
      <c r="A119">
        <v>14</v>
      </c>
      <c r="B119">
        <v>0</v>
      </c>
      <c r="D119" t="str">
        <f t="shared" ca="1" si="2"/>
        <v/>
      </c>
      <c r="E119" t="str">
        <f>IF(ISBLANK($C119),"",
IF(AND($B119&gt;=VLOOKUP($C119,DailyShopTypeTable!$B:$E,3,0),$B119&lt;=VLOOKUP($C119,DailyShopTypeTable!$B:$E,4,0)),"","슬롯타입이상"))</f>
        <v/>
      </c>
    </row>
    <row r="120" spans="1:5" hidden="1">
      <c r="A120">
        <v>14</v>
      </c>
      <c r="B120">
        <v>1</v>
      </c>
      <c r="D120" t="str">
        <f t="shared" ca="1" si="2"/>
        <v/>
      </c>
      <c r="E120" t="str">
        <f>IF(ISBLANK($C120),"",
IF(AND($B120&gt;=VLOOKUP($C120,DailyShopTypeTable!$B:$E,3,0),$B120&lt;=VLOOKUP($C120,DailyShopTypeTable!$B:$E,4,0)),"","슬롯타입이상"))</f>
        <v/>
      </c>
    </row>
    <row r="121" spans="1:5" hidden="1">
      <c r="A121">
        <v>14</v>
      </c>
      <c r="B121">
        <v>2</v>
      </c>
      <c r="D121" t="str">
        <f t="shared" ca="1" si="2"/>
        <v/>
      </c>
      <c r="E121" t="str">
        <f>IF(ISBLANK($C121),"",
IF(AND($B121&gt;=VLOOKUP($C121,DailyShopTypeTable!$B:$E,3,0),$B121&lt;=VLOOKUP($C121,DailyShopTypeTable!$B:$E,4,0)),"","슬롯타입이상"))</f>
        <v/>
      </c>
    </row>
    <row r="122" spans="1:5" hidden="1">
      <c r="A122">
        <v>14</v>
      </c>
      <c r="B122">
        <v>3</v>
      </c>
      <c r="D122" t="str">
        <f t="shared" ca="1" si="2"/>
        <v/>
      </c>
      <c r="E122" t="str">
        <f>IF(ISBLANK($C122),"",
IF(AND($B122&gt;=VLOOKUP($C122,DailyShopTypeTable!$B:$E,3,0),$B122&lt;=VLOOKUP($C122,DailyShopTypeTable!$B:$E,4,0)),"","슬롯타입이상"))</f>
        <v/>
      </c>
    </row>
    <row r="123" spans="1:5" hidden="1">
      <c r="A123">
        <v>14</v>
      </c>
      <c r="B123">
        <v>4</v>
      </c>
      <c r="D123" t="str">
        <f t="shared" ca="1" si="2"/>
        <v/>
      </c>
      <c r="E123" t="str">
        <f>IF(ISBLANK($C123),"",
IF(AND($B123&gt;=VLOOKUP($C123,DailyShopTypeTable!$B:$E,3,0),$B123&lt;=VLOOKUP($C123,DailyShopTypeTable!$B:$E,4,0)),"","슬롯타입이상"))</f>
        <v/>
      </c>
    </row>
    <row r="124" spans="1:5" hidden="1">
      <c r="A124">
        <v>14</v>
      </c>
      <c r="B124">
        <v>5</v>
      </c>
      <c r="D124" t="str">
        <f t="shared" ca="1" si="2"/>
        <v/>
      </c>
      <c r="E124" t="str">
        <f>IF(ISBLANK($C124),"",
IF(AND($B124&gt;=VLOOKUP($C124,DailyShopTypeTable!$B:$E,3,0),$B124&lt;=VLOOKUP($C124,DailyShopTypeTable!$B:$E,4,0)),"","슬롯타입이상"))</f>
        <v/>
      </c>
    </row>
    <row r="125" spans="1:5" hidden="1">
      <c r="A125">
        <v>14</v>
      </c>
      <c r="B125">
        <v>6</v>
      </c>
      <c r="D125" t="str">
        <f t="shared" ca="1" si="2"/>
        <v/>
      </c>
      <c r="E125" t="str">
        <f>IF(ISBLANK($C125),"",
IF(AND($B125&gt;=VLOOKUP($C125,DailyShopTypeTable!$B:$E,3,0),$B125&lt;=VLOOKUP($C125,DailyShopTypeTable!$B:$E,4,0)),"","슬롯타입이상"))</f>
        <v/>
      </c>
    </row>
    <row r="126" spans="1:5" hidden="1">
      <c r="A126">
        <v>14</v>
      </c>
      <c r="B126">
        <v>7</v>
      </c>
      <c r="D126" t="str">
        <f t="shared" ca="1" si="2"/>
        <v/>
      </c>
      <c r="E126" t="str">
        <f>IF(ISBLANK($C126),"",
IF(AND($B126&gt;=VLOOKUP($C126,DailyShopTypeTable!$B:$E,3,0),$B126&lt;=VLOOKUP($C126,DailyShopTypeTable!$B:$E,4,0)),"","슬롯타입이상"))</f>
        <v/>
      </c>
    </row>
    <row r="127" spans="1:5" hidden="1">
      <c r="A127">
        <v>14</v>
      </c>
      <c r="B127">
        <v>8</v>
      </c>
      <c r="D127" t="str">
        <f t="shared" ca="1" si="2"/>
        <v/>
      </c>
      <c r="E127" t="str">
        <f>IF(ISBLANK($C127),"",
IF(AND($B127&gt;=VLOOKUP($C127,DailyShopTypeTable!$B:$E,3,0),$B127&lt;=VLOOKUP($C127,DailyShopTypeTable!$B:$E,4,0)),"","슬롯타입이상"))</f>
        <v/>
      </c>
    </row>
    <row r="128" spans="1:5" hidden="1">
      <c r="A128">
        <v>15</v>
      </c>
      <c r="B128">
        <v>0</v>
      </c>
      <c r="D128" t="str">
        <f t="shared" ca="1" si="2"/>
        <v/>
      </c>
      <c r="E128" t="str">
        <f>IF(ISBLANK($C128),"",
IF(AND($B128&gt;=VLOOKUP($C128,DailyShopTypeTable!$B:$E,3,0),$B128&lt;=VLOOKUP($C128,DailyShopTypeTable!$B:$E,4,0)),"","슬롯타입이상"))</f>
        <v/>
      </c>
    </row>
    <row r="129" spans="1:5" hidden="1">
      <c r="A129">
        <v>15</v>
      </c>
      <c r="B129">
        <v>1</v>
      </c>
      <c r="D129" t="str">
        <f t="shared" ca="1" si="2"/>
        <v/>
      </c>
      <c r="E129" t="str">
        <f>IF(ISBLANK($C129),"",
IF(AND($B129&gt;=VLOOKUP($C129,DailyShopTypeTable!$B:$E,3,0),$B129&lt;=VLOOKUP($C129,DailyShopTypeTable!$B:$E,4,0)),"","슬롯타입이상"))</f>
        <v/>
      </c>
    </row>
    <row r="130" spans="1:5" hidden="1">
      <c r="A130">
        <v>15</v>
      </c>
      <c r="B130">
        <v>2</v>
      </c>
      <c r="D130" t="str">
        <f t="shared" ca="1" si="2"/>
        <v/>
      </c>
      <c r="E130" t="str">
        <f>IF(ISBLANK($C130),"",
IF(AND($B130&gt;=VLOOKUP($C130,DailyShopTypeTable!$B:$E,3,0),$B130&lt;=VLOOKUP($C130,DailyShopTypeTable!$B:$E,4,0)),"","슬롯타입이상"))</f>
        <v/>
      </c>
    </row>
    <row r="131" spans="1:5" hidden="1">
      <c r="A131">
        <v>15</v>
      </c>
      <c r="B131">
        <v>3</v>
      </c>
      <c r="D131" t="str">
        <f t="shared" ca="1" si="2"/>
        <v/>
      </c>
      <c r="E131" t="str">
        <f>IF(ISBLANK($C131),"",
IF(AND($B131&gt;=VLOOKUP($C131,DailyShopTypeTable!$B:$E,3,0),$B131&lt;=VLOOKUP($C131,DailyShopTypeTable!$B:$E,4,0)),"","슬롯타입이상"))</f>
        <v/>
      </c>
    </row>
    <row r="132" spans="1:5" hidden="1">
      <c r="A132">
        <v>15</v>
      </c>
      <c r="B132">
        <v>4</v>
      </c>
      <c r="D132" t="str">
        <f t="shared" ca="1" si="2"/>
        <v/>
      </c>
      <c r="E132" t="str">
        <f>IF(ISBLANK($C132),"",
IF(AND($B132&gt;=VLOOKUP($C132,DailyShopTypeTable!$B:$E,3,0),$B132&lt;=VLOOKUP($C132,DailyShopTypeTable!$B:$E,4,0)),"","슬롯타입이상"))</f>
        <v/>
      </c>
    </row>
    <row r="133" spans="1:5" hidden="1">
      <c r="A133">
        <v>15</v>
      </c>
      <c r="B133">
        <v>5</v>
      </c>
      <c r="D133" t="str">
        <f t="shared" ca="1" si="2"/>
        <v/>
      </c>
      <c r="E133" t="str">
        <f>IF(ISBLANK($C133),"",
IF(AND($B133&gt;=VLOOKUP($C133,DailyShopTypeTable!$B:$E,3,0),$B133&lt;=VLOOKUP($C133,DailyShopTypeTable!$B:$E,4,0)),"","슬롯타입이상"))</f>
        <v/>
      </c>
    </row>
    <row r="134" spans="1:5" hidden="1">
      <c r="A134">
        <v>15</v>
      </c>
      <c r="B134">
        <v>6</v>
      </c>
      <c r="D134" t="str">
        <f t="shared" ca="1" si="2"/>
        <v/>
      </c>
      <c r="E134" t="str">
        <f>IF(ISBLANK($C134),"",
IF(AND($B134&gt;=VLOOKUP($C134,DailyShopTypeTable!$B:$E,3,0),$B134&lt;=VLOOKUP($C134,DailyShopTypeTable!$B:$E,4,0)),"","슬롯타입이상"))</f>
        <v/>
      </c>
    </row>
    <row r="135" spans="1:5" hidden="1">
      <c r="A135">
        <v>15</v>
      </c>
      <c r="B135">
        <v>7</v>
      </c>
      <c r="D135" t="str">
        <f t="shared" ca="1" si="2"/>
        <v/>
      </c>
      <c r="E135" t="str">
        <f>IF(ISBLANK($C135),"",
IF(AND($B135&gt;=VLOOKUP($C135,DailyShopTypeTable!$B:$E,3,0),$B135&lt;=VLOOKUP($C135,DailyShopTypeTable!$B:$E,4,0)),"","슬롯타입이상"))</f>
        <v/>
      </c>
    </row>
    <row r="136" spans="1:5" hidden="1">
      <c r="A136">
        <v>15</v>
      </c>
      <c r="B136">
        <v>8</v>
      </c>
      <c r="D136" t="str">
        <f t="shared" ca="1" si="2"/>
        <v/>
      </c>
      <c r="E136" t="str">
        <f>IF(ISBLANK($C136),"",
IF(AND($B136&gt;=VLOOKUP($C136,DailyShopTypeTable!$B:$E,3,0),$B136&lt;=VLOOKUP($C136,DailyShopTypeTable!$B:$E,4,0)),"","슬롯타입이상"))</f>
        <v/>
      </c>
    </row>
    <row r="137" spans="1:5" hidden="1">
      <c r="A137">
        <v>16</v>
      </c>
      <c r="B137">
        <v>0</v>
      </c>
      <c r="D137" t="str">
        <f t="shared" ca="1" si="2"/>
        <v/>
      </c>
      <c r="E137" t="str">
        <f>IF(ISBLANK($C137),"",
IF(AND($B137&gt;=VLOOKUP($C137,DailyShopTypeTable!$B:$E,3,0),$B137&lt;=VLOOKUP($C137,DailyShopTypeTable!$B:$E,4,0)),"","슬롯타입이상"))</f>
        <v/>
      </c>
    </row>
    <row r="138" spans="1:5" hidden="1">
      <c r="A138">
        <v>16</v>
      </c>
      <c r="B138">
        <v>1</v>
      </c>
      <c r="D138" t="str">
        <f t="shared" ca="1" si="2"/>
        <v/>
      </c>
      <c r="E138" t="str">
        <f>IF(ISBLANK($C138),"",
IF(AND($B138&gt;=VLOOKUP($C138,DailyShopTypeTable!$B:$E,3,0),$B138&lt;=VLOOKUP($C138,DailyShopTypeTable!$B:$E,4,0)),"","슬롯타입이상"))</f>
        <v/>
      </c>
    </row>
    <row r="139" spans="1:5" hidden="1">
      <c r="A139">
        <v>16</v>
      </c>
      <c r="B139">
        <v>2</v>
      </c>
      <c r="D139" t="str">
        <f t="shared" ca="1" si="2"/>
        <v/>
      </c>
      <c r="E139" t="str">
        <f>IF(ISBLANK($C139),"",
IF(AND($B139&gt;=VLOOKUP($C139,DailyShopTypeTable!$B:$E,3,0),$B139&lt;=VLOOKUP($C139,DailyShopTypeTable!$B:$E,4,0)),"","슬롯타입이상"))</f>
        <v/>
      </c>
    </row>
    <row r="140" spans="1:5" hidden="1">
      <c r="A140">
        <v>16</v>
      </c>
      <c r="B140">
        <v>3</v>
      </c>
      <c r="D140" t="str">
        <f t="shared" ca="1" si="2"/>
        <v/>
      </c>
      <c r="E140" t="str">
        <f>IF(ISBLANK($C140),"",
IF(AND($B140&gt;=VLOOKUP($C140,DailyShopTypeTable!$B:$E,3,0),$B140&lt;=VLOOKUP($C140,DailyShopTypeTable!$B:$E,4,0)),"","슬롯타입이상"))</f>
        <v/>
      </c>
    </row>
    <row r="141" spans="1:5" hidden="1">
      <c r="A141">
        <v>16</v>
      </c>
      <c r="B141">
        <v>4</v>
      </c>
      <c r="D141" t="str">
        <f t="shared" ca="1" si="2"/>
        <v/>
      </c>
      <c r="E141" t="str">
        <f>IF(ISBLANK($C141),"",
IF(AND($B141&gt;=VLOOKUP($C141,DailyShopTypeTable!$B:$E,3,0),$B141&lt;=VLOOKUP($C141,DailyShopTypeTable!$B:$E,4,0)),"","슬롯타입이상"))</f>
        <v/>
      </c>
    </row>
    <row r="142" spans="1:5" hidden="1">
      <c r="A142">
        <v>16</v>
      </c>
      <c r="B142">
        <v>5</v>
      </c>
      <c r="D142" t="str">
        <f t="shared" ca="1" si="2"/>
        <v/>
      </c>
      <c r="E142" t="str">
        <f>IF(ISBLANK($C142),"",
IF(AND($B142&gt;=VLOOKUP($C142,DailyShopTypeTable!$B:$E,3,0),$B142&lt;=VLOOKUP($C142,DailyShopTypeTable!$B:$E,4,0)),"","슬롯타입이상"))</f>
        <v/>
      </c>
    </row>
    <row r="143" spans="1:5" hidden="1">
      <c r="A143">
        <v>16</v>
      </c>
      <c r="B143">
        <v>6</v>
      </c>
      <c r="D143" t="str">
        <f t="shared" ca="1" si="2"/>
        <v/>
      </c>
      <c r="E143" t="str">
        <f>IF(ISBLANK($C143),"",
IF(AND($B143&gt;=VLOOKUP($C143,DailyShopTypeTable!$B:$E,3,0),$B143&lt;=VLOOKUP($C143,DailyShopTypeTable!$B:$E,4,0)),"","슬롯타입이상"))</f>
        <v/>
      </c>
    </row>
    <row r="144" spans="1:5" hidden="1">
      <c r="A144">
        <v>16</v>
      </c>
      <c r="B144">
        <v>7</v>
      </c>
      <c r="D144" t="str">
        <f t="shared" ca="1" si="2"/>
        <v/>
      </c>
      <c r="E144" t="str">
        <f>IF(ISBLANK($C144),"",
IF(AND($B144&gt;=VLOOKUP($C144,DailyShopTypeTable!$B:$E,3,0),$B144&lt;=VLOOKUP($C144,DailyShopTypeTable!$B:$E,4,0)),"","슬롯타입이상"))</f>
        <v/>
      </c>
    </row>
    <row r="145" spans="1:5" hidden="1">
      <c r="A145">
        <v>16</v>
      </c>
      <c r="B145">
        <v>8</v>
      </c>
      <c r="D145" t="str">
        <f t="shared" ca="1" si="2"/>
        <v/>
      </c>
      <c r="E145" t="str">
        <f>IF(ISBLANK($C145),"",
IF(AND($B145&gt;=VLOOKUP($C145,DailyShopTypeTable!$B:$E,3,0),$B145&lt;=VLOOKUP($C145,DailyShopTypeTable!$B:$E,4,0)),"","슬롯타입이상"))</f>
        <v/>
      </c>
    </row>
    <row r="146" spans="1:5" hidden="1">
      <c r="A146">
        <v>17</v>
      </c>
      <c r="B146">
        <v>0</v>
      </c>
      <c r="D146" t="str">
        <f t="shared" ca="1" si="2"/>
        <v/>
      </c>
      <c r="E146" t="str">
        <f>IF(ISBLANK($C146),"",
IF(AND($B146&gt;=VLOOKUP($C146,DailyShopTypeTable!$B:$E,3,0),$B146&lt;=VLOOKUP($C146,DailyShopTypeTable!$B:$E,4,0)),"","슬롯타입이상"))</f>
        <v/>
      </c>
    </row>
    <row r="147" spans="1:5" hidden="1">
      <c r="A147">
        <v>17</v>
      </c>
      <c r="B147">
        <v>1</v>
      </c>
      <c r="D147" t="str">
        <f t="shared" ca="1" si="2"/>
        <v/>
      </c>
      <c r="E147" t="str">
        <f>IF(ISBLANK($C147),"",
IF(AND($B147&gt;=VLOOKUP($C147,DailyShopTypeTable!$B:$E,3,0),$B147&lt;=VLOOKUP($C147,DailyShopTypeTable!$B:$E,4,0)),"","슬롯타입이상"))</f>
        <v/>
      </c>
    </row>
    <row r="148" spans="1:5" hidden="1">
      <c r="A148">
        <v>17</v>
      </c>
      <c r="B148">
        <v>2</v>
      </c>
      <c r="D148" t="str">
        <f t="shared" ca="1" si="2"/>
        <v/>
      </c>
      <c r="E148" t="str">
        <f>IF(ISBLANK($C148),"",
IF(AND($B148&gt;=VLOOKUP($C148,DailyShopTypeTable!$B:$E,3,0),$B148&lt;=VLOOKUP($C148,DailyShopTypeTable!$B:$E,4,0)),"","슬롯타입이상"))</f>
        <v/>
      </c>
    </row>
    <row r="149" spans="1:5" hidden="1">
      <c r="A149">
        <v>17</v>
      </c>
      <c r="B149">
        <v>3</v>
      </c>
      <c r="D149" t="str">
        <f t="shared" ca="1" si="2"/>
        <v/>
      </c>
      <c r="E149" t="str">
        <f>IF(ISBLANK($C149),"",
IF(AND($B149&gt;=VLOOKUP($C149,DailyShopTypeTable!$B:$E,3,0),$B149&lt;=VLOOKUP($C149,DailyShopTypeTable!$B:$E,4,0)),"","슬롯타입이상"))</f>
        <v/>
      </c>
    </row>
    <row r="150" spans="1:5" hidden="1">
      <c r="A150">
        <v>17</v>
      </c>
      <c r="B150">
        <v>4</v>
      </c>
      <c r="D150" t="str">
        <f t="shared" ca="1" si="2"/>
        <v/>
      </c>
      <c r="E150" t="str">
        <f>IF(ISBLANK($C150),"",
IF(AND($B150&gt;=VLOOKUP($C150,DailyShopTypeTable!$B:$E,3,0),$B150&lt;=VLOOKUP($C150,DailyShopTypeTable!$B:$E,4,0)),"","슬롯타입이상"))</f>
        <v/>
      </c>
    </row>
    <row r="151" spans="1:5" hidden="1">
      <c r="A151">
        <v>17</v>
      </c>
      <c r="B151">
        <v>5</v>
      </c>
      <c r="D151" t="str">
        <f t="shared" ca="1" si="2"/>
        <v/>
      </c>
      <c r="E151" t="str">
        <f>IF(ISBLANK($C151),"",
IF(AND($B151&gt;=VLOOKUP($C151,DailyShopTypeTable!$B:$E,3,0),$B151&lt;=VLOOKUP($C151,DailyShopTypeTable!$B:$E,4,0)),"","슬롯타입이상"))</f>
        <v/>
      </c>
    </row>
    <row r="152" spans="1:5" hidden="1">
      <c r="A152">
        <v>17</v>
      </c>
      <c r="B152">
        <v>6</v>
      </c>
      <c r="D152" t="str">
        <f t="shared" ca="1" si="2"/>
        <v/>
      </c>
      <c r="E152" t="str">
        <f>IF(ISBLANK($C152),"",
IF(AND($B152&gt;=VLOOKUP($C152,DailyShopTypeTable!$B:$E,3,0),$B152&lt;=VLOOKUP($C152,DailyShopTypeTable!$B:$E,4,0)),"","슬롯타입이상"))</f>
        <v/>
      </c>
    </row>
    <row r="153" spans="1:5" hidden="1">
      <c r="A153">
        <v>17</v>
      </c>
      <c r="B153">
        <v>7</v>
      </c>
      <c r="D153" t="str">
        <f t="shared" ca="1" si="2"/>
        <v/>
      </c>
      <c r="E153" t="str">
        <f>IF(ISBLANK($C153),"",
IF(AND($B153&gt;=VLOOKUP($C153,DailyShopTypeTable!$B:$E,3,0),$B153&lt;=VLOOKUP($C153,DailyShopTypeTable!$B:$E,4,0)),"","슬롯타입이상"))</f>
        <v/>
      </c>
    </row>
    <row r="154" spans="1:5" hidden="1">
      <c r="A154">
        <v>17</v>
      </c>
      <c r="B154">
        <v>8</v>
      </c>
      <c r="D154" t="str">
        <f t="shared" ca="1" si="2"/>
        <v/>
      </c>
      <c r="E154" t="str">
        <f>IF(ISBLANK($C154),"",
IF(AND($B154&gt;=VLOOKUP($C154,DailyShopTypeTable!$B:$E,3,0),$B154&lt;=VLOOKUP($C154,DailyShopTypeTable!$B:$E,4,0)),"","슬롯타입이상"))</f>
        <v/>
      </c>
    </row>
    <row r="155" spans="1:5" hidden="1">
      <c r="A155">
        <v>18</v>
      </c>
      <c r="B155">
        <v>0</v>
      </c>
      <c r="D155" t="str">
        <f t="shared" ca="1" si="2"/>
        <v/>
      </c>
      <c r="E155" t="str">
        <f>IF(ISBLANK($C155),"",
IF(AND($B155&gt;=VLOOKUP($C155,DailyShopTypeTable!$B:$E,3,0),$B155&lt;=VLOOKUP($C155,DailyShopTypeTable!$B:$E,4,0)),"","슬롯타입이상"))</f>
        <v/>
      </c>
    </row>
    <row r="156" spans="1:5" hidden="1">
      <c r="A156">
        <v>18</v>
      </c>
      <c r="B156">
        <v>1</v>
      </c>
      <c r="D156" t="str">
        <f t="shared" ca="1" si="2"/>
        <v/>
      </c>
      <c r="E156" t="str">
        <f>IF(ISBLANK($C156),"",
IF(AND($B156&gt;=VLOOKUP($C156,DailyShopTypeTable!$B:$E,3,0),$B156&lt;=VLOOKUP($C156,DailyShopTypeTable!$B:$E,4,0)),"","슬롯타입이상"))</f>
        <v/>
      </c>
    </row>
    <row r="157" spans="1:5" hidden="1">
      <c r="A157">
        <v>18</v>
      </c>
      <c r="B157">
        <v>2</v>
      </c>
      <c r="D157" t="str">
        <f t="shared" ca="1" si="2"/>
        <v/>
      </c>
      <c r="E157" t="str">
        <f>IF(ISBLANK($C157),"",
IF(AND($B157&gt;=VLOOKUP($C157,DailyShopTypeTable!$B:$E,3,0),$B157&lt;=VLOOKUP($C157,DailyShopTypeTable!$B:$E,4,0)),"","슬롯타입이상"))</f>
        <v/>
      </c>
    </row>
    <row r="158" spans="1:5" hidden="1">
      <c r="A158">
        <v>18</v>
      </c>
      <c r="B158">
        <v>3</v>
      </c>
      <c r="D158" t="str">
        <f t="shared" ca="1" si="2"/>
        <v/>
      </c>
      <c r="E158" t="str">
        <f>IF(ISBLANK($C158),"",
IF(AND($B158&gt;=VLOOKUP($C158,DailyShopTypeTable!$B:$E,3,0),$B158&lt;=VLOOKUP($C158,DailyShopTypeTable!$B:$E,4,0)),"","슬롯타입이상"))</f>
        <v/>
      </c>
    </row>
    <row r="159" spans="1:5" hidden="1">
      <c r="A159">
        <v>18</v>
      </c>
      <c r="B159">
        <v>4</v>
      </c>
      <c r="D159" t="str">
        <f t="shared" ca="1" si="2"/>
        <v/>
      </c>
      <c r="E159" t="str">
        <f>IF(ISBLANK($C159),"",
IF(AND($B159&gt;=VLOOKUP($C159,DailyShopTypeTable!$B:$E,3,0),$B159&lt;=VLOOKUP($C159,DailyShopTypeTable!$B:$E,4,0)),"","슬롯타입이상"))</f>
        <v/>
      </c>
    </row>
    <row r="160" spans="1:5" hidden="1">
      <c r="A160">
        <v>18</v>
      </c>
      <c r="B160">
        <v>5</v>
      </c>
      <c r="D160" t="str">
        <f t="shared" ca="1" si="2"/>
        <v/>
      </c>
      <c r="E160" t="str">
        <f>IF(ISBLANK($C160),"",
IF(AND($B160&gt;=VLOOKUP($C160,DailyShopTypeTable!$B:$E,3,0),$B160&lt;=VLOOKUP($C160,DailyShopTypeTable!$B:$E,4,0)),"","슬롯타입이상"))</f>
        <v/>
      </c>
    </row>
    <row r="161" spans="1:5" hidden="1">
      <c r="A161">
        <v>18</v>
      </c>
      <c r="B161">
        <v>6</v>
      </c>
      <c r="D161" t="str">
        <f t="shared" ca="1" si="2"/>
        <v/>
      </c>
      <c r="E161" t="str">
        <f>IF(ISBLANK($C161),"",
IF(AND($B161&gt;=VLOOKUP($C161,DailyShopTypeTable!$B:$E,3,0),$B161&lt;=VLOOKUP($C161,DailyShopTypeTable!$B:$E,4,0)),"","슬롯타입이상"))</f>
        <v/>
      </c>
    </row>
    <row r="162" spans="1:5" hidden="1">
      <c r="A162">
        <v>18</v>
      </c>
      <c r="B162">
        <v>7</v>
      </c>
      <c r="D162" t="str">
        <f t="shared" ca="1" si="2"/>
        <v/>
      </c>
      <c r="E162" t="str">
        <f>IF(ISBLANK($C162),"",
IF(AND($B162&gt;=VLOOKUP($C162,DailyShopTypeTable!$B:$E,3,0),$B162&lt;=VLOOKUP($C162,DailyShopTypeTable!$B:$E,4,0)),"","슬롯타입이상"))</f>
        <v/>
      </c>
    </row>
    <row r="163" spans="1:5" hidden="1">
      <c r="A163">
        <v>18</v>
      </c>
      <c r="B163">
        <v>8</v>
      </c>
      <c r="D163" t="str">
        <f t="shared" ca="1" si="2"/>
        <v/>
      </c>
      <c r="E163" t="str">
        <f>IF(ISBLANK($C163),"",
IF(AND($B163&gt;=VLOOKUP($C163,DailyShopTypeTable!$B:$E,3,0),$B163&lt;=VLOOKUP($C163,DailyShopTypeTable!$B:$E,4,0)),"","슬롯타입이상"))</f>
        <v/>
      </c>
    </row>
    <row r="164" spans="1:5" hidden="1">
      <c r="A164">
        <v>19</v>
      </c>
      <c r="B164">
        <v>0</v>
      </c>
      <c r="D164" t="str">
        <f t="shared" ca="1" si="2"/>
        <v/>
      </c>
      <c r="E164" t="str">
        <f>IF(ISBLANK($C164),"",
IF(AND($B164&gt;=VLOOKUP($C164,DailyShopTypeTable!$B:$E,3,0),$B164&lt;=VLOOKUP($C164,DailyShopTypeTable!$B:$E,4,0)),"","슬롯타입이상"))</f>
        <v/>
      </c>
    </row>
    <row r="165" spans="1:5" hidden="1">
      <c r="A165">
        <v>19</v>
      </c>
      <c r="B165">
        <v>1</v>
      </c>
      <c r="D165" t="str">
        <f t="shared" ref="D165:D228" ca="1" si="3">IF(ISBLANK(C165),"",
VLOOKUP(C165,OFFSET(INDIRECT("$A:$B"),0,MATCH(C$1&amp;"_Verify",INDIRECT("$1:$1"),0)-1),2,0)
)</f>
        <v/>
      </c>
      <c r="E165" t="str">
        <f>IF(ISBLANK($C165),"",
IF(AND($B165&gt;=VLOOKUP($C165,DailyShopTypeTable!$B:$E,3,0),$B165&lt;=VLOOKUP($C165,DailyShopTypeTable!$B:$E,4,0)),"","슬롯타입이상"))</f>
        <v/>
      </c>
    </row>
    <row r="166" spans="1:5" hidden="1">
      <c r="A166">
        <v>19</v>
      </c>
      <c r="B166">
        <v>2</v>
      </c>
      <c r="D166" t="str">
        <f t="shared" ca="1" si="3"/>
        <v/>
      </c>
      <c r="E166" t="str">
        <f>IF(ISBLANK($C166),"",
IF(AND($B166&gt;=VLOOKUP($C166,DailyShopTypeTable!$B:$E,3,0),$B166&lt;=VLOOKUP($C166,DailyShopTypeTable!$B:$E,4,0)),"","슬롯타입이상"))</f>
        <v/>
      </c>
    </row>
    <row r="167" spans="1:5" hidden="1">
      <c r="A167">
        <v>19</v>
      </c>
      <c r="B167">
        <v>3</v>
      </c>
      <c r="D167" t="str">
        <f t="shared" ca="1" si="3"/>
        <v/>
      </c>
      <c r="E167" t="str">
        <f>IF(ISBLANK($C167),"",
IF(AND($B167&gt;=VLOOKUP($C167,DailyShopTypeTable!$B:$E,3,0),$B167&lt;=VLOOKUP($C167,DailyShopTypeTable!$B:$E,4,0)),"","슬롯타입이상"))</f>
        <v/>
      </c>
    </row>
    <row r="168" spans="1:5" hidden="1">
      <c r="A168">
        <v>19</v>
      </c>
      <c r="B168">
        <v>4</v>
      </c>
      <c r="D168" t="str">
        <f t="shared" ca="1" si="3"/>
        <v/>
      </c>
      <c r="E168" t="str">
        <f>IF(ISBLANK($C168),"",
IF(AND($B168&gt;=VLOOKUP($C168,DailyShopTypeTable!$B:$E,3,0),$B168&lt;=VLOOKUP($C168,DailyShopTypeTable!$B:$E,4,0)),"","슬롯타입이상"))</f>
        <v/>
      </c>
    </row>
    <row r="169" spans="1:5" hidden="1">
      <c r="A169">
        <v>19</v>
      </c>
      <c r="B169">
        <v>5</v>
      </c>
      <c r="D169" t="str">
        <f t="shared" ca="1" si="3"/>
        <v/>
      </c>
      <c r="E169" t="str">
        <f>IF(ISBLANK($C169),"",
IF(AND($B169&gt;=VLOOKUP($C169,DailyShopTypeTable!$B:$E,3,0),$B169&lt;=VLOOKUP($C169,DailyShopTypeTable!$B:$E,4,0)),"","슬롯타입이상"))</f>
        <v/>
      </c>
    </row>
    <row r="170" spans="1:5" hidden="1">
      <c r="A170">
        <v>19</v>
      </c>
      <c r="B170">
        <v>6</v>
      </c>
      <c r="D170" t="str">
        <f t="shared" ca="1" si="3"/>
        <v/>
      </c>
      <c r="E170" t="str">
        <f>IF(ISBLANK($C170),"",
IF(AND($B170&gt;=VLOOKUP($C170,DailyShopTypeTable!$B:$E,3,0),$B170&lt;=VLOOKUP($C170,DailyShopTypeTable!$B:$E,4,0)),"","슬롯타입이상"))</f>
        <v/>
      </c>
    </row>
    <row r="171" spans="1:5" hidden="1">
      <c r="A171">
        <v>19</v>
      </c>
      <c r="B171">
        <v>7</v>
      </c>
      <c r="D171" t="str">
        <f t="shared" ca="1" si="3"/>
        <v/>
      </c>
      <c r="E171" t="str">
        <f>IF(ISBLANK($C171),"",
IF(AND($B171&gt;=VLOOKUP($C171,DailyShopTypeTable!$B:$E,3,0),$B171&lt;=VLOOKUP($C171,DailyShopTypeTable!$B:$E,4,0)),"","슬롯타입이상"))</f>
        <v/>
      </c>
    </row>
    <row r="172" spans="1:5" hidden="1">
      <c r="A172">
        <v>19</v>
      </c>
      <c r="B172">
        <v>8</v>
      </c>
      <c r="D172" t="str">
        <f t="shared" ca="1" si="3"/>
        <v/>
      </c>
      <c r="E172" t="str">
        <f>IF(ISBLANK($C172),"",
IF(AND($B172&gt;=VLOOKUP($C172,DailyShopTypeTable!$B:$E,3,0),$B172&lt;=VLOOKUP($C172,DailyShopTypeTable!$B:$E,4,0)),"","슬롯타입이상"))</f>
        <v/>
      </c>
    </row>
    <row r="173" spans="1:5" hidden="1">
      <c r="A173">
        <v>20</v>
      </c>
      <c r="B173">
        <v>0</v>
      </c>
      <c r="D173" t="str">
        <f t="shared" ca="1" si="3"/>
        <v/>
      </c>
      <c r="E173" t="str">
        <f>IF(ISBLANK($C173),"",
IF(AND($B173&gt;=VLOOKUP($C173,DailyShopTypeTable!$B:$E,3,0),$B173&lt;=VLOOKUP($C173,DailyShopTypeTable!$B:$E,4,0)),"","슬롯타입이상"))</f>
        <v/>
      </c>
    </row>
    <row r="174" spans="1:5" hidden="1">
      <c r="A174">
        <v>20</v>
      </c>
      <c r="B174">
        <v>1</v>
      </c>
      <c r="D174" t="str">
        <f t="shared" ca="1" si="3"/>
        <v/>
      </c>
      <c r="E174" t="str">
        <f>IF(ISBLANK($C174),"",
IF(AND($B174&gt;=VLOOKUP($C174,DailyShopTypeTable!$B:$E,3,0),$B174&lt;=VLOOKUP($C174,DailyShopTypeTable!$B:$E,4,0)),"","슬롯타입이상"))</f>
        <v/>
      </c>
    </row>
    <row r="175" spans="1:5" hidden="1">
      <c r="A175">
        <v>20</v>
      </c>
      <c r="B175">
        <v>2</v>
      </c>
      <c r="D175" t="str">
        <f t="shared" ca="1" si="3"/>
        <v/>
      </c>
      <c r="E175" t="str">
        <f>IF(ISBLANK($C175),"",
IF(AND($B175&gt;=VLOOKUP($C175,DailyShopTypeTable!$B:$E,3,0),$B175&lt;=VLOOKUP($C175,DailyShopTypeTable!$B:$E,4,0)),"","슬롯타입이상"))</f>
        <v/>
      </c>
    </row>
    <row r="176" spans="1:5" hidden="1">
      <c r="A176">
        <v>20</v>
      </c>
      <c r="B176">
        <v>3</v>
      </c>
      <c r="D176" t="str">
        <f t="shared" ca="1" si="3"/>
        <v/>
      </c>
      <c r="E176" t="str">
        <f>IF(ISBLANK($C176),"",
IF(AND($B176&gt;=VLOOKUP($C176,DailyShopTypeTable!$B:$E,3,0),$B176&lt;=VLOOKUP($C176,DailyShopTypeTable!$B:$E,4,0)),"","슬롯타입이상"))</f>
        <v/>
      </c>
    </row>
    <row r="177" spans="1:5" hidden="1">
      <c r="A177">
        <v>20</v>
      </c>
      <c r="B177">
        <v>4</v>
      </c>
      <c r="D177" t="str">
        <f t="shared" ca="1" si="3"/>
        <v/>
      </c>
      <c r="E177" t="str">
        <f>IF(ISBLANK($C177),"",
IF(AND($B177&gt;=VLOOKUP($C177,DailyShopTypeTable!$B:$E,3,0),$B177&lt;=VLOOKUP($C177,DailyShopTypeTable!$B:$E,4,0)),"","슬롯타입이상"))</f>
        <v/>
      </c>
    </row>
    <row r="178" spans="1:5" hidden="1">
      <c r="A178">
        <v>20</v>
      </c>
      <c r="B178">
        <v>5</v>
      </c>
      <c r="D178" t="str">
        <f t="shared" ca="1" si="3"/>
        <v/>
      </c>
      <c r="E178" t="str">
        <f>IF(ISBLANK($C178),"",
IF(AND($B178&gt;=VLOOKUP($C178,DailyShopTypeTable!$B:$E,3,0),$B178&lt;=VLOOKUP($C178,DailyShopTypeTable!$B:$E,4,0)),"","슬롯타입이상"))</f>
        <v/>
      </c>
    </row>
    <row r="179" spans="1:5" hidden="1">
      <c r="A179">
        <v>20</v>
      </c>
      <c r="B179">
        <v>6</v>
      </c>
      <c r="D179" t="str">
        <f t="shared" ca="1" si="3"/>
        <v/>
      </c>
      <c r="E179" t="str">
        <f>IF(ISBLANK($C179),"",
IF(AND($B179&gt;=VLOOKUP($C179,DailyShopTypeTable!$B:$E,3,0),$B179&lt;=VLOOKUP($C179,DailyShopTypeTable!$B:$E,4,0)),"","슬롯타입이상"))</f>
        <v/>
      </c>
    </row>
    <row r="180" spans="1:5" hidden="1">
      <c r="A180">
        <v>20</v>
      </c>
      <c r="B180">
        <v>7</v>
      </c>
      <c r="D180" t="str">
        <f t="shared" ca="1" si="3"/>
        <v/>
      </c>
      <c r="E180" t="str">
        <f>IF(ISBLANK($C180),"",
IF(AND($B180&gt;=VLOOKUP($C180,DailyShopTypeTable!$B:$E,3,0),$B180&lt;=VLOOKUP($C180,DailyShopTypeTable!$B:$E,4,0)),"","슬롯타입이상"))</f>
        <v/>
      </c>
    </row>
    <row r="181" spans="1:5" hidden="1">
      <c r="A181">
        <v>20</v>
      </c>
      <c r="B181">
        <v>8</v>
      </c>
      <c r="D181" t="str">
        <f t="shared" ca="1" si="3"/>
        <v/>
      </c>
      <c r="E181" t="str">
        <f>IF(ISBLANK($C181),"",
IF(AND($B181&gt;=VLOOKUP($C181,DailyShopTypeTable!$B:$E,3,0),$B181&lt;=VLOOKUP($C181,DailyShopTypeTable!$B:$E,4,0)),"","슬롯타입이상"))</f>
        <v/>
      </c>
    </row>
    <row r="182" spans="1:5" hidden="1">
      <c r="A182">
        <v>21</v>
      </c>
      <c r="B182">
        <v>0</v>
      </c>
      <c r="D182" t="str">
        <f t="shared" ca="1" si="3"/>
        <v/>
      </c>
      <c r="E182" t="str">
        <f>IF(ISBLANK($C182),"",
IF(AND($B182&gt;=VLOOKUP($C182,DailyShopTypeTable!$B:$E,3,0),$B182&lt;=VLOOKUP($C182,DailyShopTypeTable!$B:$E,4,0)),"","슬롯타입이상"))</f>
        <v/>
      </c>
    </row>
    <row r="183" spans="1:5" hidden="1">
      <c r="A183">
        <v>21</v>
      </c>
      <c r="B183">
        <v>1</v>
      </c>
      <c r="D183" t="str">
        <f t="shared" ca="1" si="3"/>
        <v/>
      </c>
      <c r="E183" t="str">
        <f>IF(ISBLANK($C183),"",
IF(AND($B183&gt;=VLOOKUP($C183,DailyShopTypeTable!$B:$E,3,0),$B183&lt;=VLOOKUP($C183,DailyShopTypeTable!$B:$E,4,0)),"","슬롯타입이상"))</f>
        <v/>
      </c>
    </row>
    <row r="184" spans="1:5" hidden="1">
      <c r="A184">
        <v>21</v>
      </c>
      <c r="B184">
        <v>2</v>
      </c>
      <c r="D184" t="str">
        <f t="shared" ca="1" si="3"/>
        <v/>
      </c>
      <c r="E184" t="str">
        <f>IF(ISBLANK($C184),"",
IF(AND($B184&gt;=VLOOKUP($C184,DailyShopTypeTable!$B:$E,3,0),$B184&lt;=VLOOKUP($C184,DailyShopTypeTable!$B:$E,4,0)),"","슬롯타입이상"))</f>
        <v/>
      </c>
    </row>
    <row r="185" spans="1:5" hidden="1">
      <c r="A185">
        <v>21</v>
      </c>
      <c r="B185">
        <v>3</v>
      </c>
      <c r="D185" t="str">
        <f t="shared" ca="1" si="3"/>
        <v/>
      </c>
      <c r="E185" t="str">
        <f>IF(ISBLANK($C185),"",
IF(AND($B185&gt;=VLOOKUP($C185,DailyShopTypeTable!$B:$E,3,0),$B185&lt;=VLOOKUP($C185,DailyShopTypeTable!$B:$E,4,0)),"","슬롯타입이상"))</f>
        <v/>
      </c>
    </row>
    <row r="186" spans="1:5" hidden="1">
      <c r="A186">
        <v>21</v>
      </c>
      <c r="B186">
        <v>4</v>
      </c>
      <c r="D186" t="str">
        <f t="shared" ca="1" si="3"/>
        <v/>
      </c>
      <c r="E186" t="str">
        <f>IF(ISBLANK($C186),"",
IF(AND($B186&gt;=VLOOKUP($C186,DailyShopTypeTable!$B:$E,3,0),$B186&lt;=VLOOKUP($C186,DailyShopTypeTable!$B:$E,4,0)),"","슬롯타입이상"))</f>
        <v/>
      </c>
    </row>
    <row r="187" spans="1:5" hidden="1">
      <c r="A187">
        <v>21</v>
      </c>
      <c r="B187">
        <v>5</v>
      </c>
      <c r="D187" t="str">
        <f t="shared" ca="1" si="3"/>
        <v/>
      </c>
      <c r="E187" t="str">
        <f>IF(ISBLANK($C187),"",
IF(AND($B187&gt;=VLOOKUP($C187,DailyShopTypeTable!$B:$E,3,0),$B187&lt;=VLOOKUP($C187,DailyShopTypeTable!$B:$E,4,0)),"","슬롯타입이상"))</f>
        <v/>
      </c>
    </row>
    <row r="188" spans="1:5" hidden="1">
      <c r="A188">
        <v>21</v>
      </c>
      <c r="B188">
        <v>6</v>
      </c>
      <c r="D188" t="str">
        <f t="shared" ca="1" si="3"/>
        <v/>
      </c>
      <c r="E188" t="str">
        <f>IF(ISBLANK($C188),"",
IF(AND($B188&gt;=VLOOKUP($C188,DailyShopTypeTable!$B:$E,3,0),$B188&lt;=VLOOKUP($C188,DailyShopTypeTable!$B:$E,4,0)),"","슬롯타입이상"))</f>
        <v/>
      </c>
    </row>
    <row r="189" spans="1:5" hidden="1">
      <c r="A189">
        <v>21</v>
      </c>
      <c r="B189">
        <v>7</v>
      </c>
      <c r="D189" t="str">
        <f t="shared" ca="1" si="3"/>
        <v/>
      </c>
      <c r="E189" t="str">
        <f>IF(ISBLANK($C189),"",
IF(AND($B189&gt;=VLOOKUP($C189,DailyShopTypeTable!$B:$E,3,0),$B189&lt;=VLOOKUP($C189,DailyShopTypeTable!$B:$E,4,0)),"","슬롯타입이상"))</f>
        <v/>
      </c>
    </row>
    <row r="190" spans="1:5" hidden="1">
      <c r="A190">
        <v>21</v>
      </c>
      <c r="B190">
        <v>8</v>
      </c>
      <c r="D190" t="str">
        <f t="shared" ca="1" si="3"/>
        <v/>
      </c>
      <c r="E190" t="str">
        <f>IF(ISBLANK($C190),"",
IF(AND($B190&gt;=VLOOKUP($C190,DailyShopTypeTable!$B:$E,3,0),$B190&lt;=VLOOKUP($C190,DailyShopTypeTable!$B:$E,4,0)),"","슬롯타입이상"))</f>
        <v/>
      </c>
    </row>
    <row r="191" spans="1:5" hidden="1">
      <c r="A191">
        <v>22</v>
      </c>
      <c r="B191">
        <v>0</v>
      </c>
      <c r="D191" t="str">
        <f t="shared" ca="1" si="3"/>
        <v/>
      </c>
      <c r="E191" t="str">
        <f>IF(ISBLANK($C191),"",
IF(AND($B191&gt;=VLOOKUP($C191,DailyShopTypeTable!$B:$E,3,0),$B191&lt;=VLOOKUP($C191,DailyShopTypeTable!$B:$E,4,0)),"","슬롯타입이상"))</f>
        <v/>
      </c>
    </row>
    <row r="192" spans="1:5" hidden="1">
      <c r="A192">
        <v>22</v>
      </c>
      <c r="B192">
        <v>1</v>
      </c>
      <c r="D192" t="str">
        <f t="shared" ca="1" si="3"/>
        <v/>
      </c>
      <c r="E192" t="str">
        <f>IF(ISBLANK($C192),"",
IF(AND($B192&gt;=VLOOKUP($C192,DailyShopTypeTable!$B:$E,3,0),$B192&lt;=VLOOKUP($C192,DailyShopTypeTable!$B:$E,4,0)),"","슬롯타입이상"))</f>
        <v/>
      </c>
    </row>
    <row r="193" spans="1:5" hidden="1">
      <c r="A193">
        <v>22</v>
      </c>
      <c r="B193">
        <v>2</v>
      </c>
      <c r="D193" t="str">
        <f t="shared" ca="1" si="3"/>
        <v/>
      </c>
      <c r="E193" t="str">
        <f>IF(ISBLANK($C193),"",
IF(AND($B193&gt;=VLOOKUP($C193,DailyShopTypeTable!$B:$E,3,0),$B193&lt;=VLOOKUP($C193,DailyShopTypeTable!$B:$E,4,0)),"","슬롯타입이상"))</f>
        <v/>
      </c>
    </row>
    <row r="194" spans="1:5" hidden="1">
      <c r="A194">
        <v>22</v>
      </c>
      <c r="B194">
        <v>3</v>
      </c>
      <c r="D194" t="str">
        <f t="shared" ca="1" si="3"/>
        <v/>
      </c>
      <c r="E194" t="str">
        <f>IF(ISBLANK($C194),"",
IF(AND($B194&gt;=VLOOKUP($C194,DailyShopTypeTable!$B:$E,3,0),$B194&lt;=VLOOKUP($C194,DailyShopTypeTable!$B:$E,4,0)),"","슬롯타입이상"))</f>
        <v/>
      </c>
    </row>
    <row r="195" spans="1:5" hidden="1">
      <c r="A195">
        <v>22</v>
      </c>
      <c r="B195">
        <v>4</v>
      </c>
      <c r="D195" t="str">
        <f t="shared" ca="1" si="3"/>
        <v/>
      </c>
      <c r="E195" t="str">
        <f>IF(ISBLANK($C195),"",
IF(AND($B195&gt;=VLOOKUP($C195,DailyShopTypeTable!$B:$E,3,0),$B195&lt;=VLOOKUP($C195,DailyShopTypeTable!$B:$E,4,0)),"","슬롯타입이상"))</f>
        <v/>
      </c>
    </row>
    <row r="196" spans="1:5" hidden="1">
      <c r="A196">
        <v>22</v>
      </c>
      <c r="B196">
        <v>5</v>
      </c>
      <c r="D196" t="str">
        <f t="shared" ca="1" si="3"/>
        <v/>
      </c>
      <c r="E196" t="str">
        <f>IF(ISBLANK($C196),"",
IF(AND($B196&gt;=VLOOKUP($C196,DailyShopTypeTable!$B:$E,3,0),$B196&lt;=VLOOKUP($C196,DailyShopTypeTable!$B:$E,4,0)),"","슬롯타입이상"))</f>
        <v/>
      </c>
    </row>
    <row r="197" spans="1:5" hidden="1">
      <c r="A197">
        <v>22</v>
      </c>
      <c r="B197">
        <v>6</v>
      </c>
      <c r="D197" t="str">
        <f t="shared" ca="1" si="3"/>
        <v/>
      </c>
      <c r="E197" t="str">
        <f>IF(ISBLANK($C197),"",
IF(AND($B197&gt;=VLOOKUP($C197,DailyShopTypeTable!$B:$E,3,0),$B197&lt;=VLOOKUP($C197,DailyShopTypeTable!$B:$E,4,0)),"","슬롯타입이상"))</f>
        <v/>
      </c>
    </row>
    <row r="198" spans="1:5" hidden="1">
      <c r="A198">
        <v>22</v>
      </c>
      <c r="B198">
        <v>7</v>
      </c>
      <c r="D198" t="str">
        <f t="shared" ca="1" si="3"/>
        <v/>
      </c>
      <c r="E198" t="str">
        <f>IF(ISBLANK($C198),"",
IF(AND($B198&gt;=VLOOKUP($C198,DailyShopTypeTable!$B:$E,3,0),$B198&lt;=VLOOKUP($C198,DailyShopTypeTable!$B:$E,4,0)),"","슬롯타입이상"))</f>
        <v/>
      </c>
    </row>
    <row r="199" spans="1:5" hidden="1">
      <c r="A199">
        <v>22</v>
      </c>
      <c r="B199">
        <v>8</v>
      </c>
      <c r="D199" t="str">
        <f t="shared" ca="1" si="3"/>
        <v/>
      </c>
      <c r="E199" t="str">
        <f>IF(ISBLANK($C199),"",
IF(AND($B199&gt;=VLOOKUP($C199,DailyShopTypeTable!$B:$E,3,0),$B199&lt;=VLOOKUP($C199,DailyShopTypeTable!$B:$E,4,0)),"","슬롯타입이상"))</f>
        <v/>
      </c>
    </row>
    <row r="200" spans="1:5" hidden="1">
      <c r="A200">
        <v>23</v>
      </c>
      <c r="B200">
        <v>0</v>
      </c>
      <c r="D200" t="str">
        <f t="shared" ca="1" si="3"/>
        <v/>
      </c>
      <c r="E200" t="str">
        <f>IF(ISBLANK($C200),"",
IF(AND($B200&gt;=VLOOKUP($C200,DailyShopTypeTable!$B:$E,3,0),$B200&lt;=VLOOKUP($C200,DailyShopTypeTable!$B:$E,4,0)),"","슬롯타입이상"))</f>
        <v/>
      </c>
    </row>
    <row r="201" spans="1:5" hidden="1">
      <c r="A201">
        <v>23</v>
      </c>
      <c r="B201">
        <v>1</v>
      </c>
      <c r="D201" t="str">
        <f t="shared" ca="1" si="3"/>
        <v/>
      </c>
      <c r="E201" t="str">
        <f>IF(ISBLANK($C201),"",
IF(AND($B201&gt;=VLOOKUP($C201,DailyShopTypeTable!$B:$E,3,0),$B201&lt;=VLOOKUP($C201,DailyShopTypeTable!$B:$E,4,0)),"","슬롯타입이상"))</f>
        <v/>
      </c>
    </row>
    <row r="202" spans="1:5" hidden="1">
      <c r="A202">
        <v>23</v>
      </c>
      <c r="B202">
        <v>2</v>
      </c>
      <c r="D202" t="str">
        <f t="shared" ca="1" si="3"/>
        <v/>
      </c>
      <c r="E202" t="str">
        <f>IF(ISBLANK($C202),"",
IF(AND($B202&gt;=VLOOKUP($C202,DailyShopTypeTable!$B:$E,3,0),$B202&lt;=VLOOKUP($C202,DailyShopTypeTable!$B:$E,4,0)),"","슬롯타입이상"))</f>
        <v/>
      </c>
    </row>
    <row r="203" spans="1:5" hidden="1">
      <c r="A203">
        <v>23</v>
      </c>
      <c r="B203">
        <v>3</v>
      </c>
      <c r="D203" t="str">
        <f t="shared" ca="1" si="3"/>
        <v/>
      </c>
      <c r="E203" t="str">
        <f>IF(ISBLANK($C203),"",
IF(AND($B203&gt;=VLOOKUP($C203,DailyShopTypeTable!$B:$E,3,0),$B203&lt;=VLOOKUP($C203,DailyShopTypeTable!$B:$E,4,0)),"","슬롯타입이상"))</f>
        <v/>
      </c>
    </row>
    <row r="204" spans="1:5" hidden="1">
      <c r="A204">
        <v>23</v>
      </c>
      <c r="B204">
        <v>4</v>
      </c>
      <c r="D204" t="str">
        <f t="shared" ca="1" si="3"/>
        <v/>
      </c>
      <c r="E204" t="str">
        <f>IF(ISBLANK($C204),"",
IF(AND($B204&gt;=VLOOKUP($C204,DailyShopTypeTable!$B:$E,3,0),$B204&lt;=VLOOKUP($C204,DailyShopTypeTable!$B:$E,4,0)),"","슬롯타입이상"))</f>
        <v/>
      </c>
    </row>
    <row r="205" spans="1:5" hidden="1">
      <c r="A205">
        <v>23</v>
      </c>
      <c r="B205">
        <v>5</v>
      </c>
      <c r="D205" t="str">
        <f t="shared" ca="1" si="3"/>
        <v/>
      </c>
      <c r="E205" t="str">
        <f>IF(ISBLANK($C205),"",
IF(AND($B205&gt;=VLOOKUP($C205,DailyShopTypeTable!$B:$E,3,0),$B205&lt;=VLOOKUP($C205,DailyShopTypeTable!$B:$E,4,0)),"","슬롯타입이상"))</f>
        <v/>
      </c>
    </row>
    <row r="206" spans="1:5" hidden="1">
      <c r="A206">
        <v>23</v>
      </c>
      <c r="B206">
        <v>6</v>
      </c>
      <c r="D206" t="str">
        <f t="shared" ca="1" si="3"/>
        <v/>
      </c>
      <c r="E206" t="str">
        <f>IF(ISBLANK($C206),"",
IF(AND($B206&gt;=VLOOKUP($C206,DailyShopTypeTable!$B:$E,3,0),$B206&lt;=VLOOKUP($C206,DailyShopTypeTable!$B:$E,4,0)),"","슬롯타입이상"))</f>
        <v/>
      </c>
    </row>
    <row r="207" spans="1:5" hidden="1">
      <c r="A207">
        <v>23</v>
      </c>
      <c r="B207">
        <v>7</v>
      </c>
      <c r="D207" t="str">
        <f t="shared" ca="1" si="3"/>
        <v/>
      </c>
      <c r="E207" t="str">
        <f>IF(ISBLANK($C207),"",
IF(AND($B207&gt;=VLOOKUP($C207,DailyShopTypeTable!$B:$E,3,0),$B207&lt;=VLOOKUP($C207,DailyShopTypeTable!$B:$E,4,0)),"","슬롯타입이상"))</f>
        <v/>
      </c>
    </row>
    <row r="208" spans="1:5" hidden="1">
      <c r="A208">
        <v>23</v>
      </c>
      <c r="B208">
        <v>8</v>
      </c>
      <c r="D208" t="str">
        <f t="shared" ca="1" si="3"/>
        <v/>
      </c>
      <c r="E208" t="str">
        <f>IF(ISBLANK($C208),"",
IF(AND($B208&gt;=VLOOKUP($C208,DailyShopTypeTable!$B:$E,3,0),$B208&lt;=VLOOKUP($C208,DailyShopTypeTable!$B:$E,4,0)),"","슬롯타입이상"))</f>
        <v/>
      </c>
    </row>
    <row r="209" spans="1:5" hidden="1">
      <c r="A209">
        <v>24</v>
      </c>
      <c r="B209">
        <v>0</v>
      </c>
      <c r="D209" t="str">
        <f t="shared" ca="1" si="3"/>
        <v/>
      </c>
      <c r="E209" t="str">
        <f>IF(ISBLANK($C209),"",
IF(AND($B209&gt;=VLOOKUP($C209,DailyShopTypeTable!$B:$E,3,0),$B209&lt;=VLOOKUP($C209,DailyShopTypeTable!$B:$E,4,0)),"","슬롯타입이상"))</f>
        <v/>
      </c>
    </row>
    <row r="210" spans="1:5" hidden="1">
      <c r="A210">
        <v>24</v>
      </c>
      <c r="B210">
        <v>1</v>
      </c>
      <c r="D210" t="str">
        <f t="shared" ca="1" si="3"/>
        <v/>
      </c>
      <c r="E210" t="str">
        <f>IF(ISBLANK($C210),"",
IF(AND($B210&gt;=VLOOKUP($C210,DailyShopTypeTable!$B:$E,3,0),$B210&lt;=VLOOKUP($C210,DailyShopTypeTable!$B:$E,4,0)),"","슬롯타입이상"))</f>
        <v/>
      </c>
    </row>
    <row r="211" spans="1:5" hidden="1">
      <c r="A211">
        <v>24</v>
      </c>
      <c r="B211">
        <v>2</v>
      </c>
      <c r="D211" t="str">
        <f t="shared" ca="1" si="3"/>
        <v/>
      </c>
      <c r="E211" t="str">
        <f>IF(ISBLANK($C211),"",
IF(AND($B211&gt;=VLOOKUP($C211,DailyShopTypeTable!$B:$E,3,0),$B211&lt;=VLOOKUP($C211,DailyShopTypeTable!$B:$E,4,0)),"","슬롯타입이상"))</f>
        <v/>
      </c>
    </row>
    <row r="212" spans="1:5" hidden="1">
      <c r="A212">
        <v>24</v>
      </c>
      <c r="B212">
        <v>3</v>
      </c>
      <c r="D212" t="str">
        <f t="shared" ca="1" si="3"/>
        <v/>
      </c>
      <c r="E212" t="str">
        <f>IF(ISBLANK($C212),"",
IF(AND($B212&gt;=VLOOKUP($C212,DailyShopTypeTable!$B:$E,3,0),$B212&lt;=VLOOKUP($C212,DailyShopTypeTable!$B:$E,4,0)),"","슬롯타입이상"))</f>
        <v/>
      </c>
    </row>
    <row r="213" spans="1:5" hidden="1">
      <c r="A213">
        <v>24</v>
      </c>
      <c r="B213">
        <v>4</v>
      </c>
      <c r="D213" t="str">
        <f t="shared" ca="1" si="3"/>
        <v/>
      </c>
      <c r="E213" t="str">
        <f>IF(ISBLANK($C213),"",
IF(AND($B213&gt;=VLOOKUP($C213,DailyShopTypeTable!$B:$E,3,0),$B213&lt;=VLOOKUP($C213,DailyShopTypeTable!$B:$E,4,0)),"","슬롯타입이상"))</f>
        <v/>
      </c>
    </row>
    <row r="214" spans="1:5" hidden="1">
      <c r="A214">
        <v>24</v>
      </c>
      <c r="B214">
        <v>5</v>
      </c>
      <c r="D214" t="str">
        <f t="shared" ca="1" si="3"/>
        <v/>
      </c>
      <c r="E214" t="str">
        <f>IF(ISBLANK($C214),"",
IF(AND($B214&gt;=VLOOKUP($C214,DailyShopTypeTable!$B:$E,3,0),$B214&lt;=VLOOKUP($C214,DailyShopTypeTable!$B:$E,4,0)),"","슬롯타입이상"))</f>
        <v/>
      </c>
    </row>
    <row r="215" spans="1:5" hidden="1">
      <c r="A215">
        <v>24</v>
      </c>
      <c r="B215">
        <v>6</v>
      </c>
      <c r="D215" t="str">
        <f t="shared" ca="1" si="3"/>
        <v/>
      </c>
      <c r="E215" t="str">
        <f>IF(ISBLANK($C215),"",
IF(AND($B215&gt;=VLOOKUP($C215,DailyShopTypeTable!$B:$E,3,0),$B215&lt;=VLOOKUP($C215,DailyShopTypeTable!$B:$E,4,0)),"","슬롯타입이상"))</f>
        <v/>
      </c>
    </row>
    <row r="216" spans="1:5" hidden="1">
      <c r="A216">
        <v>24</v>
      </c>
      <c r="B216">
        <v>7</v>
      </c>
      <c r="D216" t="str">
        <f t="shared" ca="1" si="3"/>
        <v/>
      </c>
      <c r="E216" t="str">
        <f>IF(ISBLANK($C216),"",
IF(AND($B216&gt;=VLOOKUP($C216,DailyShopTypeTable!$B:$E,3,0),$B216&lt;=VLOOKUP($C216,DailyShopTypeTable!$B:$E,4,0)),"","슬롯타입이상"))</f>
        <v/>
      </c>
    </row>
    <row r="217" spans="1:5" hidden="1">
      <c r="A217">
        <v>24</v>
      </c>
      <c r="B217">
        <v>8</v>
      </c>
      <c r="D217" t="str">
        <f t="shared" ca="1" si="3"/>
        <v/>
      </c>
      <c r="E217" t="str">
        <f>IF(ISBLANK($C217),"",
IF(AND($B217&gt;=VLOOKUP($C217,DailyShopTypeTable!$B:$E,3,0),$B217&lt;=VLOOKUP($C217,DailyShopTypeTable!$B:$E,4,0)),"","슬롯타입이상"))</f>
        <v/>
      </c>
    </row>
    <row r="218" spans="1:5" hidden="1">
      <c r="A218">
        <v>25</v>
      </c>
      <c r="B218">
        <v>0</v>
      </c>
      <c r="D218" t="str">
        <f t="shared" ca="1" si="3"/>
        <v/>
      </c>
      <c r="E218" t="str">
        <f>IF(ISBLANK($C218),"",
IF(AND($B218&gt;=VLOOKUP($C218,DailyShopTypeTable!$B:$E,3,0),$B218&lt;=VLOOKUP($C218,DailyShopTypeTable!$B:$E,4,0)),"","슬롯타입이상"))</f>
        <v/>
      </c>
    </row>
    <row r="219" spans="1:5" hidden="1">
      <c r="A219">
        <v>25</v>
      </c>
      <c r="B219">
        <v>1</v>
      </c>
      <c r="D219" t="str">
        <f t="shared" ca="1" si="3"/>
        <v/>
      </c>
      <c r="E219" t="str">
        <f>IF(ISBLANK($C219),"",
IF(AND($B219&gt;=VLOOKUP($C219,DailyShopTypeTable!$B:$E,3,0),$B219&lt;=VLOOKUP($C219,DailyShopTypeTable!$B:$E,4,0)),"","슬롯타입이상"))</f>
        <v/>
      </c>
    </row>
    <row r="220" spans="1:5" hidden="1">
      <c r="A220">
        <v>25</v>
      </c>
      <c r="B220">
        <v>2</v>
      </c>
      <c r="D220" t="str">
        <f t="shared" ca="1" si="3"/>
        <v/>
      </c>
      <c r="E220" t="str">
        <f>IF(ISBLANK($C220),"",
IF(AND($B220&gt;=VLOOKUP($C220,DailyShopTypeTable!$B:$E,3,0),$B220&lt;=VLOOKUP($C220,DailyShopTypeTable!$B:$E,4,0)),"","슬롯타입이상"))</f>
        <v/>
      </c>
    </row>
    <row r="221" spans="1:5" hidden="1">
      <c r="A221">
        <v>25</v>
      </c>
      <c r="B221">
        <v>3</v>
      </c>
      <c r="D221" t="str">
        <f t="shared" ca="1" si="3"/>
        <v/>
      </c>
      <c r="E221" t="str">
        <f>IF(ISBLANK($C221),"",
IF(AND($B221&gt;=VLOOKUP($C221,DailyShopTypeTable!$B:$E,3,0),$B221&lt;=VLOOKUP($C221,DailyShopTypeTable!$B:$E,4,0)),"","슬롯타입이상"))</f>
        <v/>
      </c>
    </row>
    <row r="222" spans="1:5" hidden="1">
      <c r="A222">
        <v>25</v>
      </c>
      <c r="B222">
        <v>4</v>
      </c>
      <c r="D222" t="str">
        <f t="shared" ca="1" si="3"/>
        <v/>
      </c>
      <c r="E222" t="str">
        <f>IF(ISBLANK($C222),"",
IF(AND($B222&gt;=VLOOKUP($C222,DailyShopTypeTable!$B:$E,3,0),$B222&lt;=VLOOKUP($C222,DailyShopTypeTable!$B:$E,4,0)),"","슬롯타입이상"))</f>
        <v/>
      </c>
    </row>
    <row r="223" spans="1:5" hidden="1">
      <c r="A223">
        <v>25</v>
      </c>
      <c r="B223">
        <v>5</v>
      </c>
      <c r="D223" t="str">
        <f t="shared" ca="1" si="3"/>
        <v/>
      </c>
      <c r="E223" t="str">
        <f>IF(ISBLANK($C223),"",
IF(AND($B223&gt;=VLOOKUP($C223,DailyShopTypeTable!$B:$E,3,0),$B223&lt;=VLOOKUP($C223,DailyShopTypeTable!$B:$E,4,0)),"","슬롯타입이상"))</f>
        <v/>
      </c>
    </row>
    <row r="224" spans="1:5" hidden="1">
      <c r="A224">
        <v>25</v>
      </c>
      <c r="B224">
        <v>6</v>
      </c>
      <c r="D224" t="str">
        <f t="shared" ca="1" si="3"/>
        <v/>
      </c>
      <c r="E224" t="str">
        <f>IF(ISBLANK($C224),"",
IF(AND($B224&gt;=VLOOKUP($C224,DailyShopTypeTable!$B:$E,3,0),$B224&lt;=VLOOKUP($C224,DailyShopTypeTable!$B:$E,4,0)),"","슬롯타입이상"))</f>
        <v/>
      </c>
    </row>
    <row r="225" spans="1:5" hidden="1">
      <c r="A225">
        <v>25</v>
      </c>
      <c r="B225">
        <v>7</v>
      </c>
      <c r="D225" t="str">
        <f t="shared" ca="1" si="3"/>
        <v/>
      </c>
      <c r="E225" t="str">
        <f>IF(ISBLANK($C225),"",
IF(AND($B225&gt;=VLOOKUP($C225,DailyShopTypeTable!$B:$E,3,0),$B225&lt;=VLOOKUP($C225,DailyShopTypeTable!$B:$E,4,0)),"","슬롯타입이상"))</f>
        <v/>
      </c>
    </row>
    <row r="226" spans="1:5" hidden="1">
      <c r="A226">
        <v>25</v>
      </c>
      <c r="B226">
        <v>8</v>
      </c>
      <c r="D226" t="str">
        <f t="shared" ca="1" si="3"/>
        <v/>
      </c>
      <c r="E226" t="str">
        <f>IF(ISBLANK($C226),"",
IF(AND($B226&gt;=VLOOKUP($C226,DailyShopTypeTable!$B:$E,3,0),$B226&lt;=VLOOKUP($C226,DailyShopTypeTable!$B:$E,4,0)),"","슬롯타입이상"))</f>
        <v/>
      </c>
    </row>
    <row r="227" spans="1:5" hidden="1">
      <c r="A227">
        <v>26</v>
      </c>
      <c r="B227">
        <v>0</v>
      </c>
      <c r="D227" t="str">
        <f t="shared" ca="1" si="3"/>
        <v/>
      </c>
      <c r="E227" t="str">
        <f>IF(ISBLANK($C227),"",
IF(AND($B227&gt;=VLOOKUP($C227,DailyShopTypeTable!$B:$E,3,0),$B227&lt;=VLOOKUP($C227,DailyShopTypeTable!$B:$E,4,0)),"","슬롯타입이상"))</f>
        <v/>
      </c>
    </row>
    <row r="228" spans="1:5" hidden="1">
      <c r="A228">
        <v>26</v>
      </c>
      <c r="B228">
        <v>1</v>
      </c>
      <c r="D228" t="str">
        <f t="shared" ca="1" si="3"/>
        <v/>
      </c>
      <c r="E228" t="str">
        <f>IF(ISBLANK($C228),"",
IF(AND($B228&gt;=VLOOKUP($C228,DailyShopTypeTable!$B:$E,3,0),$B228&lt;=VLOOKUP($C228,DailyShopTypeTable!$B:$E,4,0)),"","슬롯타입이상"))</f>
        <v/>
      </c>
    </row>
    <row r="229" spans="1:5" hidden="1">
      <c r="A229">
        <v>26</v>
      </c>
      <c r="B229">
        <v>2</v>
      </c>
      <c r="D229" t="str">
        <f t="shared" ref="D229:D280" ca="1" si="4">IF(ISBLANK(C229),"",
VLOOKUP(C229,OFFSET(INDIRECT("$A:$B"),0,MATCH(C$1&amp;"_Verify",INDIRECT("$1:$1"),0)-1),2,0)
)</f>
        <v/>
      </c>
      <c r="E229" t="str">
        <f>IF(ISBLANK($C229),"",
IF(AND($B229&gt;=VLOOKUP($C229,DailyShopTypeTable!$B:$E,3,0),$B229&lt;=VLOOKUP($C229,DailyShopTypeTable!$B:$E,4,0)),"","슬롯타입이상"))</f>
        <v/>
      </c>
    </row>
    <row r="230" spans="1:5" hidden="1">
      <c r="A230">
        <v>26</v>
      </c>
      <c r="B230">
        <v>3</v>
      </c>
      <c r="D230" t="str">
        <f t="shared" ca="1" si="4"/>
        <v/>
      </c>
      <c r="E230" t="str">
        <f>IF(ISBLANK($C230),"",
IF(AND($B230&gt;=VLOOKUP($C230,DailyShopTypeTable!$B:$E,3,0),$B230&lt;=VLOOKUP($C230,DailyShopTypeTable!$B:$E,4,0)),"","슬롯타입이상"))</f>
        <v/>
      </c>
    </row>
    <row r="231" spans="1:5" hidden="1">
      <c r="A231">
        <v>26</v>
      </c>
      <c r="B231">
        <v>4</v>
      </c>
      <c r="D231" t="str">
        <f t="shared" ca="1" si="4"/>
        <v/>
      </c>
      <c r="E231" t="str">
        <f>IF(ISBLANK($C231),"",
IF(AND($B231&gt;=VLOOKUP($C231,DailyShopTypeTable!$B:$E,3,0),$B231&lt;=VLOOKUP($C231,DailyShopTypeTable!$B:$E,4,0)),"","슬롯타입이상"))</f>
        <v/>
      </c>
    </row>
    <row r="232" spans="1:5" hidden="1">
      <c r="A232">
        <v>26</v>
      </c>
      <c r="B232">
        <v>5</v>
      </c>
      <c r="D232" t="str">
        <f t="shared" ca="1" si="4"/>
        <v/>
      </c>
      <c r="E232" t="str">
        <f>IF(ISBLANK($C232),"",
IF(AND($B232&gt;=VLOOKUP($C232,DailyShopTypeTable!$B:$E,3,0),$B232&lt;=VLOOKUP($C232,DailyShopTypeTable!$B:$E,4,0)),"","슬롯타입이상"))</f>
        <v/>
      </c>
    </row>
    <row r="233" spans="1:5" hidden="1">
      <c r="A233">
        <v>26</v>
      </c>
      <c r="B233">
        <v>6</v>
      </c>
      <c r="D233" t="str">
        <f t="shared" ca="1" si="4"/>
        <v/>
      </c>
      <c r="E233" t="str">
        <f>IF(ISBLANK($C233),"",
IF(AND($B233&gt;=VLOOKUP($C233,DailyShopTypeTable!$B:$E,3,0),$B233&lt;=VLOOKUP($C233,DailyShopTypeTable!$B:$E,4,0)),"","슬롯타입이상"))</f>
        <v/>
      </c>
    </row>
    <row r="234" spans="1:5" hidden="1">
      <c r="A234">
        <v>26</v>
      </c>
      <c r="B234">
        <v>7</v>
      </c>
      <c r="D234" t="str">
        <f t="shared" ca="1" si="4"/>
        <v/>
      </c>
      <c r="E234" t="str">
        <f>IF(ISBLANK($C234),"",
IF(AND($B234&gt;=VLOOKUP($C234,DailyShopTypeTable!$B:$E,3,0),$B234&lt;=VLOOKUP($C234,DailyShopTypeTable!$B:$E,4,0)),"","슬롯타입이상"))</f>
        <v/>
      </c>
    </row>
    <row r="235" spans="1:5" hidden="1">
      <c r="A235">
        <v>26</v>
      </c>
      <c r="B235">
        <v>8</v>
      </c>
      <c r="D235" t="str">
        <f t="shared" ca="1" si="4"/>
        <v/>
      </c>
      <c r="E235" t="str">
        <f>IF(ISBLANK($C235),"",
IF(AND($B235&gt;=VLOOKUP($C235,DailyShopTypeTable!$B:$E,3,0),$B235&lt;=VLOOKUP($C235,DailyShopTypeTable!$B:$E,4,0)),"","슬롯타입이상"))</f>
        <v/>
      </c>
    </row>
    <row r="236" spans="1:5" hidden="1">
      <c r="A236">
        <v>27</v>
      </c>
      <c r="B236">
        <v>0</v>
      </c>
      <c r="D236" t="str">
        <f t="shared" ca="1" si="4"/>
        <v/>
      </c>
      <c r="E236" t="str">
        <f>IF(ISBLANK($C236),"",
IF(AND($B236&gt;=VLOOKUP($C236,DailyShopTypeTable!$B:$E,3,0),$B236&lt;=VLOOKUP($C236,DailyShopTypeTable!$B:$E,4,0)),"","슬롯타입이상"))</f>
        <v/>
      </c>
    </row>
    <row r="237" spans="1:5" hidden="1">
      <c r="A237">
        <v>27</v>
      </c>
      <c r="B237">
        <v>1</v>
      </c>
      <c r="D237" t="str">
        <f t="shared" ca="1" si="4"/>
        <v/>
      </c>
      <c r="E237" t="str">
        <f>IF(ISBLANK($C237),"",
IF(AND($B237&gt;=VLOOKUP($C237,DailyShopTypeTable!$B:$E,3,0),$B237&lt;=VLOOKUP($C237,DailyShopTypeTable!$B:$E,4,0)),"","슬롯타입이상"))</f>
        <v/>
      </c>
    </row>
    <row r="238" spans="1:5" hidden="1">
      <c r="A238">
        <v>27</v>
      </c>
      <c r="B238">
        <v>2</v>
      </c>
      <c r="D238" t="str">
        <f t="shared" ca="1" si="4"/>
        <v/>
      </c>
      <c r="E238" t="str">
        <f>IF(ISBLANK($C238),"",
IF(AND($B238&gt;=VLOOKUP($C238,DailyShopTypeTable!$B:$E,3,0),$B238&lt;=VLOOKUP($C238,DailyShopTypeTable!$B:$E,4,0)),"","슬롯타입이상"))</f>
        <v/>
      </c>
    </row>
    <row r="239" spans="1:5" hidden="1">
      <c r="A239">
        <v>27</v>
      </c>
      <c r="B239">
        <v>3</v>
      </c>
      <c r="D239" t="str">
        <f t="shared" ca="1" si="4"/>
        <v/>
      </c>
      <c r="E239" t="str">
        <f>IF(ISBLANK($C239),"",
IF(AND($B239&gt;=VLOOKUP($C239,DailyShopTypeTable!$B:$E,3,0),$B239&lt;=VLOOKUP($C239,DailyShopTypeTable!$B:$E,4,0)),"","슬롯타입이상"))</f>
        <v/>
      </c>
    </row>
    <row r="240" spans="1:5" hidden="1">
      <c r="A240">
        <v>27</v>
      </c>
      <c r="B240">
        <v>4</v>
      </c>
      <c r="D240" t="str">
        <f t="shared" ca="1" si="4"/>
        <v/>
      </c>
      <c r="E240" t="str">
        <f>IF(ISBLANK($C240),"",
IF(AND($B240&gt;=VLOOKUP($C240,DailyShopTypeTable!$B:$E,3,0),$B240&lt;=VLOOKUP($C240,DailyShopTypeTable!$B:$E,4,0)),"","슬롯타입이상"))</f>
        <v/>
      </c>
    </row>
    <row r="241" spans="1:5" hidden="1">
      <c r="A241">
        <v>27</v>
      </c>
      <c r="B241">
        <v>5</v>
      </c>
      <c r="D241" t="str">
        <f t="shared" ca="1" si="4"/>
        <v/>
      </c>
      <c r="E241" t="str">
        <f>IF(ISBLANK($C241),"",
IF(AND($B241&gt;=VLOOKUP($C241,DailyShopTypeTable!$B:$E,3,0),$B241&lt;=VLOOKUP($C241,DailyShopTypeTable!$B:$E,4,0)),"","슬롯타입이상"))</f>
        <v/>
      </c>
    </row>
    <row r="242" spans="1:5" hidden="1">
      <c r="A242">
        <v>27</v>
      </c>
      <c r="B242">
        <v>6</v>
      </c>
      <c r="D242" t="str">
        <f t="shared" ca="1" si="4"/>
        <v/>
      </c>
      <c r="E242" t="str">
        <f>IF(ISBLANK($C242),"",
IF(AND($B242&gt;=VLOOKUP($C242,DailyShopTypeTable!$B:$E,3,0),$B242&lt;=VLOOKUP($C242,DailyShopTypeTable!$B:$E,4,0)),"","슬롯타입이상"))</f>
        <v/>
      </c>
    </row>
    <row r="243" spans="1:5" hidden="1">
      <c r="A243">
        <v>27</v>
      </c>
      <c r="B243">
        <v>7</v>
      </c>
      <c r="D243" t="str">
        <f t="shared" ca="1" si="4"/>
        <v/>
      </c>
      <c r="E243" t="str">
        <f>IF(ISBLANK($C243),"",
IF(AND($B243&gt;=VLOOKUP($C243,DailyShopTypeTable!$B:$E,3,0),$B243&lt;=VLOOKUP($C243,DailyShopTypeTable!$B:$E,4,0)),"","슬롯타입이상"))</f>
        <v/>
      </c>
    </row>
    <row r="244" spans="1:5" hidden="1">
      <c r="A244">
        <v>27</v>
      </c>
      <c r="B244">
        <v>8</v>
      </c>
      <c r="D244" t="str">
        <f t="shared" ca="1" si="4"/>
        <v/>
      </c>
      <c r="E244" t="str">
        <f>IF(ISBLANK($C244),"",
IF(AND($B244&gt;=VLOOKUP($C244,DailyShopTypeTable!$B:$E,3,0),$B244&lt;=VLOOKUP($C244,DailyShopTypeTable!$B:$E,4,0)),"","슬롯타입이상"))</f>
        <v/>
      </c>
    </row>
    <row r="245" spans="1:5" hidden="1">
      <c r="A245">
        <v>28</v>
      </c>
      <c r="B245">
        <v>0</v>
      </c>
      <c r="D245" t="str">
        <f t="shared" ca="1" si="4"/>
        <v/>
      </c>
      <c r="E245" t="str">
        <f>IF(ISBLANK($C245),"",
IF(AND($B245&gt;=VLOOKUP($C245,DailyShopTypeTable!$B:$E,3,0),$B245&lt;=VLOOKUP($C245,DailyShopTypeTable!$B:$E,4,0)),"","슬롯타입이상"))</f>
        <v/>
      </c>
    </row>
    <row r="246" spans="1:5" hidden="1">
      <c r="A246">
        <v>28</v>
      </c>
      <c r="B246">
        <v>1</v>
      </c>
      <c r="D246" t="str">
        <f t="shared" ca="1" si="4"/>
        <v/>
      </c>
      <c r="E246" t="str">
        <f>IF(ISBLANK($C246),"",
IF(AND($B246&gt;=VLOOKUP($C246,DailyShopTypeTable!$B:$E,3,0),$B246&lt;=VLOOKUP($C246,DailyShopTypeTable!$B:$E,4,0)),"","슬롯타입이상"))</f>
        <v/>
      </c>
    </row>
    <row r="247" spans="1:5" hidden="1">
      <c r="A247">
        <v>28</v>
      </c>
      <c r="B247">
        <v>2</v>
      </c>
      <c r="D247" t="str">
        <f t="shared" ca="1" si="4"/>
        <v/>
      </c>
      <c r="E247" t="str">
        <f>IF(ISBLANK($C247),"",
IF(AND($B247&gt;=VLOOKUP($C247,DailyShopTypeTable!$B:$E,3,0),$B247&lt;=VLOOKUP($C247,DailyShopTypeTable!$B:$E,4,0)),"","슬롯타입이상"))</f>
        <v/>
      </c>
    </row>
    <row r="248" spans="1:5" hidden="1">
      <c r="A248">
        <v>28</v>
      </c>
      <c r="B248">
        <v>3</v>
      </c>
      <c r="D248" t="str">
        <f t="shared" ca="1" si="4"/>
        <v/>
      </c>
      <c r="E248" t="str">
        <f>IF(ISBLANK($C248),"",
IF(AND($B248&gt;=VLOOKUP($C248,DailyShopTypeTable!$B:$E,3,0),$B248&lt;=VLOOKUP($C248,DailyShopTypeTable!$B:$E,4,0)),"","슬롯타입이상"))</f>
        <v/>
      </c>
    </row>
    <row r="249" spans="1:5" hidden="1">
      <c r="A249">
        <v>28</v>
      </c>
      <c r="B249">
        <v>4</v>
      </c>
      <c r="D249" t="str">
        <f t="shared" ca="1" si="4"/>
        <v/>
      </c>
      <c r="E249" t="str">
        <f>IF(ISBLANK($C249),"",
IF(AND($B249&gt;=VLOOKUP($C249,DailyShopTypeTable!$B:$E,3,0),$B249&lt;=VLOOKUP($C249,DailyShopTypeTable!$B:$E,4,0)),"","슬롯타입이상"))</f>
        <v/>
      </c>
    </row>
    <row r="250" spans="1:5" hidden="1">
      <c r="A250">
        <v>28</v>
      </c>
      <c r="B250">
        <v>5</v>
      </c>
      <c r="D250" t="str">
        <f t="shared" ca="1" si="4"/>
        <v/>
      </c>
      <c r="E250" t="str">
        <f>IF(ISBLANK($C250),"",
IF(AND($B250&gt;=VLOOKUP($C250,DailyShopTypeTable!$B:$E,3,0),$B250&lt;=VLOOKUP($C250,DailyShopTypeTable!$B:$E,4,0)),"","슬롯타입이상"))</f>
        <v/>
      </c>
    </row>
    <row r="251" spans="1:5" hidden="1">
      <c r="A251">
        <v>28</v>
      </c>
      <c r="B251">
        <v>6</v>
      </c>
      <c r="D251" t="str">
        <f t="shared" ca="1" si="4"/>
        <v/>
      </c>
      <c r="E251" t="str">
        <f>IF(ISBLANK($C251),"",
IF(AND($B251&gt;=VLOOKUP($C251,DailyShopTypeTable!$B:$E,3,0),$B251&lt;=VLOOKUP($C251,DailyShopTypeTable!$B:$E,4,0)),"","슬롯타입이상"))</f>
        <v/>
      </c>
    </row>
    <row r="252" spans="1:5" hidden="1">
      <c r="A252">
        <v>28</v>
      </c>
      <c r="B252">
        <v>7</v>
      </c>
      <c r="D252" t="str">
        <f t="shared" ca="1" si="4"/>
        <v/>
      </c>
      <c r="E252" t="str">
        <f>IF(ISBLANK($C252),"",
IF(AND($B252&gt;=VLOOKUP($C252,DailyShopTypeTable!$B:$E,3,0),$B252&lt;=VLOOKUP($C252,DailyShopTypeTable!$B:$E,4,0)),"","슬롯타입이상"))</f>
        <v/>
      </c>
    </row>
    <row r="253" spans="1:5" hidden="1">
      <c r="A253">
        <v>28</v>
      </c>
      <c r="B253">
        <v>8</v>
      </c>
      <c r="D253" t="str">
        <f t="shared" ca="1" si="4"/>
        <v/>
      </c>
      <c r="E253" t="str">
        <f>IF(ISBLANK($C253),"",
IF(AND($B253&gt;=VLOOKUP($C253,DailyShopTypeTable!$B:$E,3,0),$B253&lt;=VLOOKUP($C253,DailyShopTypeTable!$B:$E,4,0)),"","슬롯타입이상"))</f>
        <v/>
      </c>
    </row>
    <row r="254" spans="1:5" hidden="1">
      <c r="A254">
        <v>29</v>
      </c>
      <c r="B254">
        <v>0</v>
      </c>
      <c r="D254" t="str">
        <f t="shared" ca="1" si="4"/>
        <v/>
      </c>
      <c r="E254" t="str">
        <f>IF(ISBLANK($C254),"",
IF(AND($B254&gt;=VLOOKUP($C254,DailyShopTypeTable!$B:$E,3,0),$B254&lt;=VLOOKUP($C254,DailyShopTypeTable!$B:$E,4,0)),"","슬롯타입이상"))</f>
        <v/>
      </c>
    </row>
    <row r="255" spans="1:5" hidden="1">
      <c r="A255">
        <v>29</v>
      </c>
      <c r="B255">
        <v>1</v>
      </c>
      <c r="D255" t="str">
        <f t="shared" ca="1" si="4"/>
        <v/>
      </c>
      <c r="E255" t="str">
        <f>IF(ISBLANK($C255),"",
IF(AND($B255&gt;=VLOOKUP($C255,DailyShopTypeTable!$B:$E,3,0),$B255&lt;=VLOOKUP($C255,DailyShopTypeTable!$B:$E,4,0)),"","슬롯타입이상"))</f>
        <v/>
      </c>
    </row>
    <row r="256" spans="1:5" hidden="1">
      <c r="A256">
        <v>29</v>
      </c>
      <c r="B256">
        <v>2</v>
      </c>
      <c r="D256" t="str">
        <f t="shared" ca="1" si="4"/>
        <v/>
      </c>
      <c r="E256" t="str">
        <f>IF(ISBLANK($C256),"",
IF(AND($B256&gt;=VLOOKUP($C256,DailyShopTypeTable!$B:$E,3,0),$B256&lt;=VLOOKUP($C256,DailyShopTypeTable!$B:$E,4,0)),"","슬롯타입이상"))</f>
        <v/>
      </c>
    </row>
    <row r="257" spans="1:5" hidden="1">
      <c r="A257">
        <v>29</v>
      </c>
      <c r="B257">
        <v>3</v>
      </c>
      <c r="D257" t="str">
        <f t="shared" ca="1" si="4"/>
        <v/>
      </c>
      <c r="E257" t="str">
        <f>IF(ISBLANK($C257),"",
IF(AND($B257&gt;=VLOOKUP($C257,DailyShopTypeTable!$B:$E,3,0),$B257&lt;=VLOOKUP($C257,DailyShopTypeTable!$B:$E,4,0)),"","슬롯타입이상"))</f>
        <v/>
      </c>
    </row>
    <row r="258" spans="1:5" hidden="1">
      <c r="A258">
        <v>29</v>
      </c>
      <c r="B258">
        <v>4</v>
      </c>
      <c r="D258" t="str">
        <f t="shared" ca="1" si="4"/>
        <v/>
      </c>
      <c r="E258" t="str">
        <f>IF(ISBLANK($C258),"",
IF(AND($B258&gt;=VLOOKUP($C258,DailyShopTypeTable!$B:$E,3,0),$B258&lt;=VLOOKUP($C258,DailyShopTypeTable!$B:$E,4,0)),"","슬롯타입이상"))</f>
        <v/>
      </c>
    </row>
    <row r="259" spans="1:5" hidden="1">
      <c r="A259">
        <v>29</v>
      </c>
      <c r="B259">
        <v>5</v>
      </c>
      <c r="D259" t="str">
        <f t="shared" ca="1" si="4"/>
        <v/>
      </c>
      <c r="E259" t="str">
        <f>IF(ISBLANK($C259),"",
IF(AND($B259&gt;=VLOOKUP($C259,DailyShopTypeTable!$B:$E,3,0),$B259&lt;=VLOOKUP($C259,DailyShopTypeTable!$B:$E,4,0)),"","슬롯타입이상"))</f>
        <v/>
      </c>
    </row>
    <row r="260" spans="1:5" hidden="1">
      <c r="A260">
        <v>29</v>
      </c>
      <c r="B260">
        <v>6</v>
      </c>
      <c r="D260" t="str">
        <f t="shared" ca="1" si="4"/>
        <v/>
      </c>
      <c r="E260" t="str">
        <f>IF(ISBLANK($C260),"",
IF(AND($B260&gt;=VLOOKUP($C260,DailyShopTypeTable!$B:$E,3,0),$B260&lt;=VLOOKUP($C260,DailyShopTypeTable!$B:$E,4,0)),"","슬롯타입이상"))</f>
        <v/>
      </c>
    </row>
    <row r="261" spans="1:5" hidden="1">
      <c r="A261">
        <v>29</v>
      </c>
      <c r="B261">
        <v>7</v>
      </c>
      <c r="D261" t="str">
        <f t="shared" ca="1" si="4"/>
        <v/>
      </c>
      <c r="E261" t="str">
        <f>IF(ISBLANK($C261),"",
IF(AND($B261&gt;=VLOOKUP($C261,DailyShopTypeTable!$B:$E,3,0),$B261&lt;=VLOOKUP($C261,DailyShopTypeTable!$B:$E,4,0)),"","슬롯타입이상"))</f>
        <v/>
      </c>
    </row>
    <row r="262" spans="1:5" hidden="1">
      <c r="A262">
        <v>29</v>
      </c>
      <c r="B262">
        <v>8</v>
      </c>
      <c r="D262" t="str">
        <f t="shared" ca="1" si="4"/>
        <v/>
      </c>
      <c r="E262" t="str">
        <f>IF(ISBLANK($C262),"",
IF(AND($B262&gt;=VLOOKUP($C262,DailyShopTypeTable!$B:$E,3,0),$B262&lt;=VLOOKUP($C262,DailyShopTypeTable!$B:$E,4,0)),"","슬롯타입이상"))</f>
        <v/>
      </c>
    </row>
    <row r="263" spans="1:5" hidden="1">
      <c r="A263">
        <v>30</v>
      </c>
      <c r="B263">
        <v>0</v>
      </c>
      <c r="D263" t="str">
        <f t="shared" ca="1" si="4"/>
        <v/>
      </c>
      <c r="E263" t="str">
        <f>IF(ISBLANK($C263),"",
IF(AND($B263&gt;=VLOOKUP($C263,DailyShopTypeTable!$B:$E,3,0),$B263&lt;=VLOOKUP($C263,DailyShopTypeTable!$B:$E,4,0)),"","슬롯타입이상"))</f>
        <v/>
      </c>
    </row>
    <row r="264" spans="1:5" hidden="1">
      <c r="A264">
        <v>30</v>
      </c>
      <c r="B264">
        <v>1</v>
      </c>
      <c r="D264" t="str">
        <f t="shared" ca="1" si="4"/>
        <v/>
      </c>
      <c r="E264" t="str">
        <f>IF(ISBLANK($C264),"",
IF(AND($B264&gt;=VLOOKUP($C264,DailyShopTypeTable!$B:$E,3,0),$B264&lt;=VLOOKUP($C264,DailyShopTypeTable!$B:$E,4,0)),"","슬롯타입이상"))</f>
        <v/>
      </c>
    </row>
    <row r="265" spans="1:5" hidden="1">
      <c r="A265">
        <v>30</v>
      </c>
      <c r="B265">
        <v>2</v>
      </c>
      <c r="D265" t="str">
        <f t="shared" ca="1" si="4"/>
        <v/>
      </c>
      <c r="E265" t="str">
        <f>IF(ISBLANK($C265),"",
IF(AND($B265&gt;=VLOOKUP($C265,DailyShopTypeTable!$B:$E,3,0),$B265&lt;=VLOOKUP($C265,DailyShopTypeTable!$B:$E,4,0)),"","슬롯타입이상"))</f>
        <v/>
      </c>
    </row>
    <row r="266" spans="1:5" hidden="1">
      <c r="A266">
        <v>30</v>
      </c>
      <c r="B266">
        <v>3</v>
      </c>
      <c r="D266" t="str">
        <f t="shared" ca="1" si="4"/>
        <v/>
      </c>
      <c r="E266" t="str">
        <f>IF(ISBLANK($C266),"",
IF(AND($B266&gt;=VLOOKUP($C266,DailyShopTypeTable!$B:$E,3,0),$B266&lt;=VLOOKUP($C266,DailyShopTypeTable!$B:$E,4,0)),"","슬롯타입이상"))</f>
        <v/>
      </c>
    </row>
    <row r="267" spans="1:5" hidden="1">
      <c r="A267">
        <v>30</v>
      </c>
      <c r="B267">
        <v>4</v>
      </c>
      <c r="D267" t="str">
        <f t="shared" ca="1" si="4"/>
        <v/>
      </c>
      <c r="E267" t="str">
        <f>IF(ISBLANK($C267),"",
IF(AND($B267&gt;=VLOOKUP($C267,DailyShopTypeTable!$B:$E,3,0),$B267&lt;=VLOOKUP($C267,DailyShopTypeTable!$B:$E,4,0)),"","슬롯타입이상"))</f>
        <v/>
      </c>
    </row>
    <row r="268" spans="1:5" hidden="1">
      <c r="A268">
        <v>30</v>
      </c>
      <c r="B268">
        <v>5</v>
      </c>
      <c r="D268" t="str">
        <f t="shared" ca="1" si="4"/>
        <v/>
      </c>
      <c r="E268" t="str">
        <f>IF(ISBLANK($C268),"",
IF(AND($B268&gt;=VLOOKUP($C268,DailyShopTypeTable!$B:$E,3,0),$B268&lt;=VLOOKUP($C268,DailyShopTypeTable!$B:$E,4,0)),"","슬롯타입이상"))</f>
        <v/>
      </c>
    </row>
    <row r="269" spans="1:5" hidden="1">
      <c r="A269">
        <v>30</v>
      </c>
      <c r="B269">
        <v>6</v>
      </c>
      <c r="D269" t="str">
        <f t="shared" ca="1" si="4"/>
        <v/>
      </c>
      <c r="E269" t="str">
        <f>IF(ISBLANK($C269),"",
IF(AND($B269&gt;=VLOOKUP($C269,DailyShopTypeTable!$B:$E,3,0),$B269&lt;=VLOOKUP($C269,DailyShopTypeTable!$B:$E,4,0)),"","슬롯타입이상"))</f>
        <v/>
      </c>
    </row>
    <row r="270" spans="1:5" hidden="1">
      <c r="A270">
        <v>30</v>
      </c>
      <c r="B270">
        <v>7</v>
      </c>
      <c r="D270" t="str">
        <f t="shared" ca="1" si="4"/>
        <v/>
      </c>
      <c r="E270" t="str">
        <f>IF(ISBLANK($C270),"",
IF(AND($B270&gt;=VLOOKUP($C270,DailyShopTypeTable!$B:$E,3,0),$B270&lt;=VLOOKUP($C270,DailyShopTypeTable!$B:$E,4,0)),"","슬롯타입이상"))</f>
        <v/>
      </c>
    </row>
    <row r="271" spans="1:5" hidden="1">
      <c r="A271">
        <v>30</v>
      </c>
      <c r="B271">
        <v>8</v>
      </c>
      <c r="D271" t="str">
        <f t="shared" ca="1" si="4"/>
        <v/>
      </c>
      <c r="E271" t="str">
        <f>IF(ISBLANK($C271),"",
IF(AND($B271&gt;=VLOOKUP($C271,DailyShopTypeTable!$B:$E,3,0),$B271&lt;=VLOOKUP($C271,DailyShopTypeTable!$B:$E,4,0)),"","슬롯타입이상"))</f>
        <v/>
      </c>
    </row>
    <row r="272" spans="1:5" hidden="1">
      <c r="A272">
        <v>31</v>
      </c>
      <c r="B272">
        <v>0</v>
      </c>
      <c r="D272" t="str">
        <f t="shared" ca="1" si="4"/>
        <v/>
      </c>
      <c r="E272" t="str">
        <f>IF(ISBLANK($C272),"",
IF(AND($B272&gt;=VLOOKUP($C272,DailyShopTypeTable!$B:$E,3,0),$B272&lt;=VLOOKUP($C272,DailyShopTypeTable!$B:$E,4,0)),"","슬롯타입이상"))</f>
        <v/>
      </c>
    </row>
    <row r="273" spans="1:5" hidden="1">
      <c r="A273">
        <v>31</v>
      </c>
      <c r="B273">
        <v>1</v>
      </c>
      <c r="D273" t="str">
        <f t="shared" ca="1" si="4"/>
        <v/>
      </c>
      <c r="E273" t="str">
        <f>IF(ISBLANK($C273),"",
IF(AND($B273&gt;=VLOOKUP($C273,DailyShopTypeTable!$B:$E,3,0),$B273&lt;=VLOOKUP($C273,DailyShopTypeTable!$B:$E,4,0)),"","슬롯타입이상"))</f>
        <v/>
      </c>
    </row>
    <row r="274" spans="1:5" hidden="1">
      <c r="A274">
        <v>31</v>
      </c>
      <c r="B274">
        <v>2</v>
      </c>
      <c r="D274" t="str">
        <f t="shared" ca="1" si="4"/>
        <v/>
      </c>
      <c r="E274" t="str">
        <f>IF(ISBLANK($C274),"",
IF(AND($B274&gt;=VLOOKUP($C274,DailyShopTypeTable!$B:$E,3,0),$B274&lt;=VLOOKUP($C274,DailyShopTypeTable!$B:$E,4,0)),"","슬롯타입이상"))</f>
        <v/>
      </c>
    </row>
    <row r="275" spans="1:5" hidden="1">
      <c r="A275">
        <v>31</v>
      </c>
      <c r="B275">
        <v>3</v>
      </c>
      <c r="D275" t="str">
        <f t="shared" ca="1" si="4"/>
        <v/>
      </c>
      <c r="E275" t="str">
        <f>IF(ISBLANK($C275),"",
IF(AND($B275&gt;=VLOOKUP($C275,DailyShopTypeTable!$B:$E,3,0),$B275&lt;=VLOOKUP($C275,DailyShopTypeTable!$B:$E,4,0)),"","슬롯타입이상"))</f>
        <v/>
      </c>
    </row>
    <row r="276" spans="1:5" hidden="1">
      <c r="A276">
        <v>31</v>
      </c>
      <c r="B276">
        <v>4</v>
      </c>
      <c r="D276" t="str">
        <f t="shared" ca="1" si="4"/>
        <v/>
      </c>
      <c r="E276" t="str">
        <f>IF(ISBLANK($C276),"",
IF(AND($B276&gt;=VLOOKUP($C276,DailyShopTypeTable!$B:$E,3,0),$B276&lt;=VLOOKUP($C276,DailyShopTypeTable!$B:$E,4,0)),"","슬롯타입이상"))</f>
        <v/>
      </c>
    </row>
    <row r="277" spans="1:5" hidden="1">
      <c r="A277">
        <v>31</v>
      </c>
      <c r="B277">
        <v>5</v>
      </c>
      <c r="D277" t="str">
        <f t="shared" ca="1" si="4"/>
        <v/>
      </c>
      <c r="E277" t="str">
        <f>IF(ISBLANK($C277),"",
IF(AND($B277&gt;=VLOOKUP($C277,DailyShopTypeTable!$B:$E,3,0),$B277&lt;=VLOOKUP($C277,DailyShopTypeTable!$B:$E,4,0)),"","슬롯타입이상"))</f>
        <v/>
      </c>
    </row>
    <row r="278" spans="1:5" hidden="1">
      <c r="A278">
        <v>31</v>
      </c>
      <c r="B278">
        <v>6</v>
      </c>
      <c r="D278" t="str">
        <f t="shared" ca="1" si="4"/>
        <v/>
      </c>
      <c r="E278" t="str">
        <f>IF(ISBLANK($C278),"",
IF(AND($B278&gt;=VLOOKUP($C278,DailyShopTypeTable!$B:$E,3,0),$B278&lt;=VLOOKUP($C278,DailyShopTypeTable!$B:$E,4,0)),"","슬롯타입이상"))</f>
        <v/>
      </c>
    </row>
    <row r="279" spans="1:5" hidden="1">
      <c r="A279">
        <v>31</v>
      </c>
      <c r="B279">
        <v>7</v>
      </c>
      <c r="D279" t="str">
        <f t="shared" ca="1" si="4"/>
        <v/>
      </c>
      <c r="E279" t="str">
        <f>IF(ISBLANK($C279),"",
IF(AND($B279&gt;=VLOOKUP($C279,DailyShopTypeTable!$B:$E,3,0),$B279&lt;=VLOOKUP($C279,DailyShopTypeTable!$B:$E,4,0)),"","슬롯타입이상"))</f>
        <v/>
      </c>
    </row>
    <row r="280" spans="1:5" hidden="1">
      <c r="A280">
        <v>31</v>
      </c>
      <c r="B280">
        <v>8</v>
      </c>
      <c r="D280" t="str">
        <f t="shared" ca="1" si="4"/>
        <v/>
      </c>
      <c r="E280" t="str">
        <f>IF(ISBLANK($C280),"",
IF(AND($B280&gt;=VLOOKUP($C280,DailyShopTypeTable!$B:$E,3,0),$B280&lt;=VLOOKUP($C280,DailyShopTypeTable!$B:$E,4,0)),"","슬롯타입이상"))</f>
        <v/>
      </c>
    </row>
  </sheetData>
  <autoFilter ref="N1:N280" xr:uid="{2D1E7AD5-7508-4439-B76E-7FCBFCB9C0E2}">
    <filterColumn colId="0">
      <customFilters>
        <customFilter operator="notEqual" val=" "/>
      </customFilters>
    </filterColumn>
  </autoFilter>
  <sortState xmlns:xlrd2="http://schemas.microsoft.com/office/spreadsheetml/2017/richdata2" ref="A2:M233">
    <sortCondition ref="A2:A233"/>
    <sortCondition ref="B2:B233"/>
  </sortState>
  <phoneticPr fontId="1" type="noConversion"/>
  <dataValidations count="1">
    <dataValidation type="list" allowBlank="1" showInputMessage="1" showErrorMessage="1" sqref="C2:C280" xr:uid="{2C9A71EA-E66E-4755-B69A-000F3F44FEA5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CE4-A205-472E-8E70-9AAB5DC92BEB}">
  <dimension ref="A1:G12"/>
  <sheetViews>
    <sheetView workbookViewId="0"/>
  </sheetViews>
  <sheetFormatPr defaultRowHeight="16.5" outlineLevelCol="1"/>
  <cols>
    <col min="1" max="1" width="10.625" bestFit="1" customWidth="1"/>
    <col min="2" max="2" width="27.625" hidden="1" customWidth="1" outlineLevel="1"/>
    <col min="3" max="3" width="20.5" hidden="1" customWidth="1" outlineLevel="1"/>
    <col min="4" max="5" width="16.25" hidden="1" customWidth="1" outlineLevel="1"/>
    <col min="6" max="6" width="25.5" customWidth="1" collapsed="1"/>
    <col min="7" max="7" width="23.5" customWidth="1"/>
    <col min="8" max="8" width="9" customWidth="1"/>
    <col min="9" max="9" width="15.25" customWidth="1"/>
  </cols>
  <sheetData>
    <row r="1" spans="1:7" ht="26.25" customHeight="1">
      <c r="A1" t="s">
        <v>115</v>
      </c>
      <c r="B1" t="s">
        <v>124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</row>
    <row r="2" spans="1:7">
      <c r="A2" t="s">
        <v>92</v>
      </c>
      <c r="B2" t="s">
        <v>126</v>
      </c>
      <c r="C2" t="s">
        <v>80</v>
      </c>
      <c r="D2">
        <v>0</v>
      </c>
      <c r="E2">
        <v>4</v>
      </c>
    </row>
    <row r="3" spans="1:7">
      <c r="A3" t="s">
        <v>94</v>
      </c>
      <c r="B3" t="s">
        <v>128</v>
      </c>
      <c r="C3" t="s">
        <v>83</v>
      </c>
      <c r="D3">
        <v>0</v>
      </c>
      <c r="E3">
        <v>4</v>
      </c>
      <c r="F3" t="s">
        <v>26</v>
      </c>
      <c r="G3" t="s">
        <v>145</v>
      </c>
    </row>
    <row r="4" spans="1:7">
      <c r="A4" t="s">
        <v>96</v>
      </c>
      <c r="B4" t="s">
        <v>130</v>
      </c>
      <c r="C4" t="s">
        <v>84</v>
      </c>
      <c r="D4">
        <v>0</v>
      </c>
      <c r="E4">
        <v>4</v>
      </c>
      <c r="F4" t="s">
        <v>26</v>
      </c>
      <c r="G4" t="s">
        <v>146</v>
      </c>
    </row>
    <row r="5" spans="1:7">
      <c r="A5" t="s">
        <v>98</v>
      </c>
      <c r="B5" t="s">
        <v>132</v>
      </c>
      <c r="C5" t="s">
        <v>79</v>
      </c>
      <c r="D5">
        <v>5</v>
      </c>
      <c r="E5">
        <v>8</v>
      </c>
    </row>
    <row r="6" spans="1:7">
      <c r="A6" t="s">
        <v>102</v>
      </c>
      <c r="B6" t="s">
        <v>134</v>
      </c>
      <c r="C6" t="s">
        <v>88</v>
      </c>
      <c r="D6">
        <v>5</v>
      </c>
      <c r="E6">
        <v>8</v>
      </c>
    </row>
    <row r="7" spans="1:7">
      <c r="A7" t="s">
        <v>108</v>
      </c>
      <c r="B7" t="s">
        <v>136</v>
      </c>
      <c r="C7" t="s">
        <v>121</v>
      </c>
      <c r="D7">
        <v>5</v>
      </c>
      <c r="E7">
        <v>8</v>
      </c>
    </row>
    <row r="8" spans="1:7">
      <c r="A8" t="s">
        <v>110</v>
      </c>
      <c r="B8" t="s">
        <v>137</v>
      </c>
      <c r="C8" t="s">
        <v>122</v>
      </c>
      <c r="D8">
        <v>5</v>
      </c>
      <c r="E8">
        <v>8</v>
      </c>
    </row>
    <row r="9" spans="1:7">
      <c r="A9" t="s">
        <v>112</v>
      </c>
      <c r="B9" t="s">
        <v>138</v>
      </c>
      <c r="C9" t="s">
        <v>123</v>
      </c>
      <c r="D9">
        <v>5</v>
      </c>
      <c r="E9">
        <v>8</v>
      </c>
    </row>
    <row r="10" spans="1:7">
      <c r="A10" t="s">
        <v>100</v>
      </c>
      <c r="B10" t="s">
        <v>140</v>
      </c>
      <c r="C10" t="s">
        <v>89</v>
      </c>
      <c r="D10">
        <v>5</v>
      </c>
      <c r="E10">
        <v>8</v>
      </c>
    </row>
    <row r="11" spans="1:7">
      <c r="A11" t="s">
        <v>104</v>
      </c>
      <c r="B11" t="s">
        <v>144</v>
      </c>
      <c r="C11" t="s">
        <v>86</v>
      </c>
      <c r="D11">
        <v>0</v>
      </c>
      <c r="E11">
        <v>8</v>
      </c>
    </row>
    <row r="12" spans="1:7">
      <c r="A12" t="s">
        <v>106</v>
      </c>
      <c r="B12" t="s">
        <v>142</v>
      </c>
      <c r="C12" t="s">
        <v>87</v>
      </c>
      <c r="D12">
        <v>0</v>
      </c>
      <c r="E12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3021-4976-4FA0-AE69-0980BCE6F36B}">
  <dimension ref="A1:D4"/>
  <sheetViews>
    <sheetView workbookViewId="0"/>
  </sheetViews>
  <sheetFormatPr defaultRowHeight="16.5"/>
  <cols>
    <col min="1" max="1" width="17.75" customWidth="1"/>
    <col min="2" max="2" width="14.75" customWidth="1"/>
    <col min="3" max="3" width="27.875" customWidth="1"/>
    <col min="4" max="4" width="24.875" customWidth="1"/>
  </cols>
  <sheetData>
    <row r="1" spans="1:4" ht="27" customHeight="1">
      <c r="A1" t="s">
        <v>3</v>
      </c>
      <c r="B1" s="2" t="s">
        <v>2</v>
      </c>
      <c r="C1" t="s">
        <v>25</v>
      </c>
      <c r="D1" t="s">
        <v>0</v>
      </c>
    </row>
    <row r="2" spans="1:4">
      <c r="A2" t="s">
        <v>22</v>
      </c>
      <c r="B2">
        <v>50</v>
      </c>
      <c r="C2" t="s">
        <v>26</v>
      </c>
      <c r="D2" t="s">
        <v>34</v>
      </c>
    </row>
    <row r="3" spans="1:4">
      <c r="A3" t="s">
        <v>23</v>
      </c>
      <c r="B3">
        <v>30</v>
      </c>
      <c r="C3" t="s">
        <v>27</v>
      </c>
    </row>
    <row r="4" spans="1:4">
      <c r="A4" t="s">
        <v>24</v>
      </c>
      <c r="B4">
        <v>200</v>
      </c>
      <c r="C4" t="s">
        <v>28</v>
      </c>
      <c r="D4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8A83E-CE6D-4487-B1D5-66A12C8DB170}">
  <dimension ref="A1:F7"/>
  <sheetViews>
    <sheetView workbookViewId="0"/>
  </sheetViews>
  <sheetFormatPr defaultRowHeight="16.5"/>
  <cols>
    <col min="1" max="1" width="19.625" customWidth="1"/>
    <col min="2" max="2" width="16.5" customWidth="1"/>
    <col min="3" max="3" width="9" style="1"/>
    <col min="4" max="4" width="9.25" style="1" bestFit="1" customWidth="1"/>
    <col min="5" max="5" width="14.75" customWidth="1"/>
    <col min="6" max="6" width="16.75" customWidth="1"/>
  </cols>
  <sheetData>
    <row r="1" spans="1:6" ht="27" customHeight="1">
      <c r="A1" t="s">
        <v>12</v>
      </c>
      <c r="B1" s="2" t="s">
        <v>11</v>
      </c>
      <c r="C1" s="4" t="s">
        <v>30</v>
      </c>
      <c r="D1" s="5" t="s">
        <v>29</v>
      </c>
      <c r="E1" s="3" t="s">
        <v>13</v>
      </c>
      <c r="F1" t="s">
        <v>0</v>
      </c>
    </row>
    <row r="2" spans="1:6">
      <c r="A2" t="s">
        <v>15</v>
      </c>
      <c r="C2" s="1">
        <v>2</v>
      </c>
      <c r="D2" s="1">
        <v>2500</v>
      </c>
      <c r="E2">
        <v>30</v>
      </c>
    </row>
    <row r="3" spans="1:6">
      <c r="A3" t="s">
        <v>16</v>
      </c>
      <c r="C3" s="1">
        <v>5</v>
      </c>
      <c r="D3" s="1">
        <v>5900</v>
      </c>
      <c r="E3">
        <v>80</v>
      </c>
    </row>
    <row r="4" spans="1:6">
      <c r="A4" t="s">
        <v>17</v>
      </c>
      <c r="C4" s="1">
        <v>11</v>
      </c>
      <c r="D4" s="1">
        <v>12000</v>
      </c>
      <c r="E4">
        <v>170</v>
      </c>
      <c r="F4" t="s">
        <v>21</v>
      </c>
    </row>
    <row r="5" spans="1:6">
      <c r="A5" t="s">
        <v>18</v>
      </c>
      <c r="C5" s="1">
        <v>24</v>
      </c>
      <c r="D5" s="1">
        <v>25000</v>
      </c>
      <c r="E5">
        <v>360</v>
      </c>
    </row>
    <row r="6" spans="1:6">
      <c r="A6" t="s">
        <v>19</v>
      </c>
      <c r="C6" s="1">
        <v>60</v>
      </c>
      <c r="D6" s="1">
        <v>65000</v>
      </c>
      <c r="E6">
        <v>950</v>
      </c>
    </row>
    <row r="7" spans="1:6">
      <c r="A7" t="s">
        <v>20</v>
      </c>
      <c r="C7" s="1">
        <v>110</v>
      </c>
      <c r="D7" s="1">
        <v>119000</v>
      </c>
      <c r="E7">
        <v>2000</v>
      </c>
      <c r="F7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1AEA-72C9-495F-800D-1309B6FF1E2F}">
  <dimension ref="A1:F4"/>
  <sheetViews>
    <sheetView workbookViewId="0"/>
  </sheetViews>
  <sheetFormatPr defaultRowHeight="16.5"/>
  <cols>
    <col min="1" max="1" width="14.75" customWidth="1"/>
    <col min="2" max="2" width="16.5" customWidth="1"/>
    <col min="3" max="4" width="14.75" customWidth="1"/>
    <col min="5" max="6" width="16.75" customWidth="1"/>
  </cols>
  <sheetData>
    <row r="1" spans="1:6" ht="27" customHeight="1">
      <c r="A1" t="s">
        <v>1</v>
      </c>
      <c r="B1" s="2" t="s">
        <v>11</v>
      </c>
      <c r="C1" s="3" t="s">
        <v>2</v>
      </c>
      <c r="D1" s="3" t="s">
        <v>5</v>
      </c>
      <c r="E1" t="s">
        <v>0</v>
      </c>
      <c r="F1" t="s">
        <v>9</v>
      </c>
    </row>
    <row r="2" spans="1:6">
      <c r="A2" t="s">
        <v>6</v>
      </c>
      <c r="B2" t="s">
        <v>31</v>
      </c>
      <c r="C2">
        <v>20</v>
      </c>
      <c r="D2">
        <v>1500</v>
      </c>
    </row>
    <row r="3" spans="1:6">
      <c r="A3" t="s">
        <v>7</v>
      </c>
      <c r="B3" t="s">
        <v>32</v>
      </c>
      <c r="C3">
        <v>140</v>
      </c>
      <c r="D3">
        <v>12000</v>
      </c>
      <c r="E3" t="s">
        <v>10</v>
      </c>
      <c r="F3">
        <v>6</v>
      </c>
    </row>
    <row r="4" spans="1:6">
      <c r="A4" t="s">
        <v>8</v>
      </c>
      <c r="B4" t="s">
        <v>33</v>
      </c>
      <c r="C4">
        <v>280</v>
      </c>
      <c r="D4">
        <v>26000</v>
      </c>
      <c r="E4" t="s">
        <v>10</v>
      </c>
      <c r="F4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ShopLevelPackageTable</vt:lpstr>
      <vt:lpstr>ShopDailyDiamondTable</vt:lpstr>
      <vt:lpstr>daFre서버</vt:lpstr>
      <vt:lpstr>daShp서버</vt:lpstr>
      <vt:lpstr>DailyShopTypeTable</vt:lpstr>
      <vt:lpstr>ShopBoxTable</vt:lpstr>
      <vt:lpstr>ShopDiamondTable</vt:lpstr>
      <vt:lpstr>ShopGoldTable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2020-03-06T01:17:42Z</dcterms:created>
  <dcterms:modified xsi:type="dcterms:W3CDTF">2020-05-10T12:20:22Z</dcterms:modified>
</cp:coreProperties>
</file>