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2AC9C4-189C-4AB8-A66A-95056ECFB291}" xr6:coauthVersionLast="45" xr6:coauthVersionMax="45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1" i="1"/>
  <c r="I11" i="1"/>
  <c r="H11" i="1"/>
  <c r="G11" i="1"/>
  <c r="F11" i="1"/>
  <c r="E11" i="1"/>
  <c r="D11" i="1"/>
  <c r="Q11" i="1" l="1"/>
  <c r="V77" i="2"/>
  <c r="V76" i="2"/>
  <c r="V75" i="2"/>
  <c r="V74" i="2"/>
  <c r="V73" i="2"/>
  <c r="V72" i="2"/>
  <c r="V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50" i="2"/>
  <c r="O50" i="2"/>
  <c r="N50" i="2"/>
  <c r="J50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S49" i="2"/>
  <c r="O49" i="2"/>
  <c r="N49" i="2"/>
  <c r="J49" i="2"/>
  <c r="S48" i="2"/>
  <c r="O48" i="2"/>
  <c r="N48" i="2"/>
  <c r="J48" i="2"/>
  <c r="S47" i="2"/>
  <c r="O47" i="2"/>
  <c r="N47" i="2"/>
  <c r="J47" i="2"/>
  <c r="S46" i="2"/>
  <c r="O46" i="2"/>
  <c r="N46" i="2"/>
  <c r="J46" i="2"/>
  <c r="S45" i="2"/>
  <c r="O45" i="2"/>
  <c r="N45" i="2"/>
  <c r="J45" i="2"/>
  <c r="S44" i="2"/>
  <c r="O44" i="2"/>
  <c r="N44" i="2"/>
  <c r="J44" i="2"/>
  <c r="S43" i="2"/>
  <c r="O43" i="2"/>
  <c r="N43" i="2"/>
  <c r="J43" i="2"/>
  <c r="S42" i="2"/>
  <c r="O42" i="2"/>
  <c r="N42" i="2"/>
  <c r="J42" i="2"/>
  <c r="S41" i="2"/>
  <c r="O41" i="2"/>
  <c r="N41" i="2"/>
  <c r="J41" i="2"/>
  <c r="S40" i="2"/>
  <c r="O40" i="2"/>
  <c r="N40" i="2"/>
  <c r="J40" i="2"/>
  <c r="S39" i="2"/>
  <c r="O39" i="2"/>
  <c r="N39" i="2"/>
  <c r="S38" i="2"/>
  <c r="O38" i="2"/>
  <c r="N38" i="2"/>
  <c r="J38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E69" i="2"/>
  <c r="E52" i="2"/>
  <c r="E56" i="2"/>
  <c r="E64" i="2"/>
  <c r="E51" i="2"/>
  <c r="E62" i="2"/>
  <c r="J39" i="2"/>
  <c r="E63" i="2"/>
  <c r="E58" i="2"/>
  <c r="E50" i="2"/>
  <c r="E55" i="2"/>
  <c r="E67" i="2"/>
  <c r="E65" i="2"/>
  <c r="E59" i="2"/>
  <c r="E57" i="2"/>
  <c r="E60" i="2"/>
  <c r="E66" i="2"/>
  <c r="E61" i="2"/>
  <c r="E68" i="2"/>
  <c r="E70" i="2"/>
  <c r="E54" i="2"/>
  <c r="E53" i="2"/>
  <c r="V65" i="2" l="1"/>
  <c r="V60" i="2"/>
  <c r="V55" i="2"/>
  <c r="V61" i="2"/>
  <c r="V67" i="2"/>
  <c r="V50" i="2"/>
  <c r="V56" i="2"/>
  <c r="V62" i="2"/>
  <c r="V68" i="2"/>
  <c r="V53" i="2"/>
  <c r="V69" i="2"/>
  <c r="V59" i="2"/>
  <c r="V54" i="2"/>
  <c r="V66" i="2"/>
  <c r="V51" i="2"/>
  <c r="V57" i="2"/>
  <c r="V63" i="2"/>
  <c r="V52" i="2"/>
  <c r="V58" i="2"/>
  <c r="V64" i="2"/>
  <c r="V70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S71" i="2"/>
  <c r="O71" i="2"/>
  <c r="N71" i="2"/>
  <c r="J71" i="2"/>
  <c r="B71" i="2"/>
  <c r="B49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72" i="2"/>
  <c r="E44" i="2"/>
  <c r="E33" i="2"/>
  <c r="E28" i="2"/>
  <c r="E46" i="2"/>
  <c r="E24" i="2"/>
  <c r="E34" i="2"/>
  <c r="E42" i="2"/>
  <c r="E37" i="2"/>
  <c r="E26" i="2"/>
  <c r="E27" i="2"/>
  <c r="E74" i="2"/>
  <c r="E25" i="2"/>
  <c r="E75" i="2"/>
  <c r="E23" i="2"/>
  <c r="E45" i="2"/>
  <c r="E30" i="2"/>
  <c r="E71" i="2"/>
  <c r="E76" i="2"/>
  <c r="E43" i="2"/>
  <c r="E73" i="2"/>
  <c r="E47" i="2"/>
  <c r="E36" i="2"/>
  <c r="E29" i="2"/>
  <c r="E40" i="2"/>
  <c r="E39" i="2"/>
  <c r="E41" i="2"/>
  <c r="E48" i="2"/>
  <c r="E49" i="2"/>
  <c r="E32" i="2"/>
  <c r="E38" i="2"/>
  <c r="E77" i="2"/>
  <c r="E31" i="2"/>
  <c r="E35" i="2"/>
  <c r="V43" i="2" l="1"/>
  <c r="V42" i="2"/>
  <c r="V44" i="2"/>
  <c r="V49" i="2"/>
  <c r="V40" i="2"/>
  <c r="V46" i="2"/>
  <c r="V48" i="2"/>
  <c r="V47" i="2"/>
  <c r="V45" i="2"/>
  <c r="V41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0" i="2"/>
  <c r="E21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4" i="2"/>
  <c r="E18" i="2"/>
  <c r="E13" i="2"/>
  <c r="E16" i="2"/>
  <c r="E12" i="2"/>
  <c r="E15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10" i="2"/>
  <c r="E7" i="2"/>
  <c r="E5" i="2"/>
  <c r="E6" i="2"/>
  <c r="E2" i="2"/>
  <c r="E3" i="2"/>
  <c r="E4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M7" i="1"/>
  <c r="M6" i="1"/>
  <c r="D7" i="1"/>
  <c r="D5" i="1"/>
  <c r="D6" i="1"/>
  <c r="D8" i="1"/>
  <c r="D2" i="1"/>
  <c r="U50" i="2" l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Q7" i="1" l="1"/>
  <c r="AA2" i="2"/>
  <c r="P2" i="1"/>
  <c r="P3" i="1" s="1"/>
  <c r="P4" i="1" s="1"/>
  <c r="P5" i="1" s="1"/>
  <c r="P6" i="1" s="1"/>
  <c r="P7" i="1" s="1"/>
  <c r="P8" i="1" l="1"/>
  <c r="P9" i="1" s="1"/>
  <c r="P10" i="1" s="1"/>
  <c r="P11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<sst xmlns="http://schemas.openxmlformats.org/spreadsheetml/2006/main" count="292" uniqueCount="83">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</sst>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1"/>
  <sheetViews>
    <sheetView tabSelected="1"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7","sd":"22","ey":"2021","em":"8","ed":"8","td":10},{"id":"so","sy":"2021","sm":"7","sd":"7","ey":"2021","em":"8","ed":"14","td":31},{"id":"rv","sy":"2021","sm":"8","sd":"7","ey":"2021","em":"9","ed":"1","td":0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1" si="3">IF(ISBLANK($K3),"",YEAR($K3))</f>
        <v/>
      </c>
      <c r="F3" t="str">
        <f t="shared" ref="F3:F11" si="4">IF(ISBLANK($K3),"",MONTH($K3))</f>
        <v/>
      </c>
      <c r="G3" t="str">
        <f t="shared" ref="G3:G11" si="5">IF(ISBLANK($K3),"",DAY($K3))</f>
        <v/>
      </c>
      <c r="H3" t="str">
        <f t="shared" ref="H3:H11" si="6">IF(ISBLANK($L3),"",YEAR($L3+1))</f>
        <v/>
      </c>
      <c r="I3" t="str">
        <f t="shared" ref="I3:I11" si="7">IF(ISBLANK($L3),"",MONTH($L3+1))</f>
        <v/>
      </c>
      <c r="J3" t="str">
        <f t="shared" ref="J3:J11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1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7</v>
      </c>
      <c r="G6">
        <f t="shared" si="5"/>
        <v>22</v>
      </c>
      <c r="H6">
        <f t="shared" si="6"/>
        <v>2021</v>
      </c>
      <c r="I6">
        <f t="shared" si="7"/>
        <v>8</v>
      </c>
      <c r="J6">
        <f t="shared" si="8"/>
        <v>8</v>
      </c>
      <c r="K6" s="1">
        <v>44399</v>
      </c>
      <c r="L6" s="1">
        <v>44415</v>
      </c>
      <c r="M6" s="7">
        <f>L6-K6+1</f>
        <v>17</v>
      </c>
      <c r="N6">
        <v>10</v>
      </c>
      <c r="O6">
        <v>1</v>
      </c>
      <c r="P6" t="str">
        <f t="shared" ca="1" si="10"/>
        <v>{"id":"na","td":7},{"id":"no","td":10},{"id":"co","td":4},{"id":"sl","sy":"2021","sm":"7","sd":"22","ey":"2021","em":"8","ed":"8","td":10}</v>
      </c>
      <c r="Q6" t="str">
        <f t="shared" si="11"/>
        <v>{"id":"sl","sy":"2021","sm":"7","sd":"22","ey":"2021","em":"8","ed":"8","td":10}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{"id":"na","td":7},{"id":"no","td":10},{"id":"co","td":4},{"id":"sl","sy":"2021","sm":"7","sd":"22","ey":"2021","em":"8","ed":"8","td":10},{"id":"so","sy":"2021","sm":"7","sd":"7","ey":"2021","em":"8","ed":"14","td":31}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{"id":"na","td":7},{"id":"no","td":10},{"id":"co","td":4},{"id":"sl","sy":"2021","sm":"7","sd":"22","ey":"2021","em":"8","ed":"8","td":10},{"id":"so","sy":"2021","sm":"7","sd":"7","ey":"2021","em":"8","ed":"14","td":31}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1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1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{"id":"na","td":7},{"id":"no","td":10},{"id":"co","td":4},{"id":"sl","sy":"2021","sm":"7","sd":"22","ey":"2021","em":"8","ed":"8","td":10},{"id":"so","sy":"2021","sm":"7","sd":"7","ey":"2021","em":"8","ed":"14","td":31}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{"id":"na","td":7},{"id":"no","td":10},{"id":"co","td":4},{"id":"sl","sy":"2021","sm":"7","sd":"22","ey":"2021","em":"8","ed":"8","td":10},{"id":"so","sy":"2021","sm":"7","sd":"7","ey":"2021","em":"8","ed":"14","td":31}</v>
      </c>
      <c r="Q10" t="str">
        <f t="shared" si="11"/>
        <v/>
      </c>
    </row>
    <row r="11" spans="1:19">
      <c r="A11" t="s">
        <v>79</v>
      </c>
      <c r="B11" t="s">
        <v>80</v>
      </c>
      <c r="C11">
        <v>1</v>
      </c>
      <c r="D11" s="6" t="str">
        <f t="shared" si="12"/>
        <v/>
      </c>
      <c r="E11">
        <f t="shared" si="3"/>
        <v>2021</v>
      </c>
      <c r="F11">
        <f t="shared" si="4"/>
        <v>8</v>
      </c>
      <c r="G11">
        <f t="shared" si="5"/>
        <v>7</v>
      </c>
      <c r="H11">
        <f t="shared" si="6"/>
        <v>2021</v>
      </c>
      <c r="I11">
        <f t="shared" si="7"/>
        <v>9</v>
      </c>
      <c r="J11">
        <f t="shared" si="8"/>
        <v>1</v>
      </c>
      <c r="K11" s="1">
        <v>44415</v>
      </c>
      <c r="L11" s="1">
        <v>44439</v>
      </c>
      <c r="M11" s="7">
        <f t="shared" si="13"/>
        <v>25</v>
      </c>
      <c r="N11">
        <v>0</v>
      </c>
      <c r="O11">
        <v>1</v>
      </c>
      <c r="P11" t="str">
        <f t="shared" ref="P11" ca="1" si="14">IF(ROW()=2,Q11,OFFSET(P11,-1,0)&amp;IF(LEN(Q11)=0,"",","&amp;Q11))</f>
        <v>{"id":"na","td":7},{"id":"no","td":10},{"id":"co","td":4},{"id":"sl","sy":"2021","sm":"7","sd":"22","ey":"2021","em":"8","ed":"8","td":10},{"id":"so","sy":"2021","sm":"7","sd":"7","ey":"2021","em":"8","ed":"14","td":31},{"id":"rv","sy":"2021","sm":"8","sd":"7","ey":"2021","em":"9","ed":"1","td":0}</v>
      </c>
      <c r="Q11" t="str">
        <f t="shared" si="11"/>
        <v>{"id":"rv","sy":"2021","sm":"8","sd":"7","ey":"2021","em":"9","ed":"1","td":0}</v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77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77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48</v>
      </c>
      <c r="H30">
        <v>25</v>
      </c>
      <c r="I30" t="str">
        <f t="shared" si="20"/>
        <v>다이아다소많음</v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</v>
      </c>
      <c r="V30" t="str">
        <f t="shared" ca="1" si="27"/>
        <v>{"id":"sl","da":1,"ad":0,"tp1":"cu","vl1":"DI","cn1":25}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35</v>
      </c>
      <c r="I31" t="str">
        <f t="shared" si="20"/>
        <v>다이아너무많음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</v>
      </c>
      <c r="V31" t="str">
        <f t="shared" ca="1" si="27"/>
        <v>{"id":"sl","da":2,"ad":0,"tp1":"cu","vl1":"DI","cn1":35}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48</v>
      </c>
      <c r="H33">
        <v>25</v>
      </c>
      <c r="I33" t="str">
        <f t="shared" si="20"/>
        <v>다이아다소많음</v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</v>
      </c>
      <c r="V33" t="str">
        <f t="shared" ca="1" si="27"/>
        <v>{"id":"sl","da":4,"ad":0,"tp1":"cu","vl1":"DI","cn1":25}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10000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</v>
      </c>
      <c r="V34" t="str">
        <f t="shared" ca="1" si="27"/>
        <v>{"id":"sl","da":5,"ad":0,"tp1":"cu","vl1":"GO","cn1":10000}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48</v>
      </c>
      <c r="H35">
        <v>35</v>
      </c>
      <c r="I35" t="str">
        <f t="shared" si="20"/>
        <v>다이아너무많음</v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</v>
      </c>
      <c r="V35" t="str">
        <f t="shared" ca="1" si="27"/>
        <v>{"id":"sl","da":6,"ad":0,"tp1":"cu","vl1":"DI","cn1":35}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62</v>
      </c>
      <c r="H36">
        <v>7500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</v>
      </c>
      <c r="V36" t="str">
        <f t="shared" ca="1" si="27"/>
        <v>{"id":"sl","da":7,"ad":0,"tp1":"cu","vl1":"GO","cn1":7500}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48</v>
      </c>
      <c r="H37">
        <v>25</v>
      </c>
      <c r="I37" t="str">
        <f t="shared" si="20"/>
        <v>다이아다소많음</v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</v>
      </c>
      <c r="V37" t="str">
        <f t="shared" ca="1" si="27"/>
        <v>{"id":"sl","da":8,"ad":0,"tp1":"cu","vl1":"DI","cn1":25}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48</v>
      </c>
      <c r="H38">
        <v>35</v>
      </c>
      <c r="I38" t="str">
        <f t="shared" si="20"/>
        <v>다이아너무많음</v>
      </c>
      <c r="J38" t="str">
        <f t="shared" ref="J38:J49" ca="1" si="28">IF(ISBLANK(K38),"",
VLOOKUP(K38,OFFSET(INDIRECT("$A:$B"),0,MATCH(K$1&amp;"_Verify",INDIRECT("$1:$1"),0)-1),2,0)
)</f>
        <v/>
      </c>
      <c r="N38" t="str">
        <f t="shared" ref="N38:N49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49" ca="1" si="30">IF(ISBLANK(P38),"",
VLOOKUP(P38,OFFSET(INDIRECT("$A:$B"),0,MATCH(P$1&amp;"_Verify",INDIRECT("$1:$1"),0)-1),2,0)
)</f>
        <v/>
      </c>
      <c r="S38" t="str">
        <f t="shared" ref="S38:S49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</v>
      </c>
      <c r="V38" t="str">
        <f t="shared" ca="1" si="27"/>
        <v>{"id":"sl","da":9,"ad":0,"tp1":"cu","vl1":"DI","cn1":35}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cu</v>
      </c>
      <c r="F39" t="s">
        <v>41</v>
      </c>
      <c r="G39" t="s">
        <v>81</v>
      </c>
      <c r="H39">
        <v>50</v>
      </c>
      <c r="I39" t="str">
        <f t="shared" si="20"/>
        <v>다이아너무많음</v>
      </c>
      <c r="J39" t="str">
        <f t="shared" ca="1" si="28"/>
        <v>cu</v>
      </c>
      <c r="K39" t="s">
        <v>41</v>
      </c>
      <c r="L39" t="s">
        <v>82</v>
      </c>
      <c r="M39">
        <v>15000</v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</v>
      </c>
      <c r="V39" t="str">
        <f t="shared" ca="1" si="27"/>
        <v>{"id":"sl","da":10,"ad":1,"tp1":"cu","vl1":"DI","cn1":50,"tp2":"cu","vl2":"GO","cn2":15000}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32">IF(ISBLANK(F40),"",
VLOOKUP(F40,OFFSET(INDIRECT("$A:$B"),0,MATCH(F$1&amp;"_Verify",INDIRECT("$1:$1"),0)-1),2,0)
)</f>
        <v>cu</v>
      </c>
      <c r="F40" t="s">
        <v>41</v>
      </c>
      <c r="G40" t="s">
        <v>62</v>
      </c>
      <c r="H40">
        <v>800</v>
      </c>
      <c r="I40" t="str">
        <f t="shared" ref="I4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ca="1" si="28"/>
        <v/>
      </c>
      <c r="N40" t="str">
        <f t="shared" si="29"/>
        <v/>
      </c>
      <c r="O40" t="str">
        <f t="shared" ca="1" si="30"/>
        <v/>
      </c>
      <c r="S40" t="str">
        <f t="shared" si="31"/>
        <v/>
      </c>
      <c r="T40">
        <v>1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</v>
      </c>
      <c r="V40" t="str">
        <f t="shared" ca="1" si="27"/>
        <v>{"id":"so","da":1,"ad":0,"tp1":"cu","vl1":"GO","cn1":800}</v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77" ca="1" si="35">IF(ISBLANK(F41),"",
VLOOKUP(F41,OFFSET(INDIRECT("$A:$B"),0,MATCH(F$1&amp;"_Verify",INDIRECT("$1:$1"),0)-1),2,0)
)</f>
        <v>cu</v>
      </c>
      <c r="F41" t="s">
        <v>2</v>
      </c>
      <c r="G41" t="s">
        <v>78</v>
      </c>
      <c r="H41">
        <v>7</v>
      </c>
      <c r="I41" t="str">
        <f t="shared" ref="I41:I77" si="36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ca="1" si="28"/>
        <v/>
      </c>
      <c r="N41" t="str">
        <f t="shared" si="29"/>
        <v/>
      </c>
      <c r="O41" t="str">
        <f t="shared" ca="1" si="30"/>
        <v/>
      </c>
      <c r="S41" t="str">
        <f t="shared" si="31"/>
        <v/>
      </c>
      <c r="T41">
        <v>1</v>
      </c>
      <c r="U41" t="str">
        <f t="shared" ref="U41:U77" ca="1" si="37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</v>
      </c>
      <c r="V41" t="str">
        <f t="shared" ca="1" si="27"/>
        <v>{"id":"so","da":2,"ad":0,"tp1":"cu","vl1":"EN","cn1":7}</v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5"/>
        <v>cu</v>
      </c>
      <c r="F42" t="s">
        <v>2</v>
      </c>
      <c r="G42" t="s">
        <v>48</v>
      </c>
      <c r="H42">
        <v>2</v>
      </c>
      <c r="I42" t="str">
        <f t="shared" si="36"/>
        <v/>
      </c>
      <c r="J42" t="str">
        <f t="shared" ca="1" si="28"/>
        <v/>
      </c>
      <c r="N42" t="str">
        <f t="shared" si="29"/>
        <v/>
      </c>
      <c r="O42" t="str">
        <f t="shared" ca="1" si="30"/>
        <v/>
      </c>
      <c r="S42" t="str">
        <f t="shared" si="31"/>
        <v/>
      </c>
      <c r="T42">
        <v>1</v>
      </c>
      <c r="U4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</v>
      </c>
      <c r="V42" t="str">
        <f t="shared" ca="1" si="27"/>
        <v>{"id":"so","da":3,"ad":0,"tp1":"cu","vl1":"DI","cn1":2}</v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5"/>
        <v>be</v>
      </c>
      <c r="F43" t="s">
        <v>47</v>
      </c>
      <c r="G43">
        <v>1</v>
      </c>
      <c r="H43">
        <v>1</v>
      </c>
      <c r="I43" t="str">
        <f t="shared" si="36"/>
        <v/>
      </c>
      <c r="J43" t="str">
        <f t="shared" ca="1" si="28"/>
        <v/>
      </c>
      <c r="N43" t="str">
        <f t="shared" si="29"/>
        <v/>
      </c>
      <c r="O43" t="str">
        <f t="shared" ca="1" si="30"/>
        <v/>
      </c>
      <c r="S43" t="str">
        <f t="shared" si="31"/>
        <v/>
      </c>
      <c r="T43">
        <v>1</v>
      </c>
      <c r="U4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</v>
      </c>
      <c r="V43" t="str">
        <f t="shared" ca="1" si="27"/>
        <v>{"id":"so","da":4,"ad":0,"tp1":"be","vl1":"1","cn1":1}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5"/>
        <v>cu</v>
      </c>
      <c r="F44" t="s">
        <v>2</v>
      </c>
      <c r="G44" t="s">
        <v>62</v>
      </c>
      <c r="H44">
        <v>900</v>
      </c>
      <c r="I44" t="str">
        <f t="shared" si="36"/>
        <v/>
      </c>
      <c r="J44" t="str">
        <f t="shared" ca="1" si="28"/>
        <v/>
      </c>
      <c r="N44" t="str">
        <f t="shared" si="29"/>
        <v/>
      </c>
      <c r="O44" t="str">
        <f t="shared" ca="1" si="30"/>
        <v/>
      </c>
      <c r="S44" t="str">
        <f t="shared" si="31"/>
        <v/>
      </c>
      <c r="T44">
        <v>1</v>
      </c>
      <c r="U4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44" t="str">
        <f t="shared" ca="1" si="27"/>
        <v>{"id":"so","da":5,"ad":0,"tp1":"cu","vl1":"GO","cn1":900}</v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5"/>
        <v>be</v>
      </c>
      <c r="F45" t="s">
        <v>47</v>
      </c>
      <c r="G45">
        <v>2</v>
      </c>
      <c r="H45">
        <v>1</v>
      </c>
      <c r="I45" t="str">
        <f t="shared" si="36"/>
        <v/>
      </c>
      <c r="J45" t="str">
        <f t="shared" ca="1" si="28"/>
        <v/>
      </c>
      <c r="N45" t="str">
        <f t="shared" si="29"/>
        <v/>
      </c>
      <c r="O45" t="str">
        <f t="shared" ca="1" si="30"/>
        <v/>
      </c>
      <c r="S45" t="str">
        <f t="shared" si="31"/>
        <v/>
      </c>
      <c r="T45">
        <v>1</v>
      </c>
      <c r="U4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45" t="str">
        <f t="shared" ca="1" si="27"/>
        <v>{"id":"so","da":6,"ad":0,"tp1":"be","vl1":"2","cn1":1}</v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1</v>
      </c>
      <c r="E46" t="str">
        <f t="shared" ca="1" si="35"/>
        <v>fe</v>
      </c>
      <c r="F46" t="s">
        <v>56</v>
      </c>
      <c r="G46" t="s">
        <v>70</v>
      </c>
      <c r="H46">
        <v>1</v>
      </c>
      <c r="I46" t="str">
        <f t="shared" si="36"/>
        <v/>
      </c>
      <c r="J46" t="str">
        <f t="shared" ca="1" si="28"/>
        <v/>
      </c>
      <c r="N46" t="str">
        <f t="shared" si="29"/>
        <v/>
      </c>
      <c r="O46" t="str">
        <f t="shared" ca="1" si="30"/>
        <v/>
      </c>
      <c r="S46" t="str">
        <f t="shared" si="31"/>
        <v/>
      </c>
      <c r="T46">
        <v>1</v>
      </c>
      <c r="U4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46" t="str">
        <f t="shared" ca="1" si="27"/>
        <v>{"id":"so","da":7,"ad":1,"tp1":"fe","vl1":"Equip0401","cn1":1}</v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5"/>
        <v>cu</v>
      </c>
      <c r="F47" t="s">
        <v>41</v>
      </c>
      <c r="G47" t="s">
        <v>78</v>
      </c>
      <c r="H47">
        <v>5</v>
      </c>
      <c r="I47" t="str">
        <f t="shared" si="36"/>
        <v/>
      </c>
      <c r="J47" t="str">
        <f t="shared" ca="1" si="28"/>
        <v/>
      </c>
      <c r="N47" t="str">
        <f t="shared" si="29"/>
        <v/>
      </c>
      <c r="O47" t="str">
        <f t="shared" ca="1" si="30"/>
        <v/>
      </c>
      <c r="S47" t="str">
        <f t="shared" si="31"/>
        <v/>
      </c>
      <c r="T47">
        <v>1</v>
      </c>
      <c r="U4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47" t="str">
        <f t="shared" ca="1" si="27"/>
        <v>{"id":"so","da":8,"ad":0,"tp1":"cu","vl1":"EN","cn1":5}</v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5"/>
        <v>cu</v>
      </c>
      <c r="F48" t="s">
        <v>2</v>
      </c>
      <c r="G48" t="s">
        <v>62</v>
      </c>
      <c r="H48">
        <v>700</v>
      </c>
      <c r="I48" t="str">
        <f t="shared" si="36"/>
        <v/>
      </c>
      <c r="J48" t="str">
        <f t="shared" ca="1" si="28"/>
        <v/>
      </c>
      <c r="N48" t="str">
        <f t="shared" si="29"/>
        <v/>
      </c>
      <c r="O48" t="str">
        <f t="shared" ca="1" si="30"/>
        <v/>
      </c>
      <c r="S48" t="str">
        <f t="shared" si="31"/>
        <v/>
      </c>
      <c r="T48">
        <v>1</v>
      </c>
      <c r="U48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48" t="str">
        <f t="shared" ca="1" si="27"/>
        <v>{"id":"so","da":9,"ad":0,"tp1":"cu","vl1":"GO","cn1":700}</v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0</v>
      </c>
      <c r="E49" t="str">
        <f t="shared" ca="1" si="35"/>
        <v>cu</v>
      </c>
      <c r="F49" t="s">
        <v>2</v>
      </c>
      <c r="G49" t="s">
        <v>78</v>
      </c>
      <c r="H49">
        <v>6</v>
      </c>
      <c r="I49" t="str">
        <f t="shared" si="36"/>
        <v/>
      </c>
      <c r="J49" t="str">
        <f t="shared" ca="1" si="28"/>
        <v/>
      </c>
      <c r="N49" t="str">
        <f t="shared" si="29"/>
        <v/>
      </c>
      <c r="O49" t="str">
        <f t="shared" ca="1" si="30"/>
        <v/>
      </c>
      <c r="S49" t="str">
        <f t="shared" si="31"/>
        <v/>
      </c>
      <c r="T49">
        <v>1</v>
      </c>
      <c r="U49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49" t="str">
        <f t="shared" ca="1" si="27"/>
        <v>{"id":"so","da":10,"ad":0,"tp1":"cu","vl1":"EN","cn1":6}</v>
      </c>
    </row>
    <row r="50" spans="1:22">
      <c r="A50" t="s">
        <v>51</v>
      </c>
      <c r="B50" t="str">
        <f>VLOOKUP(A50,CumulativeEventTypeTable!$A:$B,MATCH(CumulativeEventTypeTable!$B$1,CumulativeEventRewardTable!$A$1:$B$1,0),0)</f>
        <v>서프라이즈 누적 오리진 상자</v>
      </c>
      <c r="C50">
        <v>11</v>
      </c>
      <c r="D50">
        <v>0</v>
      </c>
      <c r="E50" t="str">
        <f t="shared" ca="1" si="35"/>
        <v>cu</v>
      </c>
      <c r="F50" t="s">
        <v>2</v>
      </c>
      <c r="G50" t="s">
        <v>62</v>
      </c>
      <c r="H50">
        <v>600</v>
      </c>
      <c r="I50" t="str">
        <f t="shared" si="36"/>
        <v/>
      </c>
      <c r="J50" t="str">
        <f t="shared" ref="J50:J70" ca="1" si="38">IF(ISBLANK(K50),"",
VLOOKUP(K50,OFFSET(INDIRECT("$A:$B"),0,MATCH(K$1&amp;"_Verify",INDIRECT("$1:$1"),0)-1),2,0)
)</f>
        <v/>
      </c>
      <c r="N50" t="str">
        <f t="shared" ref="N50:N70" si="39">IF(K50="장비1상자",
  IF(OR(L50&gt;3,M50&gt;5),"장비이상",""),
IF(L50="GO",
  IF(M50&lt;100,"골드이상",""),
IF(L50="DI",
  IF(M50&gt;29,"다이아너무많음",
  IF(M50&gt;9,"다이아다소많음","")),"")))</f>
        <v/>
      </c>
      <c r="O50" t="str">
        <f t="shared" ref="O50:O70" ca="1" si="40">IF(ISBLANK(P50),"",
VLOOKUP(P50,OFFSET(INDIRECT("$A:$B"),0,MATCH(P$1&amp;"_Verify",INDIRECT("$1:$1"),0)-1),2,0)
)</f>
        <v/>
      </c>
      <c r="S50" t="str">
        <f t="shared" ref="S50:S70" si="41">IF(P50="장비1상자",
  IF(OR(Q50&gt;3,R50&gt;5),"장비이상",""),
IF(Q50="GO",
  IF(R50&lt;100,"골드이상",""),
IF(Q50="DI",
  IF(R50&gt;29,"다이아너무많음",
  IF(R50&gt;9,"다이아다소많음","")),"")))</f>
        <v/>
      </c>
      <c r="T50">
        <v>1</v>
      </c>
      <c r="U50" t="str">
        <f t="shared" ref="U50:U70" ca="1" si="42">IF(ROW()=2,V50,OFFSET(U50,-1,0)&amp;IF(LEN(V50)=0,"",","&amp;V50))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50" t="str">
        <f t="shared" ca="1" si="27"/>
        <v>{"id":"so","da":11,"ad":0,"tp1":"cu","vl1":"GO","cn1":600}</v>
      </c>
    </row>
    <row r="51" spans="1:22">
      <c r="A51" t="s">
        <v>51</v>
      </c>
      <c r="B51" t="str">
        <f>VLOOKUP(A51,CumulativeEventTypeTable!$A:$B,MATCH(CumulativeEventTypeTable!$B$1,CumulativeEventRewardTable!$A$1:$B$1,0),0)</f>
        <v>서프라이즈 누적 오리진 상자</v>
      </c>
      <c r="C51">
        <v>12</v>
      </c>
      <c r="D51">
        <v>0</v>
      </c>
      <c r="E51" t="str">
        <f t="shared" ca="1" si="35"/>
        <v>cu</v>
      </c>
      <c r="F51" t="s">
        <v>2</v>
      </c>
      <c r="G51" t="s">
        <v>48</v>
      </c>
      <c r="H51">
        <v>2</v>
      </c>
      <c r="I51" t="str">
        <f t="shared" si="36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1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51" t="str">
        <f t="shared" ca="1" si="27"/>
        <v>{"id":"so","da":12,"ad":0,"tp1":"cu","vl1":"DI","cn1":2}</v>
      </c>
    </row>
    <row r="52" spans="1:22">
      <c r="A52" t="s">
        <v>51</v>
      </c>
      <c r="B52" t="str">
        <f>VLOOKUP(A52,CumulativeEventTypeTable!$A:$B,MATCH(CumulativeEventTypeTable!$B$1,CumulativeEventRewardTable!$A$1:$B$1,0),0)</f>
        <v>서프라이즈 누적 오리진 상자</v>
      </c>
      <c r="C52">
        <v>13</v>
      </c>
      <c r="D52">
        <v>0</v>
      </c>
      <c r="E52" t="str">
        <f t="shared" ca="1" si="35"/>
        <v>cu</v>
      </c>
      <c r="F52" t="s">
        <v>2</v>
      </c>
      <c r="G52" t="s">
        <v>62</v>
      </c>
      <c r="H52">
        <v>800</v>
      </c>
      <c r="I52" t="str">
        <f t="shared" si="36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1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52" t="str">
        <f t="shared" ca="1" si="27"/>
        <v>{"id":"so","da":13,"ad":0,"tp1":"cu","vl1":"GO","cn1":800}</v>
      </c>
    </row>
    <row r="53" spans="1:22">
      <c r="A53" t="s">
        <v>51</v>
      </c>
      <c r="B53" t="str">
        <f>VLOOKUP(A53,CumulativeEventTypeTable!$A:$B,MATCH(CumulativeEventTypeTable!$B$1,CumulativeEventRewardTable!$A$1:$B$1,0),0)</f>
        <v>서프라이즈 누적 오리진 상자</v>
      </c>
      <c r="C53">
        <v>14</v>
      </c>
      <c r="D53">
        <v>0</v>
      </c>
      <c r="E53" t="str">
        <f t="shared" ca="1" si="35"/>
        <v>be</v>
      </c>
      <c r="F53" t="s">
        <v>47</v>
      </c>
      <c r="G53">
        <v>2</v>
      </c>
      <c r="H53">
        <v>1</v>
      </c>
      <c r="I53" t="str">
        <f t="shared" si="36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1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53" t="str">
        <f t="shared" ca="1" si="27"/>
        <v>{"id":"so","da":14,"ad":0,"tp1":"be","vl1":"2","cn1":1}</v>
      </c>
    </row>
    <row r="54" spans="1:22">
      <c r="A54" t="s">
        <v>51</v>
      </c>
      <c r="B54" t="str">
        <f>VLOOKUP(A54,CumulativeEventTypeTable!$A:$B,MATCH(CumulativeEventTypeTable!$B$1,CumulativeEventRewardTable!$A$1:$B$1,0),0)</f>
        <v>서프라이즈 누적 오리진 상자</v>
      </c>
      <c r="C54">
        <v>15</v>
      </c>
      <c r="D54">
        <v>0</v>
      </c>
      <c r="E54" t="str">
        <f t="shared" ca="1" si="35"/>
        <v>cu</v>
      </c>
      <c r="F54" t="s">
        <v>2</v>
      </c>
      <c r="G54" t="s">
        <v>62</v>
      </c>
      <c r="H54">
        <v>900</v>
      </c>
      <c r="I54" t="str">
        <f t="shared" si="36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1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54" t="str">
        <f t="shared" ca="1" si="27"/>
        <v>{"id":"so","da":15,"ad":0,"tp1":"cu","vl1":"GO","cn1":900}</v>
      </c>
    </row>
    <row r="55" spans="1:22">
      <c r="A55" t="s">
        <v>51</v>
      </c>
      <c r="B55" t="str">
        <f>VLOOKUP(A55,CumulativeEventTypeTable!$A:$B,MATCH(CumulativeEventTypeTable!$B$1,CumulativeEventRewardTable!$A$1:$B$1,0),0)</f>
        <v>서프라이즈 누적 오리진 상자</v>
      </c>
      <c r="C55">
        <v>16</v>
      </c>
      <c r="D55">
        <v>0</v>
      </c>
      <c r="E55" t="str">
        <f t="shared" ca="1" si="35"/>
        <v>cu</v>
      </c>
      <c r="F55" t="s">
        <v>2</v>
      </c>
      <c r="G55" t="s">
        <v>78</v>
      </c>
      <c r="H55">
        <v>9</v>
      </c>
      <c r="I55" t="str">
        <f t="shared" si="36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1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55" t="str">
        <f t="shared" ca="1" si="27"/>
        <v>{"id":"so","da":16,"ad":0,"tp1":"cu","vl1":"EN","cn1":9}</v>
      </c>
    </row>
    <row r="56" spans="1:22">
      <c r="A56" t="s">
        <v>51</v>
      </c>
      <c r="B56" t="str">
        <f>VLOOKUP(A56,CumulativeEventTypeTable!$A:$B,MATCH(CumulativeEventTypeTable!$B$1,CumulativeEventRewardTable!$A$1:$B$1,0),0)</f>
        <v>서프라이즈 누적 오리진 상자</v>
      </c>
      <c r="C56">
        <v>17</v>
      </c>
      <c r="D56">
        <v>1</v>
      </c>
      <c r="E56" t="str">
        <f t="shared" ca="1" si="35"/>
        <v>fe</v>
      </c>
      <c r="F56" t="s">
        <v>56</v>
      </c>
      <c r="G56" t="s">
        <v>73</v>
      </c>
      <c r="H56">
        <v>1</v>
      </c>
      <c r="I56" t="str">
        <f t="shared" si="36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1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56" t="str">
        <f t="shared" ca="1" si="27"/>
        <v>{"id":"so","da":17,"ad":1,"tp1":"fe","vl1":"Equip1401","cn1":1}</v>
      </c>
    </row>
    <row r="57" spans="1:22">
      <c r="A57" t="s">
        <v>51</v>
      </c>
      <c r="B57" t="str">
        <f>VLOOKUP(A57,CumulativeEventTypeTable!$A:$B,MATCH(CumulativeEventTypeTable!$B$1,CumulativeEventRewardTable!$A$1:$B$1,0),0)</f>
        <v>서프라이즈 누적 오리진 상자</v>
      </c>
      <c r="C57">
        <v>18</v>
      </c>
      <c r="D57">
        <v>0</v>
      </c>
      <c r="E57" t="str">
        <f t="shared" ca="1" si="35"/>
        <v>cu</v>
      </c>
      <c r="F57" t="s">
        <v>2</v>
      </c>
      <c r="G57" t="s">
        <v>62</v>
      </c>
      <c r="H57">
        <v>1000</v>
      </c>
      <c r="I57" t="str">
        <f t="shared" si="36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1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57" t="str">
        <f t="shared" ca="1" si="27"/>
        <v>{"id":"so","da":18,"ad":0,"tp1":"cu","vl1":"GO","cn1":1000}</v>
      </c>
    </row>
    <row r="58" spans="1:22">
      <c r="A58" t="s">
        <v>51</v>
      </c>
      <c r="B58" t="str">
        <f>VLOOKUP(A58,CumulativeEventTypeTable!$A:$B,MATCH(CumulativeEventTypeTable!$B$1,CumulativeEventRewardTable!$A$1:$B$1,0),0)</f>
        <v>서프라이즈 누적 오리진 상자</v>
      </c>
      <c r="C58">
        <v>19</v>
      </c>
      <c r="D58">
        <v>0</v>
      </c>
      <c r="E58" t="str">
        <f t="shared" ca="1" si="35"/>
        <v>cu</v>
      </c>
      <c r="F58" t="s">
        <v>2</v>
      </c>
      <c r="G58" t="s">
        <v>78</v>
      </c>
      <c r="H58">
        <v>6</v>
      </c>
      <c r="I58" t="str">
        <f t="shared" si="36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1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58" t="str">
        <f t="shared" ca="1" si="27"/>
        <v>{"id":"so","da":19,"ad":0,"tp1":"cu","vl1":"EN","cn1":6}</v>
      </c>
    </row>
    <row r="59" spans="1:22">
      <c r="A59" t="s">
        <v>51</v>
      </c>
      <c r="B59" t="str">
        <f>VLOOKUP(A59,CumulativeEventTypeTable!$A:$B,MATCH(CumulativeEventTypeTable!$B$1,CumulativeEventRewardTable!$A$1:$B$1,0),0)</f>
        <v>서프라이즈 누적 오리진 상자</v>
      </c>
      <c r="C59">
        <v>20</v>
      </c>
      <c r="D59">
        <v>0</v>
      </c>
      <c r="E59" t="str">
        <f t="shared" ca="1" si="35"/>
        <v>cu</v>
      </c>
      <c r="F59" t="s">
        <v>2</v>
      </c>
      <c r="G59" t="s">
        <v>62</v>
      </c>
      <c r="H59">
        <v>500</v>
      </c>
      <c r="I59" t="str">
        <f t="shared" si="36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1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59" t="str">
        <f t="shared" ca="1" si="27"/>
        <v>{"id":"so","da":20,"ad":0,"tp1":"cu","vl1":"GO","cn1":500}</v>
      </c>
    </row>
    <row r="60" spans="1:22">
      <c r="A60" t="s">
        <v>51</v>
      </c>
      <c r="B60" t="str">
        <f>VLOOKUP(A60,CumulativeEventTypeTable!$A:$B,MATCH(CumulativeEventTypeTable!$B$1,CumulativeEventRewardTable!$A$1:$B$1,0),0)</f>
        <v>서프라이즈 누적 오리진 상자</v>
      </c>
      <c r="C60">
        <v>21</v>
      </c>
      <c r="D60">
        <v>0</v>
      </c>
      <c r="E60" t="str">
        <f t="shared" ca="1" si="35"/>
        <v>cu</v>
      </c>
      <c r="F60" t="s">
        <v>2</v>
      </c>
      <c r="G60" t="s">
        <v>48</v>
      </c>
      <c r="H60">
        <v>2</v>
      </c>
      <c r="I60" t="str">
        <f t="shared" si="36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1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60" t="str">
        <f t="shared" ca="1" si="27"/>
        <v>{"id":"so","da":21,"ad":0,"tp1":"cu","vl1":"DI","cn1":2}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22</v>
      </c>
      <c r="D61">
        <v>0</v>
      </c>
      <c r="E61" t="str">
        <f t="shared" ca="1" si="35"/>
        <v>cu</v>
      </c>
      <c r="F61" t="s">
        <v>2</v>
      </c>
      <c r="G61" t="s">
        <v>62</v>
      </c>
      <c r="H61">
        <v>700</v>
      </c>
      <c r="I61" t="str">
        <f t="shared" si="36"/>
        <v/>
      </c>
      <c r="J61" t="str">
        <f t="shared" ca="1" si="38"/>
        <v/>
      </c>
      <c r="N61" t="str">
        <f t="shared" si="39"/>
        <v/>
      </c>
      <c r="O61" t="str">
        <f t="shared" ca="1" si="40"/>
        <v/>
      </c>
      <c r="S61" t="str">
        <f t="shared" si="41"/>
        <v/>
      </c>
      <c r="T61">
        <v>1</v>
      </c>
      <c r="U6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61" t="str">
        <f t="shared" ca="1" si="27"/>
        <v>{"id":"so","da":22,"ad":0,"tp1":"cu","vl1":"GO","cn1":700}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23</v>
      </c>
      <c r="D62">
        <v>0</v>
      </c>
      <c r="E62" t="str">
        <f t="shared" ca="1" si="35"/>
        <v>be</v>
      </c>
      <c r="F62" t="s">
        <v>47</v>
      </c>
      <c r="G62">
        <v>3</v>
      </c>
      <c r="H62">
        <v>1</v>
      </c>
      <c r="I62" t="str">
        <f t="shared" si="36"/>
        <v/>
      </c>
      <c r="J62" t="str">
        <f t="shared" ca="1" si="38"/>
        <v/>
      </c>
      <c r="N62" t="str">
        <f t="shared" si="39"/>
        <v/>
      </c>
      <c r="O62" t="str">
        <f t="shared" ca="1" si="40"/>
        <v/>
      </c>
      <c r="S62" t="str">
        <f t="shared" si="41"/>
        <v/>
      </c>
      <c r="T62">
        <v>1</v>
      </c>
      <c r="U6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62" t="str">
        <f t="shared" ca="1" si="27"/>
        <v>{"id":"so","da":23,"ad":0,"tp1":"be","vl1":"3","cn1":1}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24</v>
      </c>
      <c r="D63">
        <v>0</v>
      </c>
      <c r="E63" t="str">
        <f t="shared" ca="1" si="35"/>
        <v>cu</v>
      </c>
      <c r="F63" t="s">
        <v>2</v>
      </c>
      <c r="G63" t="s">
        <v>62</v>
      </c>
      <c r="H63">
        <v>800</v>
      </c>
      <c r="I63" t="str">
        <f t="shared" si="36"/>
        <v/>
      </c>
      <c r="J63" t="str">
        <f t="shared" ca="1" si="38"/>
        <v/>
      </c>
      <c r="N63" t="str">
        <f t="shared" si="39"/>
        <v/>
      </c>
      <c r="O63" t="str">
        <f t="shared" ca="1" si="40"/>
        <v/>
      </c>
      <c r="S63" t="str">
        <f t="shared" si="41"/>
        <v/>
      </c>
      <c r="T63">
        <v>1</v>
      </c>
      <c r="U6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63" t="str">
        <f t="shared" ca="1" si="27"/>
        <v>{"id":"so","da":24,"ad":0,"tp1":"cu","vl1":"GO","cn1":800}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25</v>
      </c>
      <c r="D64">
        <v>0</v>
      </c>
      <c r="E64" t="str">
        <f t="shared" ca="1" si="35"/>
        <v>be</v>
      </c>
      <c r="F64" t="s">
        <v>47</v>
      </c>
      <c r="G64">
        <v>2</v>
      </c>
      <c r="H64">
        <v>1</v>
      </c>
      <c r="I64" t="str">
        <f t="shared" si="36"/>
        <v/>
      </c>
      <c r="J64" t="str">
        <f t="shared" ca="1" si="38"/>
        <v/>
      </c>
      <c r="N64" t="str">
        <f t="shared" si="39"/>
        <v/>
      </c>
      <c r="O64" t="str">
        <f t="shared" ca="1" si="40"/>
        <v/>
      </c>
      <c r="S64" t="str">
        <f t="shared" si="41"/>
        <v/>
      </c>
      <c r="T64">
        <v>1</v>
      </c>
      <c r="U6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64" t="str">
        <f t="shared" ca="1" si="27"/>
        <v>{"id":"so","da":25,"ad":0,"tp1":"be","vl1":"2","cn1":1}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26</v>
      </c>
      <c r="D65">
        <v>0</v>
      </c>
      <c r="E65" t="str">
        <f t="shared" ca="1" si="35"/>
        <v>cu</v>
      </c>
      <c r="F65" t="s">
        <v>2</v>
      </c>
      <c r="G65" t="s">
        <v>48</v>
      </c>
      <c r="H65">
        <v>3</v>
      </c>
      <c r="I65" t="str">
        <f t="shared" si="36"/>
        <v/>
      </c>
      <c r="J65" t="str">
        <f t="shared" ca="1" si="38"/>
        <v/>
      </c>
      <c r="N65" t="str">
        <f t="shared" si="39"/>
        <v/>
      </c>
      <c r="O65" t="str">
        <f t="shared" ca="1" si="40"/>
        <v/>
      </c>
      <c r="S65" t="str">
        <f t="shared" si="41"/>
        <v/>
      </c>
      <c r="T65">
        <v>1</v>
      </c>
      <c r="U6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65" t="str">
        <f t="shared" ca="1" si="27"/>
        <v>{"id":"so","da":26,"ad":0,"tp1":"cu","vl1":"DI","cn1":3}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27</v>
      </c>
      <c r="D66">
        <v>0</v>
      </c>
      <c r="E66" t="str">
        <f t="shared" ca="1" si="35"/>
        <v>be</v>
      </c>
      <c r="F66" t="s">
        <v>47</v>
      </c>
      <c r="G66">
        <v>1</v>
      </c>
      <c r="H66">
        <v>1</v>
      </c>
      <c r="I66" t="str">
        <f t="shared" si="36"/>
        <v/>
      </c>
      <c r="J66" t="str">
        <f t="shared" ca="1" si="38"/>
        <v/>
      </c>
      <c r="N66" t="str">
        <f t="shared" si="39"/>
        <v/>
      </c>
      <c r="O66" t="str">
        <f t="shared" ca="1" si="40"/>
        <v/>
      </c>
      <c r="S66" t="str">
        <f t="shared" si="41"/>
        <v/>
      </c>
      <c r="T66">
        <v>1</v>
      </c>
      <c r="U6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66" t="str">
        <f t="shared" ca="1" si="27"/>
        <v>{"id":"so","da":27,"ad":0,"tp1":"be","vl1":"1","cn1":1}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28</v>
      </c>
      <c r="D67">
        <v>0</v>
      </c>
      <c r="E67" t="str">
        <f t="shared" ca="1" si="35"/>
        <v>cu</v>
      </c>
      <c r="F67" t="s">
        <v>2</v>
      </c>
      <c r="G67" t="s">
        <v>78</v>
      </c>
      <c r="H67">
        <v>7</v>
      </c>
      <c r="I67" t="str">
        <f t="shared" si="36"/>
        <v/>
      </c>
      <c r="J67" t="str">
        <f t="shared" ca="1" si="38"/>
        <v/>
      </c>
      <c r="N67" t="str">
        <f t="shared" si="39"/>
        <v/>
      </c>
      <c r="O67" t="str">
        <f t="shared" ca="1" si="40"/>
        <v/>
      </c>
      <c r="S67" t="str">
        <f t="shared" si="41"/>
        <v/>
      </c>
      <c r="T67">
        <v>1</v>
      </c>
      <c r="U6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67" t="str">
        <f t="shared" ca="1" si="27"/>
        <v>{"id":"so","da":28,"ad":0,"tp1":"cu","vl1":"EN","cn1":7}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29</v>
      </c>
      <c r="D68">
        <v>0</v>
      </c>
      <c r="E68" t="str">
        <f t="shared" ca="1" si="35"/>
        <v>cu</v>
      </c>
      <c r="F68" t="s">
        <v>2</v>
      </c>
      <c r="G68" t="s">
        <v>62</v>
      </c>
      <c r="H68">
        <v>600</v>
      </c>
      <c r="I68" t="str">
        <f t="shared" si="36"/>
        <v/>
      </c>
      <c r="J68" t="str">
        <f t="shared" ca="1" si="38"/>
        <v/>
      </c>
      <c r="N68" t="str">
        <f t="shared" si="39"/>
        <v/>
      </c>
      <c r="O68" t="str">
        <f t="shared" ca="1" si="40"/>
        <v/>
      </c>
      <c r="S68" t="str">
        <f t="shared" si="41"/>
        <v/>
      </c>
      <c r="T68">
        <v>1</v>
      </c>
      <c r="U6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68" t="str">
        <f t="shared" ca="1" si="27"/>
        <v>{"id":"so","da":29,"ad":0,"tp1":"cu","vl1":"GO","cn1":600}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30</v>
      </c>
      <c r="D69">
        <v>1</v>
      </c>
      <c r="E69" t="str">
        <f t="shared" ca="1" si="35"/>
        <v>fe</v>
      </c>
      <c r="F69" t="s">
        <v>56</v>
      </c>
      <c r="G69" t="s">
        <v>70</v>
      </c>
      <c r="H69">
        <v>1</v>
      </c>
      <c r="I69" t="str">
        <f t="shared" si="36"/>
        <v/>
      </c>
      <c r="J69" t="str">
        <f t="shared" ca="1" si="38"/>
        <v/>
      </c>
      <c r="N69" t="str">
        <f t="shared" si="39"/>
        <v/>
      </c>
      <c r="O69" t="str">
        <f t="shared" ca="1" si="40"/>
        <v/>
      </c>
      <c r="S69" t="str">
        <f t="shared" si="41"/>
        <v/>
      </c>
      <c r="T69">
        <v>1</v>
      </c>
      <c r="U6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69" t="str">
        <f t="shared" ca="1" si="27"/>
        <v>{"id":"so","da":30,"ad":1,"tp1":"fe","vl1":"Equip0401","cn1":1}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31</v>
      </c>
      <c r="D70">
        <v>1</v>
      </c>
      <c r="E70" t="str">
        <f t="shared" ca="1" si="35"/>
        <v>fe</v>
      </c>
      <c r="F70" t="s">
        <v>56</v>
      </c>
      <c r="G70" t="s">
        <v>73</v>
      </c>
      <c r="H70">
        <v>1</v>
      </c>
      <c r="I70" t="str">
        <f t="shared" si="36"/>
        <v/>
      </c>
      <c r="J70" t="str">
        <f t="shared" ca="1" si="38"/>
        <v/>
      </c>
      <c r="N70" t="str">
        <f t="shared" si="39"/>
        <v/>
      </c>
      <c r="O70" t="str">
        <f t="shared" ca="1" si="40"/>
        <v/>
      </c>
      <c r="S70" t="str">
        <f t="shared" si="41"/>
        <v/>
      </c>
      <c r="T70">
        <v>1</v>
      </c>
      <c r="U7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0" t="str">
        <f t="shared" ca="1" si="27"/>
        <v>{"id":"so","da":31,"ad":1,"tp1":"fe","vl1":"Equip1401","cn1":1}</v>
      </c>
    </row>
    <row r="71" spans="1:22">
      <c r="A71" t="s">
        <v>77</v>
      </c>
      <c r="B71" t="str">
        <f>VLOOKUP(A71,CumulativeEventTypeTable!$A:$B,MATCH(CumulativeEventTypeTable!$B$1,CumulativeEventRewardTable!$A$1:$B$1,0),0)</f>
        <v>복귀유저 누적 로그인</v>
      </c>
      <c r="C71">
        <v>1</v>
      </c>
      <c r="D71">
        <v>0</v>
      </c>
      <c r="E71" t="str">
        <f t="shared" ca="1" si="35"/>
        <v>cu</v>
      </c>
      <c r="F71" t="s">
        <v>2</v>
      </c>
      <c r="G71" t="s">
        <v>62</v>
      </c>
      <c r="H71">
        <v>2000</v>
      </c>
      <c r="I71" t="str">
        <f t="shared" si="36"/>
        <v/>
      </c>
      <c r="J71" t="str">
        <f t="shared" ref="J71:J77" ca="1" si="43">IF(ISBLANK(K71),"",
VLOOKUP(K71,OFFSET(INDIRECT("$A:$B"),0,MATCH(K$1&amp;"_Verify",INDIRECT("$1:$1"),0)-1),2,0)
)</f>
        <v/>
      </c>
      <c r="N71" t="str">
        <f t="shared" ref="N71:N77" si="44">IF(K71="장비1상자",
  IF(OR(L71&gt;3,M71&gt;5),"장비이상",""),
IF(L71="GO",
  IF(M71&lt;100,"골드이상",""),
IF(L71="DI",
  IF(M71&gt;29,"다이아너무많음",
  IF(M71&gt;9,"다이아다소많음","")),"")))</f>
        <v/>
      </c>
      <c r="O71" t="str">
        <f t="shared" ref="O71:O77" ca="1" si="45">IF(ISBLANK(P71),"",
VLOOKUP(P71,OFFSET(INDIRECT("$A:$B"),0,MATCH(P$1&amp;"_Verify",INDIRECT("$1:$1"),0)-1),2,0)
)</f>
        <v/>
      </c>
      <c r="S71" t="str">
        <f t="shared" ref="S71:S77" si="46">IF(P71="장비1상자",
  IF(OR(Q71&gt;3,R71&gt;5),"장비이상",""),
IF(Q71="GO",
  IF(R71&lt;100,"골드이상",""),
IF(Q71="DI",
  IF(R71&gt;29,"다이아너무많음",
  IF(R71&gt;9,"다이아다소많음","")),"")))</f>
        <v/>
      </c>
      <c r="T71">
        <v>0</v>
      </c>
      <c r="U71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1" t="str">
        <f t="shared" si="27"/>
        <v/>
      </c>
    </row>
    <row r="72" spans="1:22">
      <c r="A72" t="s">
        <v>77</v>
      </c>
      <c r="B72" t="str">
        <f>VLOOKUP(A72,CumulativeEventTypeTable!$A:$B,MATCH(CumulativeEventTypeTable!$B$1,CumulativeEventRewardTable!$A$1:$B$1,0),0)</f>
        <v>복귀유저 누적 로그인</v>
      </c>
      <c r="C72">
        <v>2</v>
      </c>
      <c r="D72">
        <v>0</v>
      </c>
      <c r="E72" t="str">
        <f t="shared" ca="1" si="35"/>
        <v>cu</v>
      </c>
      <c r="F72" t="s">
        <v>2</v>
      </c>
      <c r="G72" t="s">
        <v>62</v>
      </c>
      <c r="H72">
        <v>2000</v>
      </c>
      <c r="I72" t="str">
        <f t="shared" si="36"/>
        <v/>
      </c>
      <c r="J72" t="str">
        <f t="shared" ca="1" si="43"/>
        <v/>
      </c>
      <c r="N72" t="str">
        <f t="shared" si="44"/>
        <v/>
      </c>
      <c r="O72" t="str">
        <f t="shared" ca="1" si="45"/>
        <v/>
      </c>
      <c r="S72" t="str">
        <f t="shared" si="46"/>
        <v/>
      </c>
      <c r="T72">
        <v>0</v>
      </c>
      <c r="U7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2" t="str">
        <f t="shared" si="27"/>
        <v/>
      </c>
    </row>
    <row r="73" spans="1:22">
      <c r="A73" t="s">
        <v>77</v>
      </c>
      <c r="B73" t="str">
        <f>VLOOKUP(A73,CumulativeEventTypeTable!$A:$B,MATCH(CumulativeEventTypeTable!$B$1,CumulativeEventRewardTable!$A$1:$B$1,0),0)</f>
        <v>복귀유저 누적 로그인</v>
      </c>
      <c r="C73">
        <v>3</v>
      </c>
      <c r="D73">
        <v>0</v>
      </c>
      <c r="E73" t="str">
        <f t="shared" ca="1" si="35"/>
        <v>cu</v>
      </c>
      <c r="F73" t="s">
        <v>2</v>
      </c>
      <c r="G73" t="s">
        <v>62</v>
      </c>
      <c r="H73">
        <v>2000</v>
      </c>
      <c r="I73" t="str">
        <f t="shared" si="36"/>
        <v/>
      </c>
      <c r="J73" t="str">
        <f t="shared" ca="1" si="43"/>
        <v/>
      </c>
      <c r="N73" t="str">
        <f t="shared" si="44"/>
        <v/>
      </c>
      <c r="O73" t="str">
        <f t="shared" ca="1" si="45"/>
        <v/>
      </c>
      <c r="S73" t="str">
        <f t="shared" si="46"/>
        <v/>
      </c>
      <c r="T73">
        <v>0</v>
      </c>
      <c r="U7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3" t="str">
        <f t="shared" si="27"/>
        <v/>
      </c>
    </row>
    <row r="74" spans="1:22">
      <c r="A74" t="s">
        <v>77</v>
      </c>
      <c r="B74" t="str">
        <f>VLOOKUP(A74,CumulativeEventTypeTable!$A:$B,MATCH(CumulativeEventTypeTable!$B$1,CumulativeEventRewardTable!$A$1:$B$1,0),0)</f>
        <v>복귀유저 누적 로그인</v>
      </c>
      <c r="C74">
        <v>4</v>
      </c>
      <c r="D74">
        <v>0</v>
      </c>
      <c r="E74" t="str">
        <f t="shared" ca="1" si="35"/>
        <v>cu</v>
      </c>
      <c r="F74" t="s">
        <v>2</v>
      </c>
      <c r="G74" t="s">
        <v>62</v>
      </c>
      <c r="H74">
        <v>2000</v>
      </c>
      <c r="I74" t="str">
        <f t="shared" si="36"/>
        <v/>
      </c>
      <c r="J74" t="str">
        <f t="shared" ca="1" si="43"/>
        <v/>
      </c>
      <c r="N74" t="str">
        <f t="shared" si="44"/>
        <v/>
      </c>
      <c r="O74" t="str">
        <f t="shared" ca="1" si="45"/>
        <v/>
      </c>
      <c r="S74" t="str">
        <f t="shared" si="46"/>
        <v/>
      </c>
      <c r="T74">
        <v>0</v>
      </c>
      <c r="U7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4" t="str">
        <f t="shared" si="27"/>
        <v/>
      </c>
    </row>
    <row r="75" spans="1:22">
      <c r="A75" t="s">
        <v>77</v>
      </c>
      <c r="B75" t="str">
        <f>VLOOKUP(A75,CumulativeEventTypeTable!$A:$B,MATCH(CumulativeEventTypeTable!$B$1,CumulativeEventRewardTable!$A$1:$B$1,0),0)</f>
        <v>복귀유저 누적 로그인</v>
      </c>
      <c r="C75">
        <v>5</v>
      </c>
      <c r="D75">
        <v>0</v>
      </c>
      <c r="E75" t="str">
        <f t="shared" ca="1" si="35"/>
        <v>cu</v>
      </c>
      <c r="F75" t="s">
        <v>2</v>
      </c>
      <c r="G75" t="s">
        <v>62</v>
      </c>
      <c r="H75">
        <v>2000</v>
      </c>
      <c r="I75" t="str">
        <f t="shared" si="36"/>
        <v/>
      </c>
      <c r="J75" t="str">
        <f t="shared" ca="1" si="43"/>
        <v/>
      </c>
      <c r="N75" t="str">
        <f t="shared" si="44"/>
        <v/>
      </c>
      <c r="O75" t="str">
        <f t="shared" ca="1" si="45"/>
        <v/>
      </c>
      <c r="S75" t="str">
        <f t="shared" si="46"/>
        <v/>
      </c>
      <c r="T75">
        <v>0</v>
      </c>
      <c r="U7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5" t="str">
        <f t="shared" si="27"/>
        <v/>
      </c>
    </row>
    <row r="76" spans="1:22">
      <c r="A76" t="s">
        <v>77</v>
      </c>
      <c r="B76" t="str">
        <f>VLOOKUP(A76,CumulativeEventTypeTable!$A:$B,MATCH(CumulativeEventTypeTable!$B$1,CumulativeEventRewardTable!$A$1:$B$1,0),0)</f>
        <v>복귀유저 누적 로그인</v>
      </c>
      <c r="C76">
        <v>6</v>
      </c>
      <c r="D76">
        <v>0</v>
      </c>
      <c r="E76" t="str">
        <f t="shared" ca="1" si="35"/>
        <v>cu</v>
      </c>
      <c r="F76" t="s">
        <v>2</v>
      </c>
      <c r="G76" t="s">
        <v>62</v>
      </c>
      <c r="H76">
        <v>2000</v>
      </c>
      <c r="I76" t="str">
        <f t="shared" si="36"/>
        <v/>
      </c>
      <c r="J76" t="str">
        <f t="shared" ca="1" si="43"/>
        <v/>
      </c>
      <c r="N76" t="str">
        <f t="shared" si="44"/>
        <v/>
      </c>
      <c r="O76" t="str">
        <f t="shared" ca="1" si="45"/>
        <v/>
      </c>
      <c r="S76" t="str">
        <f t="shared" si="46"/>
        <v/>
      </c>
      <c r="T76">
        <v>0</v>
      </c>
      <c r="U7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6" t="str">
        <f t="shared" si="27"/>
        <v/>
      </c>
    </row>
    <row r="77" spans="1:22">
      <c r="A77" t="s">
        <v>77</v>
      </c>
      <c r="B77" t="str">
        <f>VLOOKUP(A77,CumulativeEventTypeTable!$A:$B,MATCH(CumulativeEventTypeTable!$B$1,CumulativeEventRewardTable!$A$1:$B$1,0),0)</f>
        <v>복귀유저 누적 로그인</v>
      </c>
      <c r="C77">
        <v>7</v>
      </c>
      <c r="D77">
        <v>1</v>
      </c>
      <c r="E77" t="str">
        <f t="shared" ca="1" si="35"/>
        <v>cu</v>
      </c>
      <c r="F77" t="s">
        <v>2</v>
      </c>
      <c r="G77" t="s">
        <v>62</v>
      </c>
      <c r="H77">
        <v>2000</v>
      </c>
      <c r="I77" t="str">
        <f t="shared" si="36"/>
        <v/>
      </c>
      <c r="J77" t="str">
        <f t="shared" ca="1" si="43"/>
        <v/>
      </c>
      <c r="N77" t="str">
        <f t="shared" si="44"/>
        <v/>
      </c>
      <c r="O77" t="str">
        <f t="shared" ca="1" si="45"/>
        <v/>
      </c>
      <c r="S77" t="str">
        <f t="shared" si="46"/>
        <v/>
      </c>
      <c r="T77">
        <v>0</v>
      </c>
      <c r="U7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DI","cn1":25},{"id":"sl","da":2,"ad":0,"tp1":"cu","vl1":"DI","cn1":35},{"id":"sl","da":3,"ad":0,"tp1":"cu","vl1":"GO","cn1":5000},{"id":"sl","da":4,"ad":0,"tp1":"cu","vl1":"DI","cn1":25},{"id":"sl","da":5,"ad":0,"tp1":"cu","vl1":"GO","cn1":10000},{"id":"sl","da":6,"ad":0,"tp1":"cu","vl1":"DI","cn1":35},{"id":"sl","da":7,"ad":0,"tp1":"cu","vl1":"GO","cn1":7500},{"id":"sl","da":8,"ad":0,"tp1":"cu","vl1":"DI","cn1":25},{"id":"sl","da":9,"ad":0,"tp1":"cu","vl1":"DI","cn1":35},{"id":"sl","da":10,"ad":1,"tp1":"cu","vl1":"DI","cn1":50,"tp2":"cu","vl2":"GO","cn2":15000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7" t="str">
        <f t="shared" si="27"/>
        <v/>
      </c>
    </row>
  </sheetData>
  <phoneticPr fontId="1" type="noConversion"/>
  <dataValidations count="1">
    <dataValidation type="list" allowBlank="1" showInputMessage="1" showErrorMessage="1" sqref="F2:F77 K2:K77 P2:P7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2021-08-07T08:54:01Z</dcterms:modified>
</cp:coreProperties>
</file>