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A52880D-163E-4D21-83D3-FD2459EFD8C7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4" r:id="rId2"/>
    <sheet name="챕터별골드" sheetId="5" r:id="rId3"/>
    <sheet name="드랍규칙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41" i="1" l="1"/>
  <c r="W41" i="1"/>
  <c r="Q41" i="1"/>
  <c r="K41" i="1"/>
  <c r="W40" i="1"/>
  <c r="Q40" i="1"/>
  <c r="K40" i="1"/>
  <c r="BG41" i="1"/>
  <c r="BA41" i="1"/>
  <c r="AU41" i="1"/>
  <c r="AO41" i="1"/>
  <c r="AI41" i="1"/>
  <c r="BG40" i="1"/>
  <c r="BA40" i="1"/>
  <c r="AU40" i="1"/>
  <c r="AO40" i="1"/>
  <c r="AI40" i="1"/>
  <c r="AC40" i="1"/>
  <c r="BG39" i="1"/>
  <c r="BA39" i="1"/>
  <c r="AU39" i="1"/>
  <c r="AO39" i="1"/>
  <c r="AI39" i="1"/>
  <c r="AC39" i="1"/>
  <c r="W39" i="1"/>
  <c r="BG38" i="1"/>
  <c r="BA38" i="1"/>
  <c r="AU38" i="1"/>
  <c r="AO38" i="1"/>
  <c r="AI38" i="1"/>
  <c r="AC38" i="1"/>
  <c r="W38" i="1"/>
  <c r="BG37" i="1"/>
  <c r="BA37" i="1"/>
  <c r="AU37" i="1"/>
  <c r="AO37" i="1"/>
  <c r="AI37" i="1"/>
  <c r="AC37" i="1"/>
  <c r="W37" i="1"/>
  <c r="BG36" i="1"/>
  <c r="BA36" i="1"/>
  <c r="AU36" i="1"/>
  <c r="AO36" i="1"/>
  <c r="AI36" i="1"/>
  <c r="AC36" i="1"/>
  <c r="W36" i="1"/>
  <c r="BG35" i="1"/>
  <c r="BA35" i="1"/>
  <c r="AU35" i="1"/>
  <c r="AO35" i="1"/>
  <c r="AI35" i="1"/>
  <c r="AC35" i="1"/>
  <c r="W35" i="1"/>
  <c r="BG34" i="1"/>
  <c r="BA34" i="1"/>
  <c r="AU34" i="1"/>
  <c r="AO34" i="1"/>
  <c r="AI34" i="1"/>
  <c r="AC34" i="1"/>
  <c r="W34" i="1"/>
  <c r="Q39" i="1"/>
  <c r="Q38" i="1"/>
  <c r="Q37" i="1"/>
  <c r="Q36" i="1"/>
  <c r="Q35" i="1"/>
  <c r="Q34" i="1"/>
  <c r="Q33" i="1"/>
  <c r="K39" i="1"/>
  <c r="H41" i="1"/>
  <c r="G41" i="1"/>
  <c r="F41" i="1"/>
  <c r="E41" i="1"/>
  <c r="C41" i="1"/>
  <c r="D41" i="1" s="1"/>
  <c r="H40" i="1"/>
  <c r="G40" i="1"/>
  <c r="F40" i="1"/>
  <c r="E40" i="1"/>
  <c r="D40" i="1"/>
  <c r="C40" i="1"/>
  <c r="H39" i="1"/>
  <c r="G39" i="1"/>
  <c r="F39" i="1"/>
  <c r="E39" i="1"/>
  <c r="D39" i="1"/>
  <c r="C39" i="1"/>
  <c r="H38" i="1"/>
  <c r="G38" i="1"/>
  <c r="F38" i="1"/>
  <c r="E38" i="1"/>
  <c r="D38" i="1"/>
  <c r="K38" i="1"/>
  <c r="C38" i="1"/>
  <c r="BG21" i="1" l="1"/>
  <c r="BA21" i="1"/>
  <c r="AU21" i="1"/>
  <c r="AO21" i="1"/>
  <c r="AI21" i="1"/>
  <c r="AC21" i="1"/>
  <c r="W21" i="1"/>
  <c r="Q21" i="1"/>
  <c r="K21" i="1"/>
  <c r="H21" i="1"/>
  <c r="G21" i="1"/>
  <c r="F21" i="1"/>
  <c r="E21" i="1"/>
  <c r="C21" i="1"/>
  <c r="D21" i="1" s="1"/>
  <c r="O7" i="5" l="1"/>
  <c r="K37" i="1" l="1"/>
  <c r="H37" i="1"/>
  <c r="G37" i="1"/>
  <c r="F37" i="1"/>
  <c r="E37" i="1"/>
  <c r="C37" i="1"/>
  <c r="D37" i="1" s="1"/>
  <c r="K36" i="1"/>
  <c r="H36" i="1"/>
  <c r="G36" i="1"/>
  <c r="F36" i="1"/>
  <c r="E36" i="1"/>
  <c r="C36" i="1"/>
  <c r="D36" i="1" s="1"/>
  <c r="K35" i="1"/>
  <c r="H35" i="1"/>
  <c r="G35" i="1"/>
  <c r="F35" i="1"/>
  <c r="E35" i="1"/>
  <c r="C35" i="1"/>
  <c r="D35" i="1" s="1"/>
  <c r="R6" i="5" l="1"/>
  <c r="U6" i="5" s="1"/>
  <c r="V6" i="5" s="1"/>
  <c r="X6" i="5" s="1"/>
  <c r="B3" i="5"/>
  <c r="K3" i="5" s="1"/>
  <c r="M3" i="5" s="1"/>
  <c r="K2" i="5"/>
  <c r="M2" i="5" s="1"/>
  <c r="L2" i="5" s="1"/>
  <c r="E2" i="5"/>
  <c r="G2" i="5" s="1"/>
  <c r="I2" i="5" s="1"/>
  <c r="L3" i="5" l="1"/>
  <c r="L4" i="5" s="1"/>
  <c r="B4" i="5"/>
  <c r="C4" i="5" s="1"/>
  <c r="C3" i="5"/>
  <c r="E3" i="5"/>
  <c r="G3" i="5" s="1"/>
  <c r="I3" i="5" s="1"/>
  <c r="F3" i="5"/>
  <c r="H3" i="5" s="1"/>
  <c r="J3" i="5" s="1"/>
  <c r="K4" i="5"/>
  <c r="M4" i="5" s="1"/>
  <c r="J2" i="5"/>
  <c r="B5" i="5"/>
  <c r="F2" i="5"/>
  <c r="H2" i="5" s="1"/>
  <c r="E4" i="5"/>
  <c r="L5" i="5" l="1"/>
  <c r="G4" i="5"/>
  <c r="I4" i="5" s="1"/>
  <c r="F4" i="5"/>
  <c r="H4" i="5" s="1"/>
  <c r="K5" i="5"/>
  <c r="M5" i="5" s="1"/>
  <c r="E5" i="5"/>
  <c r="C5" i="5"/>
  <c r="B6" i="5"/>
  <c r="J4" i="5" l="1"/>
  <c r="G5" i="5"/>
  <c r="I5" i="5" s="1"/>
  <c r="F5" i="5"/>
  <c r="H5" i="5" s="1"/>
  <c r="E6" i="5"/>
  <c r="C6" i="5"/>
  <c r="K6" i="5"/>
  <c r="M6" i="5" s="1"/>
  <c r="L6" i="5" s="1"/>
  <c r="B7" i="5"/>
  <c r="J5" i="5" l="1"/>
  <c r="B8" i="5"/>
  <c r="C7" i="5"/>
  <c r="E7" i="5"/>
  <c r="K7" i="5"/>
  <c r="M7" i="5" s="1"/>
  <c r="L7" i="5" s="1"/>
  <c r="G6" i="5"/>
  <c r="I6" i="5" s="1"/>
  <c r="F6" i="5"/>
  <c r="H6" i="5" s="1"/>
  <c r="L8" i="5" l="1"/>
  <c r="J6" i="5"/>
  <c r="G7" i="5"/>
  <c r="I7" i="5" s="1"/>
  <c r="F7" i="5"/>
  <c r="H7" i="5" s="1"/>
  <c r="B9" i="5"/>
  <c r="E8" i="5"/>
  <c r="C8" i="5"/>
  <c r="C31" i="5" s="1"/>
  <c r="K8" i="5"/>
  <c r="M8" i="5" s="1"/>
  <c r="B31" i="5"/>
  <c r="E31" i="5" s="1"/>
  <c r="J7" i="5" l="1"/>
  <c r="F8" i="5"/>
  <c r="H8" i="5" s="1"/>
  <c r="G8" i="5"/>
  <c r="I8" i="5" s="1"/>
  <c r="J8" i="5" s="1"/>
  <c r="C9" i="5"/>
  <c r="B10" i="5"/>
  <c r="E9" i="5"/>
  <c r="K9" i="5"/>
  <c r="M9" i="5" s="1"/>
  <c r="L9" i="5" s="1"/>
  <c r="G31" i="5"/>
  <c r="I31" i="5" s="1"/>
  <c r="F31" i="5"/>
  <c r="H31" i="5" s="1"/>
  <c r="J31" i="5" s="1"/>
  <c r="K10" i="5" l="1"/>
  <c r="M10" i="5" s="1"/>
  <c r="L10" i="5" s="1"/>
  <c r="E10" i="5"/>
  <c r="B11" i="5"/>
  <c r="C10" i="5"/>
  <c r="F9" i="5"/>
  <c r="H9" i="5" s="1"/>
  <c r="G9" i="5"/>
  <c r="I9" i="5" s="1"/>
  <c r="J9" i="5" l="1"/>
  <c r="B12" i="5"/>
  <c r="E11" i="5"/>
  <c r="K11" i="5"/>
  <c r="M11" i="5" s="1"/>
  <c r="L11" i="5" s="1"/>
  <c r="C11" i="5"/>
  <c r="F10" i="5"/>
  <c r="H10" i="5" s="1"/>
  <c r="G10" i="5"/>
  <c r="I10" i="5" s="1"/>
  <c r="J10" i="5" l="1"/>
  <c r="F11" i="5"/>
  <c r="H11" i="5" s="1"/>
  <c r="G11" i="5"/>
  <c r="I11" i="5" s="1"/>
  <c r="J11" i="5" s="1"/>
  <c r="K12" i="5"/>
  <c r="M12" i="5" s="1"/>
  <c r="L12" i="5" s="1"/>
  <c r="B13" i="5"/>
  <c r="E12" i="5"/>
  <c r="C12" i="5"/>
  <c r="G12" i="5" l="1"/>
  <c r="I12" i="5" s="1"/>
  <c r="F12" i="5"/>
  <c r="H12" i="5" s="1"/>
  <c r="B14" i="5"/>
  <c r="E13" i="5"/>
  <c r="K13" i="5"/>
  <c r="M13" i="5" s="1"/>
  <c r="L13" i="5" s="1"/>
  <c r="C13" i="5"/>
  <c r="J12" i="5" l="1"/>
  <c r="K14" i="5"/>
  <c r="M14" i="5" s="1"/>
  <c r="L14" i="5" s="1"/>
  <c r="B15" i="5"/>
  <c r="E14" i="5"/>
  <c r="C14" i="5"/>
  <c r="G13" i="5"/>
  <c r="I13" i="5" s="1"/>
  <c r="F13" i="5"/>
  <c r="H13" i="5" s="1"/>
  <c r="J13" i="5" l="1"/>
  <c r="C15" i="5"/>
  <c r="C32" i="5" s="1"/>
  <c r="B32" i="5"/>
  <c r="E32" i="5" s="1"/>
  <c r="E15" i="5"/>
  <c r="K15" i="5"/>
  <c r="M15" i="5" s="1"/>
  <c r="L15" i="5" s="1"/>
  <c r="B16" i="5"/>
  <c r="G14" i="5"/>
  <c r="I14" i="5" s="1"/>
  <c r="F14" i="5"/>
  <c r="H14" i="5" s="1"/>
  <c r="J14" i="5" s="1"/>
  <c r="K16" i="5" l="1"/>
  <c r="M16" i="5" s="1"/>
  <c r="L16" i="5" s="1"/>
  <c r="E16" i="5"/>
  <c r="B17" i="5"/>
  <c r="C16" i="5"/>
  <c r="F15" i="5"/>
  <c r="H15" i="5" s="1"/>
  <c r="J15" i="5" s="1"/>
  <c r="G15" i="5"/>
  <c r="I15" i="5" s="1"/>
  <c r="G32" i="5"/>
  <c r="I32" i="5" s="1"/>
  <c r="F32" i="5"/>
  <c r="H32" i="5" s="1"/>
  <c r="J32" i="5" s="1"/>
  <c r="L17" i="5" l="1"/>
  <c r="K17" i="5"/>
  <c r="M17" i="5" s="1"/>
  <c r="E17" i="5"/>
  <c r="B18" i="5"/>
  <c r="C17" i="5"/>
  <c r="G16" i="5"/>
  <c r="I16" i="5" s="1"/>
  <c r="F16" i="5"/>
  <c r="H16" i="5" s="1"/>
  <c r="J16" i="5" s="1"/>
  <c r="F17" i="5" l="1"/>
  <c r="H17" i="5" s="1"/>
  <c r="G17" i="5"/>
  <c r="I17" i="5" s="1"/>
  <c r="J17" i="5" s="1"/>
  <c r="B19" i="5"/>
  <c r="C18" i="5"/>
  <c r="K18" i="5"/>
  <c r="M18" i="5" s="1"/>
  <c r="L18" i="5" s="1"/>
  <c r="E18" i="5"/>
  <c r="B20" i="5" l="1"/>
  <c r="E19" i="5"/>
  <c r="C19" i="5"/>
  <c r="K19" i="5"/>
  <c r="M19" i="5" s="1"/>
  <c r="L19" i="5" s="1"/>
  <c r="G18" i="5"/>
  <c r="I18" i="5" s="1"/>
  <c r="F18" i="5"/>
  <c r="H18" i="5" s="1"/>
  <c r="J18" i="5" l="1"/>
  <c r="G19" i="5"/>
  <c r="I19" i="5" s="1"/>
  <c r="F19" i="5"/>
  <c r="H19" i="5" s="1"/>
  <c r="B21" i="5"/>
  <c r="E20" i="5"/>
  <c r="C20" i="5"/>
  <c r="K20" i="5"/>
  <c r="M20" i="5" s="1"/>
  <c r="L20" i="5" s="1"/>
  <c r="J19" i="5" l="1"/>
  <c r="G20" i="5"/>
  <c r="I20" i="5" s="1"/>
  <c r="F20" i="5"/>
  <c r="H20" i="5" s="1"/>
  <c r="J20" i="5" s="1"/>
  <c r="C21" i="5"/>
  <c r="K21" i="5"/>
  <c r="M21" i="5" s="1"/>
  <c r="L21" i="5" s="1"/>
  <c r="B22" i="5"/>
  <c r="E21" i="5"/>
  <c r="G21" i="5" l="1"/>
  <c r="I21" i="5" s="1"/>
  <c r="F21" i="5"/>
  <c r="H21" i="5" s="1"/>
  <c r="J21" i="5" s="1"/>
  <c r="B33" i="5"/>
  <c r="E33" i="5" s="1"/>
  <c r="K22" i="5"/>
  <c r="M22" i="5" s="1"/>
  <c r="L22" i="5" s="1"/>
  <c r="E22" i="5"/>
  <c r="C22" i="5"/>
  <c r="C33" i="5" s="1"/>
  <c r="B23" i="5"/>
  <c r="G33" i="5" l="1"/>
  <c r="I33" i="5" s="1"/>
  <c r="F33" i="5"/>
  <c r="H33" i="5" s="1"/>
  <c r="K23" i="5"/>
  <c r="M23" i="5" s="1"/>
  <c r="L23" i="5" s="1"/>
  <c r="E23" i="5"/>
  <c r="C23" i="5"/>
  <c r="B24" i="5"/>
  <c r="G22" i="5"/>
  <c r="I22" i="5" s="1"/>
  <c r="F22" i="5"/>
  <c r="H22" i="5" s="1"/>
  <c r="J22" i="5" s="1"/>
  <c r="J33" i="5" l="1"/>
  <c r="F23" i="5"/>
  <c r="H23" i="5" s="1"/>
  <c r="G23" i="5"/>
  <c r="I23" i="5" s="1"/>
  <c r="J23" i="5" s="1"/>
  <c r="K24" i="5"/>
  <c r="M24" i="5" s="1"/>
  <c r="L24" i="5" s="1"/>
  <c r="E24" i="5"/>
  <c r="B25" i="5"/>
  <c r="C24" i="5"/>
  <c r="G24" i="5" l="1"/>
  <c r="I24" i="5" s="1"/>
  <c r="F24" i="5"/>
  <c r="H24" i="5" s="1"/>
  <c r="B26" i="5"/>
  <c r="E25" i="5"/>
  <c r="C25" i="5"/>
  <c r="K25" i="5"/>
  <c r="M25" i="5" s="1"/>
  <c r="L25" i="5" s="1"/>
  <c r="J24" i="5" l="1"/>
  <c r="B27" i="5"/>
  <c r="C26" i="5"/>
  <c r="E26" i="5"/>
  <c r="K26" i="5"/>
  <c r="M26" i="5" s="1"/>
  <c r="L26" i="5" s="1"/>
  <c r="G25" i="5"/>
  <c r="I25" i="5" s="1"/>
  <c r="F25" i="5"/>
  <c r="H25" i="5" s="1"/>
  <c r="J25" i="5" s="1"/>
  <c r="G26" i="5" l="1"/>
  <c r="I26" i="5" s="1"/>
  <c r="F26" i="5"/>
  <c r="H26" i="5" s="1"/>
  <c r="J26" i="5" s="1"/>
  <c r="C27" i="5"/>
  <c r="B28" i="5"/>
  <c r="K27" i="5"/>
  <c r="M27" i="5" s="1"/>
  <c r="L27" i="5" s="1"/>
  <c r="E27" i="5"/>
  <c r="K28" i="5" l="1"/>
  <c r="M28" i="5" s="1"/>
  <c r="L28" i="5" s="1"/>
  <c r="E28" i="5"/>
  <c r="C28" i="5"/>
  <c r="B29" i="5"/>
  <c r="F27" i="5"/>
  <c r="H27" i="5" s="1"/>
  <c r="G27" i="5"/>
  <c r="I27" i="5" s="1"/>
  <c r="L29" i="5" l="1"/>
  <c r="O2" i="5" s="1"/>
  <c r="J27" i="5"/>
  <c r="K29" i="5"/>
  <c r="M29" i="5" s="1"/>
  <c r="E29" i="5"/>
  <c r="C29" i="5"/>
  <c r="C34" i="5" s="1"/>
  <c r="B34" i="5"/>
  <c r="E34" i="5" s="1"/>
  <c r="G28" i="5"/>
  <c r="I28" i="5" s="1"/>
  <c r="F28" i="5"/>
  <c r="H28" i="5" s="1"/>
  <c r="J28" i="5" l="1"/>
  <c r="F29" i="5"/>
  <c r="H29" i="5" s="1"/>
  <c r="G29" i="5"/>
  <c r="I29" i="5" s="1"/>
  <c r="J29" i="5" s="1"/>
  <c r="F34" i="5"/>
  <c r="H34" i="5" s="1"/>
  <c r="G34" i="5"/>
  <c r="I34" i="5" s="1"/>
  <c r="J34" i="5" l="1"/>
  <c r="BG33" i="1" l="1"/>
  <c r="BA33" i="1"/>
  <c r="AU33" i="1"/>
  <c r="AO33" i="1"/>
  <c r="AI33" i="1"/>
  <c r="AC33" i="1"/>
  <c r="W33" i="1"/>
  <c r="K34" i="1"/>
  <c r="K33" i="1"/>
  <c r="BG32" i="1"/>
  <c r="BG31" i="1"/>
  <c r="BG30" i="1"/>
  <c r="BG29" i="1"/>
  <c r="BG28" i="1"/>
  <c r="BG27" i="1"/>
  <c r="BG26" i="1"/>
  <c r="BG25" i="1"/>
  <c r="BG24" i="1"/>
  <c r="BG23" i="1"/>
  <c r="BG22" i="1"/>
  <c r="BG20" i="1"/>
  <c r="BG19" i="1"/>
  <c r="BG18" i="1"/>
  <c r="BG17" i="1"/>
  <c r="BG16" i="1"/>
  <c r="BA32" i="1"/>
  <c r="BA31" i="1"/>
  <c r="BA30" i="1"/>
  <c r="BA29" i="1"/>
  <c r="BA28" i="1"/>
  <c r="BA27" i="1"/>
  <c r="BA26" i="1"/>
  <c r="BA25" i="1"/>
  <c r="BA24" i="1"/>
  <c r="BA23" i="1"/>
  <c r="BA22" i="1"/>
  <c r="BA20" i="1"/>
  <c r="BA19" i="1"/>
  <c r="BA18" i="1"/>
  <c r="BA17" i="1"/>
  <c r="BA16" i="1"/>
  <c r="AU32" i="1"/>
  <c r="AU31" i="1"/>
  <c r="AU30" i="1"/>
  <c r="AU29" i="1"/>
  <c r="AU28" i="1"/>
  <c r="AU27" i="1"/>
  <c r="AU26" i="1"/>
  <c r="AU25" i="1"/>
  <c r="AU24" i="1"/>
  <c r="AU23" i="1"/>
  <c r="AO32" i="1"/>
  <c r="AO31" i="1"/>
  <c r="AO30" i="1"/>
  <c r="AO29" i="1"/>
  <c r="AO28" i="1"/>
  <c r="AO27" i="1"/>
  <c r="AO26" i="1"/>
  <c r="AO25" i="1"/>
  <c r="AO24" i="1"/>
  <c r="AO23" i="1"/>
  <c r="AI32" i="1"/>
  <c r="AI31" i="1"/>
  <c r="AI30" i="1"/>
  <c r="AI29" i="1"/>
  <c r="AI28" i="1"/>
  <c r="AI27" i="1"/>
  <c r="AI26" i="1"/>
  <c r="AI25" i="1"/>
  <c r="AI24" i="1"/>
  <c r="AI23" i="1"/>
  <c r="AC32" i="1"/>
  <c r="AC31" i="1"/>
  <c r="AC30" i="1"/>
  <c r="AC29" i="1"/>
  <c r="AC28" i="1"/>
  <c r="AC27" i="1"/>
  <c r="AC25" i="1"/>
  <c r="AC24" i="1"/>
  <c r="W27" i="1"/>
  <c r="H34" i="1"/>
  <c r="G34" i="1"/>
  <c r="F34" i="1"/>
  <c r="E34" i="1"/>
  <c r="C34" i="1"/>
  <c r="D34" i="1" s="1"/>
  <c r="H33" i="1"/>
  <c r="G33" i="1"/>
  <c r="F33" i="1"/>
  <c r="E33" i="1"/>
  <c r="C33" i="1"/>
  <c r="D33" i="1" s="1"/>
  <c r="AC26" i="1" l="1"/>
  <c r="W26" i="1"/>
  <c r="Q26" i="1"/>
  <c r="K26" i="1"/>
  <c r="H26" i="1"/>
  <c r="G26" i="1"/>
  <c r="F26" i="1"/>
  <c r="E26" i="1"/>
  <c r="C26" i="1"/>
  <c r="D26" i="1" s="1"/>
  <c r="W32" i="1" l="1"/>
  <c r="W31" i="1"/>
  <c r="W30" i="1"/>
  <c r="W29" i="1"/>
  <c r="W28" i="1"/>
  <c r="Q32" i="1"/>
  <c r="K32" i="1"/>
  <c r="H32" i="1"/>
  <c r="G32" i="1"/>
  <c r="F32" i="1"/>
  <c r="E32" i="1"/>
  <c r="C32" i="1"/>
  <c r="D32" i="1" s="1"/>
  <c r="Q31" i="1"/>
  <c r="K31" i="1"/>
  <c r="H31" i="1"/>
  <c r="G31" i="1"/>
  <c r="F31" i="1"/>
  <c r="E31" i="1"/>
  <c r="C31" i="1"/>
  <c r="D31" i="1" s="1"/>
  <c r="Q30" i="1"/>
  <c r="K30" i="1"/>
  <c r="H30" i="1"/>
  <c r="G30" i="1"/>
  <c r="F30" i="1"/>
  <c r="E30" i="1"/>
  <c r="C30" i="1"/>
  <c r="D30" i="1" s="1"/>
  <c r="Q29" i="1"/>
  <c r="K29" i="1"/>
  <c r="H29" i="1"/>
  <c r="G29" i="1"/>
  <c r="F29" i="1"/>
  <c r="E29" i="1"/>
  <c r="C29" i="1"/>
  <c r="D29" i="1" s="1"/>
  <c r="Q28" i="1"/>
  <c r="K28" i="1"/>
  <c r="H28" i="1"/>
  <c r="G28" i="1"/>
  <c r="F28" i="1"/>
  <c r="E28" i="1"/>
  <c r="C28" i="1"/>
  <c r="D28" i="1" s="1"/>
  <c r="Q27" i="1"/>
  <c r="K27" i="1"/>
  <c r="H27" i="1"/>
  <c r="G27" i="1"/>
  <c r="F27" i="1"/>
  <c r="E27" i="1"/>
  <c r="C27" i="1"/>
  <c r="D27" i="1" s="1"/>
  <c r="Q25" i="1"/>
  <c r="W25" i="1" l="1"/>
  <c r="K25" i="1"/>
  <c r="H25" i="1"/>
  <c r="G25" i="1"/>
  <c r="F25" i="1"/>
  <c r="E25" i="1"/>
  <c r="C25" i="1"/>
  <c r="D25" i="1" s="1"/>
  <c r="W24" i="1" l="1"/>
  <c r="Q24" i="1"/>
  <c r="K24" i="1"/>
  <c r="H24" i="1"/>
  <c r="G24" i="1"/>
  <c r="F24" i="1"/>
  <c r="E24" i="1"/>
  <c r="C24" i="1"/>
  <c r="D24" i="1" s="1"/>
  <c r="E23" i="1"/>
  <c r="Q23" i="1"/>
  <c r="H23" i="1"/>
  <c r="G23" i="1"/>
  <c r="F23" i="1"/>
  <c r="C23" i="1"/>
  <c r="D23" i="1" s="1"/>
  <c r="AC23" i="1"/>
  <c r="W23" i="1"/>
  <c r="K23" i="1"/>
  <c r="AU20" i="1" l="1"/>
  <c r="AO20" i="1"/>
  <c r="AI20" i="1"/>
  <c r="W20" i="1"/>
  <c r="AO22" i="1"/>
  <c r="AI22" i="1"/>
  <c r="AC22" i="1"/>
  <c r="AU22" i="1"/>
  <c r="W22" i="1"/>
  <c r="K22" i="1"/>
  <c r="BA15" i="1"/>
  <c r="BA14" i="1"/>
  <c r="BA13" i="1"/>
  <c r="BA12" i="1"/>
  <c r="BA11" i="1"/>
  <c r="BA10" i="1"/>
  <c r="BA9" i="1"/>
  <c r="BA8" i="1"/>
  <c r="BA7" i="1"/>
  <c r="BA6" i="1"/>
  <c r="BA5" i="1"/>
  <c r="BA4" i="1"/>
  <c r="BA3" i="1"/>
  <c r="BA2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G2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Q22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E20" i="1" l="1"/>
  <c r="F20" i="1"/>
  <c r="G20" i="1"/>
  <c r="H20" i="1"/>
  <c r="G3" i="3" l="1"/>
  <c r="G2" i="3"/>
  <c r="H2" i="3" l="1"/>
  <c r="H3" i="3"/>
  <c r="BP2" i="1"/>
  <c r="BP6" i="1"/>
  <c r="BP5" i="1"/>
  <c r="H22" i="1"/>
  <c r="G22" i="1"/>
  <c r="F22" i="1"/>
  <c r="E22" i="1"/>
  <c r="C22" i="1"/>
  <c r="D22" i="1" s="1"/>
  <c r="C20" i="1"/>
  <c r="D20" i="1" s="1"/>
  <c r="H19" i="1"/>
  <c r="G19" i="1"/>
  <c r="F19" i="1"/>
  <c r="E19" i="1"/>
  <c r="C19" i="1"/>
  <c r="D19" i="1" s="1"/>
  <c r="H18" i="1"/>
  <c r="G18" i="1"/>
  <c r="F18" i="1"/>
  <c r="E18" i="1"/>
  <c r="C18" i="1"/>
  <c r="D18" i="1" s="1"/>
  <c r="H3" i="1" l="1"/>
  <c r="G3" i="1"/>
  <c r="F3" i="1"/>
  <c r="E3" i="1"/>
  <c r="C3" i="1"/>
  <c r="D3" i="1" s="1"/>
  <c r="BP10" i="1" l="1"/>
  <c r="H17" i="1" l="1"/>
  <c r="G17" i="1"/>
  <c r="F17" i="1"/>
  <c r="E17" i="1"/>
  <c r="C17" i="1"/>
  <c r="D17" i="1" s="1"/>
  <c r="H16" i="1"/>
  <c r="G16" i="1"/>
  <c r="F16" i="1"/>
  <c r="E16" i="1"/>
  <c r="C16" i="1"/>
  <c r="D16" i="1" s="1"/>
  <c r="H15" i="1"/>
  <c r="G15" i="1"/>
  <c r="F15" i="1"/>
  <c r="E15" i="1"/>
  <c r="C15" i="1"/>
  <c r="D15" i="1" s="1"/>
  <c r="H14" i="1"/>
  <c r="G14" i="1"/>
  <c r="F14" i="1"/>
  <c r="E14" i="1"/>
  <c r="C14" i="1"/>
  <c r="D14" i="1" s="1"/>
  <c r="H8" i="1"/>
  <c r="G8" i="1"/>
  <c r="F8" i="1"/>
  <c r="E8" i="1"/>
  <c r="C8" i="1"/>
  <c r="D8" i="1" s="1"/>
  <c r="H2" i="1"/>
  <c r="G2" i="1"/>
  <c r="F2" i="1"/>
  <c r="E2" i="1"/>
  <c r="C2" i="1"/>
  <c r="D2" i="1" s="1"/>
  <c r="BP11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12" i="1" l="1"/>
  <c r="G12" i="1"/>
  <c r="F12" i="1"/>
  <c r="E12" i="1"/>
  <c r="C12" i="1"/>
  <c r="D12" i="1" s="1"/>
  <c r="H11" i="1"/>
  <c r="G11" i="1"/>
  <c r="F11" i="1"/>
  <c r="E11" i="1"/>
  <c r="C11" i="1"/>
  <c r="D11" i="1" s="1"/>
  <c r="H10" i="1"/>
  <c r="G10" i="1"/>
  <c r="F10" i="1"/>
  <c r="E10" i="1"/>
  <c r="C10" i="1"/>
  <c r="D10" i="1" s="1"/>
  <c r="H13" i="1" l="1"/>
  <c r="G13" i="1"/>
  <c r="F13" i="1"/>
  <c r="E13" i="1"/>
  <c r="C13" i="1"/>
  <c r="D13" i="1" s="1"/>
  <c r="E9" i="1" l="1"/>
  <c r="E4" i="1"/>
  <c r="H9" i="1"/>
  <c r="G9" i="1"/>
  <c r="F9" i="1"/>
  <c r="H4" i="1"/>
  <c r="G4" i="1"/>
  <c r="F4" i="1"/>
  <c r="C9" i="1"/>
  <c r="C4" i="1"/>
  <c r="D9" i="1" l="1"/>
  <c r="BP4" i="1"/>
  <c r="BP8" i="1"/>
  <c r="BP7" i="1"/>
  <c r="BP3" i="1"/>
  <c r="BP9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A18" authorId="0" shapeId="0" xr:uid="{CD14A59F-BC4F-48CB-9B1F-63BA8647B405}">
      <text>
        <r>
          <rPr>
            <sz val="9"/>
            <color indexed="81"/>
            <rFont val="돋움"/>
            <family val="3"/>
            <charset val="129"/>
          </rPr>
          <t>해킹방지용으로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</text>
    </comment>
    <comment ref="J18" authorId="0" shapeId="0" xr:uid="{CDB1BF4D-4480-498B-893A-78E5E6B05868}">
      <text>
        <r>
          <rPr>
            <sz val="9"/>
            <color indexed="81"/>
            <rFont val="돋움"/>
            <family val="3"/>
            <charset val="129"/>
          </rPr>
          <t>서브밸류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</text>
    </comment>
    <comment ref="I20" authorId="0" shapeId="0" xr:uid="{E3D386D7-067C-4DC1-9CC9-FE54E26C8C95}">
      <text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덩이는</t>
        </r>
        <r>
          <rPr>
            <sz val="9"/>
            <color indexed="81"/>
            <rFont val="Tahoma"/>
            <family val="2"/>
          </rPr>
          <t xml:space="preserve"> 4~7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N20" authorId="0" shapeId="0" xr:uid="{A8846D11-4196-4265-BF5B-76AAED744A76}">
      <text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15 || args.Go &gt; 10000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15,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10000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A20" authorId="0" shapeId="0" xr:uid="{5C699424-C015-4AD4-88CD-BC36AB512BAC}">
      <text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+ LBP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수정된다면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F20" authorId="0" shapeId="0" xr:uid="{254EAB98-7E0F-4D23-89DC-54783BE17077}">
      <text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>25*5 = 125
45*6 = 270</t>
        </r>
        <r>
          <rPr>
            <sz val="9"/>
            <color indexed="81"/>
            <rFont val="돋움"/>
            <family val="3"/>
            <charset val="129"/>
          </rPr>
          <t xml:space="preserve">
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PlayerData.cs 451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PPMaxPerOriginBox = 125;
PPMaxPerCharacterBox = 270;
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PlayerData eClientSuspectCode.InvalidTotalPp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A21" authorId="0" shapeId="0" xr:uid="{1215E548-2078-4D9C-B05A-5219428297AD}">
      <text>
        <r>
          <rPr>
            <sz val="9"/>
            <color indexed="81"/>
            <rFont val="돋움"/>
            <family val="3"/>
            <charset val="129"/>
          </rPr>
          <t>오리진과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뽑는다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올라간다</t>
        </r>
      </text>
    </comment>
    <comment ref="A23" authorId="0" shapeId="0" xr:uid="{DFA164F3-7942-4EF6-8BDA-C1C136DE5546}">
      <text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연출용
</t>
        </r>
        <r>
          <rPr>
            <sz val="9"/>
            <color indexed="81"/>
            <rFont val="Tahoma"/>
            <family val="2"/>
          </rPr>
          <t xml:space="preserve">Shop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80D351C3-1ED5-49FB-A2D5-4A857BE34037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DropProcess.cs 97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if (weight &gt; </t>
        </r>
        <r>
          <rPr>
            <sz val="9"/>
            <color indexed="81"/>
            <rFont val="돋움"/>
            <family val="3"/>
            <charset val="129"/>
          </rPr>
          <t>맥스값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FindNotCharAdjustProb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 xml:space="preserve">DropManager.cs 542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const float _maxPowerPointRate = 1.5f;
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<sst xmlns="http://schemas.openxmlformats.org/spreadsheetml/2006/main" count="403" uniqueCount="167">
  <si>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</si>
  <si>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</si>
  <si>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</si>
  <si>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</si>
  <si>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</si>
  <si>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</si>
  <si>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</si>
  <si>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</si>
  <si>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</si>
  <si>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</si>
  <si>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</si>
  <si>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</si>
  <si>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</si>
  <si>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</si>
  <si>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</si>
  <si>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</si>
  <si>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</si>
  <si>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</si>
  <si>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</si>
  <si>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</si>
  <si>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</si>
  <si>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</si>
  <si>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</si>
  <si>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</si>
  <si>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</si>
  <si>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</si>
  <si>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</si>
  <si>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</si>
  <si>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</si>
  <si>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</si>
  <si>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</si>
  <si>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</si>
  <si>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</si>
  <si>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</si>
  <si>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</si>
  <si>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</si>
  <si>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</si>
  <si>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</si>
  <si>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</si>
  <si>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</si>
  <si>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</si>
  <si>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</si>
  <si>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</si>
  <si>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</si>
  <si>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</si>
  <si>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</si>
  <si>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</si>
  <si>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</si>
  <si>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</si>
  <si>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</si>
  <si>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</si>
  <si>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</si>
  <si>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</si>
  <si>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</si>
  <si>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</si>
  <si>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</si>
  <si>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</si>
  <si>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</si>
  <si>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</si>
  <si>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</si>
  <si>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</si>
  <si>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</si>
  <si>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</si>
  <si>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</si>
  <si>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</si>
  <si>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</si>
  <si>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</si>
  <si>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</si>
  <si>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</si>
  <si>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</si>
  <si>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</si>
  <si>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</si>
  <si>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</si>
  <si>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</si>
  <si>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</si>
  <si>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</si>
  <si>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</si>
  <si>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</si>
  <si>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</si>
  <si>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</si>
  <si>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</si>
  <si>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</si>
  <si>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</si>
  <si>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</si>
  <si>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</si>
  <si>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</si>
  <si>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</si>
  <si>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</si>
  <si>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</si>
  <si>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</si>
  <si>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</si>
  <si>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</si>
  <si>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</si>
  <si>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</si>
  <si>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</si>
  <si>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</si>
  <si>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</si>
  <si>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</si>
  <si>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</si>
  <si>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</si>
  <si>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</si>
  <si>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</si>
  <si>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캐릭상자</t>
    <phoneticPr fontId="1" type="noConversion"/>
  </si>
  <si>
    <t>연출용 골드</t>
    <phoneticPr fontId="1" type="noConversion"/>
  </si>
  <si>
    <t>ShopGold</t>
    <phoneticPr fontId="1" type="noConversion"/>
  </si>
  <si>
    <t>ShopDiamond</t>
    <phoneticPr fontId="1" type="noConversion"/>
  </si>
  <si>
    <t>연출용 다이아</t>
    <phoneticPr fontId="1" type="noConversion"/>
  </si>
  <si>
    <t>ShopGoldDia</t>
    <phoneticPr fontId="1" type="noConversion"/>
  </si>
  <si>
    <t>연출용 다이아&amp;골드</t>
    <phoneticPr fontId="1" type="noConversion"/>
  </si>
  <si>
    <t>전설장비2상자</t>
    <phoneticPr fontId="1" type="noConversion"/>
  </si>
  <si>
    <t>Wjstjfwkdqll</t>
    <phoneticPr fontId="1" type="noConversion"/>
  </si>
  <si>
    <t>o</t>
    <phoneticPr fontId="1" type="noConversion"/>
  </si>
  <si>
    <t>Wjstjfwkdqlm</t>
    <phoneticPr fontId="1" type="noConversion"/>
  </si>
  <si>
    <t>Wjstjfwkdqln</t>
    <phoneticPr fontId="1" type="noConversion"/>
  </si>
  <si>
    <t>Wjstjfwkdqlo</t>
    <phoneticPr fontId="1" type="noConversion"/>
  </si>
  <si>
    <t>Wjstjfwkdqlp</t>
    <phoneticPr fontId="1" type="noConversion"/>
  </si>
  <si>
    <t>Wjstjfwkdqlq</t>
    <phoneticPr fontId="1" type="noConversion"/>
  </si>
  <si>
    <t>전설장비3상자</t>
  </si>
  <si>
    <t>전설장비4상자</t>
  </si>
  <si>
    <t>전설장비5상자</t>
  </si>
  <si>
    <t>전설장비6상자</t>
  </si>
  <si>
    <t>전설장비7상자</t>
  </si>
  <si>
    <t>DailyDiamond</t>
    <phoneticPr fontId="1" type="noConversion"/>
  </si>
  <si>
    <t>연출용 매일 다이아</t>
    <phoneticPr fontId="1" type="noConversion"/>
  </si>
  <si>
    <t>Zoflredlfqks</t>
    <phoneticPr fontId="1" type="noConversion"/>
  </si>
  <si>
    <t>Zoflrduddnd</t>
    <phoneticPr fontId="1" type="noConversion"/>
  </si>
  <si>
    <t>캐릭 일반등급</t>
    <phoneticPr fontId="1" type="noConversion"/>
  </si>
  <si>
    <t>캐릭 영웅등급</t>
    <phoneticPr fontId="1" type="noConversion"/>
  </si>
  <si>
    <t>l</t>
    <phoneticPr fontId="1" type="noConversion"/>
  </si>
  <si>
    <t>u</t>
    <phoneticPr fontId="1" type="noConversion"/>
  </si>
  <si>
    <t>챕터</t>
    <phoneticPr fontId="1" type="noConversion"/>
  </si>
  <si>
    <t>평균</t>
    <phoneticPr fontId="1" type="noConversion"/>
  </si>
  <si>
    <t>증가량</t>
    <phoneticPr fontId="1" type="noConversion"/>
  </si>
  <si>
    <t>표준몹수</t>
    <phoneticPr fontId="1" type="noConversion"/>
  </si>
  <si>
    <t>개별</t>
    <phoneticPr fontId="1" type="noConversion"/>
  </si>
  <si>
    <t>민</t>
    <phoneticPr fontId="1" type="noConversion"/>
  </si>
  <si>
    <t>소수점처리민</t>
    <phoneticPr fontId="1" type="noConversion"/>
  </si>
  <si>
    <t>소수점처리맥스</t>
    <phoneticPr fontId="1" type="noConversion"/>
  </si>
  <si>
    <t>평균검증</t>
    <phoneticPr fontId="1" type="noConversion"/>
  </si>
  <si>
    <t>얻을 수 없는값</t>
    <phoneticPr fontId="1" type="noConversion"/>
  </si>
  <si>
    <t>값연결</t>
    <phoneticPr fontId="1" type="noConversion"/>
  </si>
  <si>
    <t>Jason화</t>
    <phoneticPr fontId="1" type="noConversion"/>
  </si>
  <si>
    <t>최종 Jason</t>
    <phoneticPr fontId="1" type="noConversion"/>
  </si>
  <si>
    <t>튜토예외</t>
    <phoneticPr fontId="1" type="noConversion"/>
  </si>
  <si>
    <t>획득평균</t>
    <phoneticPr fontId="1" type="noConversion"/>
  </si>
  <si>
    <t>Jason</t>
    <phoneticPr fontId="1" type="noConversion"/>
  </si>
  <si>
    <t>chpMxGo</t>
  </si>
  <si>
    <t>장비 희귀등급</t>
    <phoneticPr fontId="1" type="noConversion"/>
  </si>
  <si>
    <t>장비 영웅등급</t>
    <phoneticPr fontId="1" type="noConversion"/>
  </si>
  <si>
    <t>장비 에픽등급</t>
    <phoneticPr fontId="1" type="noConversion"/>
  </si>
  <si>
    <t>n</t>
    <phoneticPr fontId="1" type="noConversion"/>
  </si>
  <si>
    <t>j</t>
    <phoneticPr fontId="1" type="noConversion"/>
  </si>
  <si>
    <t>q</t>
    <phoneticPr fontId="1" type="noConversion"/>
  </si>
  <si>
    <t>Dnvuswkdqlu</t>
    <phoneticPr fontId="1" type="noConversion"/>
  </si>
  <si>
    <t>Dnvuswkdqlv</t>
    <phoneticPr fontId="1" type="noConversion"/>
  </si>
  <si>
    <t>Dnvuswkdqlw</t>
    <phoneticPr fontId="1" type="noConversion"/>
  </si>
  <si>
    <t>오리진대형</t>
    <phoneticPr fontId="1" type="noConversion"/>
  </si>
  <si>
    <t>Zozoflr</t>
    <phoneticPr fontId="1" type="noConversion"/>
  </si>
  <si>
    <t>노드워장비1상자</t>
    <phoneticPr fontId="1" type="noConversion"/>
  </si>
  <si>
    <t>노드워장비2상자</t>
    <phoneticPr fontId="1" type="noConversion"/>
  </si>
  <si>
    <t>노드워장비3상자</t>
    <phoneticPr fontId="1" type="noConversion"/>
  </si>
  <si>
    <t>노드워장비4상자</t>
    <phoneticPr fontId="1" type="noConversion"/>
  </si>
  <si>
    <t>Shemwkdt</t>
    <phoneticPr fontId="1" type="noConversion"/>
  </si>
  <si>
    <t>Shemwkdu</t>
    <phoneticPr fontId="1" type="noConversion"/>
  </si>
  <si>
    <t>Shemwkdv</t>
    <phoneticPr fontId="1" type="noConversion"/>
  </si>
  <si>
    <t>Shemwkdw</t>
    <phoneticPr fontId="1" type="noConversion"/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</si>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</sst>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41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RowHeight="16.5" outlineLevelCol="1"/>
  <cols>
    <col min="1" max="1" width="13.5" customWidth="1"/>
    <col min="2" max="2" width="14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22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IF(AND(OR(I2="Gacha",I2="Origin"),ISBLANK(J2)),"서브밸류 필요","")</f>
        <v/>
      </c>
      <c r="L2">
        <v>1</v>
      </c>
      <c r="M2">
        <v>42</v>
      </c>
      <c r="N2">
        <v>42</v>
      </c>
      <c r="O2" s="3"/>
      <c r="Q2" s="4" t="str">
        <f>IF(AND(OR(O2="Gacha",O2="Origin"),ISBLANK(P2)),"서브밸류 필요","")</f>
        <v/>
      </c>
      <c r="U2" s="3"/>
      <c r="W2" s="4" t="str">
        <f>IF(AND(OR(U2="Gacha",U2="Origin"),ISBLANK(V2)),"서브밸류 필요","")</f>
        <v/>
      </c>
      <c r="AA2" s="3"/>
      <c r="AC2" s="4" t="str">
        <f>IF(AND(OR(AA2="Gacha",AA2="Origin"),ISBLANK(AB2)),"서브밸류 필요","")</f>
        <v/>
      </c>
      <c r="AG2" s="3"/>
      <c r="AI2" s="4" t="str">
        <f>IF(AND(OR(AG2="Gacha",AG2="Origin"),ISBLANK(AH2)),"서브밸류 필요","")</f>
        <v/>
      </c>
      <c r="AM2" s="3"/>
      <c r="AO2" s="4" t="str">
        <f>IF(AND(OR(AM2="Gacha",AM2="Origin"),ISBLANK(AN2)),"서브밸류 필요","")</f>
        <v/>
      </c>
      <c r="AS2" s="3"/>
      <c r="AU2" s="4" t="str">
        <f>IF(AND(OR(AS2="Gacha",AS2="Origin"),ISBLANK(AT2)),"서브밸류 필요","")</f>
        <v/>
      </c>
      <c r="AY2" s="3"/>
      <c r="BA2" s="4" t="str">
        <f>IF(AND(OR(AY2="Gacha",AY2="Origin"),ISBLANK(AZ2)),"서브밸류 필요","")</f>
        <v/>
      </c>
      <c r="BE2" s="3"/>
      <c r="BG2" s="4" t="str">
        <f>IF(AND(OR(BE2="Gacha",BE2="Origin"),ISBLANK(BF2)),"서브밸류 필요","")</f>
        <v/>
      </c>
      <c r="BL2" t="s">
        <v>9</v>
      </c>
      <c r="BN2" t="s">
        <v>93</v>
      </c>
      <c r="BO2">
        <v>10</v>
      </c>
      <c r="BP2">
        <f t="shared" ref="BP2:BP11" si="6">LEN(BN2)</f>
        <v>10</v>
      </c>
      <c r="BR2" t="str">
        <f ca="1">IFERROR(HLOOKUP("내림차순 정렬할 것",$1:$1,1,0),"")</f>
        <v/>
      </c>
    </row>
    <row r="3" spans="1:70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 t="shared" ref="K3:K22" si="12">IF(AND(OR(I3="Gacha",I3="Origin"),ISBLANK(J3)),"서브밸류 필요","")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 t="shared" ref="Q3:Q23" si="13">IF(AND(OR(O3="Gacha",O3="Origin"),ISBLANK(P3)),"서브밸류 필요","")</f>
        <v/>
      </c>
      <c r="R3">
        <v>1</v>
      </c>
      <c r="S3">
        <v>5</v>
      </c>
      <c r="T3">
        <v>5</v>
      </c>
      <c r="U3" s="3" t="s">
        <v>12</v>
      </c>
      <c r="W3" s="4" t="str">
        <f t="shared" ref="W3:W23" si="14">IF(AND(OR(U3="Gacha",U3="Origin"),ISBLANK(V3)),"서브밸류 필요","")</f>
        <v/>
      </c>
      <c r="X3">
        <v>7.4999999999999997E-2</v>
      </c>
      <c r="Y3">
        <v>1</v>
      </c>
      <c r="Z3">
        <v>1</v>
      </c>
      <c r="AA3" s="3"/>
      <c r="AC3" s="4" t="str">
        <f t="shared" ref="AC3:AC23" si="15">IF(AND(OR(AA3="Gacha",AA3="Origin"),ISBLANK(AB3)),"서브밸류 필요","")</f>
        <v/>
      </c>
      <c r="AG3" s="3"/>
      <c r="AI3" s="4" t="str">
        <f t="shared" ref="AI3:AI34" si="16">IF(AND(OR(AG3="Gacha",AG3="Origin"),ISBLANK(AH3)),"서브밸류 필요","")</f>
        <v/>
      </c>
      <c r="AM3" s="3"/>
      <c r="AO3" s="4" t="str">
        <f t="shared" ref="AO3:AO34" si="17">IF(AND(OR(AM3="Gacha",AM3="Origin"),ISBLANK(AN3)),"서브밸류 필요","")</f>
        <v/>
      </c>
      <c r="AS3" s="3"/>
      <c r="AU3" s="4" t="str">
        <f t="shared" ref="AU3:AU34" si="18">IF(AND(OR(AS3="Gacha",AS3="Origin"),ISBLANK(AT3)),"서브밸류 필요","")</f>
        <v/>
      </c>
      <c r="AY3" s="3"/>
      <c r="BA3" s="4" t="str">
        <f t="shared" ref="BA3:BA34" si="19">IF(AND(OR(AY3="Gacha",AY3="Origin"),ISBLANK(AZ3)),"서브밸류 필요","")</f>
        <v/>
      </c>
      <c r="BE3" s="3"/>
      <c r="BG3" s="4" t="str">
        <f t="shared" ref="BG3:BG34" si="20">IF(AND(OR(BE3="Gacha",BE3="Origin"),ISBLANK(BF3)),"서브밸류 필요","")</f>
        <v/>
      </c>
      <c r="BL3" t="s">
        <v>10</v>
      </c>
      <c r="BN3" t="s">
        <v>11</v>
      </c>
      <c r="BO3">
        <v>3</v>
      </c>
      <c r="BP3">
        <f t="shared" si="6"/>
        <v>9</v>
      </c>
    </row>
    <row r="4" spans="1:70">
      <c r="A4">
        <v>1001</v>
      </c>
      <c r="C4" t="str">
        <f t="shared" ref="C4:C9" si="21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9" si="22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9" si="23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9" si="24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9" si="25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 t="shared" si="12"/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 t="shared" si="13"/>
        <v/>
      </c>
      <c r="R4">
        <v>1</v>
      </c>
      <c r="S4">
        <v>5</v>
      </c>
      <c r="T4">
        <v>5</v>
      </c>
      <c r="U4" s="3" t="s">
        <v>12</v>
      </c>
      <c r="W4" s="4" t="str">
        <f t="shared" si="14"/>
        <v/>
      </c>
      <c r="X4">
        <v>7.4999999999999997E-2</v>
      </c>
      <c r="Y4">
        <v>1</v>
      </c>
      <c r="Z4">
        <v>1</v>
      </c>
      <c r="AA4" s="3"/>
      <c r="AC4" s="4" t="str">
        <f t="shared" si="15"/>
        <v/>
      </c>
      <c r="AG4" s="3"/>
      <c r="AI4" s="4" t="str">
        <f t="shared" si="16"/>
        <v/>
      </c>
      <c r="AM4" s="3"/>
      <c r="AO4" s="4" t="str">
        <f t="shared" si="17"/>
        <v/>
      </c>
      <c r="AS4" s="3"/>
      <c r="AU4" s="4" t="str">
        <f t="shared" si="18"/>
        <v/>
      </c>
      <c r="AY4" s="3"/>
      <c r="BA4" s="4" t="str">
        <f t="shared" si="19"/>
        <v/>
      </c>
      <c r="BE4" s="3"/>
      <c r="BG4" s="4" t="str">
        <f t="shared" si="20"/>
        <v/>
      </c>
      <c r="BL4" t="s">
        <v>11</v>
      </c>
      <c r="BN4" t="s">
        <v>14</v>
      </c>
      <c r="BO4">
        <v>6</v>
      </c>
      <c r="BP4">
        <f t="shared" si="6"/>
        <v>8</v>
      </c>
    </row>
    <row r="5" spans="1:70">
      <c r="A5">
        <v>1002</v>
      </c>
      <c r="C5" t="str">
        <f t="shared" ref="C5:C8" si="26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8" si="27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8" si="28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8" si="29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8" si="30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 t="shared" si="12"/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 t="shared" si="13"/>
        <v/>
      </c>
      <c r="R5">
        <v>1</v>
      </c>
      <c r="S5">
        <v>5</v>
      </c>
      <c r="T5">
        <v>5</v>
      </c>
      <c r="U5" s="3" t="s">
        <v>12</v>
      </c>
      <c r="W5" s="4" t="str">
        <f t="shared" si="14"/>
        <v/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C5" s="4" t="str">
        <f t="shared" si="15"/>
        <v/>
      </c>
      <c r="AD5">
        <v>1E-3</v>
      </c>
      <c r="AE5">
        <v>1</v>
      </c>
      <c r="AF5">
        <v>1</v>
      </c>
      <c r="AG5" s="3"/>
      <c r="AI5" s="4" t="str">
        <f t="shared" si="16"/>
        <v/>
      </c>
      <c r="AM5" s="3"/>
      <c r="AO5" s="4" t="str">
        <f t="shared" si="17"/>
        <v/>
      </c>
      <c r="AS5" s="3"/>
      <c r="AU5" s="4" t="str">
        <f t="shared" si="18"/>
        <v/>
      </c>
      <c r="AY5" s="3"/>
      <c r="BA5" s="4" t="str">
        <f t="shared" si="19"/>
        <v/>
      </c>
      <c r="BE5" s="3"/>
      <c r="BG5" s="4" t="str">
        <f t="shared" si="20"/>
        <v/>
      </c>
      <c r="BL5" t="s">
        <v>12</v>
      </c>
      <c r="BN5" t="s">
        <v>90</v>
      </c>
      <c r="BO5">
        <v>8</v>
      </c>
      <c r="BP5">
        <f t="shared" si="6"/>
        <v>7</v>
      </c>
    </row>
    <row r="6" spans="1:70">
      <c r="A6">
        <v>1003</v>
      </c>
      <c r="C6" t="str">
        <f t="shared" si="26"/>
        <v>Gold, Exp, Heart, Gacha</v>
      </c>
      <c r="D6" s="1" t="str">
        <f t="shared" ca="1" si="1"/>
        <v>2, 1, 4, 5</v>
      </c>
      <c r="E6" s="1" t="str">
        <f t="shared" si="27"/>
        <v>, , , e</v>
      </c>
      <c r="F6" s="1" t="str">
        <f t="shared" si="28"/>
        <v>1, 1, 0.075, 0.001</v>
      </c>
      <c r="G6" s="1" t="str">
        <f t="shared" si="29"/>
        <v>0.12, 5, 1, 1</v>
      </c>
      <c r="H6" s="1" t="str">
        <f t="shared" si="30"/>
        <v>0.72, 5, 1, 1</v>
      </c>
      <c r="I6" s="3" t="s">
        <v>10</v>
      </c>
      <c r="K6" s="4" t="str">
        <f t="shared" si="12"/>
        <v/>
      </c>
      <c r="L6">
        <v>1</v>
      </c>
      <c r="M6">
        <v>0.12</v>
      </c>
      <c r="N6">
        <v>0.72</v>
      </c>
      <c r="O6" s="3" t="s">
        <v>9</v>
      </c>
      <c r="Q6" s="4" t="str">
        <f t="shared" si="13"/>
        <v/>
      </c>
      <c r="R6">
        <v>1</v>
      </c>
      <c r="S6">
        <v>5</v>
      </c>
      <c r="T6">
        <v>5</v>
      </c>
      <c r="U6" s="3" t="s">
        <v>12</v>
      </c>
      <c r="W6" s="4" t="str">
        <f t="shared" si="14"/>
        <v/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C6" s="4" t="str">
        <f t="shared" si="15"/>
        <v/>
      </c>
      <c r="AD6">
        <v>1E-3</v>
      </c>
      <c r="AE6">
        <v>1</v>
      </c>
      <c r="AF6">
        <v>1</v>
      </c>
      <c r="AG6" s="3"/>
      <c r="AI6" s="4" t="str">
        <f t="shared" si="16"/>
        <v/>
      </c>
      <c r="AM6" s="3"/>
      <c r="AO6" s="4" t="str">
        <f t="shared" si="17"/>
        <v/>
      </c>
      <c r="AS6" s="3"/>
      <c r="AU6" s="4" t="str">
        <f t="shared" si="18"/>
        <v/>
      </c>
      <c r="AY6" s="3"/>
      <c r="BA6" s="4" t="str">
        <f t="shared" si="19"/>
        <v/>
      </c>
      <c r="BE6" s="3"/>
      <c r="BG6" s="4" t="str">
        <f t="shared" si="20"/>
        <v/>
      </c>
      <c r="BL6" t="s">
        <v>13</v>
      </c>
      <c r="BN6" t="s">
        <v>92</v>
      </c>
      <c r="BO6">
        <v>9</v>
      </c>
      <c r="BP6">
        <f t="shared" si="6"/>
        <v>6</v>
      </c>
    </row>
    <row r="7" spans="1:70">
      <c r="A7">
        <v>1004</v>
      </c>
      <c r="C7" t="str">
        <f t="shared" si="26"/>
        <v>Gold, Exp, Heart, Gacha</v>
      </c>
      <c r="D7" s="1" t="str">
        <f t="shared" ca="1" si="1"/>
        <v>2, 1, 4, 5</v>
      </c>
      <c r="E7" s="1" t="str">
        <f t="shared" si="27"/>
        <v>, , , e</v>
      </c>
      <c r="F7" s="1" t="str">
        <f t="shared" si="28"/>
        <v>1, 1, 0.075, 0.001</v>
      </c>
      <c r="G7" s="1" t="str">
        <f t="shared" si="29"/>
        <v>0.155, 5, 1, 1</v>
      </c>
      <c r="H7" s="1" t="str">
        <f t="shared" si="30"/>
        <v>0.755, 5, 1, 1</v>
      </c>
      <c r="I7" s="3" t="s">
        <v>10</v>
      </c>
      <c r="K7" s="4" t="str">
        <f t="shared" si="12"/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 t="shared" si="13"/>
        <v/>
      </c>
      <c r="R7">
        <v>1</v>
      </c>
      <c r="S7">
        <v>5</v>
      </c>
      <c r="T7">
        <v>5</v>
      </c>
      <c r="U7" s="3" t="s">
        <v>12</v>
      </c>
      <c r="W7" s="4" t="str">
        <f t="shared" si="14"/>
        <v/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C7" s="4" t="str">
        <f t="shared" si="15"/>
        <v/>
      </c>
      <c r="AD7">
        <v>1E-3</v>
      </c>
      <c r="AE7">
        <v>1</v>
      </c>
      <c r="AF7">
        <v>1</v>
      </c>
      <c r="AG7" s="3"/>
      <c r="AI7" s="4" t="str">
        <f t="shared" si="16"/>
        <v/>
      </c>
      <c r="AM7" s="3"/>
      <c r="AO7" s="4" t="str">
        <f t="shared" si="17"/>
        <v/>
      </c>
      <c r="AS7" s="3"/>
      <c r="AU7" s="4" t="str">
        <f t="shared" si="18"/>
        <v/>
      </c>
      <c r="AY7" s="3"/>
      <c r="BA7" s="4" t="str">
        <f t="shared" si="19"/>
        <v/>
      </c>
      <c r="BE7" s="3"/>
      <c r="BG7" s="4" t="str">
        <f t="shared" si="20"/>
        <v/>
      </c>
      <c r="BL7" t="s">
        <v>14</v>
      </c>
      <c r="BN7" t="s">
        <v>12</v>
      </c>
      <c r="BO7">
        <v>4</v>
      </c>
      <c r="BP7">
        <f t="shared" si="6"/>
        <v>5</v>
      </c>
    </row>
    <row r="8" spans="1:70">
      <c r="A8">
        <v>5000</v>
      </c>
      <c r="B8" t="s">
        <v>65</v>
      </c>
      <c r="C8" t="str">
        <f t="shared" si="26"/>
        <v>Gold, Exp, Heart, LevelPack</v>
      </c>
      <c r="D8" s="1" t="str">
        <f t="shared" ca="1" si="1"/>
        <v>2, 1, 4, 3</v>
      </c>
      <c r="E8" s="1" t="str">
        <f t="shared" si="27"/>
        <v xml:space="preserve">, , , </v>
      </c>
      <c r="F8" s="1" t="str">
        <f t="shared" si="28"/>
        <v>1, 1, 1, 1</v>
      </c>
      <c r="G8" s="1" t="str">
        <f t="shared" si="29"/>
        <v>0.015, 100, 2, 1</v>
      </c>
      <c r="H8" s="1" t="str">
        <f t="shared" si="30"/>
        <v>0.145, 100, 2, 1</v>
      </c>
      <c r="I8" s="3" t="s">
        <v>10</v>
      </c>
      <c r="K8" s="4" t="str">
        <f t="shared" si="12"/>
        <v/>
      </c>
      <c r="L8">
        <v>1</v>
      </c>
      <c r="M8">
        <v>1.4999999999999999E-2</v>
      </c>
      <c r="N8">
        <v>0.14499999999999999</v>
      </c>
      <c r="O8" s="3" t="s">
        <v>9</v>
      </c>
      <c r="Q8" s="4" t="str">
        <f t="shared" si="13"/>
        <v/>
      </c>
      <c r="R8">
        <v>1</v>
      </c>
      <c r="S8">
        <v>100</v>
      </c>
      <c r="T8">
        <v>100</v>
      </c>
      <c r="U8" s="3" t="s">
        <v>12</v>
      </c>
      <c r="W8" s="4" t="str">
        <f t="shared" si="14"/>
        <v/>
      </c>
      <c r="X8">
        <v>1</v>
      </c>
      <c r="Y8">
        <v>2</v>
      </c>
      <c r="Z8">
        <v>2</v>
      </c>
      <c r="AA8" s="3" t="s">
        <v>63</v>
      </c>
      <c r="AC8" s="4" t="str">
        <f t="shared" si="15"/>
        <v/>
      </c>
      <c r="AD8">
        <v>1</v>
      </c>
      <c r="AE8">
        <v>1</v>
      </c>
      <c r="AF8">
        <v>1</v>
      </c>
      <c r="AG8" s="3"/>
      <c r="AI8" s="4" t="str">
        <f t="shared" si="16"/>
        <v/>
      </c>
      <c r="AM8" s="3"/>
      <c r="AO8" s="4" t="str">
        <f t="shared" si="17"/>
        <v/>
      </c>
      <c r="AS8" s="3"/>
      <c r="AU8" s="4" t="str">
        <f t="shared" si="18"/>
        <v/>
      </c>
      <c r="AY8" s="3"/>
      <c r="BA8" s="4" t="str">
        <f t="shared" si="19"/>
        <v/>
      </c>
      <c r="BE8" s="3"/>
      <c r="BG8" s="4" t="str">
        <f t="shared" si="20"/>
        <v/>
      </c>
      <c r="BL8" t="s">
        <v>67</v>
      </c>
      <c r="BN8" t="s">
        <v>13</v>
      </c>
      <c r="BO8">
        <v>5</v>
      </c>
      <c r="BP8">
        <f t="shared" si="6"/>
        <v>5</v>
      </c>
    </row>
    <row r="9" spans="1:70">
      <c r="A9">
        <v>5001</v>
      </c>
      <c r="C9" t="str">
        <f t="shared" si="21"/>
        <v>Gold, Exp, Heart, LevelPack, Seal, Seal</v>
      </c>
      <c r="D9" s="1" t="str">
        <f t="shared" ca="1" si="1"/>
        <v>2, 1, 4, 3, 7, 7</v>
      </c>
      <c r="E9" s="1" t="str">
        <f t="shared" si="22"/>
        <v xml:space="preserve">, , , , , </v>
      </c>
      <c r="F9" s="1" t="str">
        <f t="shared" si="23"/>
        <v>1, 1, 1, 1, 0.7, 0.1</v>
      </c>
      <c r="G9" s="1" t="str">
        <f t="shared" si="24"/>
        <v>0.05, 100, 2, 1, 1, 1</v>
      </c>
      <c r="H9" s="1" t="str">
        <f t="shared" si="25"/>
        <v>0.65, 100, 2, 1, 1, 1</v>
      </c>
      <c r="I9" s="3" t="s">
        <v>10</v>
      </c>
      <c r="K9" s="4" t="str">
        <f t="shared" si="12"/>
        <v/>
      </c>
      <c r="L9">
        <v>1</v>
      </c>
      <c r="M9">
        <v>4.9999999999999989E-2</v>
      </c>
      <c r="N9">
        <v>0.64999999999999991</v>
      </c>
      <c r="O9" s="3" t="s">
        <v>9</v>
      </c>
      <c r="Q9" s="4" t="str">
        <f t="shared" si="13"/>
        <v/>
      </c>
      <c r="R9">
        <v>1</v>
      </c>
      <c r="S9">
        <v>100</v>
      </c>
      <c r="T9">
        <v>100</v>
      </c>
      <c r="U9" s="3" t="s">
        <v>12</v>
      </c>
      <c r="W9" s="4" t="str">
        <f t="shared" si="14"/>
        <v/>
      </c>
      <c r="X9">
        <v>1</v>
      </c>
      <c r="Y9">
        <v>2</v>
      </c>
      <c r="Z9">
        <v>2</v>
      </c>
      <c r="AA9" s="3" t="s">
        <v>63</v>
      </c>
      <c r="AC9" s="4" t="str">
        <f t="shared" si="15"/>
        <v/>
      </c>
      <c r="AD9">
        <v>1</v>
      </c>
      <c r="AE9">
        <v>1</v>
      </c>
      <c r="AF9">
        <v>1</v>
      </c>
      <c r="AG9" s="3" t="s">
        <v>67</v>
      </c>
      <c r="AI9" s="4" t="str">
        <f t="shared" si="16"/>
        <v/>
      </c>
      <c r="AJ9">
        <v>0.7</v>
      </c>
      <c r="AK9">
        <v>1</v>
      </c>
      <c r="AL9">
        <v>1</v>
      </c>
      <c r="AM9" s="3" t="s">
        <v>67</v>
      </c>
      <c r="AO9" s="4" t="str">
        <f t="shared" si="17"/>
        <v/>
      </c>
      <c r="AP9">
        <v>0.1</v>
      </c>
      <c r="AQ9">
        <v>1</v>
      </c>
      <c r="AR9">
        <v>1</v>
      </c>
      <c r="AS9" s="3"/>
      <c r="AU9" s="4" t="str">
        <f t="shared" si="18"/>
        <v/>
      </c>
      <c r="AY9" s="3"/>
      <c r="BA9" s="4" t="str">
        <f t="shared" si="19"/>
        <v/>
      </c>
      <c r="BE9" s="3"/>
      <c r="BG9" s="4" t="str">
        <f t="shared" si="20"/>
        <v/>
      </c>
      <c r="BL9" t="s">
        <v>91</v>
      </c>
      <c r="BN9" t="s">
        <v>10</v>
      </c>
      <c r="BO9">
        <v>2</v>
      </c>
      <c r="BP9">
        <f t="shared" si="6"/>
        <v>4</v>
      </c>
    </row>
    <row r="10" spans="1:70">
      <c r="A10">
        <v>5002</v>
      </c>
      <c r="C10" t="str">
        <f t="shared" ref="C10:C12" si="31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LevelPack, Seal, Seal, Gacha, Gacha</v>
      </c>
      <c r="D10" s="1" t="str">
        <f t="shared" ca="1" si="1"/>
        <v>2, 1, 4, 3, 7, 7, 5, 5</v>
      </c>
      <c r="E10" s="1" t="str">
        <f t="shared" ref="E10:E12" si="32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, , , e, e</v>
      </c>
      <c r="F10" s="1" t="str">
        <f t="shared" ref="F10:F12" si="33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1, 1, 1, 1, 0.7, 0.1, 0.25, 0.025</v>
      </c>
      <c r="G10" s="1" t="str">
        <f t="shared" ref="G10:G12" si="34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0.085, 100, 2, 1, 1, 1, 1, 1</v>
      </c>
      <c r="H10" s="1" t="str">
        <f t="shared" ref="H10:H12" si="35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0.685, 100, 2, 1, 1, 1, 1, 1</v>
      </c>
      <c r="I10" s="3" t="s">
        <v>10</v>
      </c>
      <c r="K10" s="4" t="str">
        <f t="shared" si="12"/>
        <v/>
      </c>
      <c r="L10">
        <v>1</v>
      </c>
      <c r="M10">
        <v>8.500000000000002E-2</v>
      </c>
      <c r="N10">
        <v>0.68500000000000005</v>
      </c>
      <c r="O10" s="3" t="s">
        <v>9</v>
      </c>
      <c r="Q10" s="4" t="str">
        <f t="shared" si="13"/>
        <v/>
      </c>
      <c r="R10">
        <v>1</v>
      </c>
      <c r="S10">
        <v>100</v>
      </c>
      <c r="T10">
        <v>100</v>
      </c>
      <c r="U10" s="3" t="s">
        <v>12</v>
      </c>
      <c r="W10" s="4" t="str">
        <f t="shared" si="14"/>
        <v/>
      </c>
      <c r="X10">
        <v>1</v>
      </c>
      <c r="Y10">
        <v>2</v>
      </c>
      <c r="Z10">
        <v>2</v>
      </c>
      <c r="AA10" s="3" t="s">
        <v>63</v>
      </c>
      <c r="AC10" s="4" t="str">
        <f t="shared" si="15"/>
        <v/>
      </c>
      <c r="AD10">
        <v>1</v>
      </c>
      <c r="AE10">
        <v>1</v>
      </c>
      <c r="AF10">
        <v>1</v>
      </c>
      <c r="AG10" s="3" t="s">
        <v>67</v>
      </c>
      <c r="AI10" s="4" t="str">
        <f t="shared" si="16"/>
        <v/>
      </c>
      <c r="AJ10">
        <v>0.7</v>
      </c>
      <c r="AK10">
        <v>1</v>
      </c>
      <c r="AL10">
        <v>1</v>
      </c>
      <c r="AM10" s="3" t="s">
        <v>67</v>
      </c>
      <c r="AO10" s="4" t="str">
        <f t="shared" si="17"/>
        <v/>
      </c>
      <c r="AP10">
        <v>0.1</v>
      </c>
      <c r="AQ10">
        <v>1</v>
      </c>
      <c r="AR10">
        <v>1</v>
      </c>
      <c r="AS10" s="3" t="s">
        <v>13</v>
      </c>
      <c r="AT10" t="s">
        <v>75</v>
      </c>
      <c r="AU10" s="4" t="str">
        <f t="shared" si="18"/>
        <v/>
      </c>
      <c r="AV10">
        <v>0.25</v>
      </c>
      <c r="AW10">
        <v>1</v>
      </c>
      <c r="AX10">
        <v>1</v>
      </c>
      <c r="AY10" s="3" t="s">
        <v>13</v>
      </c>
      <c r="AZ10" t="s">
        <v>76</v>
      </c>
      <c r="BA10" s="4" t="str">
        <f t="shared" si="19"/>
        <v/>
      </c>
      <c r="BB10">
        <v>2.5000000000000001E-2</v>
      </c>
      <c r="BC10">
        <v>1</v>
      </c>
      <c r="BD10">
        <v>1</v>
      </c>
      <c r="BE10" s="3"/>
      <c r="BG10" s="4" t="str">
        <f t="shared" si="20"/>
        <v/>
      </c>
      <c r="BL10" t="s">
        <v>77</v>
      </c>
      <c r="BN10" t="s">
        <v>67</v>
      </c>
      <c r="BO10">
        <v>7</v>
      </c>
      <c r="BP10">
        <f t="shared" si="6"/>
        <v>4</v>
      </c>
    </row>
    <row r="11" spans="1:70">
      <c r="A11">
        <v>5003</v>
      </c>
      <c r="C11" t="str">
        <f t="shared" si="31"/>
        <v>Gold, Exp, Heart, LevelPack, Seal, Seal, Gacha, Gacha</v>
      </c>
      <c r="D11" s="1" t="str">
        <f t="shared" ca="1" si="1"/>
        <v>2, 1, 4, 3, 7, 7, 5, 5</v>
      </c>
      <c r="E11" s="1" t="str">
        <f t="shared" si="32"/>
        <v>, , , , , , e, e</v>
      </c>
      <c r="F11" s="1" t="str">
        <f t="shared" si="33"/>
        <v>1, 1, 1, 1, 0.7, 0.1, 0.25, 0.025</v>
      </c>
      <c r="G11" s="1" t="str">
        <f t="shared" si="34"/>
        <v>0.12, 100, 2, 1, 1, 1, 1, 1</v>
      </c>
      <c r="H11" s="1" t="str">
        <f t="shared" si="35"/>
        <v>0.72, 100, 2, 1, 1, 1, 1, 1</v>
      </c>
      <c r="I11" s="3" t="s">
        <v>10</v>
      </c>
      <c r="K11" s="4" t="str">
        <f t="shared" si="12"/>
        <v/>
      </c>
      <c r="L11">
        <v>1</v>
      </c>
      <c r="M11">
        <v>0.12</v>
      </c>
      <c r="N11">
        <v>0.72</v>
      </c>
      <c r="O11" s="3" t="s">
        <v>9</v>
      </c>
      <c r="Q11" s="4" t="str">
        <f t="shared" si="13"/>
        <v/>
      </c>
      <c r="R11">
        <v>1</v>
      </c>
      <c r="S11">
        <v>100</v>
      </c>
      <c r="T11">
        <v>100</v>
      </c>
      <c r="U11" s="3" t="s">
        <v>12</v>
      </c>
      <c r="W11" s="4" t="str">
        <f t="shared" si="14"/>
        <v/>
      </c>
      <c r="X11">
        <v>1</v>
      </c>
      <c r="Y11">
        <v>2</v>
      </c>
      <c r="Z11">
        <v>2</v>
      </c>
      <c r="AA11" s="3" t="s">
        <v>63</v>
      </c>
      <c r="AC11" s="4" t="str">
        <f t="shared" si="15"/>
        <v/>
      </c>
      <c r="AD11">
        <v>1</v>
      </c>
      <c r="AE11">
        <v>1</v>
      </c>
      <c r="AF11">
        <v>1</v>
      </c>
      <c r="AG11" s="3" t="s">
        <v>67</v>
      </c>
      <c r="AI11" s="4" t="str">
        <f t="shared" si="16"/>
        <v/>
      </c>
      <c r="AJ11">
        <v>0.7</v>
      </c>
      <c r="AK11">
        <v>1</v>
      </c>
      <c r="AL11">
        <v>1</v>
      </c>
      <c r="AM11" s="3" t="s">
        <v>67</v>
      </c>
      <c r="AO11" s="4" t="str">
        <f t="shared" si="17"/>
        <v/>
      </c>
      <c r="AP11">
        <v>0.1</v>
      </c>
      <c r="AQ11">
        <v>1</v>
      </c>
      <c r="AR11">
        <v>1</v>
      </c>
      <c r="AS11" s="3" t="s">
        <v>13</v>
      </c>
      <c r="AT11" t="s">
        <v>75</v>
      </c>
      <c r="AU11" s="4" t="str">
        <f t="shared" si="18"/>
        <v/>
      </c>
      <c r="AV11">
        <v>0.25</v>
      </c>
      <c r="AW11">
        <v>1</v>
      </c>
      <c r="AX11">
        <v>1</v>
      </c>
      <c r="AY11" s="3" t="s">
        <v>13</v>
      </c>
      <c r="AZ11" t="s">
        <v>76</v>
      </c>
      <c r="BA11" s="4" t="str">
        <f t="shared" si="19"/>
        <v/>
      </c>
      <c r="BB11">
        <v>2.5000000000000001E-2</v>
      </c>
      <c r="BC11">
        <v>1</v>
      </c>
      <c r="BD11">
        <v>1</v>
      </c>
      <c r="BE11" s="3"/>
      <c r="BG11" s="4" t="str">
        <f t="shared" si="20"/>
        <v/>
      </c>
      <c r="BL11" t="s">
        <v>94</v>
      </c>
      <c r="BN11" t="s">
        <v>9</v>
      </c>
      <c r="BO11">
        <v>1</v>
      </c>
      <c r="BP11">
        <f t="shared" si="6"/>
        <v>3</v>
      </c>
    </row>
    <row r="12" spans="1:70">
      <c r="A12">
        <v>5004</v>
      </c>
      <c r="C12" t="str">
        <f t="shared" si="31"/>
        <v>Gold, Exp, Heart, LevelPack, Seal, Seal, Gacha, Gacha</v>
      </c>
      <c r="D12" s="1" t="str">
        <f t="shared" ca="1" si="1"/>
        <v>2, 1, 4, 3, 7, 7, 5, 5</v>
      </c>
      <c r="E12" s="1" t="str">
        <f t="shared" si="32"/>
        <v>, , , , , , e, e</v>
      </c>
      <c r="F12" s="1" t="str">
        <f t="shared" si="33"/>
        <v>1, 1, 1, 1, 0.7, 0.1, 0.25, 0.025</v>
      </c>
      <c r="G12" s="1" t="str">
        <f t="shared" si="34"/>
        <v>0.155, 100, 2, 1, 1, 1, 1, 1</v>
      </c>
      <c r="H12" s="1" t="str">
        <f t="shared" si="35"/>
        <v>0.755, 100, 2, 1, 1, 1, 1, 1</v>
      </c>
      <c r="I12" s="3" t="s">
        <v>10</v>
      </c>
      <c r="K12" s="4" t="str">
        <f t="shared" si="12"/>
        <v/>
      </c>
      <c r="L12">
        <v>1</v>
      </c>
      <c r="M12">
        <v>0.15500000000000003</v>
      </c>
      <c r="N12">
        <v>0.755</v>
      </c>
      <c r="O12" s="3" t="s">
        <v>9</v>
      </c>
      <c r="Q12" s="4" t="str">
        <f t="shared" si="13"/>
        <v/>
      </c>
      <c r="R12">
        <v>1</v>
      </c>
      <c r="S12">
        <v>100</v>
      </c>
      <c r="T12">
        <v>100</v>
      </c>
      <c r="U12" s="3" t="s">
        <v>12</v>
      </c>
      <c r="W12" s="4" t="str">
        <f t="shared" si="14"/>
        <v/>
      </c>
      <c r="X12">
        <v>1</v>
      </c>
      <c r="Y12">
        <v>2</v>
      </c>
      <c r="Z12">
        <v>2</v>
      </c>
      <c r="AA12" s="3" t="s">
        <v>63</v>
      </c>
      <c r="AC12" s="4" t="str">
        <f t="shared" si="15"/>
        <v/>
      </c>
      <c r="AD12">
        <v>1</v>
      </c>
      <c r="AE12">
        <v>1</v>
      </c>
      <c r="AF12">
        <v>1</v>
      </c>
      <c r="AG12" s="3" t="s">
        <v>67</v>
      </c>
      <c r="AI12" s="4" t="str">
        <f t="shared" si="16"/>
        <v/>
      </c>
      <c r="AJ12">
        <v>0.7</v>
      </c>
      <c r="AK12">
        <v>1</v>
      </c>
      <c r="AL12">
        <v>1</v>
      </c>
      <c r="AM12" s="3" t="s">
        <v>67</v>
      </c>
      <c r="AO12" s="4" t="str">
        <f t="shared" si="17"/>
        <v/>
      </c>
      <c r="AP12">
        <v>0.1</v>
      </c>
      <c r="AQ12">
        <v>1</v>
      </c>
      <c r="AR12">
        <v>1</v>
      </c>
      <c r="AS12" s="3" t="s">
        <v>13</v>
      </c>
      <c r="AT12" t="s">
        <v>75</v>
      </c>
      <c r="AU12" s="4" t="str">
        <f t="shared" si="18"/>
        <v/>
      </c>
      <c r="AV12">
        <v>0.25</v>
      </c>
      <c r="AW12">
        <v>1</v>
      </c>
      <c r="AX12">
        <v>1</v>
      </c>
      <c r="AY12" s="3" t="s">
        <v>13</v>
      </c>
      <c r="AZ12" t="s">
        <v>76</v>
      </c>
      <c r="BA12" s="4" t="str">
        <f t="shared" si="19"/>
        <v/>
      </c>
      <c r="BB12">
        <v>2.5000000000000001E-2</v>
      </c>
      <c r="BC12">
        <v>1</v>
      </c>
      <c r="BD12">
        <v>1</v>
      </c>
      <c r="BE12" s="3"/>
      <c r="BG12" s="4" t="str">
        <f t="shared" si="20"/>
        <v/>
      </c>
    </row>
    <row r="13" spans="1:70">
      <c r="A13">
        <v>6000</v>
      </c>
      <c r="B13" t="s">
        <v>66</v>
      </c>
      <c r="C13" t="str">
        <f t="shared" ref="C13" si="36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</v>
      </c>
      <c r="D13" s="1" t="str">
        <f t="shared" ca="1" si="1"/>
        <v>2</v>
      </c>
      <c r="E13" s="1" t="str">
        <f t="shared" ref="E13" si="37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/>
      </c>
      <c r="F13" s="1" t="str">
        <f t="shared" ref="F13" si="38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</v>
      </c>
      <c r="G13" s="1" t="str">
        <f t="shared" ref="G13" si="39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0.015</v>
      </c>
      <c r="H13" s="1" t="str">
        <f t="shared" ref="H13" si="40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0.145</v>
      </c>
      <c r="I13" s="3" t="s">
        <v>10</v>
      </c>
      <c r="K13" s="4" t="str">
        <f t="shared" si="12"/>
        <v/>
      </c>
      <c r="L13">
        <v>1</v>
      </c>
      <c r="M13">
        <v>1.4999999999999999E-2</v>
      </c>
      <c r="N13">
        <v>0.14499999999999999</v>
      </c>
      <c r="O13" s="3"/>
      <c r="Q13" s="4" t="str">
        <f t="shared" si="13"/>
        <v/>
      </c>
      <c r="U13" s="3"/>
      <c r="W13" s="4" t="str">
        <f t="shared" si="14"/>
        <v/>
      </c>
      <c r="AA13" s="3"/>
      <c r="AC13" s="4" t="str">
        <f t="shared" si="15"/>
        <v/>
      </c>
      <c r="AG13" s="3"/>
      <c r="AI13" s="4" t="str">
        <f t="shared" si="16"/>
        <v/>
      </c>
      <c r="AM13" s="3"/>
      <c r="AO13" s="4" t="str">
        <f t="shared" si="17"/>
        <v/>
      </c>
      <c r="AS13" s="3"/>
      <c r="AU13" s="4" t="str">
        <f t="shared" si="18"/>
        <v/>
      </c>
      <c r="BA13" s="4" t="str">
        <f t="shared" si="19"/>
        <v/>
      </c>
      <c r="BE13" s="3"/>
      <c r="BG13" s="4" t="str">
        <f t="shared" si="20"/>
        <v/>
      </c>
    </row>
    <row r="14" spans="1:70">
      <c r="A14">
        <v>6001</v>
      </c>
      <c r="C14" t="str">
        <f t="shared" ref="C14:C17" si="41">IF(ISBLANK(I14),"",I14)
&amp;IF(ISBLANK(O14),"",", "&amp;O14)
&amp;IF(ISBLANK(U14),"",", "&amp;U14)
&amp;IF(ISBLANK(AA14),"",", "&amp;AA14)
&amp;IF(ISBLANK(AG14),"",", "&amp;AG14)
&amp;IF(ISBLANK(AM14),"",", "&amp;AM14)
&amp;IF(ISBLANK(AS14),"",", "&amp;AS14)
&amp;IF(ISBLANK(AY14),"",", "&amp;AY14)
&amp;IF(ISBLANK(BE14),"",", "&amp;BE14)</f>
        <v>Gold, Seal, Seal</v>
      </c>
      <c r="D14" s="1" t="str">
        <f t="shared" ca="1" si="1"/>
        <v>2, 7, 7</v>
      </c>
      <c r="E14" s="1" t="str">
        <f t="shared" ref="E14:E17" si="42">IF(ISBLANK(J14),"",J14)
&amp;IF(ISBLANK(O14),"",", "&amp;P14)
&amp;IF(ISBLANK(U14),"",", "&amp;V14)
&amp;IF(ISBLANK(AA14),"",", "&amp;AB14)
&amp;IF(ISBLANK(AG14),"",", "&amp;AH14)
&amp;IF(ISBLANK(AM14),"",", "&amp;AN14)
&amp;IF(ISBLANK(AS14),"",", "&amp;AT14)
&amp;IF(ISBLANK(AY14),"",", "&amp;AZ14)
&amp;IF(ISBLANK(BE14),"",", "&amp;BF14)</f>
        <v xml:space="preserve">, , </v>
      </c>
      <c r="F14" s="1" t="str">
        <f t="shared" ref="F14:F17" si="43">IF(ISBLANK(L14),"",L14)
&amp;IF(ISBLANK(R14),"",", "&amp;R14)
&amp;IF(ISBLANK(X14),"",", "&amp;X14)
&amp;IF(ISBLANK(AD14),"",", "&amp;AD14)
&amp;IF(ISBLANK(AJ14),"",", "&amp;AJ14)
&amp;IF(ISBLANK(AP14),"",", "&amp;AP14)
&amp;IF(ISBLANK(AV14),"",", "&amp;AV14)
&amp;IF(ISBLANK(BB14),"",", "&amp;BB14)
&amp;IF(ISBLANK(BH14),"",", "&amp;BH14)</f>
        <v>1, 0.7, 0.1</v>
      </c>
      <c r="G14" s="1" t="str">
        <f t="shared" ref="G14:G17" si="44">IF(ISBLANK(M14),"",M14)
&amp;IF(ISBLANK(S14),"",", "&amp;S14)
&amp;IF(ISBLANK(Y14),"",", "&amp;Y14)
&amp;IF(ISBLANK(AE14),"",", "&amp;AE14)
&amp;IF(ISBLANK(AK14),"",", "&amp;AK14)
&amp;IF(ISBLANK(AQ14),"",", "&amp;AQ14)
&amp;IF(ISBLANK(AW14),"",", "&amp;AW14)
&amp;IF(ISBLANK(BC14),"",", "&amp;BC14)
&amp;IF(ISBLANK(BI14),"",", "&amp;BI14)</f>
        <v>0.05, 1, 1</v>
      </c>
      <c r="H14" s="1" t="str">
        <f t="shared" ref="H14:H17" si="45">IF(ISBLANK(N14),"",N14)
&amp;IF(ISBLANK(T14),"",", "&amp;T14)
&amp;IF(ISBLANK(Z14),"",", "&amp;Z14)
&amp;IF(ISBLANK(AF14),"",", "&amp;AF14)
&amp;IF(ISBLANK(AL14),"",", "&amp;AL14)
&amp;IF(ISBLANK(AR14),"",", "&amp;AR14)
&amp;IF(ISBLANK(AX14),"",", "&amp;AX14)
&amp;IF(ISBLANK(BD14),"",", "&amp;BD14)
&amp;IF(ISBLANK(BJ14),"",", "&amp;BJ14)</f>
        <v>0.65, 1, 1</v>
      </c>
      <c r="I14" s="3" t="s">
        <v>10</v>
      </c>
      <c r="K14" s="4" t="str">
        <f t="shared" si="12"/>
        <v/>
      </c>
      <c r="L14">
        <v>1</v>
      </c>
      <c r="M14">
        <v>4.9999999999999989E-2</v>
      </c>
      <c r="N14">
        <v>0.64999999999999991</v>
      </c>
      <c r="O14" s="3" t="s">
        <v>67</v>
      </c>
      <c r="Q14" s="4" t="str">
        <f t="shared" si="13"/>
        <v/>
      </c>
      <c r="R14">
        <v>0.7</v>
      </c>
      <c r="S14">
        <v>1</v>
      </c>
      <c r="T14">
        <v>1</v>
      </c>
      <c r="U14" s="3" t="s">
        <v>67</v>
      </c>
      <c r="W14" s="4" t="str">
        <f t="shared" si="14"/>
        <v/>
      </c>
      <c r="X14">
        <v>0.1</v>
      </c>
      <c r="Y14">
        <v>1</v>
      </c>
      <c r="Z14">
        <v>1</v>
      </c>
      <c r="AA14" s="3"/>
      <c r="AC14" s="4" t="str">
        <f t="shared" si="15"/>
        <v/>
      </c>
      <c r="AG14" s="3"/>
      <c r="AI14" s="4" t="str">
        <f t="shared" si="16"/>
        <v/>
      </c>
      <c r="AM14" s="3"/>
      <c r="AO14" s="4" t="str">
        <f t="shared" si="17"/>
        <v/>
      </c>
      <c r="AS14" s="3"/>
      <c r="AU14" s="4" t="str">
        <f t="shared" si="18"/>
        <v/>
      </c>
      <c r="BA14" s="4" t="str">
        <f t="shared" si="19"/>
        <v/>
      </c>
      <c r="BE14" s="3"/>
      <c r="BG14" s="4" t="str">
        <f t="shared" si="20"/>
        <v/>
      </c>
    </row>
    <row r="15" spans="1:70">
      <c r="A15">
        <v>6002</v>
      </c>
      <c r="C15" t="str">
        <f t="shared" si="41"/>
        <v>Gold, Seal, Seal, Gacha, Gacha, Gacha</v>
      </c>
      <c r="D15" s="1" t="str">
        <f t="shared" ca="1" si="1"/>
        <v>2, 7, 7, 5, 5, 5</v>
      </c>
      <c r="E15" s="1" t="str">
        <f t="shared" si="42"/>
        <v>, , , e, e, e</v>
      </c>
      <c r="F15" s="1" t="str">
        <f t="shared" si="43"/>
        <v>1, 0.7, 0.1, 0.5, 0.1, 0.05</v>
      </c>
      <c r="G15" s="1" t="str">
        <f t="shared" si="44"/>
        <v>0.085, 1, 1, 1, 1, 1</v>
      </c>
      <c r="H15" s="1" t="str">
        <f t="shared" si="45"/>
        <v>0.685, 1, 1, 1, 1, 1</v>
      </c>
      <c r="I15" s="3" t="s">
        <v>10</v>
      </c>
      <c r="K15" s="4" t="str">
        <f t="shared" si="12"/>
        <v/>
      </c>
      <c r="L15">
        <v>1</v>
      </c>
      <c r="M15">
        <v>8.500000000000002E-2</v>
      </c>
      <c r="N15">
        <v>0.68500000000000005</v>
      </c>
      <c r="O15" s="3" t="s">
        <v>67</v>
      </c>
      <c r="Q15" s="4" t="str">
        <f t="shared" si="13"/>
        <v/>
      </c>
      <c r="R15">
        <v>0.7</v>
      </c>
      <c r="S15">
        <v>1</v>
      </c>
      <c r="T15">
        <v>1</v>
      </c>
      <c r="U15" s="3" t="s">
        <v>67</v>
      </c>
      <c r="W15" s="4" t="str">
        <f t="shared" si="14"/>
        <v/>
      </c>
      <c r="X15">
        <v>0.1</v>
      </c>
      <c r="Y15">
        <v>1</v>
      </c>
      <c r="Z15">
        <v>1</v>
      </c>
      <c r="AA15" s="3" t="s">
        <v>13</v>
      </c>
      <c r="AB15" t="s">
        <v>75</v>
      </c>
      <c r="AC15" s="4" t="str">
        <f t="shared" si="15"/>
        <v/>
      </c>
      <c r="AD15">
        <v>0.5</v>
      </c>
      <c r="AE15">
        <v>1</v>
      </c>
      <c r="AF15">
        <v>1</v>
      </c>
      <c r="AG15" s="3" t="s">
        <v>13</v>
      </c>
      <c r="AH15" t="s">
        <v>75</v>
      </c>
      <c r="AI15" s="4" t="str">
        <f t="shared" si="16"/>
        <v/>
      </c>
      <c r="AJ15">
        <v>0.1</v>
      </c>
      <c r="AK15">
        <v>1</v>
      </c>
      <c r="AL15">
        <v>1</v>
      </c>
      <c r="AM15" s="3" t="s">
        <v>13</v>
      </c>
      <c r="AN15" t="s">
        <v>75</v>
      </c>
      <c r="AO15" s="4" t="str">
        <f t="shared" si="17"/>
        <v/>
      </c>
      <c r="AP15">
        <v>0.05</v>
      </c>
      <c r="AQ15">
        <v>1</v>
      </c>
      <c r="AR15">
        <v>1</v>
      </c>
      <c r="AS15" s="3"/>
      <c r="AU15" s="4" t="str">
        <f t="shared" si="18"/>
        <v/>
      </c>
      <c r="BA15" s="4" t="str">
        <f t="shared" si="19"/>
        <v/>
      </c>
      <c r="BE15" s="3"/>
      <c r="BG15" s="4" t="str">
        <f t="shared" si="20"/>
        <v/>
      </c>
    </row>
    <row r="16" spans="1:70">
      <c r="A16">
        <v>6003</v>
      </c>
      <c r="C16" t="str">
        <f t="shared" si="41"/>
        <v>Gold, Seal, Seal, Gacha, Gacha, Gacha</v>
      </c>
      <c r="D16" s="1" t="str">
        <f t="shared" ca="1" si="1"/>
        <v>2, 7, 7, 5, 5, 5</v>
      </c>
      <c r="E16" s="1" t="str">
        <f t="shared" si="42"/>
        <v>, , , e, e, e</v>
      </c>
      <c r="F16" s="1" t="str">
        <f t="shared" si="43"/>
        <v>1, 0.7, 0.1, 0.5, 0.1, 0.05</v>
      </c>
      <c r="G16" s="1" t="str">
        <f t="shared" si="44"/>
        <v>0.12, 1, 1, 1, 1, 1</v>
      </c>
      <c r="H16" s="1" t="str">
        <f t="shared" si="45"/>
        <v>0.72, 1, 1, 1, 1, 1</v>
      </c>
      <c r="I16" s="3" t="s">
        <v>10</v>
      </c>
      <c r="K16" s="4" t="str">
        <f t="shared" si="12"/>
        <v/>
      </c>
      <c r="L16">
        <v>1</v>
      </c>
      <c r="M16">
        <v>0.12</v>
      </c>
      <c r="N16">
        <v>0.72</v>
      </c>
      <c r="O16" s="3" t="s">
        <v>67</v>
      </c>
      <c r="Q16" s="4" t="str">
        <f t="shared" si="13"/>
        <v/>
      </c>
      <c r="R16">
        <v>0.7</v>
      </c>
      <c r="S16">
        <v>1</v>
      </c>
      <c r="T16">
        <v>1</v>
      </c>
      <c r="U16" s="3" t="s">
        <v>67</v>
      </c>
      <c r="W16" s="4" t="str">
        <f t="shared" si="14"/>
        <v/>
      </c>
      <c r="X16">
        <v>0.1</v>
      </c>
      <c r="Y16">
        <v>1</v>
      </c>
      <c r="Z16">
        <v>1</v>
      </c>
      <c r="AA16" s="3" t="s">
        <v>13</v>
      </c>
      <c r="AB16" t="s">
        <v>75</v>
      </c>
      <c r="AC16" s="4" t="str">
        <f t="shared" si="15"/>
        <v/>
      </c>
      <c r="AD16">
        <v>0.5</v>
      </c>
      <c r="AE16">
        <v>1</v>
      </c>
      <c r="AF16">
        <v>1</v>
      </c>
      <c r="AG16" s="3" t="s">
        <v>13</v>
      </c>
      <c r="AH16" t="s">
        <v>75</v>
      </c>
      <c r="AI16" s="4" t="str">
        <f t="shared" si="16"/>
        <v/>
      </c>
      <c r="AJ16">
        <v>0.1</v>
      </c>
      <c r="AK16">
        <v>1</v>
      </c>
      <c r="AL16">
        <v>1</v>
      </c>
      <c r="AM16" s="3" t="s">
        <v>13</v>
      </c>
      <c r="AN16" t="s">
        <v>75</v>
      </c>
      <c r="AO16" s="4" t="str">
        <f t="shared" si="17"/>
        <v/>
      </c>
      <c r="AP16">
        <v>0.05</v>
      </c>
      <c r="AQ16">
        <v>1</v>
      </c>
      <c r="AR16">
        <v>1</v>
      </c>
      <c r="AS16" s="3"/>
      <c r="AU16" s="4" t="str">
        <f t="shared" si="18"/>
        <v/>
      </c>
      <c r="BA16" s="4" t="str">
        <f t="shared" si="19"/>
        <v/>
      </c>
      <c r="BE16" s="3"/>
      <c r="BG16" s="4" t="str">
        <f t="shared" si="20"/>
        <v/>
      </c>
    </row>
    <row r="17" spans="1:62">
      <c r="A17">
        <v>6004</v>
      </c>
      <c r="C17" t="str">
        <f t="shared" si="41"/>
        <v>Gold, Seal, Seal, Gacha, Gacha, Gacha</v>
      </c>
      <c r="D17" s="1" t="str">
        <f t="shared" ca="1" si="1"/>
        <v>2, 7, 7, 5, 5, 5</v>
      </c>
      <c r="E17" s="1" t="str">
        <f t="shared" si="42"/>
        <v>, , , e, e, e</v>
      </c>
      <c r="F17" s="1" t="str">
        <f t="shared" si="43"/>
        <v>1, 0.7, 0.1, 0.5, 0.1, 0.05</v>
      </c>
      <c r="G17" s="1" t="str">
        <f t="shared" si="44"/>
        <v>0.155, 1, 1, 1, 1, 1</v>
      </c>
      <c r="H17" s="1" t="str">
        <f t="shared" si="45"/>
        <v>0.755, 1, 1, 1, 1, 1</v>
      </c>
      <c r="I17" s="3" t="s">
        <v>10</v>
      </c>
      <c r="K17" s="4" t="str">
        <f t="shared" si="12"/>
        <v/>
      </c>
      <c r="L17">
        <v>1</v>
      </c>
      <c r="M17">
        <v>0.15500000000000003</v>
      </c>
      <c r="N17">
        <v>0.755</v>
      </c>
      <c r="O17" s="3" t="s">
        <v>67</v>
      </c>
      <c r="Q17" s="4" t="str">
        <f t="shared" si="13"/>
        <v/>
      </c>
      <c r="R17">
        <v>0.7</v>
      </c>
      <c r="S17">
        <v>1</v>
      </c>
      <c r="T17">
        <v>1</v>
      </c>
      <c r="U17" s="3" t="s">
        <v>67</v>
      </c>
      <c r="W17" s="4" t="str">
        <f t="shared" si="14"/>
        <v/>
      </c>
      <c r="X17">
        <v>0.1</v>
      </c>
      <c r="Y17">
        <v>1</v>
      </c>
      <c r="Z17">
        <v>1</v>
      </c>
      <c r="AA17" s="3" t="s">
        <v>13</v>
      </c>
      <c r="AB17" t="s">
        <v>75</v>
      </c>
      <c r="AC17" s="4" t="str">
        <f t="shared" si="15"/>
        <v/>
      </c>
      <c r="AD17">
        <v>0.5</v>
      </c>
      <c r="AE17">
        <v>1</v>
      </c>
      <c r="AF17">
        <v>1</v>
      </c>
      <c r="AG17" s="3" t="s">
        <v>13</v>
      </c>
      <c r="AH17" t="s">
        <v>75</v>
      </c>
      <c r="AI17" s="4" t="str">
        <f t="shared" si="16"/>
        <v/>
      </c>
      <c r="AJ17">
        <v>0.1</v>
      </c>
      <c r="AK17">
        <v>1</v>
      </c>
      <c r="AL17">
        <v>1</v>
      </c>
      <c r="AM17" s="3" t="s">
        <v>13</v>
      </c>
      <c r="AN17" t="s">
        <v>75</v>
      </c>
      <c r="AO17" s="4" t="str">
        <f t="shared" si="17"/>
        <v/>
      </c>
      <c r="AP17">
        <v>0.05</v>
      </c>
      <c r="AQ17">
        <v>1</v>
      </c>
      <c r="AR17">
        <v>1</v>
      </c>
      <c r="AS17" s="3"/>
      <c r="AU17" s="4" t="str">
        <f t="shared" si="18"/>
        <v/>
      </c>
      <c r="BA17" s="4" t="str">
        <f t="shared" si="19"/>
        <v/>
      </c>
      <c r="BE17" s="3"/>
      <c r="BG17" s="4" t="str">
        <f t="shared" si="20"/>
        <v/>
      </c>
    </row>
    <row r="18" spans="1:62">
      <c r="A18" s="10" t="s">
        <v>83</v>
      </c>
      <c r="B18" t="s">
        <v>80</v>
      </c>
      <c r="C18" t="str">
        <f t="shared" ref="C18" si="46">IF(ISBLANK(I18),"",I18)
&amp;IF(ISBLANK(O18),"",", "&amp;O18)
&amp;IF(ISBLANK(U18),"",", "&amp;U18)
&amp;IF(ISBLANK(AA18),"",", "&amp;AA18)
&amp;IF(ISBLANK(AG18),"",", "&amp;AG18)
&amp;IF(ISBLANK(AM18),"",", "&amp;AM18)
&amp;IF(ISBLANK(AS18),"",", "&amp;AS18)
&amp;IF(ISBLANK(AY18),"",", "&amp;AY18)
&amp;IF(ISBLANK(BE18),"",", "&amp;BE18)</f>
        <v>Gacha</v>
      </c>
      <c r="D18" s="1" t="str">
        <f t="shared" ca="1" si="1"/>
        <v>5</v>
      </c>
      <c r="E18" s="1" t="str">
        <f t="shared" ref="E18" si="47">IF(ISBLANK(J18),"",J18)
&amp;IF(ISBLANK(O18),"",", "&amp;P18)
&amp;IF(ISBLANK(U18),"",", "&amp;V18)
&amp;IF(ISBLANK(AA18),"",", "&amp;AB18)
&amp;IF(ISBLANK(AG18),"",", "&amp;AH18)
&amp;IF(ISBLANK(AM18),"",", "&amp;AN18)
&amp;IF(ISBLANK(AS18),"",", "&amp;AT18)
&amp;IF(ISBLANK(AY18),"",", "&amp;AZ18)
&amp;IF(ISBLANK(BE18),"",", "&amp;BF18)</f>
        <v>g</v>
      </c>
      <c r="F18" s="1" t="str">
        <f t="shared" ref="F18" si="48">IF(ISBLANK(L18),"",L18)
&amp;IF(ISBLANK(R18),"",", "&amp;R18)
&amp;IF(ISBLANK(X18),"",", "&amp;X18)
&amp;IF(ISBLANK(AD18),"",", "&amp;AD18)
&amp;IF(ISBLANK(AJ18),"",", "&amp;AJ18)
&amp;IF(ISBLANK(AP18),"",", "&amp;AP18)
&amp;IF(ISBLANK(AV18),"",", "&amp;AV18)
&amp;IF(ISBLANK(BB18),"",", "&amp;BB18)
&amp;IF(ISBLANK(BH18),"",", "&amp;BH18)</f>
        <v>1</v>
      </c>
      <c r="G18" s="1" t="str">
        <f t="shared" ref="G18" si="49">IF(ISBLANK(M18),"",M18)
&amp;IF(ISBLANK(S18),"",", "&amp;S18)
&amp;IF(ISBLANK(Y18),"",", "&amp;Y18)
&amp;IF(ISBLANK(AE18),"",", "&amp;AE18)
&amp;IF(ISBLANK(AK18),"",", "&amp;AK18)
&amp;IF(ISBLANK(AQ18),"",", "&amp;AQ18)
&amp;IF(ISBLANK(AW18),"",", "&amp;AW18)
&amp;IF(ISBLANK(BC18),"",", "&amp;BC18)
&amp;IF(ISBLANK(BI18),"",", "&amp;BI18)</f>
        <v>1</v>
      </c>
      <c r="H18" s="1" t="str">
        <f t="shared" ref="H18" si="50">IF(ISBLANK(N18),"",N18)
&amp;IF(ISBLANK(T18),"",", "&amp;T18)
&amp;IF(ISBLANK(Z18),"",", "&amp;Z18)
&amp;IF(ISBLANK(AF18),"",", "&amp;AF18)
&amp;IF(ISBLANK(AL18),"",", "&amp;AL18)
&amp;IF(ISBLANK(AR18),"",", "&amp;AR18)
&amp;IF(ISBLANK(AX18),"",", "&amp;AX18)
&amp;IF(ISBLANK(BD18),"",", "&amp;BD18)
&amp;IF(ISBLANK(BJ18),"",", "&amp;BJ18)</f>
        <v>1</v>
      </c>
      <c r="I18" s="3" t="s">
        <v>81</v>
      </c>
      <c r="J18" t="s">
        <v>82</v>
      </c>
      <c r="K18" s="4" t="str">
        <f t="shared" si="12"/>
        <v/>
      </c>
      <c r="L18">
        <v>1</v>
      </c>
      <c r="M18">
        <v>1</v>
      </c>
      <c r="N18">
        <v>1</v>
      </c>
      <c r="O18" s="3"/>
      <c r="Q18" s="4" t="str">
        <f t="shared" si="13"/>
        <v/>
      </c>
      <c r="U18" s="3"/>
      <c r="W18" s="4" t="str">
        <f t="shared" si="14"/>
        <v/>
      </c>
      <c r="AA18" s="3"/>
      <c r="AC18" s="4" t="str">
        <f t="shared" si="15"/>
        <v/>
      </c>
      <c r="AG18" s="3"/>
      <c r="AI18" s="4" t="str">
        <f t="shared" si="16"/>
        <v/>
      </c>
      <c r="AM18" s="3"/>
      <c r="AO18" s="4" t="str">
        <f t="shared" si="17"/>
        <v/>
      </c>
      <c r="AS18" s="3"/>
      <c r="AU18" s="4" t="str">
        <f t="shared" si="18"/>
        <v/>
      </c>
      <c r="AY18" s="3"/>
      <c r="BA18" s="4" t="str">
        <f t="shared" si="19"/>
        <v/>
      </c>
      <c r="BE18" s="3"/>
      <c r="BG18" s="4" t="str">
        <f t="shared" si="20"/>
        <v/>
      </c>
    </row>
    <row r="19" spans="1:62">
      <c r="A19" s="10" t="s">
        <v>84</v>
      </c>
      <c r="B19" t="s">
        <v>85</v>
      </c>
      <c r="C19" t="str">
        <f t="shared" ref="C19:C23" si="51">IF(ISBLANK(I19),"",I19)
&amp;IF(ISBLANK(O19),"",", "&amp;O19)
&amp;IF(ISBLANK(U19),"",", "&amp;U19)
&amp;IF(ISBLANK(AA19),"",", "&amp;AA19)
&amp;IF(ISBLANK(AG19),"",", "&amp;AG19)
&amp;IF(ISBLANK(AM19),"",", "&amp;AM19)
&amp;IF(ISBLANK(AS19),"",", "&amp;AS19)
&amp;IF(ISBLANK(AY19),"",", "&amp;AY19)
&amp;IF(ISBLANK(BE19),"",", "&amp;BE19)</f>
        <v>Gacha, Gacha, Gacha, Gacha, Gacha, Gacha, Gacha, Gacha</v>
      </c>
      <c r="D19" s="1" t="str">
        <f t="shared" ca="1" si="1"/>
        <v>5, 5, 5, 5, 5, 5, 5, 5</v>
      </c>
      <c r="E19" s="1" t="str">
        <f t="shared" ref="E19:E23" si="52">IF(ISBLANK(J19),"",J19)
&amp;IF(ISBLANK(O19),"",", "&amp;P19)
&amp;IF(ISBLANK(U19),"",", "&amp;V19)
&amp;IF(ISBLANK(AA19),"",", "&amp;AB19)
&amp;IF(ISBLANK(AG19),"",", "&amp;AH19)
&amp;IF(ISBLANK(AM19),"",", "&amp;AN19)
&amp;IF(ISBLANK(AS19),"",", "&amp;AT19)
&amp;IF(ISBLANK(AY19),"",", "&amp;AZ19)
&amp;IF(ISBLANK(BE19),"",", "&amp;BF19)</f>
        <v>g, g, g, g, g, g, g, g</v>
      </c>
      <c r="F19" s="1" t="str">
        <f t="shared" ref="F19:F23" si="53">IF(ISBLANK(L19),"",L19)
&amp;IF(ISBLANK(R19),"",", "&amp;R19)
&amp;IF(ISBLANK(X19),"",", "&amp;X19)
&amp;IF(ISBLANK(AD19),"",", "&amp;AD19)
&amp;IF(ISBLANK(AJ19),"",", "&amp;AJ19)
&amp;IF(ISBLANK(AP19),"",", "&amp;AP19)
&amp;IF(ISBLANK(AV19),"",", "&amp;AV19)
&amp;IF(ISBLANK(BB19),"",", "&amp;BB19)
&amp;IF(ISBLANK(BH19),"",", "&amp;BH19)</f>
        <v>1, 1, 1, 1, 1, 1, 1, 1</v>
      </c>
      <c r="G19" s="1" t="str">
        <f t="shared" ref="G19:G23" si="54">IF(ISBLANK(M19),"",M19)
&amp;IF(ISBLANK(S19),"",", "&amp;S19)
&amp;IF(ISBLANK(Y19),"",", "&amp;Y19)
&amp;IF(ISBLANK(AE19),"",", "&amp;AE19)
&amp;IF(ISBLANK(AK19),"",", "&amp;AK19)
&amp;IF(ISBLANK(AQ19),"",", "&amp;AQ19)
&amp;IF(ISBLANK(AW19),"",", "&amp;AW19)
&amp;IF(ISBLANK(BC19),"",", "&amp;BC19)
&amp;IF(ISBLANK(BI19),"",", "&amp;BI19)</f>
        <v>1, 1, 1, 1, 1, 1, 1, 1</v>
      </c>
      <c r="H19" s="1" t="str">
        <f t="shared" ref="H19:H23" si="55">IF(ISBLANK(N19),"",N19)
&amp;IF(ISBLANK(T19),"",", "&amp;T19)
&amp;IF(ISBLANK(Z19),"",", "&amp;Z19)
&amp;IF(ISBLANK(AF19),"",", "&amp;AF19)
&amp;IF(ISBLANK(AL19),"",", "&amp;AL19)
&amp;IF(ISBLANK(AR19),"",", "&amp;AR19)
&amp;IF(ISBLANK(AX19),"",", "&amp;AX19)
&amp;IF(ISBLANK(BD19),"",", "&amp;BD19)
&amp;IF(ISBLANK(BJ19),"",", "&amp;BJ19)</f>
        <v>1, 1, 1, 1, 1, 1, 1, 1</v>
      </c>
      <c r="I19" s="3" t="s">
        <v>13</v>
      </c>
      <c r="J19" t="s">
        <v>82</v>
      </c>
      <c r="K19" s="4" t="str">
        <f t="shared" si="12"/>
        <v/>
      </c>
      <c r="L19">
        <v>1</v>
      </c>
      <c r="M19">
        <v>1</v>
      </c>
      <c r="N19">
        <v>1</v>
      </c>
      <c r="O19" s="3" t="s">
        <v>13</v>
      </c>
      <c r="P19" t="s">
        <v>82</v>
      </c>
      <c r="Q19" s="4" t="str">
        <f t="shared" si="13"/>
        <v/>
      </c>
      <c r="R19">
        <v>1</v>
      </c>
      <c r="S19">
        <v>1</v>
      </c>
      <c r="T19">
        <v>1</v>
      </c>
      <c r="U19" s="3" t="s">
        <v>13</v>
      </c>
      <c r="V19" t="s">
        <v>82</v>
      </c>
      <c r="W19" s="4" t="str">
        <f t="shared" si="14"/>
        <v/>
      </c>
      <c r="X19">
        <v>1</v>
      </c>
      <c r="Y19">
        <v>1</v>
      </c>
      <c r="Z19">
        <v>1</v>
      </c>
      <c r="AA19" s="3" t="s">
        <v>13</v>
      </c>
      <c r="AB19" t="s">
        <v>82</v>
      </c>
      <c r="AC19" s="4" t="str">
        <f t="shared" si="15"/>
        <v/>
      </c>
      <c r="AD19">
        <v>1</v>
      </c>
      <c r="AE19">
        <v>1</v>
      </c>
      <c r="AF19">
        <v>1</v>
      </c>
      <c r="AG19" s="3" t="s">
        <v>13</v>
      </c>
      <c r="AH19" t="s">
        <v>82</v>
      </c>
      <c r="AI19" s="4" t="str">
        <f t="shared" si="16"/>
        <v/>
      </c>
      <c r="AJ19">
        <v>1</v>
      </c>
      <c r="AK19">
        <v>1</v>
      </c>
      <c r="AL19">
        <v>1</v>
      </c>
      <c r="AM19" s="3" t="s">
        <v>13</v>
      </c>
      <c r="AN19" t="s">
        <v>82</v>
      </c>
      <c r="AO19" s="4" t="str">
        <f t="shared" si="17"/>
        <v/>
      </c>
      <c r="AP19">
        <v>1</v>
      </c>
      <c r="AQ19">
        <v>1</v>
      </c>
      <c r="AR19">
        <v>1</v>
      </c>
      <c r="AS19" s="3" t="s">
        <v>13</v>
      </c>
      <c r="AT19" t="s">
        <v>82</v>
      </c>
      <c r="AU19" s="4" t="str">
        <f t="shared" si="18"/>
        <v/>
      </c>
      <c r="AV19">
        <v>1</v>
      </c>
      <c r="AW19">
        <v>1</v>
      </c>
      <c r="AX19">
        <v>1</v>
      </c>
      <c r="AY19" s="3" t="s">
        <v>13</v>
      </c>
      <c r="AZ19" t="s">
        <v>82</v>
      </c>
      <c r="BA19" s="4" t="str">
        <f t="shared" si="19"/>
        <v/>
      </c>
      <c r="BB19">
        <v>1</v>
      </c>
      <c r="BC19">
        <v>1</v>
      </c>
      <c r="BD19">
        <v>1</v>
      </c>
      <c r="BE19" s="3"/>
      <c r="BG19" s="4" t="str">
        <f t="shared" si="20"/>
        <v/>
      </c>
    </row>
    <row r="20" spans="1:62">
      <c r="A20" s="10" t="s">
        <v>86</v>
      </c>
      <c r="B20" t="s">
        <v>87</v>
      </c>
      <c r="C20" t="str">
        <f t="shared" si="51"/>
        <v>Gold, Gold, Diamond, PowerPoint, PowerPoint, PowerPoint, PowerPoint, PowerPoint, Origin</v>
      </c>
      <c r="D20" s="1" t="str">
        <f t="shared" ca="1" si="1"/>
        <v>2, 2, 8, 10, 10, 10, 10, 10, 9</v>
      </c>
      <c r="E20" s="1" t="str">
        <f t="shared" si="52"/>
        <v>, , , , , , , , s</v>
      </c>
      <c r="F20" s="1" t="str">
        <f t="shared" si="53"/>
        <v>1, 1, 1, 1, 1, 1, 1, 1, 0.05</v>
      </c>
      <c r="G20" s="1" t="str">
        <f t="shared" si="54"/>
        <v>1400, 1400, 3, 15, 15, 15, 15, 15, 1</v>
      </c>
      <c r="H20" s="1" t="str">
        <f t="shared" si="55"/>
        <v>1600, 1600, 3, 25, 25, 25, 25, 25, 1</v>
      </c>
      <c r="I20" s="3" t="s">
        <v>88</v>
      </c>
      <c r="K20" s="4" t="str">
        <f t="shared" si="12"/>
        <v/>
      </c>
      <c r="L20">
        <v>1</v>
      </c>
      <c r="M20">
        <v>1400</v>
      </c>
      <c r="N20" s="5">
        <v>1600</v>
      </c>
      <c r="O20" s="3" t="s">
        <v>88</v>
      </c>
      <c r="Q20" s="4" t="str">
        <f t="shared" si="13"/>
        <v/>
      </c>
      <c r="R20">
        <v>1</v>
      </c>
      <c r="S20">
        <v>1400</v>
      </c>
      <c r="T20">
        <v>1600</v>
      </c>
      <c r="U20" s="9" t="s">
        <v>90</v>
      </c>
      <c r="W20" s="4" t="str">
        <f t="shared" si="14"/>
        <v/>
      </c>
      <c r="X20">
        <v>1</v>
      </c>
      <c r="Y20">
        <v>3</v>
      </c>
      <c r="Z20" s="5">
        <v>3</v>
      </c>
      <c r="AA20" s="9" t="s">
        <v>93</v>
      </c>
      <c r="AC20" s="4" t="str">
        <f t="shared" si="15"/>
        <v/>
      </c>
      <c r="AD20">
        <v>1</v>
      </c>
      <c r="AE20">
        <v>15</v>
      </c>
      <c r="AF20" s="7">
        <v>25</v>
      </c>
      <c r="AG20" s="3" t="s">
        <v>93</v>
      </c>
      <c r="AI20" s="4" t="str">
        <f t="shared" si="16"/>
        <v/>
      </c>
      <c r="AJ20">
        <v>1</v>
      </c>
      <c r="AK20">
        <v>15</v>
      </c>
      <c r="AL20">
        <v>25</v>
      </c>
      <c r="AM20" s="3" t="s">
        <v>93</v>
      </c>
      <c r="AO20" s="4" t="str">
        <f t="shared" si="17"/>
        <v/>
      </c>
      <c r="AP20">
        <v>1</v>
      </c>
      <c r="AQ20">
        <v>15</v>
      </c>
      <c r="AR20">
        <v>25</v>
      </c>
      <c r="AS20" s="3" t="s">
        <v>93</v>
      </c>
      <c r="AU20" s="4" t="str">
        <f t="shared" si="18"/>
        <v/>
      </c>
      <c r="AV20">
        <v>1</v>
      </c>
      <c r="AW20">
        <v>15</v>
      </c>
      <c r="AX20">
        <v>25</v>
      </c>
      <c r="AY20" s="3" t="s">
        <v>93</v>
      </c>
      <c r="BA20" s="4" t="str">
        <f t="shared" si="19"/>
        <v/>
      </c>
      <c r="BB20">
        <v>1</v>
      </c>
      <c r="BC20">
        <v>15</v>
      </c>
      <c r="BD20">
        <v>25</v>
      </c>
      <c r="BE20" s="3" t="s">
        <v>77</v>
      </c>
      <c r="BF20" t="s">
        <v>95</v>
      </c>
      <c r="BG20" s="4" t="str">
        <f t="shared" si="20"/>
        <v/>
      </c>
      <c r="BH20">
        <v>0.05</v>
      </c>
      <c r="BI20">
        <v>1</v>
      </c>
      <c r="BJ20">
        <v>1</v>
      </c>
    </row>
    <row r="21" spans="1:62">
      <c r="A21" s="10" t="s">
        <v>157</v>
      </c>
      <c r="B21" t="s">
        <v>156</v>
      </c>
      <c r="C21" t="str">
        <f t="shared" ref="C21" si="56">IF(ISBLANK(I21),"",I21)
&amp;IF(ISBLANK(O21),"",", "&amp;O21)
&amp;IF(ISBLANK(U21),"",", "&amp;U21)
&amp;IF(ISBLANK(AA21),"",", "&amp;AA21)
&amp;IF(ISBLANK(AG21),"",", "&amp;AG21)
&amp;IF(ISBLANK(AM21),"",", "&amp;AM21)
&amp;IF(ISBLANK(AS21),"",", "&amp;AS21)
&amp;IF(ISBLANK(AY21),"",", "&amp;AY21)
&amp;IF(ISBLANK(BE21),"",", "&amp;BE21)</f>
        <v>Gold, Gold, Diamond, PowerPoint, PowerPoint, PowerPoint, PowerPoint, PowerPoint, Origin</v>
      </c>
      <c r="D21" s="1" t="str">
        <f t="shared" ref="D21" ca="1" si="5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2, 2, 8, 10, 10, 10, 10, 10, 9</v>
      </c>
      <c r="E21" s="1" t="str">
        <f t="shared" ref="E21" si="58">IF(ISBLANK(J21),"",J21)
&amp;IF(ISBLANK(O21),"",", "&amp;P21)
&amp;IF(ISBLANK(U21),"",", "&amp;V21)
&amp;IF(ISBLANK(AA21),"",", "&amp;AB21)
&amp;IF(ISBLANK(AG21),"",", "&amp;AH21)
&amp;IF(ISBLANK(AM21),"",", "&amp;AN21)
&amp;IF(ISBLANK(AS21),"",", "&amp;AT21)
&amp;IF(ISBLANK(AY21),"",", "&amp;AZ21)
&amp;IF(ISBLANK(BE21),"",", "&amp;BF21)</f>
        <v>, , , , , , , , s</v>
      </c>
      <c r="F21" s="1" t="str">
        <f t="shared" ref="F21" si="59">IF(ISBLANK(L21),"",L21)
&amp;IF(ISBLANK(R21),"",", "&amp;R21)
&amp;IF(ISBLANK(X21),"",", "&amp;X21)
&amp;IF(ISBLANK(AD21),"",", "&amp;AD21)
&amp;IF(ISBLANK(AJ21),"",", "&amp;AJ21)
&amp;IF(ISBLANK(AP21),"",", "&amp;AP21)
&amp;IF(ISBLANK(AV21),"",", "&amp;AV21)
&amp;IF(ISBLANK(BB21),"",", "&amp;BB21)
&amp;IF(ISBLANK(BH21),"",", "&amp;BH21)</f>
        <v>1, 1, 1, 1, 1, 1, 1, 1, 0.05</v>
      </c>
      <c r="G21" s="1" t="str">
        <f t="shared" ref="G21" si="60">IF(ISBLANK(M21),"",M21)
&amp;IF(ISBLANK(S21),"",", "&amp;S21)
&amp;IF(ISBLANK(Y21),"",", "&amp;Y21)
&amp;IF(ISBLANK(AE21),"",", "&amp;AE21)
&amp;IF(ISBLANK(AK21),"",", "&amp;AK21)
&amp;IF(ISBLANK(AQ21),"",", "&amp;AQ21)
&amp;IF(ISBLANK(AW21),"",", "&amp;AW21)
&amp;IF(ISBLANK(BC21),"",", "&amp;BC21)
&amp;IF(ISBLANK(BI21),"",", "&amp;BI21)</f>
        <v>2800, 2800, 3, 30, 30, 30, 30, 30, 1</v>
      </c>
      <c r="H21" s="1" t="str">
        <f t="shared" ref="H21" si="61">IF(ISBLANK(N21),"",N21)
&amp;IF(ISBLANK(T21),"",", "&amp;T21)
&amp;IF(ISBLANK(Z21),"",", "&amp;Z21)
&amp;IF(ISBLANK(AF21),"",", "&amp;AF21)
&amp;IF(ISBLANK(AL21),"",", "&amp;AL21)
&amp;IF(ISBLANK(AR21),"",", "&amp;AR21)
&amp;IF(ISBLANK(AX21),"",", "&amp;AX21)
&amp;IF(ISBLANK(BD21),"",", "&amp;BD21)
&amp;IF(ISBLANK(BJ21),"",", "&amp;BJ21)</f>
        <v>3200, 3200, 3, 50, 50, 50, 50, 50, 1</v>
      </c>
      <c r="I21" s="3" t="s">
        <v>88</v>
      </c>
      <c r="K21" s="4" t="str">
        <f t="shared" ref="K21" si="62">IF(AND(OR(I21="Gacha",I21="Origin"),ISBLANK(J21)),"서브밸류 필요","")</f>
        <v/>
      </c>
      <c r="L21">
        <v>1</v>
      </c>
      <c r="M21">
        <v>2800</v>
      </c>
      <c r="N21" s="5">
        <v>3200</v>
      </c>
      <c r="O21" s="3" t="s">
        <v>88</v>
      </c>
      <c r="Q21" s="4" t="str">
        <f t="shared" ref="Q21" si="63">IF(AND(OR(O21="Gacha",O21="Origin"),ISBLANK(P21)),"서브밸류 필요","")</f>
        <v/>
      </c>
      <c r="R21">
        <v>1</v>
      </c>
      <c r="S21">
        <v>2800</v>
      </c>
      <c r="T21">
        <v>3200</v>
      </c>
      <c r="U21" s="9" t="s">
        <v>90</v>
      </c>
      <c r="W21" s="4" t="str">
        <f t="shared" ref="W21" si="64">IF(AND(OR(U21="Gacha",U21="Origin"),ISBLANK(V21)),"서브밸류 필요","")</f>
        <v/>
      </c>
      <c r="X21">
        <v>1</v>
      </c>
      <c r="Y21">
        <v>3</v>
      </c>
      <c r="Z21" s="5">
        <v>3</v>
      </c>
      <c r="AA21" s="9" t="s">
        <v>93</v>
      </c>
      <c r="AC21" s="4" t="str">
        <f t="shared" ref="AC21" si="65">IF(AND(OR(AA21="Gacha",AA21="Origin"),ISBLANK(AB21)),"서브밸류 필요","")</f>
        <v/>
      </c>
      <c r="AD21">
        <v>1</v>
      </c>
      <c r="AE21">
        <v>30</v>
      </c>
      <c r="AF21" s="7">
        <v>50</v>
      </c>
      <c r="AG21" s="3" t="s">
        <v>93</v>
      </c>
      <c r="AI21" s="4" t="str">
        <f t="shared" ref="AI21" si="66">IF(AND(OR(AG21="Gacha",AG21="Origin"),ISBLANK(AH21)),"서브밸류 필요","")</f>
        <v/>
      </c>
      <c r="AJ21">
        <v>1</v>
      </c>
      <c r="AK21">
        <v>30</v>
      </c>
      <c r="AL21">
        <v>50</v>
      </c>
      <c r="AM21" s="3" t="s">
        <v>93</v>
      </c>
      <c r="AO21" s="4" t="str">
        <f t="shared" ref="AO21" si="67">IF(AND(OR(AM21="Gacha",AM21="Origin"),ISBLANK(AN21)),"서브밸류 필요","")</f>
        <v/>
      </c>
      <c r="AP21">
        <v>1</v>
      </c>
      <c r="AQ21">
        <v>30</v>
      </c>
      <c r="AR21">
        <v>50</v>
      </c>
      <c r="AS21" s="3" t="s">
        <v>93</v>
      </c>
      <c r="AU21" s="4" t="str">
        <f t="shared" ref="AU21" si="68">IF(AND(OR(AS21="Gacha",AS21="Origin"),ISBLANK(AT21)),"서브밸류 필요","")</f>
        <v/>
      </c>
      <c r="AV21">
        <v>1</v>
      </c>
      <c r="AW21">
        <v>30</v>
      </c>
      <c r="AX21">
        <v>50</v>
      </c>
      <c r="AY21" s="3" t="s">
        <v>93</v>
      </c>
      <c r="BA21" s="4" t="str">
        <f t="shared" ref="BA21" si="69">IF(AND(OR(AY21="Gacha",AY21="Origin"),ISBLANK(AZ21)),"서브밸류 필요","")</f>
        <v/>
      </c>
      <c r="BB21">
        <v>1</v>
      </c>
      <c r="BC21">
        <v>30</v>
      </c>
      <c r="BD21">
        <v>50</v>
      </c>
      <c r="BE21" s="3" t="s">
        <v>77</v>
      </c>
      <c r="BF21" t="s">
        <v>95</v>
      </c>
      <c r="BG21" s="4" t="str">
        <f t="shared" ref="BG21" si="70">IF(AND(OR(BE21="Gacha",BE21="Origin"),ISBLANK(BF21)),"서브밸류 필요","")</f>
        <v/>
      </c>
      <c r="BH21">
        <v>0.05</v>
      </c>
      <c r="BI21">
        <v>1</v>
      </c>
      <c r="BJ21">
        <v>1</v>
      </c>
    </row>
    <row r="22" spans="1:62">
      <c r="A22" s="10" t="s">
        <v>89</v>
      </c>
      <c r="B22" t="s">
        <v>102</v>
      </c>
      <c r="C22" t="str">
        <f t="shared" si="51"/>
        <v>PowerPoint, PowerPoint, PowerPoint, PowerPoint, PowerPoint, PowerPoint, Origin, Origin</v>
      </c>
      <c r="D22" s="1" t="str">
        <f t="shared" ca="1" si="1"/>
        <v>10, 10, 10, 10, 10, 10, 9, 9</v>
      </c>
      <c r="E22" s="1" t="str">
        <f t="shared" si="52"/>
        <v>, , , , , , s, s</v>
      </c>
      <c r="F22" s="1" t="str">
        <f t="shared" si="53"/>
        <v>1, 1, 1, 1, 1, 1, 0.05, 0.05</v>
      </c>
      <c r="G22" s="1" t="str">
        <f t="shared" si="54"/>
        <v>35, 35, 35, 35, 35, 35, 1, 1</v>
      </c>
      <c r="H22" s="1" t="str">
        <f t="shared" si="55"/>
        <v>45, 45, 45, 45, 45, 45, 1, 1</v>
      </c>
      <c r="I22" s="3" t="s">
        <v>93</v>
      </c>
      <c r="K22" s="4" t="str">
        <f t="shared" si="12"/>
        <v/>
      </c>
      <c r="L22">
        <v>1</v>
      </c>
      <c r="M22">
        <v>35</v>
      </c>
      <c r="N22">
        <v>45</v>
      </c>
      <c r="O22" s="3" t="s">
        <v>93</v>
      </c>
      <c r="Q22" s="4" t="str">
        <f t="shared" si="13"/>
        <v/>
      </c>
      <c r="R22">
        <v>1</v>
      </c>
      <c r="S22">
        <v>35</v>
      </c>
      <c r="T22">
        <v>45</v>
      </c>
      <c r="U22" s="3" t="s">
        <v>93</v>
      </c>
      <c r="W22" s="4" t="str">
        <f t="shared" si="14"/>
        <v/>
      </c>
      <c r="X22">
        <v>1</v>
      </c>
      <c r="Y22">
        <v>35</v>
      </c>
      <c r="Z22">
        <v>45</v>
      </c>
      <c r="AA22" s="3" t="s">
        <v>93</v>
      </c>
      <c r="AC22" s="4" t="str">
        <f t="shared" si="15"/>
        <v/>
      </c>
      <c r="AD22">
        <v>1</v>
      </c>
      <c r="AE22">
        <v>35</v>
      </c>
      <c r="AF22" s="7">
        <v>45</v>
      </c>
      <c r="AG22" s="3" t="s">
        <v>93</v>
      </c>
      <c r="AI22" s="4" t="str">
        <f t="shared" si="16"/>
        <v/>
      </c>
      <c r="AJ22">
        <v>1</v>
      </c>
      <c r="AK22">
        <v>35</v>
      </c>
      <c r="AL22">
        <v>45</v>
      </c>
      <c r="AM22" s="3" t="s">
        <v>93</v>
      </c>
      <c r="AO22" s="4" t="str">
        <f t="shared" si="17"/>
        <v/>
      </c>
      <c r="AP22">
        <v>1</v>
      </c>
      <c r="AQ22">
        <v>35</v>
      </c>
      <c r="AR22">
        <v>45</v>
      </c>
      <c r="AS22" s="3" t="s">
        <v>77</v>
      </c>
      <c r="AT22" t="s">
        <v>95</v>
      </c>
      <c r="AU22" s="4" t="str">
        <f t="shared" si="18"/>
        <v/>
      </c>
      <c r="AV22">
        <v>0.05</v>
      </c>
      <c r="AW22">
        <v>1</v>
      </c>
      <c r="AX22">
        <v>1</v>
      </c>
      <c r="AY22" s="3" t="s">
        <v>77</v>
      </c>
      <c r="AZ22" t="s">
        <v>95</v>
      </c>
      <c r="BA22" s="4" t="str">
        <f t="shared" si="19"/>
        <v/>
      </c>
      <c r="BB22">
        <v>0.05</v>
      </c>
      <c r="BC22">
        <v>1</v>
      </c>
      <c r="BD22">
        <v>1</v>
      </c>
      <c r="BE22" s="3"/>
      <c r="BG22" s="4" t="str">
        <f t="shared" si="20"/>
        <v/>
      </c>
    </row>
    <row r="23" spans="1:62">
      <c r="A23" s="10" t="s">
        <v>104</v>
      </c>
      <c r="B23" t="s">
        <v>103</v>
      </c>
      <c r="C23" t="str">
        <f t="shared" si="51"/>
        <v>Gold</v>
      </c>
      <c r="D23" s="1" t="str">
        <f t="shared" ref="D23" ca="1" si="7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</v>
      </c>
      <c r="E23" s="1" t="str">
        <f t="shared" si="52"/>
        <v>1</v>
      </c>
      <c r="F23" s="1" t="str">
        <f t="shared" si="53"/>
        <v>1</v>
      </c>
      <c r="G23" s="1" t="str">
        <f t="shared" si="54"/>
        <v>9999</v>
      </c>
      <c r="H23" s="1" t="str">
        <f t="shared" si="55"/>
        <v>9999</v>
      </c>
      <c r="I23" s="3" t="s">
        <v>10</v>
      </c>
      <c r="J23">
        <v>1</v>
      </c>
      <c r="K23" s="4" t="str">
        <f t="shared" ref="K23" si="72">IF(AND(OR(I23="Gacha",I23="Origin"),ISBLANK(J23)),"서브밸류 필요","")</f>
        <v/>
      </c>
      <c r="L23">
        <v>1</v>
      </c>
      <c r="M23">
        <v>9999</v>
      </c>
      <c r="N23">
        <v>9999</v>
      </c>
      <c r="O23" s="3"/>
      <c r="Q23" s="4" t="str">
        <f t="shared" si="13"/>
        <v/>
      </c>
      <c r="W23" s="4" t="str">
        <f t="shared" si="14"/>
        <v/>
      </c>
      <c r="AC23" s="4" t="str">
        <f t="shared" si="15"/>
        <v/>
      </c>
      <c r="AI23" s="4" t="str">
        <f t="shared" si="16"/>
        <v/>
      </c>
      <c r="AO23" s="4" t="str">
        <f t="shared" si="17"/>
        <v/>
      </c>
      <c r="AU23" s="4" t="str">
        <f t="shared" si="18"/>
        <v/>
      </c>
      <c r="BA23" s="4" t="str">
        <f t="shared" si="19"/>
        <v/>
      </c>
      <c r="BG23" s="4" t="str">
        <f t="shared" si="20"/>
        <v/>
      </c>
    </row>
    <row r="24" spans="1:62">
      <c r="A24" s="10" t="s">
        <v>105</v>
      </c>
      <c r="B24" t="s">
        <v>106</v>
      </c>
      <c r="C24" t="str">
        <f t="shared" ref="C24" si="73">IF(ISBLANK(I24),"",I24)
&amp;IF(ISBLANK(O24),"",", "&amp;O24)
&amp;IF(ISBLANK(U24),"",", "&amp;U24)
&amp;IF(ISBLANK(AA24),"",", "&amp;AA24)
&amp;IF(ISBLANK(AG24),"",", "&amp;AG24)
&amp;IF(ISBLANK(AM24),"",", "&amp;AM24)
&amp;IF(ISBLANK(AS24),"",", "&amp;AS24)
&amp;IF(ISBLANK(AY24),"",", "&amp;AY24)
&amp;IF(ISBLANK(BE24),"",", "&amp;BE24)</f>
        <v>Diamond</v>
      </c>
      <c r="D24" s="1" t="str">
        <f t="shared" ref="D24" ca="1" si="7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4" s="1" t="str">
        <f t="shared" ref="E24" si="75">IF(ISBLANK(J24),"",J24)
&amp;IF(ISBLANK(O24),"",", "&amp;P24)
&amp;IF(ISBLANK(U24),"",", "&amp;V24)
&amp;IF(ISBLANK(AA24),"",", "&amp;AB24)
&amp;IF(ISBLANK(AG24),"",", "&amp;AH24)
&amp;IF(ISBLANK(AM24),"",", "&amp;AN24)
&amp;IF(ISBLANK(AS24),"",", "&amp;AT24)
&amp;IF(ISBLANK(AY24),"",", "&amp;AZ24)
&amp;IF(ISBLANK(BE24),"",", "&amp;BF24)</f>
        <v>1</v>
      </c>
      <c r="F24" s="1" t="str">
        <f t="shared" ref="F24" si="76">IF(ISBLANK(L24),"",L24)
&amp;IF(ISBLANK(R24),"",", "&amp;R24)
&amp;IF(ISBLANK(X24),"",", "&amp;X24)
&amp;IF(ISBLANK(AD24),"",", "&amp;AD24)
&amp;IF(ISBLANK(AJ24),"",", "&amp;AJ24)
&amp;IF(ISBLANK(AP24),"",", "&amp;AP24)
&amp;IF(ISBLANK(AV24),"",", "&amp;AV24)
&amp;IF(ISBLANK(BB24),"",", "&amp;BB24)
&amp;IF(ISBLANK(BH24),"",", "&amp;BH24)</f>
        <v>1</v>
      </c>
      <c r="G24" s="1" t="str">
        <f t="shared" ref="G24" si="77">IF(ISBLANK(M24),"",M24)
&amp;IF(ISBLANK(S24),"",", "&amp;S24)
&amp;IF(ISBLANK(Y24),"",", "&amp;Y24)
&amp;IF(ISBLANK(AE24),"",", "&amp;AE24)
&amp;IF(ISBLANK(AK24),"",", "&amp;AK24)
&amp;IF(ISBLANK(AQ24),"",", "&amp;AQ24)
&amp;IF(ISBLANK(AW24),"",", "&amp;AW24)
&amp;IF(ISBLANK(BC24),"",", "&amp;BC24)
&amp;IF(ISBLANK(BI24),"",", "&amp;BI24)</f>
        <v>9999</v>
      </c>
      <c r="H24" s="1" t="str">
        <f t="shared" ref="H24" si="78">IF(ISBLANK(N24),"",N24)
&amp;IF(ISBLANK(T24),"",", "&amp;T24)
&amp;IF(ISBLANK(Z24),"",", "&amp;Z24)
&amp;IF(ISBLANK(AF24),"",", "&amp;AF24)
&amp;IF(ISBLANK(AL24),"",", "&amp;AL24)
&amp;IF(ISBLANK(AR24),"",", "&amp;AR24)
&amp;IF(ISBLANK(AX24),"",", "&amp;AX24)
&amp;IF(ISBLANK(BD24),"",", "&amp;BD24)
&amp;IF(ISBLANK(BJ24),"",", "&amp;BJ24)</f>
        <v>9999</v>
      </c>
      <c r="I24" s="3" t="s">
        <v>90</v>
      </c>
      <c r="J24">
        <v>1</v>
      </c>
      <c r="K24" s="4" t="str">
        <f t="shared" ref="K24" si="79">IF(AND(OR(I24="Gacha",I24="Origin"),ISBLANK(J24)),"서브밸류 필요","")</f>
        <v/>
      </c>
      <c r="L24">
        <v>1</v>
      </c>
      <c r="M24">
        <v>9999</v>
      </c>
      <c r="N24">
        <v>9999</v>
      </c>
      <c r="O24" s="3"/>
      <c r="Q24" s="4" t="str">
        <f t="shared" ref="Q24:Q27" si="80">IF(AND(OR(O24="Gacha",O24="Origin"),ISBLANK(P24)),"서브밸류 필요","")</f>
        <v/>
      </c>
      <c r="W24" s="4" t="str">
        <f t="shared" ref="W24" si="81">IF(AND(OR(U24="Gacha",U24="Origin"),ISBLANK(V24)),"서브밸류 필요","")</f>
        <v/>
      </c>
      <c r="AC24" s="4" t="str">
        <f t="shared" ref="AC24:AC34" si="82">IF(AND(OR(AA24="Gacha",AA24="Origin"),ISBLANK(AB24)),"서브밸류 필요","")</f>
        <v/>
      </c>
      <c r="AI24" s="4" t="str">
        <f t="shared" si="16"/>
        <v/>
      </c>
      <c r="AO24" s="4" t="str">
        <f t="shared" si="17"/>
        <v/>
      </c>
      <c r="AU24" s="4" t="str">
        <f t="shared" si="18"/>
        <v/>
      </c>
      <c r="BA24" s="4" t="str">
        <f t="shared" si="19"/>
        <v/>
      </c>
      <c r="BG24" s="4" t="str">
        <f t="shared" si="20"/>
        <v/>
      </c>
    </row>
    <row r="25" spans="1:62">
      <c r="A25" s="10" t="s">
        <v>107</v>
      </c>
      <c r="B25" t="s">
        <v>108</v>
      </c>
      <c r="C25" t="str">
        <f t="shared" ref="C25:C27" si="83">IF(ISBLANK(I25),"",I25)
&amp;IF(ISBLANK(O25),"",", "&amp;O25)
&amp;IF(ISBLANK(U25),"",", "&amp;U25)
&amp;IF(ISBLANK(AA25),"",", "&amp;AA25)
&amp;IF(ISBLANK(AG25),"",", "&amp;AG25)
&amp;IF(ISBLANK(AM25),"",", "&amp;AM25)
&amp;IF(ISBLANK(AS25),"",", "&amp;AS25)
&amp;IF(ISBLANK(AY25),"",", "&amp;AY25)
&amp;IF(ISBLANK(BE25),"",", "&amp;BE25)</f>
        <v>Diamond, Gold</v>
      </c>
      <c r="D25" s="1" t="str">
        <f t="shared" ref="D25:D27" ca="1" si="8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8, 2</v>
      </c>
      <c r="E25" s="1" t="str">
        <f t="shared" ref="E25:E27" si="85">IF(ISBLANK(J25),"",J25)
&amp;IF(ISBLANK(O25),"",", "&amp;P25)
&amp;IF(ISBLANK(U25),"",", "&amp;V25)
&amp;IF(ISBLANK(AA25),"",", "&amp;AB25)
&amp;IF(ISBLANK(AG25),"",", "&amp;AH25)
&amp;IF(ISBLANK(AM25),"",", "&amp;AN25)
&amp;IF(ISBLANK(AS25),"",", "&amp;AT25)
&amp;IF(ISBLANK(AY25),"",", "&amp;AZ25)
&amp;IF(ISBLANK(BE25),"",", "&amp;BF25)</f>
        <v>1, 1</v>
      </c>
      <c r="F25" s="1" t="str">
        <f t="shared" ref="F25:F27" si="86">IF(ISBLANK(L25),"",L25)
&amp;IF(ISBLANK(R25),"",", "&amp;R25)
&amp;IF(ISBLANK(X25),"",", "&amp;X25)
&amp;IF(ISBLANK(AD25),"",", "&amp;AD25)
&amp;IF(ISBLANK(AJ25),"",", "&amp;AJ25)
&amp;IF(ISBLANK(AP25),"",", "&amp;AP25)
&amp;IF(ISBLANK(AV25),"",", "&amp;AV25)
&amp;IF(ISBLANK(BB25),"",", "&amp;BB25)
&amp;IF(ISBLANK(BH25),"",", "&amp;BH25)</f>
        <v>1, 1</v>
      </c>
      <c r="G25" s="1" t="str">
        <f t="shared" ref="G25:G27" si="87">IF(ISBLANK(M25),"",M25)
&amp;IF(ISBLANK(S25),"",", "&amp;S25)
&amp;IF(ISBLANK(Y25),"",", "&amp;Y25)
&amp;IF(ISBLANK(AE25),"",", "&amp;AE25)
&amp;IF(ISBLANK(AK25),"",", "&amp;AK25)
&amp;IF(ISBLANK(AQ25),"",", "&amp;AQ25)
&amp;IF(ISBLANK(AW25),"",", "&amp;AW25)
&amp;IF(ISBLANK(BC25),"",", "&amp;BC25)
&amp;IF(ISBLANK(BI25),"",", "&amp;BI25)</f>
        <v>9999, 9999</v>
      </c>
      <c r="H25" s="1" t="str">
        <f t="shared" ref="H25:H27" si="88">IF(ISBLANK(N25),"",N25)
&amp;IF(ISBLANK(T25),"",", "&amp;T25)
&amp;IF(ISBLANK(Z25),"",", "&amp;Z25)
&amp;IF(ISBLANK(AF25),"",", "&amp;AF25)
&amp;IF(ISBLANK(AL25),"",", "&amp;AL25)
&amp;IF(ISBLANK(AR25),"",", "&amp;AR25)
&amp;IF(ISBLANK(AX25),"",", "&amp;AX25)
&amp;IF(ISBLANK(BD25),"",", "&amp;BD25)
&amp;IF(ISBLANK(BJ25),"",", "&amp;BJ25)</f>
        <v>9999, 9999</v>
      </c>
      <c r="I25" s="3" t="s">
        <v>90</v>
      </c>
      <c r="J25">
        <v>1</v>
      </c>
      <c r="K25" s="4" t="str">
        <f t="shared" ref="K25:K27" si="89">IF(AND(OR(I25="Gacha",I25="Origin"),ISBLANK(J25)),"서브밸류 필요","")</f>
        <v/>
      </c>
      <c r="L25">
        <v>1</v>
      </c>
      <c r="M25">
        <v>9999</v>
      </c>
      <c r="N25">
        <v>9999</v>
      </c>
      <c r="O25" s="3" t="s">
        <v>10</v>
      </c>
      <c r="P25">
        <v>1</v>
      </c>
      <c r="Q25" s="4" t="str">
        <f t="shared" si="80"/>
        <v/>
      </c>
      <c r="R25">
        <v>1</v>
      </c>
      <c r="S25">
        <v>9999</v>
      </c>
      <c r="T25">
        <v>9999</v>
      </c>
      <c r="W25" s="4" t="str">
        <f t="shared" ref="W25" si="90">IF(AND(OR(U25="Gacha",U25="Origin"),ISBLANK(V25)),"서브밸류 필요","")</f>
        <v/>
      </c>
      <c r="AC25" s="4" t="str">
        <f t="shared" si="82"/>
        <v/>
      </c>
      <c r="AI25" s="4" t="str">
        <f t="shared" si="16"/>
        <v/>
      </c>
      <c r="AO25" s="4" t="str">
        <f t="shared" si="17"/>
        <v/>
      </c>
      <c r="AU25" s="4" t="str">
        <f t="shared" si="18"/>
        <v/>
      </c>
      <c r="BA25" s="4" t="str">
        <f t="shared" si="19"/>
        <v/>
      </c>
      <c r="BG25" s="4" t="str">
        <f t="shared" si="20"/>
        <v/>
      </c>
    </row>
    <row r="26" spans="1:62">
      <c r="A26" s="10" t="s">
        <v>122</v>
      </c>
      <c r="B26" t="s">
        <v>123</v>
      </c>
      <c r="C26" t="str">
        <f t="shared" ref="C26" si="91">IF(ISBLANK(I26),"",I26)
&amp;IF(ISBLANK(O26),"",", "&amp;O26)
&amp;IF(ISBLANK(U26),"",", "&amp;U26)
&amp;IF(ISBLANK(AA26),"",", "&amp;AA26)
&amp;IF(ISBLANK(AG26),"",", "&amp;AG26)
&amp;IF(ISBLANK(AM26),"",", "&amp;AM26)
&amp;IF(ISBLANK(AS26),"",", "&amp;AS26)
&amp;IF(ISBLANK(AY26),"",", "&amp;AY26)
&amp;IF(ISBLANK(BE26),"",", "&amp;BE26)</f>
        <v>Diamond</v>
      </c>
      <c r="D26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26" s="1" t="str">
        <f t="shared" ref="E26" si="92">IF(ISBLANK(J26),"",J26)
&amp;IF(ISBLANK(O26),"",", "&amp;P26)
&amp;IF(ISBLANK(U26),"",", "&amp;V26)
&amp;IF(ISBLANK(AA26),"",", "&amp;AB26)
&amp;IF(ISBLANK(AG26),"",", "&amp;AH26)
&amp;IF(ISBLANK(AM26),"",", "&amp;AN26)
&amp;IF(ISBLANK(AS26),"",", "&amp;AT26)
&amp;IF(ISBLANK(AY26),"",", "&amp;AZ26)
&amp;IF(ISBLANK(BE26),"",", "&amp;BF26)</f>
        <v>1</v>
      </c>
      <c r="F26" s="1" t="str">
        <f t="shared" ref="F26" si="93">IF(ISBLANK(L26),"",L26)
&amp;IF(ISBLANK(R26),"",", "&amp;R26)
&amp;IF(ISBLANK(X26),"",", "&amp;X26)
&amp;IF(ISBLANK(AD26),"",", "&amp;AD26)
&amp;IF(ISBLANK(AJ26),"",", "&amp;AJ26)
&amp;IF(ISBLANK(AP26),"",", "&amp;AP26)
&amp;IF(ISBLANK(AV26),"",", "&amp;AV26)
&amp;IF(ISBLANK(BB26),"",", "&amp;BB26)
&amp;IF(ISBLANK(BH26),"",", "&amp;BH26)</f>
        <v>1</v>
      </c>
      <c r="G26" s="1" t="str">
        <f t="shared" ref="G26" si="94">IF(ISBLANK(M26),"",M26)
&amp;IF(ISBLANK(S26),"",", "&amp;S26)
&amp;IF(ISBLANK(Y26),"",", "&amp;Y26)
&amp;IF(ISBLANK(AE26),"",", "&amp;AE26)
&amp;IF(ISBLANK(AK26),"",", "&amp;AK26)
&amp;IF(ISBLANK(AQ26),"",", "&amp;AQ26)
&amp;IF(ISBLANK(AW26),"",", "&amp;AW26)
&amp;IF(ISBLANK(BC26),"",", "&amp;BC26)
&amp;IF(ISBLANK(BI26),"",", "&amp;BI26)</f>
        <v>9999</v>
      </c>
      <c r="H26" s="1" t="str">
        <f t="shared" ref="H26" si="95">IF(ISBLANK(N26),"",N26)
&amp;IF(ISBLANK(T26),"",", "&amp;T26)
&amp;IF(ISBLANK(Z26),"",", "&amp;Z26)
&amp;IF(ISBLANK(AF26),"",", "&amp;AF26)
&amp;IF(ISBLANK(AL26),"",", "&amp;AL26)
&amp;IF(ISBLANK(AR26),"",", "&amp;AR26)
&amp;IF(ISBLANK(AX26),"",", "&amp;AX26)
&amp;IF(ISBLANK(BD26),"",", "&amp;BD26)
&amp;IF(ISBLANK(BJ26),"",", "&amp;BJ26)</f>
        <v>9999</v>
      </c>
      <c r="I26" s="3" t="s">
        <v>90</v>
      </c>
      <c r="J26">
        <v>1</v>
      </c>
      <c r="K26" s="4" t="str">
        <f t="shared" ref="K26" si="96">IF(AND(OR(I26="Gacha",I26="Origin"),ISBLANK(J26)),"서브밸류 필요","")</f>
        <v/>
      </c>
      <c r="L26">
        <v>1</v>
      </c>
      <c r="M26">
        <v>9999</v>
      </c>
      <c r="N26">
        <v>9999</v>
      </c>
      <c r="O26" s="3"/>
      <c r="Q26" s="4" t="str">
        <f t="shared" ref="Q26" si="97">IF(AND(OR(O26="Gacha",O26="Origin"),ISBLANK(P26)),"서브밸류 필요","")</f>
        <v/>
      </c>
      <c r="W26" s="4" t="str">
        <f t="shared" ref="W26:W27" si="98">IF(AND(OR(U26="Gacha",U26="Origin"),ISBLANK(V26)),"서브밸류 필요","")</f>
        <v/>
      </c>
      <c r="AC26" s="4" t="str">
        <f t="shared" si="82"/>
        <v/>
      </c>
      <c r="AI26" s="4" t="str">
        <f t="shared" si="16"/>
        <v/>
      </c>
      <c r="AO26" s="4" t="str">
        <f t="shared" si="17"/>
        <v/>
      </c>
      <c r="AU26" s="4" t="str">
        <f t="shared" si="18"/>
        <v/>
      </c>
      <c r="BA26" s="4" t="str">
        <f t="shared" si="19"/>
        <v/>
      </c>
      <c r="BG26" s="4" t="str">
        <f t="shared" si="20"/>
        <v/>
      </c>
    </row>
    <row r="27" spans="1:62">
      <c r="A27" s="10" t="s">
        <v>110</v>
      </c>
      <c r="B27" t="s">
        <v>109</v>
      </c>
      <c r="C27" t="str">
        <f t="shared" si="83"/>
        <v>Gacha, Gacha</v>
      </c>
      <c r="D27" s="1" t="str">
        <f t="shared" ca="1" si="84"/>
        <v>5, 5</v>
      </c>
      <c r="E27" s="1" t="str">
        <f t="shared" si="85"/>
        <v>o, o</v>
      </c>
      <c r="F27" s="1" t="str">
        <f t="shared" si="86"/>
        <v>1, 1</v>
      </c>
      <c r="G27" s="1" t="str">
        <f t="shared" si="87"/>
        <v>1, 1</v>
      </c>
      <c r="H27" s="1" t="str">
        <f t="shared" si="88"/>
        <v>1, 1</v>
      </c>
      <c r="I27" s="3" t="s">
        <v>13</v>
      </c>
      <c r="J27" t="s">
        <v>111</v>
      </c>
      <c r="K27" s="4" t="str">
        <f t="shared" si="89"/>
        <v/>
      </c>
      <c r="L27">
        <v>1</v>
      </c>
      <c r="M27">
        <v>1</v>
      </c>
      <c r="N27">
        <v>1</v>
      </c>
      <c r="O27" s="3" t="s">
        <v>13</v>
      </c>
      <c r="P27" t="s">
        <v>111</v>
      </c>
      <c r="Q27" s="4" t="str">
        <f t="shared" si="80"/>
        <v/>
      </c>
      <c r="R27">
        <v>1</v>
      </c>
      <c r="S27">
        <v>1</v>
      </c>
      <c r="T27">
        <v>1</v>
      </c>
      <c r="U27" s="3"/>
      <c r="W27" s="4" t="str">
        <f t="shared" si="98"/>
        <v/>
      </c>
      <c r="AA27" s="3"/>
      <c r="AC27" s="4" t="str">
        <f t="shared" si="82"/>
        <v/>
      </c>
      <c r="AG27" s="3"/>
      <c r="AI27" s="4" t="str">
        <f t="shared" si="16"/>
        <v/>
      </c>
      <c r="AM27" s="3"/>
      <c r="AO27" s="4" t="str">
        <f t="shared" si="17"/>
        <v/>
      </c>
      <c r="AS27" s="3"/>
      <c r="AU27" s="4" t="str">
        <f t="shared" si="18"/>
        <v/>
      </c>
      <c r="AY27" s="3"/>
      <c r="BA27" s="4" t="str">
        <f t="shared" si="19"/>
        <v/>
      </c>
      <c r="BE27" s="3"/>
      <c r="BG27" s="4" t="str">
        <f t="shared" si="20"/>
        <v/>
      </c>
    </row>
    <row r="28" spans="1:62">
      <c r="A28" s="10" t="s">
        <v>112</v>
      </c>
      <c r="B28" t="s">
        <v>117</v>
      </c>
      <c r="C28" t="str">
        <f t="shared" ref="C28:C32" si="99">IF(ISBLANK(I28),"",I28)
&amp;IF(ISBLANK(O28),"",", "&amp;O28)
&amp;IF(ISBLANK(U28),"",", "&amp;U28)
&amp;IF(ISBLANK(AA28),"",", "&amp;AA28)
&amp;IF(ISBLANK(AG28),"",", "&amp;AG28)
&amp;IF(ISBLANK(AM28),"",", "&amp;AM28)
&amp;IF(ISBLANK(AS28),"",", "&amp;AS28)
&amp;IF(ISBLANK(AY28),"",", "&amp;AY28)
&amp;IF(ISBLANK(BE28),"",", "&amp;BE28)</f>
        <v>Gacha, Gacha, Gacha</v>
      </c>
      <c r="D28" s="1" t="str">
        <f t="shared" ref="D28:D32" ca="1" si="10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5, 5, 5</v>
      </c>
      <c r="E28" s="1" t="str">
        <f t="shared" ref="E28:E32" si="101">IF(ISBLANK(J28),"",J28)
&amp;IF(ISBLANK(O28),"",", "&amp;P28)
&amp;IF(ISBLANK(U28),"",", "&amp;V28)
&amp;IF(ISBLANK(AA28),"",", "&amp;AB28)
&amp;IF(ISBLANK(AG28),"",", "&amp;AH28)
&amp;IF(ISBLANK(AM28),"",", "&amp;AN28)
&amp;IF(ISBLANK(AS28),"",", "&amp;AT28)
&amp;IF(ISBLANK(AY28),"",", "&amp;AZ28)
&amp;IF(ISBLANK(BE28),"",", "&amp;BF28)</f>
        <v>o, o, o</v>
      </c>
      <c r="F28" s="1" t="str">
        <f t="shared" ref="F28:F32" si="102">IF(ISBLANK(L28),"",L28)
&amp;IF(ISBLANK(R28),"",", "&amp;R28)
&amp;IF(ISBLANK(X28),"",", "&amp;X28)
&amp;IF(ISBLANK(AD28),"",", "&amp;AD28)
&amp;IF(ISBLANK(AJ28),"",", "&amp;AJ28)
&amp;IF(ISBLANK(AP28),"",", "&amp;AP28)
&amp;IF(ISBLANK(AV28),"",", "&amp;AV28)
&amp;IF(ISBLANK(BB28),"",", "&amp;BB28)
&amp;IF(ISBLANK(BH28),"",", "&amp;BH28)</f>
        <v>1, 1, 1</v>
      </c>
      <c r="G28" s="1" t="str">
        <f t="shared" ref="G28:G32" si="103">IF(ISBLANK(M28),"",M28)
&amp;IF(ISBLANK(S28),"",", "&amp;S28)
&amp;IF(ISBLANK(Y28),"",", "&amp;Y28)
&amp;IF(ISBLANK(AE28),"",", "&amp;AE28)
&amp;IF(ISBLANK(AK28),"",", "&amp;AK28)
&amp;IF(ISBLANK(AQ28),"",", "&amp;AQ28)
&amp;IF(ISBLANK(AW28),"",", "&amp;AW28)
&amp;IF(ISBLANK(BC28),"",", "&amp;BC28)
&amp;IF(ISBLANK(BI28),"",", "&amp;BI28)</f>
        <v>1, 1, 1</v>
      </c>
      <c r="H28" s="1" t="str">
        <f t="shared" ref="H28:H32" si="104">IF(ISBLANK(N28),"",N28)
&amp;IF(ISBLANK(T28),"",", "&amp;T28)
&amp;IF(ISBLANK(Z28),"",", "&amp;Z28)
&amp;IF(ISBLANK(AF28),"",", "&amp;AF28)
&amp;IF(ISBLANK(AL28),"",", "&amp;AL28)
&amp;IF(ISBLANK(AR28),"",", "&amp;AR28)
&amp;IF(ISBLANK(AX28),"",", "&amp;AX28)
&amp;IF(ISBLANK(BD28),"",", "&amp;BD28)
&amp;IF(ISBLANK(BJ28),"",", "&amp;BJ28)</f>
        <v>1, 1, 1</v>
      </c>
      <c r="I28" s="3" t="s">
        <v>13</v>
      </c>
      <c r="J28" t="s">
        <v>111</v>
      </c>
      <c r="K28" s="4" t="str">
        <f t="shared" ref="K28:K34" si="105">IF(AND(OR(I28="Gacha",I28="Origin"),ISBLANK(J28)),"서브밸류 필요","")</f>
        <v/>
      </c>
      <c r="L28">
        <v>1</v>
      </c>
      <c r="M28">
        <v>1</v>
      </c>
      <c r="N28">
        <v>1</v>
      </c>
      <c r="O28" s="3" t="s">
        <v>13</v>
      </c>
      <c r="P28" t="s">
        <v>111</v>
      </c>
      <c r="Q28" s="4" t="str">
        <f t="shared" ref="Q28:Q41" si="106">IF(AND(OR(O28="Gacha",O28="Origin"),ISBLANK(P28)),"서브밸류 필요","")</f>
        <v/>
      </c>
      <c r="R28">
        <v>1</v>
      </c>
      <c r="S28">
        <v>1</v>
      </c>
      <c r="T28">
        <v>1</v>
      </c>
      <c r="U28" s="3" t="s">
        <v>13</v>
      </c>
      <c r="V28" t="s">
        <v>111</v>
      </c>
      <c r="W28" s="4" t="str">
        <f t="shared" ref="W28:W34" si="107">IF(AND(OR(U28="Gacha",U28="Origin"),ISBLANK(V28)),"서브밸류 필요","")</f>
        <v/>
      </c>
      <c r="X28">
        <v>1</v>
      </c>
      <c r="Y28">
        <v>1</v>
      </c>
      <c r="Z28">
        <v>1</v>
      </c>
      <c r="AC28" s="4" t="str">
        <f t="shared" si="82"/>
        <v/>
      </c>
      <c r="AI28" s="4" t="str">
        <f t="shared" si="16"/>
        <v/>
      </c>
      <c r="AO28" s="4" t="str">
        <f t="shared" si="17"/>
        <v/>
      </c>
      <c r="AU28" s="4" t="str">
        <f t="shared" si="18"/>
        <v/>
      </c>
      <c r="BA28" s="4" t="str">
        <f t="shared" si="19"/>
        <v/>
      </c>
      <c r="BG28" s="4" t="str">
        <f t="shared" si="20"/>
        <v/>
      </c>
    </row>
    <row r="29" spans="1:62">
      <c r="A29" s="10" t="s">
        <v>113</v>
      </c>
      <c r="B29" t="s">
        <v>118</v>
      </c>
      <c r="C29" t="str">
        <f t="shared" si="99"/>
        <v>Gacha, Gacha, Gacha, Gacha</v>
      </c>
      <c r="D29" s="1" t="str">
        <f t="shared" ca="1" si="100"/>
        <v>5, 5, 5, 5</v>
      </c>
      <c r="E29" s="1" t="str">
        <f t="shared" si="101"/>
        <v>o, o, o, o</v>
      </c>
      <c r="F29" s="1" t="str">
        <f t="shared" si="102"/>
        <v>1, 1, 1, 1</v>
      </c>
      <c r="G29" s="1" t="str">
        <f t="shared" si="103"/>
        <v>1, 1, 1, 1</v>
      </c>
      <c r="H29" s="1" t="str">
        <f t="shared" si="104"/>
        <v>1, 1, 1, 1</v>
      </c>
      <c r="I29" s="3" t="s">
        <v>13</v>
      </c>
      <c r="J29" t="s">
        <v>111</v>
      </c>
      <c r="K29" s="4" t="str">
        <f t="shared" si="105"/>
        <v/>
      </c>
      <c r="L29">
        <v>1</v>
      </c>
      <c r="M29">
        <v>1</v>
      </c>
      <c r="N29">
        <v>1</v>
      </c>
      <c r="O29" s="3" t="s">
        <v>13</v>
      </c>
      <c r="P29" t="s">
        <v>111</v>
      </c>
      <c r="Q29" s="4" t="str">
        <f t="shared" si="106"/>
        <v/>
      </c>
      <c r="R29">
        <v>1</v>
      </c>
      <c r="S29">
        <v>1</v>
      </c>
      <c r="T29">
        <v>1</v>
      </c>
      <c r="U29" s="3" t="s">
        <v>13</v>
      </c>
      <c r="V29" t="s">
        <v>111</v>
      </c>
      <c r="W29" s="4" t="str">
        <f t="shared" si="107"/>
        <v/>
      </c>
      <c r="X29">
        <v>1</v>
      </c>
      <c r="Y29">
        <v>1</v>
      </c>
      <c r="Z29">
        <v>1</v>
      </c>
      <c r="AA29" s="3" t="s">
        <v>13</v>
      </c>
      <c r="AB29" t="s">
        <v>111</v>
      </c>
      <c r="AC29" s="4" t="str">
        <f t="shared" si="82"/>
        <v/>
      </c>
      <c r="AD29">
        <v>1</v>
      </c>
      <c r="AE29">
        <v>1</v>
      </c>
      <c r="AF29">
        <v>1</v>
      </c>
      <c r="AI29" s="4" t="str">
        <f t="shared" si="16"/>
        <v/>
      </c>
      <c r="AO29" s="4" t="str">
        <f t="shared" si="17"/>
        <v/>
      </c>
      <c r="AU29" s="4" t="str">
        <f t="shared" si="18"/>
        <v/>
      </c>
      <c r="BA29" s="4" t="str">
        <f t="shared" si="19"/>
        <v/>
      </c>
      <c r="BG29" s="4" t="str">
        <f t="shared" si="20"/>
        <v/>
      </c>
    </row>
    <row r="30" spans="1:62">
      <c r="A30" s="10" t="s">
        <v>114</v>
      </c>
      <c r="B30" t="s">
        <v>119</v>
      </c>
      <c r="C30" t="str">
        <f t="shared" si="99"/>
        <v>Gacha, Gacha, Gacha, Gacha, Gacha</v>
      </c>
      <c r="D30" s="1" t="str">
        <f t="shared" ca="1" si="100"/>
        <v>5, 5, 5, 5, 5</v>
      </c>
      <c r="E30" s="1" t="str">
        <f t="shared" si="101"/>
        <v>o, o, o, o, o</v>
      </c>
      <c r="F30" s="1" t="str">
        <f t="shared" si="102"/>
        <v>1, 1, 1, 1, 1</v>
      </c>
      <c r="G30" s="1" t="str">
        <f t="shared" si="103"/>
        <v>1, 1, 1, 1, 1</v>
      </c>
      <c r="H30" s="1" t="str">
        <f t="shared" si="104"/>
        <v>1, 1, 1, 1, 1</v>
      </c>
      <c r="I30" s="3" t="s">
        <v>13</v>
      </c>
      <c r="J30" t="s">
        <v>111</v>
      </c>
      <c r="K30" s="4" t="str">
        <f t="shared" si="105"/>
        <v/>
      </c>
      <c r="L30">
        <v>1</v>
      </c>
      <c r="M30">
        <v>1</v>
      </c>
      <c r="N30">
        <v>1</v>
      </c>
      <c r="O30" s="3" t="s">
        <v>13</v>
      </c>
      <c r="P30" t="s">
        <v>111</v>
      </c>
      <c r="Q30" s="4" t="str">
        <f t="shared" si="106"/>
        <v/>
      </c>
      <c r="R30">
        <v>1</v>
      </c>
      <c r="S30">
        <v>1</v>
      </c>
      <c r="T30">
        <v>1</v>
      </c>
      <c r="U30" s="3" t="s">
        <v>13</v>
      </c>
      <c r="V30" t="s">
        <v>111</v>
      </c>
      <c r="W30" s="4" t="str">
        <f t="shared" si="107"/>
        <v/>
      </c>
      <c r="X30">
        <v>1</v>
      </c>
      <c r="Y30">
        <v>1</v>
      </c>
      <c r="Z30">
        <v>1</v>
      </c>
      <c r="AA30" s="3" t="s">
        <v>13</v>
      </c>
      <c r="AB30" t="s">
        <v>111</v>
      </c>
      <c r="AC30" s="4" t="str">
        <f t="shared" si="82"/>
        <v/>
      </c>
      <c r="AD30">
        <v>1</v>
      </c>
      <c r="AE30">
        <v>1</v>
      </c>
      <c r="AF30">
        <v>1</v>
      </c>
      <c r="AG30" s="3" t="s">
        <v>13</v>
      </c>
      <c r="AH30" t="s">
        <v>111</v>
      </c>
      <c r="AI30" s="4" t="str">
        <f t="shared" si="16"/>
        <v/>
      </c>
      <c r="AJ30">
        <v>1</v>
      </c>
      <c r="AK30">
        <v>1</v>
      </c>
      <c r="AL30">
        <v>1</v>
      </c>
      <c r="AO30" s="4" t="str">
        <f t="shared" si="17"/>
        <v/>
      </c>
      <c r="AU30" s="4" t="str">
        <f t="shared" si="18"/>
        <v/>
      </c>
      <c r="BA30" s="4" t="str">
        <f t="shared" si="19"/>
        <v/>
      </c>
      <c r="BG30" s="4" t="str">
        <f t="shared" si="20"/>
        <v/>
      </c>
    </row>
    <row r="31" spans="1:62">
      <c r="A31" s="10" t="s">
        <v>115</v>
      </c>
      <c r="B31" t="s">
        <v>120</v>
      </c>
      <c r="C31" t="str">
        <f t="shared" si="99"/>
        <v>Gacha, Gacha, Gacha, Gacha, Gacha, Gacha</v>
      </c>
      <c r="D31" s="1" t="str">
        <f t="shared" ca="1" si="100"/>
        <v>5, 5, 5, 5, 5, 5</v>
      </c>
      <c r="E31" s="1" t="str">
        <f t="shared" si="101"/>
        <v>o, o, o, o, o, o</v>
      </c>
      <c r="F31" s="1" t="str">
        <f t="shared" si="102"/>
        <v>1, 1, 1, 1, 1, 1</v>
      </c>
      <c r="G31" s="1" t="str">
        <f t="shared" si="103"/>
        <v>1, 1, 1, 1, 1, 1</v>
      </c>
      <c r="H31" s="1" t="str">
        <f t="shared" si="104"/>
        <v>1, 1, 1, 1, 1, 1</v>
      </c>
      <c r="I31" s="3" t="s">
        <v>13</v>
      </c>
      <c r="J31" t="s">
        <v>111</v>
      </c>
      <c r="K31" s="4" t="str">
        <f t="shared" si="105"/>
        <v/>
      </c>
      <c r="L31">
        <v>1</v>
      </c>
      <c r="M31">
        <v>1</v>
      </c>
      <c r="N31">
        <v>1</v>
      </c>
      <c r="O31" s="3" t="s">
        <v>13</v>
      </c>
      <c r="P31" t="s">
        <v>111</v>
      </c>
      <c r="Q31" s="4" t="str">
        <f t="shared" si="106"/>
        <v/>
      </c>
      <c r="R31">
        <v>1</v>
      </c>
      <c r="S31">
        <v>1</v>
      </c>
      <c r="T31">
        <v>1</v>
      </c>
      <c r="U31" s="3" t="s">
        <v>13</v>
      </c>
      <c r="V31" t="s">
        <v>111</v>
      </c>
      <c r="W31" s="4" t="str">
        <f t="shared" si="107"/>
        <v/>
      </c>
      <c r="X31">
        <v>1</v>
      </c>
      <c r="Y31">
        <v>1</v>
      </c>
      <c r="Z31">
        <v>1</v>
      </c>
      <c r="AA31" s="3" t="s">
        <v>13</v>
      </c>
      <c r="AB31" t="s">
        <v>111</v>
      </c>
      <c r="AC31" s="4" t="str">
        <f t="shared" si="82"/>
        <v/>
      </c>
      <c r="AD31">
        <v>1</v>
      </c>
      <c r="AE31">
        <v>1</v>
      </c>
      <c r="AF31">
        <v>1</v>
      </c>
      <c r="AG31" s="3" t="s">
        <v>13</v>
      </c>
      <c r="AH31" t="s">
        <v>111</v>
      </c>
      <c r="AI31" s="4" t="str">
        <f t="shared" si="16"/>
        <v/>
      </c>
      <c r="AJ31">
        <v>1</v>
      </c>
      <c r="AK31">
        <v>1</v>
      </c>
      <c r="AL31">
        <v>1</v>
      </c>
      <c r="AM31" s="3" t="s">
        <v>13</v>
      </c>
      <c r="AN31" t="s">
        <v>111</v>
      </c>
      <c r="AO31" s="4" t="str">
        <f t="shared" si="17"/>
        <v/>
      </c>
      <c r="AP31">
        <v>1</v>
      </c>
      <c r="AQ31">
        <v>1</v>
      </c>
      <c r="AR31">
        <v>1</v>
      </c>
      <c r="AU31" s="4" t="str">
        <f t="shared" si="18"/>
        <v/>
      </c>
      <c r="BA31" s="4" t="str">
        <f t="shared" si="19"/>
        <v/>
      </c>
      <c r="BG31" s="4" t="str">
        <f t="shared" si="20"/>
        <v/>
      </c>
    </row>
    <row r="32" spans="1:62">
      <c r="A32" s="10" t="s">
        <v>116</v>
      </c>
      <c r="B32" t="s">
        <v>121</v>
      </c>
      <c r="C32" t="str">
        <f t="shared" si="99"/>
        <v>Gacha, Gacha, Gacha, Gacha, Gacha, Gacha, Gacha</v>
      </c>
      <c r="D32" s="1" t="str">
        <f t="shared" ca="1" si="100"/>
        <v>5, 5, 5, 5, 5, 5, 5</v>
      </c>
      <c r="E32" s="1" t="str">
        <f t="shared" si="101"/>
        <v>o, o, o, o, o, o, o</v>
      </c>
      <c r="F32" s="1" t="str">
        <f t="shared" si="102"/>
        <v>1, 1, 1, 1, 1, 1, 1</v>
      </c>
      <c r="G32" s="1" t="str">
        <f t="shared" si="103"/>
        <v>1, 1, 1, 1, 1, 1, 1</v>
      </c>
      <c r="H32" s="1" t="str">
        <f t="shared" si="104"/>
        <v>1, 1, 1, 1, 1, 1, 1</v>
      </c>
      <c r="I32" s="3" t="s">
        <v>13</v>
      </c>
      <c r="J32" t="s">
        <v>111</v>
      </c>
      <c r="K32" s="4" t="str">
        <f t="shared" si="105"/>
        <v/>
      </c>
      <c r="L32">
        <v>1</v>
      </c>
      <c r="M32">
        <v>1</v>
      </c>
      <c r="N32">
        <v>1</v>
      </c>
      <c r="O32" s="3" t="s">
        <v>13</v>
      </c>
      <c r="P32" t="s">
        <v>111</v>
      </c>
      <c r="Q32" s="4" t="str">
        <f t="shared" si="106"/>
        <v/>
      </c>
      <c r="R32">
        <v>1</v>
      </c>
      <c r="S32">
        <v>1</v>
      </c>
      <c r="T32">
        <v>1</v>
      </c>
      <c r="U32" s="3" t="s">
        <v>13</v>
      </c>
      <c r="V32" t="s">
        <v>111</v>
      </c>
      <c r="W32" s="4" t="str">
        <f t="shared" si="107"/>
        <v/>
      </c>
      <c r="X32">
        <v>1</v>
      </c>
      <c r="Y32">
        <v>1</v>
      </c>
      <c r="Z32">
        <v>1</v>
      </c>
      <c r="AA32" s="3" t="s">
        <v>13</v>
      </c>
      <c r="AB32" t="s">
        <v>111</v>
      </c>
      <c r="AC32" s="4" t="str">
        <f t="shared" si="82"/>
        <v/>
      </c>
      <c r="AD32">
        <v>1</v>
      </c>
      <c r="AE32">
        <v>1</v>
      </c>
      <c r="AF32">
        <v>1</v>
      </c>
      <c r="AG32" s="3" t="s">
        <v>13</v>
      </c>
      <c r="AH32" t="s">
        <v>111</v>
      </c>
      <c r="AI32" s="4" t="str">
        <f t="shared" si="16"/>
        <v/>
      </c>
      <c r="AJ32">
        <v>1</v>
      </c>
      <c r="AK32">
        <v>1</v>
      </c>
      <c r="AL32">
        <v>1</v>
      </c>
      <c r="AM32" s="3" t="s">
        <v>13</v>
      </c>
      <c r="AN32" t="s">
        <v>111</v>
      </c>
      <c r="AO32" s="4" t="str">
        <f t="shared" si="17"/>
        <v/>
      </c>
      <c r="AP32">
        <v>1</v>
      </c>
      <c r="AQ32">
        <v>1</v>
      </c>
      <c r="AR32">
        <v>1</v>
      </c>
      <c r="AS32" s="3" t="s">
        <v>13</v>
      </c>
      <c r="AT32" t="s">
        <v>111</v>
      </c>
      <c r="AU32" s="4" t="str">
        <f t="shared" si="18"/>
        <v/>
      </c>
      <c r="AV32">
        <v>1</v>
      </c>
      <c r="AW32">
        <v>1</v>
      </c>
      <c r="AX32">
        <v>1</v>
      </c>
      <c r="BA32" s="4" t="str">
        <f t="shared" si="19"/>
        <v/>
      </c>
      <c r="BG32" s="4" t="str">
        <f t="shared" si="20"/>
        <v/>
      </c>
    </row>
    <row r="33" spans="1:59">
      <c r="A33" s="10" t="s">
        <v>124</v>
      </c>
      <c r="B33" t="s">
        <v>126</v>
      </c>
      <c r="C33" t="str">
        <f t="shared" ref="C33:C34" si="108">IF(ISBLANK(I33),"",I33)
&amp;IF(ISBLANK(O33),"",", "&amp;O33)
&amp;IF(ISBLANK(U33),"",", "&amp;U33)
&amp;IF(ISBLANK(AA33),"",", "&amp;AA33)
&amp;IF(ISBLANK(AG33),"",", "&amp;AG33)
&amp;IF(ISBLANK(AM33),"",", "&amp;AM33)
&amp;IF(ISBLANK(AS33),"",", "&amp;AS33)
&amp;IF(ISBLANK(AY33),"",", "&amp;AY33)
&amp;IF(ISBLANK(BE33),"",", "&amp;BE33)</f>
        <v>Origin</v>
      </c>
      <c r="D33" s="1" t="str">
        <f t="shared" ref="D33:D34" ca="1" si="10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9</v>
      </c>
      <c r="E33" s="1" t="str">
        <f t="shared" ref="E33:E34" si="110">IF(ISBLANK(J33),"",J33)
&amp;IF(ISBLANK(O33),"",", "&amp;P33)
&amp;IF(ISBLANK(U33),"",", "&amp;V33)
&amp;IF(ISBLANK(AA33),"",", "&amp;AB33)
&amp;IF(ISBLANK(AG33),"",", "&amp;AH33)
&amp;IF(ISBLANK(AM33),"",", "&amp;AN33)
&amp;IF(ISBLANK(AS33),"",", "&amp;AT33)
&amp;IF(ISBLANK(AY33),"",", "&amp;AZ33)
&amp;IF(ISBLANK(BE33),"",", "&amp;BF33)</f>
        <v>l</v>
      </c>
      <c r="F33" s="1" t="str">
        <f t="shared" ref="F33:F34" si="111">IF(ISBLANK(L33),"",L33)
&amp;IF(ISBLANK(R33),"",", "&amp;R33)
&amp;IF(ISBLANK(X33),"",", "&amp;X33)
&amp;IF(ISBLANK(AD33),"",", "&amp;AD33)
&amp;IF(ISBLANK(AJ33),"",", "&amp;AJ33)
&amp;IF(ISBLANK(AP33),"",", "&amp;AP33)
&amp;IF(ISBLANK(AV33),"",", "&amp;AV33)
&amp;IF(ISBLANK(BB33),"",", "&amp;BB33)
&amp;IF(ISBLANK(BH33),"",", "&amp;BH33)</f>
        <v>1</v>
      </c>
      <c r="G33" s="1" t="str">
        <f t="shared" ref="G33:G34" si="112">IF(ISBLANK(M33),"",M33)
&amp;IF(ISBLANK(S33),"",", "&amp;S33)
&amp;IF(ISBLANK(Y33),"",", "&amp;Y33)
&amp;IF(ISBLANK(AE33),"",", "&amp;AE33)
&amp;IF(ISBLANK(AK33),"",", "&amp;AK33)
&amp;IF(ISBLANK(AQ33),"",", "&amp;AQ33)
&amp;IF(ISBLANK(AW33),"",", "&amp;AW33)
&amp;IF(ISBLANK(BC33),"",", "&amp;BC33)
&amp;IF(ISBLANK(BI33),"",", "&amp;BI33)</f>
        <v>1</v>
      </c>
      <c r="H33" s="1" t="str">
        <f t="shared" ref="H33:H34" si="113">IF(ISBLANK(N33),"",N33)
&amp;IF(ISBLANK(T33),"",", "&amp;T33)
&amp;IF(ISBLANK(Z33),"",", "&amp;Z33)
&amp;IF(ISBLANK(AF33),"",", "&amp;AF33)
&amp;IF(ISBLANK(AL33),"",", "&amp;AL33)
&amp;IF(ISBLANK(AR33),"",", "&amp;AR33)
&amp;IF(ISBLANK(AX33),"",", "&amp;AX33)
&amp;IF(ISBLANK(BD33),"",", "&amp;BD33)
&amp;IF(ISBLANK(BJ33),"",", "&amp;BJ33)</f>
        <v>1</v>
      </c>
      <c r="I33" s="3" t="s">
        <v>77</v>
      </c>
      <c r="J33" t="s">
        <v>128</v>
      </c>
      <c r="K33" s="4" t="str">
        <f t="shared" si="105"/>
        <v/>
      </c>
      <c r="L33">
        <v>1</v>
      </c>
      <c r="M33">
        <v>1</v>
      </c>
      <c r="N33">
        <v>1</v>
      </c>
      <c r="O33" s="3"/>
      <c r="Q33" s="4" t="str">
        <f t="shared" si="106"/>
        <v/>
      </c>
      <c r="U33" s="3"/>
      <c r="W33" s="4" t="str">
        <f t="shared" si="107"/>
        <v/>
      </c>
      <c r="AA33" s="3"/>
      <c r="AC33" s="4" t="str">
        <f t="shared" si="82"/>
        <v/>
      </c>
      <c r="AG33" s="3"/>
      <c r="AI33" s="4" t="str">
        <f t="shared" si="16"/>
        <v/>
      </c>
      <c r="AM33" s="3"/>
      <c r="AO33" s="4" t="str">
        <f t="shared" si="17"/>
        <v/>
      </c>
      <c r="AS33" s="3"/>
      <c r="AU33" s="4" t="str">
        <f t="shared" si="18"/>
        <v/>
      </c>
      <c r="AY33" s="3"/>
      <c r="BA33" s="4" t="str">
        <f t="shared" si="19"/>
        <v/>
      </c>
      <c r="BE33" s="3"/>
      <c r="BG33" s="4" t="str">
        <f t="shared" si="20"/>
        <v/>
      </c>
    </row>
    <row r="34" spans="1:59">
      <c r="A34" s="10" t="s">
        <v>125</v>
      </c>
      <c r="B34" t="s">
        <v>127</v>
      </c>
      <c r="C34" t="str">
        <f t="shared" si="108"/>
        <v>Origin</v>
      </c>
      <c r="D34" s="1" t="str">
        <f t="shared" ca="1" si="109"/>
        <v>9</v>
      </c>
      <c r="E34" s="1" t="str">
        <f t="shared" si="110"/>
        <v>u</v>
      </c>
      <c r="F34" s="1" t="str">
        <f t="shared" si="111"/>
        <v>1</v>
      </c>
      <c r="G34" s="1" t="str">
        <f t="shared" si="112"/>
        <v>1</v>
      </c>
      <c r="H34" s="1" t="str">
        <f t="shared" si="113"/>
        <v>1</v>
      </c>
      <c r="I34" s="3" t="s">
        <v>77</v>
      </c>
      <c r="J34" t="s">
        <v>129</v>
      </c>
      <c r="K34" s="4" t="str">
        <f t="shared" si="105"/>
        <v/>
      </c>
      <c r="L34">
        <v>1</v>
      </c>
      <c r="M34">
        <v>1</v>
      </c>
      <c r="N34">
        <v>1</v>
      </c>
      <c r="O34" s="3"/>
      <c r="Q34" s="4" t="str">
        <f t="shared" si="106"/>
        <v/>
      </c>
      <c r="U34" s="3"/>
      <c r="W34" s="4" t="str">
        <f t="shared" ref="W34:W41" si="114">IF(AND(OR(U34="Gacha",U34="Origin"),ISBLANK(V34)),"서브밸류 필요","")</f>
        <v/>
      </c>
      <c r="AA34" s="3"/>
      <c r="AC34" s="4" t="str">
        <f t="shared" ref="AC34:AC41" si="115">IF(AND(OR(AA34="Gacha",AA34="Origin"),ISBLANK(AB34)),"서브밸류 필요","")</f>
        <v/>
      </c>
      <c r="AG34" s="3"/>
      <c r="AI34" s="4" t="str">
        <f t="shared" ref="AI34:AI41" si="116">IF(AND(OR(AG34="Gacha",AG34="Origin"),ISBLANK(AH34)),"서브밸류 필요","")</f>
        <v/>
      </c>
      <c r="AM34" s="3"/>
      <c r="AO34" s="4" t="str">
        <f t="shared" ref="AO34:AO41" si="117">IF(AND(OR(AM34="Gacha",AM34="Origin"),ISBLANK(AN34)),"서브밸류 필요","")</f>
        <v/>
      </c>
      <c r="AS34" s="3"/>
      <c r="AU34" s="4" t="str">
        <f t="shared" ref="AU34:AU41" si="118">IF(AND(OR(AS34="Gacha",AS34="Origin"),ISBLANK(AT34)),"서브밸류 필요","")</f>
        <v/>
      </c>
      <c r="AY34" s="3"/>
      <c r="BA34" s="4" t="str">
        <f t="shared" ref="BA34:BA41" si="119">IF(AND(OR(AY34="Gacha",AY34="Origin"),ISBLANK(AZ34)),"서브밸류 필요","")</f>
        <v/>
      </c>
      <c r="BE34" s="3"/>
      <c r="BG34" s="4" t="str">
        <f t="shared" ref="BG34:BG41" si="120">IF(AND(OR(BE34="Gacha",BE34="Origin"),ISBLANK(BF34)),"서브밸류 필요","")</f>
        <v/>
      </c>
    </row>
    <row r="35" spans="1:59">
      <c r="A35" s="10" t="s">
        <v>153</v>
      </c>
      <c r="B35" t="s">
        <v>147</v>
      </c>
      <c r="C35" t="str">
        <f t="shared" ref="C35:C38" si="121">IF(ISBLANK(I35),"",I35)
&amp;IF(ISBLANK(O35),"",", "&amp;O35)
&amp;IF(ISBLANK(U35),"",", "&amp;U35)
&amp;IF(ISBLANK(AA35),"",", "&amp;AA35)
&amp;IF(ISBLANK(AG35),"",", "&amp;AG35)
&amp;IF(ISBLANK(AM35),"",", "&amp;AM35)
&amp;IF(ISBLANK(AS35),"",", "&amp;AS35)
&amp;IF(ISBLANK(AY35),"",", "&amp;AY35)
&amp;IF(ISBLANK(BE35),"",", "&amp;BE35)</f>
        <v>Gacha</v>
      </c>
      <c r="D35" s="1" t="str">
        <f t="shared" ref="D35:D38" ca="1" si="12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35" s="1" t="str">
        <f t="shared" ref="E35:E38" si="123">IF(ISBLANK(J35),"",J35)
&amp;IF(ISBLANK(O35),"",", "&amp;P35)
&amp;IF(ISBLANK(U35),"",", "&amp;V35)
&amp;IF(ISBLANK(AA35),"",", "&amp;AB35)
&amp;IF(ISBLANK(AG35),"",", "&amp;AH35)
&amp;IF(ISBLANK(AM35),"",", "&amp;AN35)
&amp;IF(ISBLANK(AS35),"",", "&amp;AT35)
&amp;IF(ISBLANK(AY35),"",", "&amp;AZ35)
&amp;IF(ISBLANK(BE35),"",", "&amp;BF35)</f>
        <v>n</v>
      </c>
      <c r="F35" s="1" t="str">
        <f t="shared" ref="F35:F38" si="124">IF(ISBLANK(L35),"",L35)
&amp;IF(ISBLANK(R35),"",", "&amp;R35)
&amp;IF(ISBLANK(X35),"",", "&amp;X35)
&amp;IF(ISBLANK(AD35),"",", "&amp;AD35)
&amp;IF(ISBLANK(AJ35),"",", "&amp;AJ35)
&amp;IF(ISBLANK(AP35),"",", "&amp;AP35)
&amp;IF(ISBLANK(AV35),"",", "&amp;AV35)
&amp;IF(ISBLANK(BB35),"",", "&amp;BB35)
&amp;IF(ISBLANK(BH35),"",", "&amp;BH35)</f>
        <v>1</v>
      </c>
      <c r="G35" s="1" t="str">
        <f t="shared" ref="G35:G38" si="125">IF(ISBLANK(M35),"",M35)
&amp;IF(ISBLANK(S35),"",", "&amp;S35)
&amp;IF(ISBLANK(Y35),"",", "&amp;Y35)
&amp;IF(ISBLANK(AE35),"",", "&amp;AE35)
&amp;IF(ISBLANK(AK35),"",", "&amp;AK35)
&amp;IF(ISBLANK(AQ35),"",", "&amp;AQ35)
&amp;IF(ISBLANK(AW35),"",", "&amp;AW35)
&amp;IF(ISBLANK(BC35),"",", "&amp;BC35)
&amp;IF(ISBLANK(BI35),"",", "&amp;BI35)</f>
        <v>1</v>
      </c>
      <c r="H35" s="1" t="str">
        <f t="shared" ref="H35:H38" si="126">IF(ISBLANK(N35),"",N35)
&amp;IF(ISBLANK(T35),"",", "&amp;T35)
&amp;IF(ISBLANK(Z35),"",", "&amp;Z35)
&amp;IF(ISBLANK(AF35),"",", "&amp;AF35)
&amp;IF(ISBLANK(AL35),"",", "&amp;AL35)
&amp;IF(ISBLANK(AR35),"",", "&amp;AR35)
&amp;IF(ISBLANK(AX35),"",", "&amp;AX35)
&amp;IF(ISBLANK(BD35),"",", "&amp;BD35)
&amp;IF(ISBLANK(BJ35),"",", "&amp;BJ35)</f>
        <v>1</v>
      </c>
      <c r="I35" s="3" t="s">
        <v>13</v>
      </c>
      <c r="J35" t="s">
        <v>150</v>
      </c>
      <c r="K35" s="4" t="str">
        <f t="shared" ref="K35:K38" si="127">IF(AND(OR(I35="Gacha",I35="Origin"),ISBLANK(J35)),"서브밸류 필요","")</f>
        <v/>
      </c>
      <c r="L35">
        <v>1</v>
      </c>
      <c r="M35">
        <v>1</v>
      </c>
      <c r="N35">
        <v>1</v>
      </c>
      <c r="O35" s="3"/>
      <c r="Q35" s="4" t="str">
        <f t="shared" si="106"/>
        <v/>
      </c>
      <c r="U35" s="3"/>
      <c r="W35" s="4" t="str">
        <f t="shared" si="114"/>
        <v/>
      </c>
      <c r="AA35" s="3"/>
      <c r="AC35" s="4" t="str">
        <f t="shared" si="115"/>
        <v/>
      </c>
      <c r="AG35" s="3"/>
      <c r="AI35" s="4" t="str">
        <f t="shared" si="116"/>
        <v/>
      </c>
      <c r="AM35" s="3"/>
      <c r="AO35" s="4" t="str">
        <f t="shared" si="117"/>
        <v/>
      </c>
      <c r="AS35" s="3"/>
      <c r="AU35" s="4" t="str">
        <f t="shared" si="118"/>
        <v/>
      </c>
      <c r="AY35" s="3"/>
      <c r="BA35" s="4" t="str">
        <f t="shared" si="119"/>
        <v/>
      </c>
      <c r="BE35" s="3"/>
      <c r="BG35" s="4" t="str">
        <f t="shared" si="120"/>
        <v/>
      </c>
    </row>
    <row r="36" spans="1:59">
      <c r="A36" s="10" t="s">
        <v>154</v>
      </c>
      <c r="B36" t="s">
        <v>148</v>
      </c>
      <c r="C36" t="str">
        <f t="shared" si="121"/>
        <v>Gacha</v>
      </c>
      <c r="D36" s="1" t="str">
        <f t="shared" ca="1" si="122"/>
        <v>5</v>
      </c>
      <c r="E36" s="1" t="str">
        <f t="shared" si="123"/>
        <v>j</v>
      </c>
      <c r="F36" s="1" t="str">
        <f t="shared" si="124"/>
        <v>1</v>
      </c>
      <c r="G36" s="1" t="str">
        <f t="shared" si="125"/>
        <v>1</v>
      </c>
      <c r="H36" s="1" t="str">
        <f t="shared" si="126"/>
        <v>1</v>
      </c>
      <c r="I36" s="3" t="s">
        <v>13</v>
      </c>
      <c r="J36" t="s">
        <v>151</v>
      </c>
      <c r="K36" s="4" t="str">
        <f t="shared" si="127"/>
        <v/>
      </c>
      <c r="L36">
        <v>1</v>
      </c>
      <c r="M36">
        <v>1</v>
      </c>
      <c r="N36">
        <v>1</v>
      </c>
      <c r="O36" s="3"/>
      <c r="Q36" s="4" t="str">
        <f t="shared" si="106"/>
        <v/>
      </c>
      <c r="U36" s="3"/>
      <c r="W36" s="4" t="str">
        <f t="shared" si="114"/>
        <v/>
      </c>
      <c r="AA36" s="3"/>
      <c r="AC36" s="4" t="str">
        <f t="shared" si="115"/>
        <v/>
      </c>
      <c r="AG36" s="3"/>
      <c r="AI36" s="4" t="str">
        <f t="shared" si="116"/>
        <v/>
      </c>
      <c r="AM36" s="3"/>
      <c r="AO36" s="4" t="str">
        <f t="shared" si="117"/>
        <v/>
      </c>
      <c r="AS36" s="3"/>
      <c r="AU36" s="4" t="str">
        <f t="shared" si="118"/>
        <v/>
      </c>
      <c r="AY36" s="3"/>
      <c r="BA36" s="4" t="str">
        <f t="shared" si="119"/>
        <v/>
      </c>
      <c r="BE36" s="3"/>
      <c r="BG36" s="4" t="str">
        <f t="shared" si="120"/>
        <v/>
      </c>
    </row>
    <row r="37" spans="1:59">
      <c r="A37" s="10" t="s">
        <v>155</v>
      </c>
      <c r="B37" t="s">
        <v>149</v>
      </c>
      <c r="C37" t="str">
        <f t="shared" si="121"/>
        <v>Gacha</v>
      </c>
      <c r="D37" s="1" t="str">
        <f t="shared" ca="1" si="122"/>
        <v>5</v>
      </c>
      <c r="E37" s="1" t="str">
        <f t="shared" si="123"/>
        <v>q</v>
      </c>
      <c r="F37" s="1" t="str">
        <f t="shared" si="124"/>
        <v>1</v>
      </c>
      <c r="G37" s="1" t="str">
        <f t="shared" si="125"/>
        <v>1</v>
      </c>
      <c r="H37" s="1" t="str">
        <f t="shared" si="126"/>
        <v>1</v>
      </c>
      <c r="I37" s="3" t="s">
        <v>13</v>
      </c>
      <c r="J37" t="s">
        <v>152</v>
      </c>
      <c r="K37" s="4" t="str">
        <f t="shared" si="127"/>
        <v/>
      </c>
      <c r="L37">
        <v>1</v>
      </c>
      <c r="M37">
        <v>1</v>
      </c>
      <c r="N37">
        <v>1</v>
      </c>
      <c r="O37" s="3"/>
      <c r="Q37" s="4" t="str">
        <f t="shared" si="106"/>
        <v/>
      </c>
      <c r="U37" s="3"/>
      <c r="W37" s="4" t="str">
        <f t="shared" si="114"/>
        <v/>
      </c>
      <c r="AA37" s="3"/>
      <c r="AC37" s="4" t="str">
        <f t="shared" si="115"/>
        <v/>
      </c>
      <c r="AG37" s="3"/>
      <c r="AI37" s="4" t="str">
        <f t="shared" si="116"/>
        <v/>
      </c>
      <c r="AM37" s="3"/>
      <c r="AO37" s="4" t="str">
        <f t="shared" si="117"/>
        <v/>
      </c>
      <c r="AS37" s="3"/>
      <c r="AU37" s="4" t="str">
        <f t="shared" si="118"/>
        <v/>
      </c>
      <c r="AY37" s="3"/>
      <c r="BA37" s="4" t="str">
        <f t="shared" si="119"/>
        <v/>
      </c>
      <c r="BE37" s="3"/>
      <c r="BG37" s="4" t="str">
        <f t="shared" si="120"/>
        <v/>
      </c>
    </row>
    <row r="38" spans="1:59">
      <c r="A38" s="10" t="s">
        <v>162</v>
      </c>
      <c r="B38" t="s">
        <v>158</v>
      </c>
      <c r="C38" t="str">
        <f t="shared" si="121"/>
        <v>Gacha</v>
      </c>
      <c r="D38" s="1" t="str">
        <f t="shared" ca="1" si="122"/>
        <v>5</v>
      </c>
      <c r="E38" s="1" t="str">
        <f t="shared" si="123"/>
        <v>g</v>
      </c>
      <c r="F38" s="1" t="str">
        <f t="shared" si="124"/>
        <v>1</v>
      </c>
      <c r="G38" s="1" t="str">
        <f t="shared" si="125"/>
        <v>1</v>
      </c>
      <c r="H38" s="1" t="str">
        <f t="shared" si="126"/>
        <v>1</v>
      </c>
      <c r="I38" s="3" t="s">
        <v>81</v>
      </c>
      <c r="J38" t="s">
        <v>166</v>
      </c>
      <c r="K38" s="4" t="str">
        <f t="shared" si="127"/>
        <v/>
      </c>
      <c r="L38">
        <v>1</v>
      </c>
      <c r="M38">
        <v>1</v>
      </c>
      <c r="N38">
        <v>1</v>
      </c>
      <c r="Q38" s="4" t="str">
        <f t="shared" si="106"/>
        <v/>
      </c>
      <c r="W38" s="4" t="str">
        <f t="shared" si="114"/>
        <v/>
      </c>
      <c r="AA38" s="3"/>
      <c r="AC38" s="4" t="str">
        <f t="shared" si="115"/>
        <v/>
      </c>
      <c r="AG38" s="3"/>
      <c r="AI38" s="4" t="str">
        <f t="shared" si="116"/>
        <v/>
      </c>
      <c r="AM38" s="3"/>
      <c r="AO38" s="4" t="str">
        <f t="shared" si="117"/>
        <v/>
      </c>
      <c r="AS38" s="3"/>
      <c r="AU38" s="4" t="str">
        <f t="shared" si="118"/>
        <v/>
      </c>
      <c r="AY38" s="3"/>
      <c r="BA38" s="4" t="str">
        <f t="shared" si="119"/>
        <v/>
      </c>
      <c r="BE38" s="3"/>
      <c r="BG38" s="4" t="str">
        <f t="shared" si="120"/>
        <v/>
      </c>
    </row>
    <row r="39" spans="1:59">
      <c r="A39" s="10" t="s">
        <v>163</v>
      </c>
      <c r="B39" t="s">
        <v>159</v>
      </c>
      <c r="C39" t="str">
        <f t="shared" ref="C39:C41" si="128">IF(ISBLANK(I39),"",I39)
&amp;IF(ISBLANK(O39),"",", "&amp;O39)
&amp;IF(ISBLANK(U39),"",", "&amp;U39)
&amp;IF(ISBLANK(AA39),"",", "&amp;AA39)
&amp;IF(ISBLANK(AG39),"",", "&amp;AG39)
&amp;IF(ISBLANK(AM39),"",", "&amp;AM39)
&amp;IF(ISBLANK(AS39),"",", "&amp;AS39)
&amp;IF(ISBLANK(AY39),"",", "&amp;AY39)
&amp;IF(ISBLANK(BE39),"",", "&amp;BE39)</f>
        <v>Gacha, Gacha</v>
      </c>
      <c r="D39" s="1" t="str">
        <f t="shared" ref="D39:D41" ca="1" si="12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</v>
      </c>
      <c r="E39" s="1" t="str">
        <f t="shared" ref="E39:E41" si="130">IF(ISBLANK(J39),"",J39)
&amp;IF(ISBLANK(O39),"",", "&amp;P39)
&amp;IF(ISBLANK(U39),"",", "&amp;V39)
&amp;IF(ISBLANK(AA39),"",", "&amp;AB39)
&amp;IF(ISBLANK(AG39),"",", "&amp;AH39)
&amp;IF(ISBLANK(AM39),"",", "&amp;AN39)
&amp;IF(ISBLANK(AS39),"",", "&amp;AT39)
&amp;IF(ISBLANK(AY39),"",", "&amp;AZ39)
&amp;IF(ISBLANK(BE39),"",", "&amp;BF39)</f>
        <v>g, g</v>
      </c>
      <c r="F39" s="1" t="str">
        <f t="shared" ref="F39:F41" si="131">IF(ISBLANK(L39),"",L39)
&amp;IF(ISBLANK(R39),"",", "&amp;R39)
&amp;IF(ISBLANK(X39),"",", "&amp;X39)
&amp;IF(ISBLANK(AD39),"",", "&amp;AD39)
&amp;IF(ISBLANK(AJ39),"",", "&amp;AJ39)
&amp;IF(ISBLANK(AP39),"",", "&amp;AP39)
&amp;IF(ISBLANK(AV39),"",", "&amp;AV39)
&amp;IF(ISBLANK(BB39),"",", "&amp;BB39)
&amp;IF(ISBLANK(BH39),"",", "&amp;BH39)</f>
        <v>1, 1</v>
      </c>
      <c r="G39" s="1" t="str">
        <f t="shared" ref="G39:G41" si="132">IF(ISBLANK(M39),"",M39)
&amp;IF(ISBLANK(S39),"",", "&amp;S39)
&amp;IF(ISBLANK(Y39),"",", "&amp;Y39)
&amp;IF(ISBLANK(AE39),"",", "&amp;AE39)
&amp;IF(ISBLANK(AK39),"",", "&amp;AK39)
&amp;IF(ISBLANK(AQ39),"",", "&amp;AQ39)
&amp;IF(ISBLANK(AW39),"",", "&amp;AW39)
&amp;IF(ISBLANK(BC39),"",", "&amp;BC39)
&amp;IF(ISBLANK(BI39),"",", "&amp;BI39)</f>
        <v>1, 1</v>
      </c>
      <c r="H39" s="1" t="str">
        <f t="shared" ref="H39:H41" si="133">IF(ISBLANK(N39),"",N39)
&amp;IF(ISBLANK(T39),"",", "&amp;T39)
&amp;IF(ISBLANK(Z39),"",", "&amp;Z39)
&amp;IF(ISBLANK(AF39),"",", "&amp;AF39)
&amp;IF(ISBLANK(AL39),"",", "&amp;AL39)
&amp;IF(ISBLANK(AR39),"",", "&amp;AR39)
&amp;IF(ISBLANK(AX39),"",", "&amp;AX39)
&amp;IF(ISBLANK(BD39),"",", "&amp;BD39)
&amp;IF(ISBLANK(BJ39),"",", "&amp;BJ39)</f>
        <v>1, 1</v>
      </c>
      <c r="I39" s="3" t="s">
        <v>81</v>
      </c>
      <c r="J39" t="s">
        <v>166</v>
      </c>
      <c r="K39" s="4" t="str">
        <f t="shared" ref="K39" si="134">IF(AND(OR(I39="Gacha",I39="Origin"),ISBLANK(J39)),"서브밸류 필요","")</f>
        <v/>
      </c>
      <c r="L39">
        <v>1</v>
      </c>
      <c r="M39">
        <v>1</v>
      </c>
      <c r="N39">
        <v>1</v>
      </c>
      <c r="O39" s="3" t="s">
        <v>81</v>
      </c>
      <c r="P39" t="s">
        <v>166</v>
      </c>
      <c r="Q39" s="4" t="str">
        <f t="shared" si="106"/>
        <v/>
      </c>
      <c r="R39">
        <v>1</v>
      </c>
      <c r="S39">
        <v>1</v>
      </c>
      <c r="T39">
        <v>1</v>
      </c>
      <c r="W39" s="4" t="str">
        <f t="shared" si="114"/>
        <v/>
      </c>
      <c r="AA39" s="3"/>
      <c r="AC39" s="4" t="str">
        <f t="shared" si="115"/>
        <v/>
      </c>
      <c r="AG39" s="3"/>
      <c r="AI39" s="4" t="str">
        <f t="shared" si="116"/>
        <v/>
      </c>
      <c r="AM39" s="3"/>
      <c r="AO39" s="4" t="str">
        <f t="shared" si="117"/>
        <v/>
      </c>
      <c r="AS39" s="3"/>
      <c r="AU39" s="4" t="str">
        <f t="shared" si="118"/>
        <v/>
      </c>
      <c r="AY39" s="3"/>
      <c r="BA39" s="4" t="str">
        <f t="shared" si="119"/>
        <v/>
      </c>
      <c r="BE39" s="3"/>
      <c r="BG39" s="4" t="str">
        <f t="shared" si="120"/>
        <v/>
      </c>
    </row>
    <row r="40" spans="1:59">
      <c r="A40" s="10" t="s">
        <v>164</v>
      </c>
      <c r="B40" t="s">
        <v>160</v>
      </c>
      <c r="C40" t="str">
        <f t="shared" si="128"/>
        <v>Gacha, Gacha, Gacha</v>
      </c>
      <c r="D40" s="1" t="str">
        <f t="shared" ca="1" si="129"/>
        <v>5, 5, 5</v>
      </c>
      <c r="E40" s="1" t="str">
        <f t="shared" si="130"/>
        <v>g, g, g</v>
      </c>
      <c r="F40" s="1" t="str">
        <f t="shared" si="131"/>
        <v>1, 1, 1</v>
      </c>
      <c r="G40" s="1" t="str">
        <f t="shared" si="132"/>
        <v>1, 1, 1</v>
      </c>
      <c r="H40" s="1" t="str">
        <f t="shared" si="133"/>
        <v>1, 1, 1</v>
      </c>
      <c r="I40" s="3" t="s">
        <v>81</v>
      </c>
      <c r="J40" t="s">
        <v>166</v>
      </c>
      <c r="K40" s="4" t="str">
        <f t="shared" ref="K40:K41" si="135">IF(AND(OR(I40="Gacha",I40="Origin"),ISBLANK(J40)),"서브밸류 필요","")</f>
        <v/>
      </c>
      <c r="L40">
        <v>1</v>
      </c>
      <c r="M40">
        <v>1</v>
      </c>
      <c r="N40">
        <v>1</v>
      </c>
      <c r="O40" s="3" t="s">
        <v>81</v>
      </c>
      <c r="P40" t="s">
        <v>166</v>
      </c>
      <c r="Q40" s="4" t="str">
        <f t="shared" si="106"/>
        <v/>
      </c>
      <c r="R40">
        <v>1</v>
      </c>
      <c r="S40">
        <v>1</v>
      </c>
      <c r="T40">
        <v>1</v>
      </c>
      <c r="U40" s="3" t="s">
        <v>81</v>
      </c>
      <c r="V40" t="s">
        <v>166</v>
      </c>
      <c r="W40" s="4" t="str">
        <f t="shared" si="114"/>
        <v/>
      </c>
      <c r="X40">
        <v>1</v>
      </c>
      <c r="Y40">
        <v>1</v>
      </c>
      <c r="Z40">
        <v>1</v>
      </c>
      <c r="AA40" s="3"/>
      <c r="AC40" s="4" t="str">
        <f t="shared" si="115"/>
        <v/>
      </c>
      <c r="AG40" s="3"/>
      <c r="AI40" s="4" t="str">
        <f t="shared" si="116"/>
        <v/>
      </c>
      <c r="AM40" s="3"/>
      <c r="AO40" s="4" t="str">
        <f t="shared" si="117"/>
        <v/>
      </c>
      <c r="AS40" s="3"/>
      <c r="AU40" s="4" t="str">
        <f t="shared" si="118"/>
        <v/>
      </c>
      <c r="AY40" s="3"/>
      <c r="BA40" s="4" t="str">
        <f t="shared" si="119"/>
        <v/>
      </c>
      <c r="BE40" s="3"/>
      <c r="BG40" s="4" t="str">
        <f t="shared" si="120"/>
        <v/>
      </c>
    </row>
    <row r="41" spans="1:59">
      <c r="A41" s="10" t="s">
        <v>165</v>
      </c>
      <c r="B41" t="s">
        <v>161</v>
      </c>
      <c r="C41" t="str">
        <f t="shared" si="128"/>
        <v>Gacha, Gacha, Gacha, Gacha</v>
      </c>
      <c r="D41" s="1" t="str">
        <f t="shared" ca="1" si="129"/>
        <v>5, 5, 5, 5</v>
      </c>
      <c r="E41" s="1" t="str">
        <f t="shared" si="130"/>
        <v>g, g, g, g</v>
      </c>
      <c r="F41" s="1" t="str">
        <f t="shared" si="131"/>
        <v>1, 1, 1, 1</v>
      </c>
      <c r="G41" s="1" t="str">
        <f t="shared" si="132"/>
        <v>1, 1, 1, 1</v>
      </c>
      <c r="H41" s="1" t="str">
        <f t="shared" si="133"/>
        <v>1, 1, 1, 1</v>
      </c>
      <c r="I41" s="3" t="s">
        <v>81</v>
      </c>
      <c r="J41" t="s">
        <v>166</v>
      </c>
      <c r="K41" s="4" t="str">
        <f t="shared" si="135"/>
        <v/>
      </c>
      <c r="L41">
        <v>1</v>
      </c>
      <c r="M41">
        <v>1</v>
      </c>
      <c r="N41">
        <v>1</v>
      </c>
      <c r="O41" s="3" t="s">
        <v>81</v>
      </c>
      <c r="P41" t="s">
        <v>166</v>
      </c>
      <c r="Q41" s="4" t="str">
        <f t="shared" si="106"/>
        <v/>
      </c>
      <c r="R41">
        <v>1</v>
      </c>
      <c r="S41">
        <v>1</v>
      </c>
      <c r="T41">
        <v>1</v>
      </c>
      <c r="U41" s="3" t="s">
        <v>81</v>
      </c>
      <c r="V41" t="s">
        <v>166</v>
      </c>
      <c r="W41" s="4" t="str">
        <f t="shared" si="114"/>
        <v/>
      </c>
      <c r="X41">
        <v>1</v>
      </c>
      <c r="Y41">
        <v>1</v>
      </c>
      <c r="Z41">
        <v>1</v>
      </c>
      <c r="AA41" s="3" t="s">
        <v>81</v>
      </c>
      <c r="AB41" t="s">
        <v>166</v>
      </c>
      <c r="AC41" s="4" t="str">
        <f t="shared" si="115"/>
        <v/>
      </c>
      <c r="AD41">
        <v>1</v>
      </c>
      <c r="AE41">
        <v>1</v>
      </c>
      <c r="AF41">
        <v>1</v>
      </c>
      <c r="AG41" s="3"/>
      <c r="AI41" s="4" t="str">
        <f t="shared" si="116"/>
        <v/>
      </c>
      <c r="AM41" s="3"/>
      <c r="AO41" s="4" t="str">
        <f t="shared" si="117"/>
        <v/>
      </c>
      <c r="AS41" s="3"/>
      <c r="AU41" s="4" t="str">
        <f t="shared" si="118"/>
        <v/>
      </c>
      <c r="AY41" s="3"/>
      <c r="BA41" s="4" t="str">
        <f t="shared" si="119"/>
        <v/>
      </c>
      <c r="BE41" s="3"/>
      <c r="BG41" s="4" t="str">
        <f t="shared" si="120"/>
        <v/>
      </c>
    </row>
  </sheetData>
  <sortState xmlns:xlrd2="http://schemas.microsoft.com/office/spreadsheetml/2017/richdata2" ref="BN2:BP11">
    <sortCondition descending="1" ref="BP2:BP11"/>
    <sortCondition ref="BO2:BO11"/>
  </sortState>
  <phoneticPr fontId="1" type="noConversion"/>
  <dataValidations count="1">
    <dataValidation type="list" showInputMessage="1" showErrorMessage="1" sqref="AY2:AY12 AY27 AM27 AG27 AA27 AS27 BE27 AS32:AS41 BE33:BE41 U27:U37 AM31:AM41 AG30:AG41 U40:U41 O39:O41 O2:O37 I2:I41 BE2:BE22 AS2:AS22 AA2:AA22 U2:U22 AG2:AG22 AM2:AM22 AY18:AY22 AY33:AY41 AA29:AA41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"/>
  <sheetViews>
    <sheetView workbookViewId="0">
      <selection activeCell="A5" sqref="A5"/>
    </sheetView>
  </sheetViews>
  <sheetFormatPr defaultRowHeight="16.5"/>
  <cols>
    <col min="1" max="1" width="15.375" customWidth="1"/>
  </cols>
  <sheetData>
    <row r="1" spans="1:2" ht="27" customHeight="1">
      <c r="A1" t="s">
        <v>78</v>
      </c>
      <c r="B1" s="7" t="s">
        <v>79</v>
      </c>
    </row>
    <row r="2" spans="1:2">
      <c r="A2">
        <v>0</v>
      </c>
      <c r="B2">
        <v>1</v>
      </c>
    </row>
    <row r="3" spans="1:2">
      <c r="A3">
        <v>10</v>
      </c>
      <c r="B3">
        <v>1.1000000000000001</v>
      </c>
    </row>
    <row r="4" spans="1:2">
      <c r="A4">
        <v>20</v>
      </c>
      <c r="B4">
        <v>1.2</v>
      </c>
    </row>
    <row r="5" spans="1:2">
      <c r="A5">
        <v>30</v>
      </c>
      <c r="B5">
        <v>1.3</v>
      </c>
    </row>
    <row r="6" spans="1:2">
      <c r="A6">
        <v>40</v>
      </c>
      <c r="B6">
        <v>1.4</v>
      </c>
    </row>
    <row r="7" spans="1:2">
      <c r="A7">
        <v>50</v>
      </c>
      <c r="B7">
        <v>1.5</v>
      </c>
    </row>
    <row r="8" spans="1:2">
      <c r="A8">
        <v>60</v>
      </c>
      <c r="B8">
        <v>1.6</v>
      </c>
    </row>
    <row r="9" spans="1:2">
      <c r="A9">
        <v>70</v>
      </c>
      <c r="B9">
        <v>1.7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5F6-6980-4A80-AAC4-DE11E683AE5B}">
  <dimension ref="A1:X34"/>
  <sheetViews>
    <sheetView workbookViewId="0">
      <selection activeCell="B4" sqref="B4"/>
    </sheetView>
  </sheetViews>
  <sheetFormatPr defaultRowHeight="16.5"/>
  <sheetData>
    <row r="1" spans="1:24" ht="27" customHeight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98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O1" t="s">
        <v>142</v>
      </c>
    </row>
    <row r="2" spans="1:24">
      <c r="A2">
        <v>1</v>
      </c>
      <c r="B2">
        <v>210</v>
      </c>
      <c r="D2">
        <v>600</v>
      </c>
      <c r="E2">
        <f t="shared" ref="E2:E29" si="0">B2/D2</f>
        <v>0.35</v>
      </c>
      <c r="F2">
        <f t="shared" ref="F2:F29" si="1">E2-0.3</f>
        <v>4.9999999999999989E-2</v>
      </c>
      <c r="G2">
        <f t="shared" ref="G2:G29" si="2">E2+0.3</f>
        <v>0.64999999999999991</v>
      </c>
      <c r="H2">
        <f t="shared" ref="H2:I29" si="3">ROUND(F2,3)</f>
        <v>0.05</v>
      </c>
      <c r="I2">
        <f t="shared" si="3"/>
        <v>0.65</v>
      </c>
      <c r="J2" t="str">
        <f>IF(E2&lt;&gt;AVERAGE(H2:I2),"달라짐","")</f>
        <v/>
      </c>
      <c r="K2">
        <f t="shared" ref="K2:K29" si="4">ROUND(B2*1.5,0)</f>
        <v>315</v>
      </c>
      <c r="L2" t="str">
        <f>M2</f>
        <v>"1":315</v>
      </c>
      <c r="M2" t="str">
        <f t="shared" ref="M2:M29" si="5">""""&amp;A2&amp;""""&amp;""&amp;":"&amp;K2</f>
        <v>"1":315</v>
      </c>
      <c r="O2" t="str">
        <f ca="1">"{"&amp;
IF(LEFT(OFFSET(L1,COUNTA(L:L)-1,0),1)=",",SUBSTITUTE(OFFSET(L1,COUNTA(L:L)-1,0),",","",1),OFFSET(L1,COUNTA(L:L)-1,0))
&amp;"}"</f>
        <v>{"1":315,"2":347,"3":378,"4":410,"5":441,"6":473,"7":504,"8":536,"9":567,"10":599,"11":630,"12":662,"13":693,"14":725,"15":756,"16":788,"17":819,"18":851,"19":882,"20":914,"21":945,"22":977,"23":1008,"24":1040,"25":1071,"26":1103,"27":1134,"28":1166}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3" spans="1:24">
      <c r="A3">
        <v>2</v>
      </c>
      <c r="B3">
        <f t="shared" ref="B3:B29" si="6">B2+21</f>
        <v>231</v>
      </c>
      <c r="C3">
        <f t="shared" ref="C3:C29" si="7">B3/B$2</f>
        <v>1.1000000000000001</v>
      </c>
      <c r="D3">
        <v>600</v>
      </c>
      <c r="E3">
        <f t="shared" si="0"/>
        <v>0.38500000000000001</v>
      </c>
      <c r="F3">
        <f t="shared" si="1"/>
        <v>8.500000000000002E-2</v>
      </c>
      <c r="G3">
        <f t="shared" si="2"/>
        <v>0.68500000000000005</v>
      </c>
      <c r="H3">
        <f t="shared" si="3"/>
        <v>8.5000000000000006E-2</v>
      </c>
      <c r="I3">
        <f t="shared" si="3"/>
        <v>0.68500000000000005</v>
      </c>
      <c r="J3" t="str">
        <f t="shared" ref="J3:J29" si="8">IF(E3&lt;&gt;AVERAGE(H3:I3),"달라짐","")</f>
        <v/>
      </c>
      <c r="K3">
        <f t="shared" si="4"/>
        <v>347</v>
      </c>
      <c r="L3" t="str">
        <f>L2&amp;","&amp;M3</f>
        <v>"1":315,"2":347</v>
      </c>
      <c r="M3" t="str">
        <f t="shared" si="5"/>
        <v>"2":347</v>
      </c>
    </row>
    <row r="4" spans="1:24">
      <c r="A4">
        <v>3</v>
      </c>
      <c r="B4">
        <f t="shared" si="6"/>
        <v>252</v>
      </c>
      <c r="C4">
        <f t="shared" si="7"/>
        <v>1.2</v>
      </c>
      <c r="D4">
        <v>600</v>
      </c>
      <c r="E4">
        <f t="shared" si="0"/>
        <v>0.42</v>
      </c>
      <c r="F4">
        <f t="shared" si="1"/>
        <v>0.12</v>
      </c>
      <c r="G4">
        <f t="shared" si="2"/>
        <v>0.72</v>
      </c>
      <c r="H4">
        <f t="shared" si="3"/>
        <v>0.12</v>
      </c>
      <c r="I4">
        <f t="shared" si="3"/>
        <v>0.72</v>
      </c>
      <c r="J4" t="str">
        <f t="shared" si="8"/>
        <v/>
      </c>
      <c r="K4">
        <f t="shared" si="4"/>
        <v>378</v>
      </c>
      <c r="L4" t="str">
        <f t="shared" ref="L4:L29" si="9">L3&amp;","&amp;M4</f>
        <v>"1":315,"2":347,"3":378</v>
      </c>
      <c r="M4" t="str">
        <f t="shared" si="5"/>
        <v>"3":378</v>
      </c>
      <c r="O4" s="5" t="s">
        <v>146</v>
      </c>
    </row>
    <row r="5" spans="1:24">
      <c r="A5">
        <v>4</v>
      </c>
      <c r="B5">
        <f t="shared" si="6"/>
        <v>273</v>
      </c>
      <c r="C5">
        <f t="shared" si="7"/>
        <v>1.3</v>
      </c>
      <c r="D5">
        <v>600</v>
      </c>
      <c r="E5">
        <f t="shared" si="0"/>
        <v>0.45500000000000002</v>
      </c>
      <c r="F5">
        <f t="shared" si="1"/>
        <v>0.15500000000000003</v>
      </c>
      <c r="G5">
        <f t="shared" si="2"/>
        <v>0.755</v>
      </c>
      <c r="H5">
        <f t="shared" si="3"/>
        <v>0.155</v>
      </c>
      <c r="I5">
        <f t="shared" si="3"/>
        <v>0.755</v>
      </c>
      <c r="J5" t="str">
        <f t="shared" si="8"/>
        <v/>
      </c>
      <c r="K5">
        <f t="shared" si="4"/>
        <v>410</v>
      </c>
      <c r="L5" t="str">
        <f t="shared" si="9"/>
        <v>"1":315,"2":347,"3":378,"4":410</v>
      </c>
      <c r="M5" t="str">
        <f t="shared" si="5"/>
        <v>"4":410</v>
      </c>
      <c r="O5" s="11" t="s">
        <v>143</v>
      </c>
      <c r="P5" t="s">
        <v>98</v>
      </c>
      <c r="R5" t="s">
        <v>131</v>
      </c>
      <c r="S5" t="s">
        <v>133</v>
      </c>
      <c r="U5" t="s">
        <v>144</v>
      </c>
      <c r="V5" t="s">
        <v>139</v>
      </c>
      <c r="X5" t="s">
        <v>145</v>
      </c>
    </row>
    <row r="6" spans="1:24">
      <c r="A6">
        <v>5</v>
      </c>
      <c r="B6">
        <f t="shared" si="6"/>
        <v>294</v>
      </c>
      <c r="C6">
        <f t="shared" si="7"/>
        <v>1.4</v>
      </c>
      <c r="D6">
        <v>600</v>
      </c>
      <c r="E6">
        <f t="shared" si="0"/>
        <v>0.49</v>
      </c>
      <c r="F6">
        <f t="shared" si="1"/>
        <v>0.19</v>
      </c>
      <c r="G6">
        <f t="shared" si="2"/>
        <v>0.79</v>
      </c>
      <c r="H6">
        <f t="shared" si="3"/>
        <v>0.19</v>
      </c>
      <c r="I6">
        <f t="shared" si="3"/>
        <v>0.79</v>
      </c>
      <c r="J6" t="str">
        <f t="shared" si="8"/>
        <v/>
      </c>
      <c r="K6">
        <f t="shared" si="4"/>
        <v>441</v>
      </c>
      <c r="L6" t="str">
        <f t="shared" si="9"/>
        <v>"1":315,"2":347,"3":378,"4":410,"5":441</v>
      </c>
      <c r="M6" t="str">
        <f t="shared" si="5"/>
        <v>"5":441</v>
      </c>
      <c r="O6">
        <v>1.4999999999999999E-2</v>
      </c>
      <c r="P6">
        <v>0.14499999999999999</v>
      </c>
      <c r="R6">
        <f>AVERAGE(O6:P6)</f>
        <v>7.9999999999999988E-2</v>
      </c>
      <c r="S6">
        <v>360</v>
      </c>
      <c r="U6">
        <f>R6*S6</f>
        <v>28.799999999999997</v>
      </c>
      <c r="V6">
        <f>ROUND(U6*1.5,0)</f>
        <v>43</v>
      </c>
      <c r="X6" t="str">
        <f>"""0"""&amp;":"&amp;V6</f>
        <v>"0":43</v>
      </c>
    </row>
    <row r="7" spans="1:24">
      <c r="A7">
        <v>6</v>
      </c>
      <c r="B7">
        <f t="shared" si="6"/>
        <v>315</v>
      </c>
      <c r="C7">
        <f t="shared" si="7"/>
        <v>1.5</v>
      </c>
      <c r="D7">
        <v>600</v>
      </c>
      <c r="E7">
        <f t="shared" si="0"/>
        <v>0.52500000000000002</v>
      </c>
      <c r="F7">
        <f t="shared" si="1"/>
        <v>0.22500000000000003</v>
      </c>
      <c r="G7">
        <f t="shared" si="2"/>
        <v>0.82499999999999996</v>
      </c>
      <c r="H7">
        <f t="shared" si="3"/>
        <v>0.22500000000000001</v>
      </c>
      <c r="I7">
        <f t="shared" si="3"/>
        <v>0.82499999999999996</v>
      </c>
      <c r="J7" t="str">
        <f t="shared" si="8"/>
        <v/>
      </c>
      <c r="K7">
        <f t="shared" si="4"/>
        <v>473</v>
      </c>
      <c r="L7" t="str">
        <f t="shared" si="9"/>
        <v>"1":315,"2":347,"3":378,"4":410,"5":441,"6":473</v>
      </c>
      <c r="M7" t="str">
        <f t="shared" si="5"/>
        <v>"6":473</v>
      </c>
      <c r="O7" t="str">
        <f ca="1">"{"&amp;
X6&amp;","&amp;
IF(LEFT(OFFSET(L1,COUNTA(L:L)-1,0),1)=",",SUBSTITUTE(OFFSET(L1,COUNTA(L:L)-1,0),",","",1),OFFSET(L1,COUNTA(L:L)-1,0))
&amp;"}"</f>
        <v>{"0":43,"1":315,"2":347,"3":378,"4":410,"5":441,"6":473,"7":504,"8":536,"9":567,"10":599,"11":630,"12":662,"13":693,"14":725,"15":756,"16":788,"17":819,"18":851,"19":882,"20":914,"21":945,"22":977,"23":1008,"24":1040,"25":1071,"26":1103,"27":1134,"28":1166}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8" spans="1:24">
      <c r="A8">
        <v>7</v>
      </c>
      <c r="B8">
        <f t="shared" si="6"/>
        <v>336</v>
      </c>
      <c r="C8">
        <f t="shared" si="7"/>
        <v>1.6</v>
      </c>
      <c r="D8">
        <v>600</v>
      </c>
      <c r="E8">
        <f t="shared" si="0"/>
        <v>0.56000000000000005</v>
      </c>
      <c r="F8">
        <f t="shared" si="1"/>
        <v>0.26000000000000006</v>
      </c>
      <c r="G8">
        <f t="shared" si="2"/>
        <v>0.8600000000000001</v>
      </c>
      <c r="H8">
        <f t="shared" si="3"/>
        <v>0.26</v>
      </c>
      <c r="I8">
        <f t="shared" si="3"/>
        <v>0.86</v>
      </c>
      <c r="J8" t="str">
        <f t="shared" si="8"/>
        <v/>
      </c>
      <c r="K8">
        <f t="shared" si="4"/>
        <v>504</v>
      </c>
      <c r="L8" t="str">
        <f t="shared" si="9"/>
        <v>"1":315,"2":347,"3":378,"4":410,"5":441,"6":473,"7":504</v>
      </c>
      <c r="M8" t="str">
        <f t="shared" si="5"/>
        <v>"7":504</v>
      </c>
    </row>
    <row r="9" spans="1:24">
      <c r="A9">
        <v>8</v>
      </c>
      <c r="B9">
        <f>B8+21</f>
        <v>357</v>
      </c>
      <c r="C9">
        <f t="shared" si="7"/>
        <v>1.7</v>
      </c>
      <c r="D9">
        <v>600</v>
      </c>
      <c r="E9">
        <f t="shared" si="0"/>
        <v>0.59499999999999997</v>
      </c>
      <c r="F9">
        <f t="shared" si="1"/>
        <v>0.29499999999999998</v>
      </c>
      <c r="G9">
        <f t="shared" si="2"/>
        <v>0.89500000000000002</v>
      </c>
      <c r="H9">
        <f t="shared" si="3"/>
        <v>0.29499999999999998</v>
      </c>
      <c r="I9">
        <f t="shared" si="3"/>
        <v>0.89500000000000002</v>
      </c>
      <c r="J9" t="str">
        <f t="shared" si="8"/>
        <v/>
      </c>
      <c r="K9">
        <f t="shared" si="4"/>
        <v>536</v>
      </c>
      <c r="L9" t="str">
        <f t="shared" si="9"/>
        <v>"1":315,"2":347,"3":378,"4":410,"5":441,"6":473,"7":504,"8":536</v>
      </c>
      <c r="M9" t="str">
        <f t="shared" si="5"/>
        <v>"8":536</v>
      </c>
    </row>
    <row r="10" spans="1:24">
      <c r="A10">
        <v>9</v>
      </c>
      <c r="B10">
        <f t="shared" si="6"/>
        <v>378</v>
      </c>
      <c r="C10">
        <f t="shared" si="7"/>
        <v>1.8</v>
      </c>
      <c r="D10">
        <v>600</v>
      </c>
      <c r="E10">
        <f t="shared" si="0"/>
        <v>0.63</v>
      </c>
      <c r="F10">
        <f t="shared" si="1"/>
        <v>0.33</v>
      </c>
      <c r="G10">
        <f t="shared" si="2"/>
        <v>0.92999999999999994</v>
      </c>
      <c r="H10">
        <f t="shared" si="3"/>
        <v>0.33</v>
      </c>
      <c r="I10">
        <f t="shared" si="3"/>
        <v>0.93</v>
      </c>
      <c r="J10" t="str">
        <f t="shared" si="8"/>
        <v/>
      </c>
      <c r="K10">
        <f t="shared" si="4"/>
        <v>567</v>
      </c>
      <c r="L10" t="str">
        <f t="shared" si="9"/>
        <v>"1":315,"2":347,"3":378,"4":410,"5":441,"6":473,"7":504,"8":536,"9":567</v>
      </c>
      <c r="M10" t="str">
        <f t="shared" si="5"/>
        <v>"9":567</v>
      </c>
    </row>
    <row r="11" spans="1:24">
      <c r="A11">
        <v>10</v>
      </c>
      <c r="B11">
        <f t="shared" si="6"/>
        <v>399</v>
      </c>
      <c r="C11">
        <f t="shared" si="7"/>
        <v>1.9</v>
      </c>
      <c r="D11">
        <v>600</v>
      </c>
      <c r="E11">
        <f t="shared" si="0"/>
        <v>0.66500000000000004</v>
      </c>
      <c r="F11">
        <f t="shared" si="1"/>
        <v>0.36500000000000005</v>
      </c>
      <c r="G11">
        <f t="shared" si="2"/>
        <v>0.96500000000000008</v>
      </c>
      <c r="H11">
        <f t="shared" si="3"/>
        <v>0.36499999999999999</v>
      </c>
      <c r="I11">
        <f t="shared" si="3"/>
        <v>0.96499999999999997</v>
      </c>
      <c r="J11" t="str">
        <f t="shared" si="8"/>
        <v/>
      </c>
      <c r="K11">
        <f t="shared" si="4"/>
        <v>599</v>
      </c>
      <c r="L11" t="str">
        <f t="shared" si="9"/>
        <v>"1":315,"2":347,"3":378,"4":410,"5":441,"6":473,"7":504,"8":536,"9":567,"10":599</v>
      </c>
      <c r="M11" t="str">
        <f t="shared" si="5"/>
        <v>"10":599</v>
      </c>
    </row>
    <row r="12" spans="1:24">
      <c r="A12">
        <v>11</v>
      </c>
      <c r="B12">
        <f t="shared" si="6"/>
        <v>420</v>
      </c>
      <c r="C12">
        <f t="shared" si="7"/>
        <v>2</v>
      </c>
      <c r="D12">
        <v>600</v>
      </c>
      <c r="E12">
        <f t="shared" si="0"/>
        <v>0.7</v>
      </c>
      <c r="F12">
        <f t="shared" si="1"/>
        <v>0.39999999999999997</v>
      </c>
      <c r="G12">
        <f t="shared" si="2"/>
        <v>1</v>
      </c>
      <c r="H12">
        <f t="shared" si="3"/>
        <v>0.4</v>
      </c>
      <c r="I12">
        <f t="shared" si="3"/>
        <v>1</v>
      </c>
      <c r="J12" t="str">
        <f t="shared" si="8"/>
        <v/>
      </c>
      <c r="K12">
        <f t="shared" si="4"/>
        <v>630</v>
      </c>
      <c r="L12" t="str">
        <f t="shared" si="9"/>
        <v>"1":315,"2":347,"3":378,"4":410,"5":441,"6":473,"7":504,"8":536,"9":567,"10":599,"11":630</v>
      </c>
      <c r="M12" t="str">
        <f t="shared" si="5"/>
        <v>"11":630</v>
      </c>
    </row>
    <row r="13" spans="1:24">
      <c r="A13">
        <v>12</v>
      </c>
      <c r="B13">
        <f t="shared" si="6"/>
        <v>441</v>
      </c>
      <c r="C13">
        <f t="shared" si="7"/>
        <v>2.1</v>
      </c>
      <c r="D13">
        <v>600</v>
      </c>
      <c r="E13">
        <f t="shared" si="0"/>
        <v>0.73499999999999999</v>
      </c>
      <c r="F13">
        <f t="shared" si="1"/>
        <v>0.435</v>
      </c>
      <c r="G13">
        <f t="shared" si="2"/>
        <v>1.0349999999999999</v>
      </c>
      <c r="H13">
        <f t="shared" si="3"/>
        <v>0.435</v>
      </c>
      <c r="I13">
        <f t="shared" si="3"/>
        <v>1.0349999999999999</v>
      </c>
      <c r="J13" t="str">
        <f t="shared" si="8"/>
        <v/>
      </c>
      <c r="K13">
        <f t="shared" si="4"/>
        <v>662</v>
      </c>
      <c r="L13" t="str">
        <f t="shared" si="9"/>
        <v>"1":315,"2":347,"3":378,"4":410,"5":441,"6":473,"7":504,"8":536,"9":567,"10":599,"11":630,"12":662</v>
      </c>
      <c r="M13" t="str">
        <f t="shared" si="5"/>
        <v>"12":662</v>
      </c>
    </row>
    <row r="14" spans="1:24">
      <c r="A14">
        <v>13</v>
      </c>
      <c r="B14">
        <f t="shared" si="6"/>
        <v>462</v>
      </c>
      <c r="C14">
        <f t="shared" si="7"/>
        <v>2.2000000000000002</v>
      </c>
      <c r="D14">
        <v>600</v>
      </c>
      <c r="E14">
        <f t="shared" si="0"/>
        <v>0.77</v>
      </c>
      <c r="F14">
        <f t="shared" si="1"/>
        <v>0.47000000000000003</v>
      </c>
      <c r="G14">
        <f t="shared" si="2"/>
        <v>1.07</v>
      </c>
      <c r="H14">
        <f t="shared" si="3"/>
        <v>0.47</v>
      </c>
      <c r="I14">
        <f t="shared" si="3"/>
        <v>1.07</v>
      </c>
      <c r="J14" t="str">
        <f t="shared" si="8"/>
        <v/>
      </c>
      <c r="K14">
        <f t="shared" si="4"/>
        <v>693</v>
      </c>
      <c r="L14" t="str">
        <f t="shared" si="9"/>
        <v>"1":315,"2":347,"3":378,"4":410,"5":441,"6":473,"7":504,"8":536,"9":567,"10":599,"11":630,"12":662,"13":693</v>
      </c>
      <c r="M14" t="str">
        <f t="shared" si="5"/>
        <v>"13":693</v>
      </c>
    </row>
    <row r="15" spans="1:24">
      <c r="A15">
        <v>14</v>
      </c>
      <c r="B15">
        <f t="shared" si="6"/>
        <v>483</v>
      </c>
      <c r="C15">
        <f t="shared" si="7"/>
        <v>2.2999999999999998</v>
      </c>
      <c r="D15">
        <v>600</v>
      </c>
      <c r="E15">
        <f t="shared" si="0"/>
        <v>0.80500000000000005</v>
      </c>
      <c r="F15">
        <f t="shared" si="1"/>
        <v>0.50500000000000012</v>
      </c>
      <c r="G15">
        <f t="shared" si="2"/>
        <v>1.105</v>
      </c>
      <c r="H15">
        <f t="shared" si="3"/>
        <v>0.505</v>
      </c>
      <c r="I15">
        <f t="shared" si="3"/>
        <v>1.105</v>
      </c>
      <c r="J15" t="str">
        <f t="shared" si="8"/>
        <v/>
      </c>
      <c r="K15">
        <f t="shared" si="4"/>
        <v>725</v>
      </c>
      <c r="L15" t="str">
        <f t="shared" si="9"/>
        <v>"1":315,"2":347,"3":378,"4":410,"5":441,"6":473,"7":504,"8":536,"9":567,"10":599,"11":630,"12":662,"13":693,"14":725</v>
      </c>
      <c r="M15" t="str">
        <f t="shared" si="5"/>
        <v>"14":725</v>
      </c>
    </row>
    <row r="16" spans="1:24">
      <c r="A16">
        <v>15</v>
      </c>
      <c r="B16">
        <f t="shared" si="6"/>
        <v>504</v>
      </c>
      <c r="C16">
        <f t="shared" si="7"/>
        <v>2.4</v>
      </c>
      <c r="D16">
        <v>600</v>
      </c>
      <c r="E16">
        <f t="shared" si="0"/>
        <v>0.84</v>
      </c>
      <c r="F16">
        <f t="shared" si="1"/>
        <v>0.54</v>
      </c>
      <c r="G16">
        <f t="shared" si="2"/>
        <v>1.1399999999999999</v>
      </c>
      <c r="H16">
        <f t="shared" si="3"/>
        <v>0.54</v>
      </c>
      <c r="I16">
        <f t="shared" si="3"/>
        <v>1.1399999999999999</v>
      </c>
      <c r="J16" t="str">
        <f t="shared" si="8"/>
        <v/>
      </c>
      <c r="K16">
        <f t="shared" si="4"/>
        <v>756</v>
      </c>
      <c r="L16" t="str">
        <f t="shared" si="9"/>
        <v>"1":315,"2":347,"3":378,"4":410,"5":441,"6":473,"7":504,"8":536,"9":567,"10":599,"11":630,"12":662,"13":693,"14":725,"15":756</v>
      </c>
      <c r="M16" t="str">
        <f t="shared" si="5"/>
        <v>"15":756</v>
      </c>
    </row>
    <row r="17" spans="1:13">
      <c r="A17">
        <v>16</v>
      </c>
      <c r="B17">
        <f t="shared" si="6"/>
        <v>525</v>
      </c>
      <c r="C17">
        <f t="shared" si="7"/>
        <v>2.5</v>
      </c>
      <c r="D17">
        <v>600</v>
      </c>
      <c r="E17">
        <f t="shared" si="0"/>
        <v>0.875</v>
      </c>
      <c r="F17">
        <f t="shared" si="1"/>
        <v>0.57499999999999996</v>
      </c>
      <c r="G17">
        <f t="shared" si="2"/>
        <v>1.175</v>
      </c>
      <c r="H17">
        <f t="shared" si="3"/>
        <v>0.57499999999999996</v>
      </c>
      <c r="I17">
        <f t="shared" si="3"/>
        <v>1.175</v>
      </c>
      <c r="J17" t="str">
        <f t="shared" si="8"/>
        <v/>
      </c>
      <c r="K17">
        <f t="shared" si="4"/>
        <v>788</v>
      </c>
      <c r="L17" t="str">
        <f t="shared" si="9"/>
        <v>"1":315,"2":347,"3":378,"4":410,"5":441,"6":473,"7":504,"8":536,"9":567,"10":599,"11":630,"12":662,"13":693,"14":725,"15":756,"16":788</v>
      </c>
      <c r="M17" t="str">
        <f t="shared" si="5"/>
        <v>"16":788</v>
      </c>
    </row>
    <row r="18" spans="1:13">
      <c r="A18">
        <v>17</v>
      </c>
      <c r="B18">
        <f t="shared" si="6"/>
        <v>546</v>
      </c>
      <c r="C18">
        <f t="shared" si="7"/>
        <v>2.6</v>
      </c>
      <c r="D18">
        <v>600</v>
      </c>
      <c r="E18">
        <f t="shared" si="0"/>
        <v>0.91</v>
      </c>
      <c r="F18">
        <f t="shared" si="1"/>
        <v>0.6100000000000001</v>
      </c>
      <c r="G18">
        <f t="shared" si="2"/>
        <v>1.21</v>
      </c>
      <c r="H18">
        <f t="shared" si="3"/>
        <v>0.61</v>
      </c>
      <c r="I18">
        <f t="shared" si="3"/>
        <v>1.21</v>
      </c>
      <c r="J18" t="str">
        <f t="shared" si="8"/>
        <v/>
      </c>
      <c r="K18">
        <f t="shared" si="4"/>
        <v>819</v>
      </c>
      <c r="L18" t="str">
        <f t="shared" si="9"/>
        <v>"1":315,"2":347,"3":378,"4":410,"5":441,"6":473,"7":504,"8":536,"9":567,"10":599,"11":630,"12":662,"13":693,"14":725,"15":756,"16":788,"17":819</v>
      </c>
      <c r="M18" t="str">
        <f t="shared" si="5"/>
        <v>"17":819</v>
      </c>
    </row>
    <row r="19" spans="1:13">
      <c r="A19">
        <v>18</v>
      </c>
      <c r="B19">
        <f t="shared" si="6"/>
        <v>567</v>
      </c>
      <c r="C19">
        <f t="shared" si="7"/>
        <v>2.7</v>
      </c>
      <c r="D19">
        <v>600</v>
      </c>
      <c r="E19">
        <f t="shared" si="0"/>
        <v>0.94499999999999995</v>
      </c>
      <c r="F19">
        <f t="shared" si="1"/>
        <v>0.64500000000000002</v>
      </c>
      <c r="G19">
        <f t="shared" si="2"/>
        <v>1.2449999999999999</v>
      </c>
      <c r="H19">
        <f t="shared" si="3"/>
        <v>0.64500000000000002</v>
      </c>
      <c r="I19">
        <f t="shared" si="3"/>
        <v>1.2450000000000001</v>
      </c>
      <c r="J19" t="str">
        <f t="shared" si="8"/>
        <v/>
      </c>
      <c r="K19">
        <f t="shared" si="4"/>
        <v>851</v>
      </c>
      <c r="L19" t="str">
        <f t="shared" si="9"/>
        <v>"1":315,"2":347,"3":378,"4":410,"5":441,"6":473,"7":504,"8":536,"9":567,"10":599,"11":630,"12":662,"13":693,"14":725,"15":756,"16":788,"17":819,"18":851</v>
      </c>
      <c r="M19" t="str">
        <f t="shared" si="5"/>
        <v>"18":851</v>
      </c>
    </row>
    <row r="20" spans="1:13">
      <c r="A20">
        <v>19</v>
      </c>
      <c r="B20">
        <f t="shared" si="6"/>
        <v>588</v>
      </c>
      <c r="C20">
        <f t="shared" si="7"/>
        <v>2.8</v>
      </c>
      <c r="D20">
        <v>600</v>
      </c>
      <c r="E20">
        <f t="shared" si="0"/>
        <v>0.98</v>
      </c>
      <c r="F20">
        <f t="shared" si="1"/>
        <v>0.67999999999999994</v>
      </c>
      <c r="G20">
        <f t="shared" si="2"/>
        <v>1.28</v>
      </c>
      <c r="H20">
        <f t="shared" si="3"/>
        <v>0.68</v>
      </c>
      <c r="I20">
        <f t="shared" si="3"/>
        <v>1.28</v>
      </c>
      <c r="J20" t="str">
        <f t="shared" si="8"/>
        <v/>
      </c>
      <c r="K20">
        <f t="shared" si="4"/>
        <v>882</v>
      </c>
      <c r="L20" t="str">
        <f t="shared" si="9"/>
        <v>"1":315,"2":347,"3":378,"4":410,"5":441,"6":473,"7":504,"8":536,"9":567,"10":599,"11":630,"12":662,"13":693,"14":725,"15":756,"16":788,"17":819,"18":851,"19":882</v>
      </c>
      <c r="M20" t="str">
        <f t="shared" si="5"/>
        <v>"19":882</v>
      </c>
    </row>
    <row r="21" spans="1:13">
      <c r="A21">
        <v>20</v>
      </c>
      <c r="B21">
        <f t="shared" si="6"/>
        <v>609</v>
      </c>
      <c r="C21">
        <f t="shared" si="7"/>
        <v>2.9</v>
      </c>
      <c r="D21">
        <v>600</v>
      </c>
      <c r="E21">
        <f t="shared" si="0"/>
        <v>1.0149999999999999</v>
      </c>
      <c r="F21">
        <f t="shared" si="1"/>
        <v>0.71499999999999986</v>
      </c>
      <c r="G21">
        <f t="shared" si="2"/>
        <v>1.3149999999999999</v>
      </c>
      <c r="H21">
        <f t="shared" si="3"/>
        <v>0.71499999999999997</v>
      </c>
      <c r="I21">
        <f t="shared" si="3"/>
        <v>1.3149999999999999</v>
      </c>
      <c r="J21" t="str">
        <f t="shared" si="8"/>
        <v/>
      </c>
      <c r="K21">
        <f t="shared" si="4"/>
        <v>914</v>
      </c>
      <c r="L21" t="str">
        <f t="shared" si="9"/>
        <v>"1":315,"2":347,"3":378,"4":410,"5":441,"6":473,"7":504,"8":536,"9":567,"10":599,"11":630,"12":662,"13":693,"14":725,"15":756,"16":788,"17":819,"18":851,"19":882,"20":914</v>
      </c>
      <c r="M21" t="str">
        <f t="shared" si="5"/>
        <v>"20":914</v>
      </c>
    </row>
    <row r="22" spans="1:13">
      <c r="A22">
        <v>21</v>
      </c>
      <c r="B22">
        <f t="shared" si="6"/>
        <v>630</v>
      </c>
      <c r="C22">
        <f t="shared" si="7"/>
        <v>3</v>
      </c>
      <c r="D22">
        <v>600</v>
      </c>
      <c r="E22">
        <f t="shared" si="0"/>
        <v>1.05</v>
      </c>
      <c r="F22">
        <f t="shared" si="1"/>
        <v>0.75</v>
      </c>
      <c r="G22">
        <f t="shared" si="2"/>
        <v>1.35</v>
      </c>
      <c r="H22">
        <f t="shared" si="3"/>
        <v>0.75</v>
      </c>
      <c r="I22">
        <f t="shared" si="3"/>
        <v>1.35</v>
      </c>
      <c r="J22" t="str">
        <f t="shared" si="8"/>
        <v/>
      </c>
      <c r="K22">
        <f t="shared" si="4"/>
        <v>945</v>
      </c>
      <c r="L22" t="str">
        <f t="shared" si="9"/>
        <v>"1":315,"2":347,"3":378,"4":410,"5":441,"6":473,"7":504,"8":536,"9":567,"10":599,"11":630,"12":662,"13":693,"14":725,"15":756,"16":788,"17":819,"18":851,"19":882,"20":914,"21":945</v>
      </c>
      <c r="M22" t="str">
        <f t="shared" si="5"/>
        <v>"21":945</v>
      </c>
    </row>
    <row r="23" spans="1:13">
      <c r="A23">
        <v>22</v>
      </c>
      <c r="B23">
        <f t="shared" si="6"/>
        <v>651</v>
      </c>
      <c r="C23">
        <f t="shared" si="7"/>
        <v>3.1</v>
      </c>
      <c r="D23">
        <v>600</v>
      </c>
      <c r="E23">
        <f t="shared" si="0"/>
        <v>1.085</v>
      </c>
      <c r="F23">
        <f t="shared" si="1"/>
        <v>0.78499999999999992</v>
      </c>
      <c r="G23">
        <f t="shared" si="2"/>
        <v>1.385</v>
      </c>
      <c r="H23">
        <f t="shared" si="3"/>
        <v>0.78500000000000003</v>
      </c>
      <c r="I23">
        <f t="shared" si="3"/>
        <v>1.385</v>
      </c>
      <c r="J23" t="str">
        <f t="shared" si="8"/>
        <v/>
      </c>
      <c r="K23">
        <f t="shared" si="4"/>
        <v>977</v>
      </c>
      <c r="L23" t="str">
        <f t="shared" si="9"/>
        <v>"1":315,"2":347,"3":378,"4":410,"5":441,"6":473,"7":504,"8":536,"9":567,"10":599,"11":630,"12":662,"13":693,"14":725,"15":756,"16":788,"17":819,"18":851,"19":882,"20":914,"21":945,"22":977</v>
      </c>
      <c r="M23" t="str">
        <f t="shared" si="5"/>
        <v>"22":977</v>
      </c>
    </row>
    <row r="24" spans="1:13">
      <c r="A24">
        <v>23</v>
      </c>
      <c r="B24">
        <f t="shared" si="6"/>
        <v>672</v>
      </c>
      <c r="C24">
        <f t="shared" si="7"/>
        <v>3.2</v>
      </c>
      <c r="D24">
        <v>600</v>
      </c>
      <c r="E24">
        <f t="shared" si="0"/>
        <v>1.1200000000000001</v>
      </c>
      <c r="F24">
        <f t="shared" si="1"/>
        <v>0.82000000000000006</v>
      </c>
      <c r="G24">
        <f t="shared" si="2"/>
        <v>1.4200000000000002</v>
      </c>
      <c r="H24">
        <f t="shared" si="3"/>
        <v>0.82</v>
      </c>
      <c r="I24">
        <f t="shared" si="3"/>
        <v>1.42</v>
      </c>
      <c r="J24" t="str">
        <f t="shared" si="8"/>
        <v/>
      </c>
      <c r="K24">
        <f t="shared" si="4"/>
        <v>1008</v>
      </c>
      <c r="L24" t="str">
        <f t="shared" si="9"/>
        <v>"1":315,"2":347,"3":378,"4":410,"5":441,"6":473,"7":504,"8":536,"9":567,"10":599,"11":630,"12":662,"13":693,"14":725,"15":756,"16":788,"17":819,"18":851,"19":882,"20":914,"21":945,"22":977,"23":1008</v>
      </c>
      <c r="M24" t="str">
        <f t="shared" si="5"/>
        <v>"23":1008</v>
      </c>
    </row>
    <row r="25" spans="1:13">
      <c r="A25">
        <v>24</v>
      </c>
      <c r="B25">
        <f t="shared" si="6"/>
        <v>693</v>
      </c>
      <c r="C25">
        <f t="shared" si="7"/>
        <v>3.3</v>
      </c>
      <c r="D25">
        <v>600</v>
      </c>
      <c r="E25">
        <f t="shared" si="0"/>
        <v>1.155</v>
      </c>
      <c r="F25">
        <f t="shared" si="1"/>
        <v>0.85499999999999998</v>
      </c>
      <c r="G25">
        <f t="shared" si="2"/>
        <v>1.4550000000000001</v>
      </c>
      <c r="H25">
        <f t="shared" si="3"/>
        <v>0.85499999999999998</v>
      </c>
      <c r="I25">
        <f t="shared" si="3"/>
        <v>1.4550000000000001</v>
      </c>
      <c r="J25" t="str">
        <f t="shared" si="8"/>
        <v/>
      </c>
      <c r="K25">
        <f t="shared" si="4"/>
        <v>1040</v>
      </c>
      <c r="L25" t="str">
        <f t="shared" si="9"/>
        <v>"1":315,"2":347,"3":378,"4":410,"5":441,"6":473,"7":504,"8":536,"9":567,"10":599,"11":630,"12":662,"13":693,"14":725,"15":756,"16":788,"17":819,"18":851,"19":882,"20":914,"21":945,"22":977,"23":1008,"24":1040</v>
      </c>
      <c r="M25" t="str">
        <f t="shared" si="5"/>
        <v>"24":1040</v>
      </c>
    </row>
    <row r="26" spans="1:13">
      <c r="A26">
        <v>25</v>
      </c>
      <c r="B26">
        <f t="shared" si="6"/>
        <v>714</v>
      </c>
      <c r="C26">
        <f t="shared" si="7"/>
        <v>3.4</v>
      </c>
      <c r="D26">
        <v>600</v>
      </c>
      <c r="E26">
        <f t="shared" si="0"/>
        <v>1.19</v>
      </c>
      <c r="F26">
        <f t="shared" si="1"/>
        <v>0.8899999999999999</v>
      </c>
      <c r="G26">
        <f t="shared" si="2"/>
        <v>1.49</v>
      </c>
      <c r="H26">
        <f t="shared" si="3"/>
        <v>0.89</v>
      </c>
      <c r="I26">
        <f t="shared" si="3"/>
        <v>1.49</v>
      </c>
      <c r="J26" t="str">
        <f t="shared" si="8"/>
        <v/>
      </c>
      <c r="K26">
        <f t="shared" si="4"/>
        <v>1071</v>
      </c>
      <c r="L26" t="str">
        <f t="shared" si="9"/>
        <v>"1":315,"2":347,"3":378,"4":410,"5":441,"6":473,"7":504,"8":536,"9":567,"10":599,"11":630,"12":662,"13":693,"14":725,"15":756,"16":788,"17":819,"18":851,"19":882,"20":914,"21":945,"22":977,"23":1008,"24":1040,"25":1071</v>
      </c>
      <c r="M26" t="str">
        <f t="shared" si="5"/>
        <v>"25":1071</v>
      </c>
    </row>
    <row r="27" spans="1:13">
      <c r="A27">
        <v>26</v>
      </c>
      <c r="B27">
        <f t="shared" si="6"/>
        <v>735</v>
      </c>
      <c r="C27">
        <f t="shared" si="7"/>
        <v>3.5</v>
      </c>
      <c r="D27">
        <v>600</v>
      </c>
      <c r="E27">
        <f t="shared" si="0"/>
        <v>1.2250000000000001</v>
      </c>
      <c r="F27">
        <f t="shared" si="1"/>
        <v>0.92500000000000004</v>
      </c>
      <c r="G27">
        <f t="shared" si="2"/>
        <v>1.5250000000000001</v>
      </c>
      <c r="H27">
        <f t="shared" si="3"/>
        <v>0.92500000000000004</v>
      </c>
      <c r="I27">
        <f t="shared" si="3"/>
        <v>1.5249999999999999</v>
      </c>
      <c r="J27" t="str">
        <f t="shared" si="8"/>
        <v/>
      </c>
      <c r="K27">
        <f t="shared" si="4"/>
        <v>1103</v>
      </c>
      <c r="L27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</v>
      </c>
      <c r="M27" t="str">
        <f t="shared" si="5"/>
        <v>"26":1103</v>
      </c>
    </row>
    <row r="28" spans="1:13">
      <c r="A28">
        <v>27</v>
      </c>
      <c r="B28">
        <f t="shared" si="6"/>
        <v>756</v>
      </c>
      <c r="C28">
        <f t="shared" si="7"/>
        <v>3.6</v>
      </c>
      <c r="D28">
        <v>600</v>
      </c>
      <c r="E28">
        <f t="shared" si="0"/>
        <v>1.26</v>
      </c>
      <c r="F28">
        <f t="shared" si="1"/>
        <v>0.96</v>
      </c>
      <c r="G28">
        <f t="shared" si="2"/>
        <v>1.56</v>
      </c>
      <c r="H28">
        <f t="shared" si="3"/>
        <v>0.96</v>
      </c>
      <c r="I28">
        <f t="shared" si="3"/>
        <v>1.56</v>
      </c>
      <c r="J28" t="str">
        <f t="shared" si="8"/>
        <v/>
      </c>
      <c r="K28">
        <f t="shared" si="4"/>
        <v>1134</v>
      </c>
      <c r="L28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</v>
      </c>
      <c r="M28" t="str">
        <f t="shared" si="5"/>
        <v>"27":1134</v>
      </c>
    </row>
    <row r="29" spans="1:13">
      <c r="A29">
        <v>28</v>
      </c>
      <c r="B29">
        <f t="shared" si="6"/>
        <v>777</v>
      </c>
      <c r="C29">
        <f t="shared" si="7"/>
        <v>3.7</v>
      </c>
      <c r="D29">
        <v>600</v>
      </c>
      <c r="E29">
        <f t="shared" si="0"/>
        <v>1.2949999999999999</v>
      </c>
      <c r="F29">
        <f t="shared" si="1"/>
        <v>0.99499999999999988</v>
      </c>
      <c r="G29">
        <f t="shared" si="2"/>
        <v>1.595</v>
      </c>
      <c r="H29">
        <f t="shared" si="3"/>
        <v>0.995</v>
      </c>
      <c r="I29">
        <f t="shared" si="3"/>
        <v>1.595</v>
      </c>
      <c r="J29" t="str">
        <f t="shared" si="8"/>
        <v/>
      </c>
      <c r="K29">
        <f t="shared" si="4"/>
        <v>1166</v>
      </c>
      <c r="L29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"1":315,"2":347,"3":378,"4":410,"5":441,"6":473,"7":504,"8":536,"9":567,"10":599,"11":630,"12":662,"13":693,"14":725,"15":756,"16":788,"17":819,"18":851,"19":882,"20":914,"21":945,"22":977,"23":1008,"24":1040,"25":1071,"26":1103,"27":1134,"28":1166</v>
      </c>
      <c r="M29" t="str">
        <f t="shared" si="5"/>
        <v>"28":1166</v>
      </c>
    </row>
    <row r="31" spans="1:13">
      <c r="A31">
        <v>7</v>
      </c>
      <c r="B31">
        <f t="shared" ref="B31:C34" si="10">VLOOKUP($A31,$A:$I,COLUMN(),0)</f>
        <v>336</v>
      </c>
      <c r="C31">
        <f t="shared" si="10"/>
        <v>1.6</v>
      </c>
      <c r="D31">
        <v>6</v>
      </c>
      <c r="E31">
        <f t="shared" ref="E31:E34" si="11">B31/D31</f>
        <v>56</v>
      </c>
      <c r="F31">
        <f t="shared" ref="F31:F34" si="12">E31-0.3</f>
        <v>55.7</v>
      </c>
      <c r="G31">
        <f t="shared" ref="G31:G34" si="13">E31+0.3</f>
        <v>56.3</v>
      </c>
      <c r="H31">
        <f t="shared" ref="H31:I34" si="14">ROUND(F31,3)</f>
        <v>55.7</v>
      </c>
      <c r="I31">
        <f t="shared" si="14"/>
        <v>56.3</v>
      </c>
      <c r="J31" t="str">
        <f t="shared" ref="J31:J34" si="15">IF(E31&lt;&gt;AVERAGE(H31:I31),"달라짐","")</f>
        <v/>
      </c>
    </row>
    <row r="32" spans="1:13">
      <c r="A32">
        <v>14</v>
      </c>
      <c r="B32">
        <f t="shared" si="10"/>
        <v>483</v>
      </c>
      <c r="C32">
        <f t="shared" si="10"/>
        <v>2.2999999999999998</v>
      </c>
      <c r="D32">
        <v>7</v>
      </c>
      <c r="E32">
        <f t="shared" si="11"/>
        <v>69</v>
      </c>
      <c r="F32">
        <f t="shared" si="12"/>
        <v>68.7</v>
      </c>
      <c r="G32">
        <f t="shared" si="13"/>
        <v>69.3</v>
      </c>
      <c r="H32">
        <f t="shared" si="14"/>
        <v>68.7</v>
      </c>
      <c r="I32">
        <f t="shared" si="14"/>
        <v>69.3</v>
      </c>
      <c r="J32" t="str">
        <f t="shared" si="15"/>
        <v/>
      </c>
    </row>
    <row r="33" spans="1:10">
      <c r="A33">
        <v>21</v>
      </c>
      <c r="B33">
        <f t="shared" si="10"/>
        <v>630</v>
      </c>
      <c r="C33">
        <f t="shared" si="10"/>
        <v>3</v>
      </c>
      <c r="D33">
        <v>8</v>
      </c>
      <c r="E33">
        <f t="shared" si="11"/>
        <v>78.75</v>
      </c>
      <c r="F33">
        <f t="shared" si="12"/>
        <v>78.45</v>
      </c>
      <c r="G33">
        <f t="shared" si="13"/>
        <v>79.05</v>
      </c>
      <c r="H33">
        <f t="shared" si="14"/>
        <v>78.45</v>
      </c>
      <c r="I33">
        <f t="shared" si="14"/>
        <v>79.05</v>
      </c>
      <c r="J33" t="str">
        <f t="shared" si="15"/>
        <v/>
      </c>
    </row>
    <row r="34" spans="1:10">
      <c r="A34">
        <v>28</v>
      </c>
      <c r="B34">
        <f t="shared" si="10"/>
        <v>777</v>
      </c>
      <c r="C34">
        <f t="shared" si="10"/>
        <v>3.7</v>
      </c>
      <c r="D34">
        <v>9</v>
      </c>
      <c r="E34">
        <f t="shared" si="11"/>
        <v>86.333333333333329</v>
      </c>
      <c r="F34">
        <f t="shared" si="12"/>
        <v>86.033333333333331</v>
      </c>
      <c r="G34">
        <f t="shared" si="13"/>
        <v>86.633333333333326</v>
      </c>
      <c r="H34">
        <f t="shared" si="14"/>
        <v>86.033000000000001</v>
      </c>
      <c r="I34">
        <f t="shared" si="14"/>
        <v>86.632999999999996</v>
      </c>
      <c r="J34" t="str">
        <f t="shared" si="15"/>
        <v>달라짐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H6"/>
  <sheetViews>
    <sheetView workbookViewId="0"/>
  </sheetViews>
  <sheetFormatPr defaultRowHeight="16.5"/>
  <cols>
    <col min="2" max="2" width="47.875" customWidth="1"/>
  </cols>
  <sheetData>
    <row r="1" spans="1:8" ht="27" customHeight="1">
      <c r="B1" t="s">
        <v>68</v>
      </c>
      <c r="D1" s="8" t="s">
        <v>96</v>
      </c>
      <c r="F1" t="s">
        <v>97</v>
      </c>
      <c r="G1" t="s">
        <v>100</v>
      </c>
      <c r="H1" t="s">
        <v>101</v>
      </c>
    </row>
    <row r="2" spans="1:8">
      <c r="A2">
        <v>1</v>
      </c>
      <c r="B2" t="s">
        <v>73</v>
      </c>
      <c r="D2">
        <v>1.5</v>
      </c>
      <c r="F2" t="s">
        <v>98</v>
      </c>
      <c r="G2">
        <f>D2-1</f>
        <v>0.5</v>
      </c>
      <c r="H2">
        <f>G2/SUM($G$2:$G$3)</f>
        <v>0.25</v>
      </c>
    </row>
    <row r="3" spans="1:8">
      <c r="A3">
        <v>2</v>
      </c>
      <c r="B3" t="s">
        <v>74</v>
      </c>
      <c r="F3" t="s">
        <v>99</v>
      </c>
      <c r="G3">
        <f>D2</f>
        <v>1.5</v>
      </c>
      <c r="H3">
        <f>G3/SUM($G$2:$G$3)</f>
        <v>0.75</v>
      </c>
    </row>
    <row r="4" spans="1:8">
      <c r="A4">
        <v>3</v>
      </c>
      <c r="B4" t="s">
        <v>69</v>
      </c>
    </row>
    <row r="5" spans="1:8">
      <c r="A5">
        <v>4</v>
      </c>
      <c r="B5" t="s">
        <v>70</v>
      </c>
    </row>
    <row r="6" spans="1:8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DropTable</vt:lpstr>
      <vt:lpstr>NotCharTable</vt:lpstr>
      <vt:lpstr>챕터별골드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2020-06-18T09:04:15Z</dcterms:modified>
</cp:coreProperties>
</file>