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48CD9EC-63FA-4394-A7B9-995F9593E3D3}" xr6:coauthVersionLast="45" xr6:coauthVersionMax="45" xr10:uidLastSave="{00000000-0000-0000-0000-000000000000}"/>
  <bookViews>
    <workbookView xWindow="-289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  <sheet name="서식자료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83" i="5" l="1"/>
  <c r="S116" i="5"/>
  <c r="S115" i="5"/>
  <c r="S114" i="5"/>
  <c r="S113" i="5"/>
  <c r="S112" i="5"/>
  <c r="S111" i="5"/>
  <c r="S110" i="5"/>
  <c r="S109" i="5"/>
  <c r="S108" i="5"/>
  <c r="S107" i="5"/>
  <c r="S106" i="5"/>
  <c r="S105" i="5"/>
  <c r="S104" i="5"/>
  <c r="S280" i="5"/>
  <c r="S279" i="5"/>
  <c r="S278" i="5"/>
  <c r="S277" i="5"/>
  <c r="S276" i="5"/>
  <c r="S275" i="5"/>
  <c r="S274" i="5"/>
  <c r="S273" i="5"/>
  <c r="S272" i="5"/>
  <c r="S271" i="5"/>
  <c r="S270" i="5"/>
  <c r="S269" i="5"/>
  <c r="S268" i="5"/>
  <c r="S267" i="5"/>
  <c r="S266" i="5"/>
  <c r="S265" i="5"/>
  <c r="S264" i="5"/>
  <c r="S263" i="5"/>
  <c r="S262" i="5"/>
  <c r="S261" i="5"/>
  <c r="S260" i="5"/>
  <c r="S259" i="5"/>
  <c r="S258" i="5"/>
  <c r="S257" i="5"/>
  <c r="S256" i="5"/>
  <c r="S255" i="5"/>
  <c r="S254" i="5"/>
  <c r="S253" i="5"/>
  <c r="S252" i="5"/>
  <c r="S251" i="5"/>
  <c r="S250" i="5"/>
  <c r="S249" i="5"/>
  <c r="S248" i="5"/>
  <c r="S247" i="5"/>
  <c r="S246" i="5"/>
  <c r="S245" i="5"/>
  <c r="S244" i="5"/>
  <c r="S243" i="5"/>
  <c r="S242" i="5"/>
  <c r="S241" i="5"/>
  <c r="S240" i="5"/>
  <c r="S239" i="5"/>
  <c r="S238" i="5"/>
  <c r="S237" i="5"/>
  <c r="S236" i="5"/>
  <c r="S235" i="5"/>
  <c r="S234" i="5"/>
  <c r="S233" i="5"/>
  <c r="S232" i="5"/>
  <c r="S231" i="5"/>
  <c r="S230" i="5"/>
  <c r="S229" i="5"/>
  <c r="S228" i="5"/>
  <c r="S227" i="5"/>
  <c r="S226" i="5"/>
  <c r="S225" i="5"/>
  <c r="S224" i="5"/>
  <c r="S223" i="5"/>
  <c r="S222" i="5"/>
  <c r="S221" i="5"/>
  <c r="S220" i="5"/>
  <c r="S219" i="5"/>
  <c r="S218" i="5"/>
  <c r="S217" i="5"/>
  <c r="S216" i="5"/>
  <c r="S215" i="5"/>
  <c r="S214" i="5"/>
  <c r="S213" i="5"/>
  <c r="S212" i="5"/>
  <c r="S211" i="5"/>
  <c r="S210" i="5"/>
  <c r="S209" i="5"/>
  <c r="S208" i="5"/>
  <c r="S207" i="5"/>
  <c r="S206" i="5"/>
  <c r="S205" i="5"/>
  <c r="S204" i="5"/>
  <c r="S203" i="5"/>
  <c r="S202" i="5"/>
  <c r="S201" i="5"/>
  <c r="S200" i="5"/>
  <c r="S199" i="5"/>
  <c r="S198" i="5"/>
  <c r="S197" i="5"/>
  <c r="S196" i="5"/>
  <c r="S195" i="5"/>
  <c r="S194" i="5"/>
  <c r="S193" i="5"/>
  <c r="S192" i="5"/>
  <c r="S191" i="5"/>
  <c r="S190" i="5"/>
  <c r="S189" i="5"/>
  <c r="S188" i="5"/>
  <c r="S187" i="5"/>
  <c r="S186" i="5"/>
  <c r="S185" i="5"/>
  <c r="S184" i="5"/>
  <c r="S183" i="5"/>
  <c r="S182" i="5"/>
  <c r="S181" i="5"/>
  <c r="S180" i="5"/>
  <c r="S179" i="5"/>
  <c r="S178" i="5"/>
  <c r="S177" i="5"/>
  <c r="S176" i="5"/>
  <c r="S175" i="5"/>
  <c r="S174" i="5"/>
  <c r="S173" i="5"/>
  <c r="S172" i="5"/>
  <c r="S171" i="5"/>
  <c r="S170" i="5"/>
  <c r="S169" i="5"/>
  <c r="S168" i="5"/>
  <c r="S167" i="5"/>
  <c r="S166" i="5"/>
  <c r="S165" i="5"/>
  <c r="S164" i="5"/>
  <c r="S163" i="5"/>
  <c r="S162" i="5"/>
  <c r="S161" i="5"/>
  <c r="S160" i="5"/>
  <c r="S159" i="5"/>
  <c r="S158" i="5"/>
  <c r="S157" i="5"/>
  <c r="S156" i="5"/>
  <c r="S155" i="5"/>
  <c r="S154" i="5"/>
  <c r="S153" i="5"/>
  <c r="S152" i="5"/>
  <c r="S151" i="5"/>
  <c r="S150" i="5"/>
  <c r="S149" i="5"/>
  <c r="S148" i="5"/>
  <c r="S147" i="5"/>
  <c r="S146" i="5"/>
  <c r="S145" i="5"/>
  <c r="S144" i="5"/>
  <c r="S143" i="5"/>
  <c r="S142" i="5"/>
  <c r="S141" i="5"/>
  <c r="S140" i="5"/>
  <c r="S139" i="5"/>
  <c r="S138" i="5"/>
  <c r="S137" i="5"/>
  <c r="S136" i="5"/>
  <c r="S135" i="5"/>
  <c r="S134" i="5"/>
  <c r="S133" i="5"/>
  <c r="S288" i="5"/>
  <c r="S287" i="5"/>
  <c r="S286" i="5"/>
  <c r="S285" i="5"/>
  <c r="S284" i="5"/>
  <c r="S283" i="5"/>
  <c r="S282" i="5"/>
  <c r="S281" i="5"/>
  <c r="O111" i="5"/>
  <c r="H111" i="5"/>
  <c r="E111" i="5"/>
  <c r="C111" i="5"/>
  <c r="A111" i="5"/>
  <c r="C111" i="1"/>
  <c r="O112" i="5" l="1"/>
  <c r="H112" i="5" l="1"/>
  <c r="E112" i="5"/>
  <c r="C112" i="5"/>
  <c r="A112" i="5"/>
  <c r="C110" i="1"/>
  <c r="O110" i="5" l="1"/>
  <c r="H110" i="5"/>
  <c r="E110" i="5"/>
  <c r="C110" i="5"/>
  <c r="A110" i="5"/>
  <c r="S73" i="5" l="1"/>
  <c r="O73" i="5"/>
  <c r="H73" i="5"/>
  <c r="E73" i="5"/>
  <c r="C73" i="5"/>
  <c r="A73" i="5"/>
  <c r="C72" i="1"/>
  <c r="C109" i="1"/>
  <c r="I43" i="5" l="1"/>
  <c r="S43" i="5"/>
  <c r="H43" i="5"/>
  <c r="E43" i="5"/>
  <c r="C43" i="5"/>
  <c r="A43" i="5"/>
  <c r="O43" i="5"/>
  <c r="C42" i="1"/>
  <c r="S42" i="5" l="1"/>
  <c r="O42" i="5"/>
  <c r="H42" i="5"/>
  <c r="E42" i="5"/>
  <c r="C42" i="5"/>
  <c r="A42" i="5"/>
  <c r="S78" i="5" l="1"/>
  <c r="O78" i="5"/>
  <c r="H78" i="5"/>
  <c r="E78" i="5"/>
  <c r="C78" i="5"/>
  <c r="A78" i="5"/>
  <c r="C41" i="1"/>
  <c r="S79" i="5" l="1"/>
  <c r="O79" i="5"/>
  <c r="H79" i="5"/>
  <c r="E79" i="5"/>
  <c r="C79" i="5"/>
  <c r="A79" i="5"/>
  <c r="C77" i="1"/>
  <c r="S50" i="5" l="1"/>
  <c r="O50" i="5"/>
  <c r="H50" i="5"/>
  <c r="E50" i="5"/>
  <c r="C50" i="5"/>
  <c r="A50" i="5"/>
  <c r="S49" i="5"/>
  <c r="O49" i="5"/>
  <c r="H49" i="5"/>
  <c r="E49" i="5"/>
  <c r="C49" i="5"/>
  <c r="A49" i="5"/>
  <c r="C48" i="1"/>
  <c r="C78" i="1"/>
  <c r="C49" i="1"/>
  <c r="S63" i="5" l="1"/>
  <c r="O63" i="5"/>
  <c r="H63" i="5"/>
  <c r="E63" i="5"/>
  <c r="C63" i="5"/>
  <c r="A63" i="5"/>
  <c r="S70" i="5" l="1"/>
  <c r="O70" i="5"/>
  <c r="H70" i="5"/>
  <c r="E70" i="5"/>
  <c r="C70" i="5"/>
  <c r="A70" i="5"/>
  <c r="S68" i="5"/>
  <c r="O68" i="5"/>
  <c r="H68" i="5"/>
  <c r="E68" i="5"/>
  <c r="C68" i="5"/>
  <c r="A68" i="5"/>
  <c r="C68" i="1"/>
  <c r="C62" i="1"/>
  <c r="C69" i="1"/>
  <c r="S76" i="5" l="1"/>
  <c r="O76" i="5"/>
  <c r="H76" i="5"/>
  <c r="E76" i="5"/>
  <c r="C76" i="5"/>
  <c r="A76" i="5"/>
  <c r="C75" i="1"/>
  <c r="S88" i="5" l="1"/>
  <c r="O88" i="5"/>
  <c r="H88" i="5"/>
  <c r="E88" i="5"/>
  <c r="C88" i="5"/>
  <c r="A88" i="5"/>
  <c r="O83" i="5" l="1"/>
  <c r="H83" i="5"/>
  <c r="E83" i="5"/>
  <c r="C83" i="5"/>
  <c r="A83" i="5"/>
  <c r="C87" i="1"/>
  <c r="C82" i="1"/>
  <c r="S82" i="5" l="1"/>
  <c r="O82" i="5"/>
  <c r="H82" i="5"/>
  <c r="E82" i="5"/>
  <c r="C82" i="5"/>
  <c r="A82" i="5"/>
  <c r="S74" i="5" l="1"/>
  <c r="O74" i="5"/>
  <c r="H74" i="5"/>
  <c r="E74" i="5"/>
  <c r="C74" i="5"/>
  <c r="A74" i="5"/>
  <c r="C80" i="1"/>
  <c r="S72" i="5" l="1"/>
  <c r="O72" i="5"/>
  <c r="H72" i="5"/>
  <c r="E72" i="5"/>
  <c r="C72" i="5"/>
  <c r="A72" i="5"/>
  <c r="C73" i="1"/>
  <c r="S60" i="5" l="1"/>
  <c r="O60" i="5"/>
  <c r="H60" i="5"/>
  <c r="E60" i="5"/>
  <c r="C60" i="5"/>
  <c r="A60" i="5"/>
  <c r="S61" i="5"/>
  <c r="O61" i="5"/>
  <c r="H61" i="5"/>
  <c r="E61" i="5"/>
  <c r="C61" i="5"/>
  <c r="A61" i="5"/>
  <c r="C71" i="1"/>
  <c r="C60" i="1"/>
  <c r="S35" i="5" l="1"/>
  <c r="O35" i="5"/>
  <c r="H35" i="5"/>
  <c r="E35" i="5"/>
  <c r="C35" i="5"/>
  <c r="A35" i="5"/>
  <c r="C59" i="1"/>
  <c r="C34" i="1"/>
  <c r="S37" i="5" l="1"/>
  <c r="O37" i="5"/>
  <c r="H37" i="5"/>
  <c r="E37" i="5"/>
  <c r="C37" i="5"/>
  <c r="A37" i="5"/>
  <c r="S36" i="5" l="1"/>
  <c r="O36" i="5"/>
  <c r="H36" i="5"/>
  <c r="E36" i="5"/>
  <c r="C36" i="5"/>
  <c r="A36" i="5"/>
  <c r="C36" i="1"/>
  <c r="S65" i="5" l="1"/>
  <c r="O65" i="5"/>
  <c r="H65" i="5"/>
  <c r="E65" i="5"/>
  <c r="C65" i="5"/>
  <c r="A65" i="5"/>
  <c r="C64" i="1"/>
  <c r="C35" i="1"/>
  <c r="S46" i="5" l="1"/>
  <c r="O46" i="5"/>
  <c r="H46" i="5"/>
  <c r="E46" i="5"/>
  <c r="C46" i="5"/>
  <c r="A46" i="5"/>
  <c r="S39" i="5" l="1"/>
  <c r="O39" i="5"/>
  <c r="H39" i="5"/>
  <c r="E39" i="5"/>
  <c r="C39" i="5"/>
  <c r="A39" i="5"/>
  <c r="C45" i="1"/>
  <c r="C54" i="1"/>
  <c r="S84" i="5" l="1"/>
  <c r="O84" i="5"/>
  <c r="H84" i="5"/>
  <c r="E84" i="5"/>
  <c r="C84" i="5"/>
  <c r="A84" i="5"/>
  <c r="S58" i="5"/>
  <c r="O58" i="5"/>
  <c r="H58" i="5"/>
  <c r="E58" i="5"/>
  <c r="C58" i="5"/>
  <c r="A58" i="5"/>
  <c r="C38" i="1"/>
  <c r="C83" i="1"/>
  <c r="H109" i="5" l="1"/>
  <c r="E109" i="5"/>
  <c r="C109" i="5"/>
  <c r="A109" i="5"/>
  <c r="O109" i="5"/>
  <c r="C57" i="1"/>
  <c r="C108" i="1"/>
  <c r="B7" i="9" l="1"/>
  <c r="S20" i="5" l="1"/>
  <c r="O20" i="5"/>
  <c r="H20" i="5"/>
  <c r="E20" i="5"/>
  <c r="C20" i="5"/>
  <c r="A20" i="5"/>
  <c r="S19" i="5"/>
  <c r="O19" i="5"/>
  <c r="H19" i="5"/>
  <c r="E19" i="5"/>
  <c r="C19" i="5"/>
  <c r="A19" i="5"/>
  <c r="S18" i="5"/>
  <c r="O18" i="5"/>
  <c r="H18" i="5"/>
  <c r="E18" i="5"/>
  <c r="C18" i="5"/>
  <c r="A18" i="5"/>
  <c r="S17" i="5"/>
  <c r="O17" i="5"/>
  <c r="H17" i="5"/>
  <c r="E17" i="5"/>
  <c r="C17" i="5"/>
  <c r="A17" i="5"/>
  <c r="S16" i="5"/>
  <c r="O16" i="5"/>
  <c r="H16" i="5"/>
  <c r="E16" i="5"/>
  <c r="C16" i="5"/>
  <c r="A16" i="5"/>
  <c r="S15" i="5"/>
  <c r="O15" i="5"/>
  <c r="H15" i="5"/>
  <c r="E15" i="5"/>
  <c r="C15" i="5"/>
  <c r="A15" i="5"/>
  <c r="C15" i="1"/>
  <c r="C17" i="1"/>
  <c r="C14" i="1"/>
  <c r="C18" i="1"/>
  <c r="C16" i="1"/>
  <c r="C19" i="1"/>
  <c r="O115" i="5" l="1"/>
  <c r="H115" i="5"/>
  <c r="E115" i="5"/>
  <c r="C115" i="5"/>
  <c r="A115" i="5"/>
  <c r="U95" i="5"/>
  <c r="U94" i="5"/>
  <c r="O114" i="5"/>
  <c r="H114" i="5"/>
  <c r="E114" i="5"/>
  <c r="C114" i="5"/>
  <c r="A114" i="5"/>
  <c r="C114" i="1"/>
  <c r="C113" i="1"/>
  <c r="O113" i="5" l="1"/>
  <c r="H113" i="5"/>
  <c r="E113" i="5"/>
  <c r="C113" i="5"/>
  <c r="A113" i="5"/>
  <c r="O108" i="5" l="1"/>
  <c r="H108" i="5"/>
  <c r="E108" i="5"/>
  <c r="C108" i="5"/>
  <c r="A108" i="5"/>
  <c r="O107" i="5"/>
  <c r="H107" i="5"/>
  <c r="E107" i="5"/>
  <c r="C107" i="5"/>
  <c r="A107" i="5"/>
  <c r="O106" i="5"/>
  <c r="H106" i="5"/>
  <c r="E106" i="5"/>
  <c r="C106" i="5"/>
  <c r="A106" i="5"/>
  <c r="C107" i="1"/>
  <c r="C106" i="1"/>
  <c r="C112" i="1"/>
  <c r="O105" i="5" l="1"/>
  <c r="H105" i="5"/>
  <c r="E105" i="5"/>
  <c r="C105" i="5"/>
  <c r="A105" i="5"/>
  <c r="O104" i="5"/>
  <c r="H104" i="5"/>
  <c r="E104" i="5"/>
  <c r="C104" i="5"/>
  <c r="A104" i="5"/>
  <c r="C104" i="1"/>
  <c r="C105" i="1"/>
  <c r="S103" i="5" l="1"/>
  <c r="O103" i="5"/>
  <c r="H103" i="5"/>
  <c r="E103" i="5"/>
  <c r="C103" i="5"/>
  <c r="A103" i="5"/>
  <c r="S102" i="5"/>
  <c r="O102" i="5"/>
  <c r="H102" i="5"/>
  <c r="E102" i="5"/>
  <c r="C102" i="5"/>
  <c r="A102" i="5"/>
  <c r="C102" i="1"/>
  <c r="C103" i="1"/>
  <c r="S95" i="5" l="1"/>
  <c r="O95" i="5"/>
  <c r="H95" i="5"/>
  <c r="E95" i="5"/>
  <c r="C95" i="5"/>
  <c r="A95" i="5"/>
  <c r="C101" i="1"/>
  <c r="C94" i="1"/>
  <c r="L291" i="5" l="1"/>
  <c r="I29" i="5" l="1"/>
  <c r="S101" i="5" l="1"/>
  <c r="H101" i="5"/>
  <c r="E101" i="5"/>
  <c r="C101" i="5"/>
  <c r="A101" i="5"/>
  <c r="O101" i="5"/>
  <c r="C100" i="1"/>
  <c r="O99" i="5" l="1"/>
  <c r="S99" i="5"/>
  <c r="H99" i="5"/>
  <c r="E99" i="5"/>
  <c r="A99" i="5"/>
  <c r="C99" i="5"/>
  <c r="E2" i="4"/>
  <c r="D2" i="4"/>
  <c r="S100" i="5"/>
  <c r="H100" i="5"/>
  <c r="E100" i="5"/>
  <c r="C100" i="5"/>
  <c r="A100" i="5"/>
  <c r="O100" i="5"/>
  <c r="C98" i="1"/>
  <c r="C99" i="1"/>
  <c r="S29" i="5" l="1"/>
  <c r="O29" i="5"/>
  <c r="H29" i="5"/>
  <c r="E29" i="5"/>
  <c r="C29" i="5"/>
  <c r="A29" i="5"/>
  <c r="L252" i="5" l="1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C28" i="1"/>
  <c r="U97" i="5" l="1"/>
  <c r="U96" i="5"/>
  <c r="U98" i="5"/>
  <c r="J171" i="5" l="1"/>
  <c r="H171" i="5"/>
  <c r="E171" i="5"/>
  <c r="C171" i="5"/>
  <c r="A171" i="5"/>
  <c r="J170" i="5"/>
  <c r="H170" i="5"/>
  <c r="E170" i="5"/>
  <c r="C170" i="5"/>
  <c r="A170" i="5"/>
  <c r="J158" i="5"/>
  <c r="J159" i="5"/>
  <c r="J160" i="5"/>
  <c r="J161" i="5"/>
  <c r="J162" i="5"/>
  <c r="J163" i="5"/>
  <c r="J164" i="5"/>
  <c r="J165" i="5"/>
  <c r="J166" i="5"/>
  <c r="H166" i="5"/>
  <c r="E166" i="5"/>
  <c r="C166" i="5"/>
  <c r="A166" i="5"/>
  <c r="H165" i="5"/>
  <c r="E165" i="5"/>
  <c r="C165" i="5"/>
  <c r="A165" i="5"/>
  <c r="H164" i="5"/>
  <c r="E164" i="5"/>
  <c r="C164" i="5"/>
  <c r="A164" i="5"/>
  <c r="H163" i="5"/>
  <c r="E163" i="5"/>
  <c r="C163" i="5"/>
  <c r="A163" i="5"/>
  <c r="O163" i="5"/>
  <c r="O170" i="5"/>
  <c r="O165" i="5"/>
  <c r="O171" i="5"/>
  <c r="O164" i="5"/>
  <c r="O166" i="5"/>
  <c r="J172" i="5" l="1"/>
  <c r="J173" i="5"/>
  <c r="J174" i="5"/>
  <c r="J167" i="5"/>
  <c r="J168" i="5"/>
  <c r="J169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347" i="5" l="1"/>
  <c r="J348" i="5"/>
  <c r="J349" i="5"/>
  <c r="J350" i="5"/>
  <c r="J351" i="5"/>
  <c r="J341" i="5"/>
  <c r="J340" i="5"/>
  <c r="J339" i="5"/>
  <c r="J338" i="5"/>
  <c r="J337" i="5"/>
  <c r="J336" i="5"/>
  <c r="J335" i="5"/>
  <c r="J334" i="5"/>
  <c r="J333" i="5"/>
  <c r="J175" i="5" l="1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S14" i="5" l="1"/>
  <c r="O14" i="5"/>
  <c r="H14" i="5"/>
  <c r="E14" i="5"/>
  <c r="C14" i="5"/>
  <c r="A14" i="5"/>
  <c r="S13" i="5"/>
  <c r="O13" i="5"/>
  <c r="H13" i="5"/>
  <c r="E13" i="5"/>
  <c r="C13" i="5"/>
  <c r="A13" i="5"/>
  <c r="S8" i="5"/>
  <c r="O8" i="5"/>
  <c r="H8" i="5"/>
  <c r="E8" i="5"/>
  <c r="C8" i="5"/>
  <c r="A8" i="5"/>
  <c r="S7" i="5"/>
  <c r="O7" i="5"/>
  <c r="H7" i="5"/>
  <c r="E7" i="5"/>
  <c r="C7" i="5"/>
  <c r="A7" i="5"/>
  <c r="C6" i="1"/>
  <c r="C12" i="1"/>
  <c r="C13" i="1"/>
  <c r="C7" i="1"/>
  <c r="S98" i="5" l="1"/>
  <c r="O98" i="5"/>
  <c r="H98" i="5"/>
  <c r="E98" i="5"/>
  <c r="C98" i="5"/>
  <c r="A98" i="5"/>
  <c r="S97" i="5" l="1"/>
  <c r="O97" i="5"/>
  <c r="H97" i="5"/>
  <c r="E97" i="5"/>
  <c r="C97" i="5"/>
  <c r="A97" i="5"/>
  <c r="C97" i="1"/>
  <c r="S96" i="5" l="1"/>
  <c r="O96" i="5"/>
  <c r="H96" i="5"/>
  <c r="E96" i="5"/>
  <c r="C96" i="5"/>
  <c r="A96" i="5"/>
  <c r="C96" i="1"/>
  <c r="J420" i="5" l="1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C95" i="1"/>
  <c r="O489" i="5" l="1"/>
  <c r="A484" i="5" l="1"/>
  <c r="C484" i="5"/>
  <c r="E484" i="5"/>
  <c r="H484" i="5"/>
  <c r="O484" i="5"/>
  <c r="S484" i="5"/>
  <c r="J472" i="5" l="1"/>
  <c r="J473" i="5"/>
  <c r="J474" i="5"/>
  <c r="J475" i="5"/>
  <c r="J476" i="5"/>
  <c r="L292" i="5" l="1"/>
  <c r="L293" i="5"/>
  <c r="K285" i="5"/>
  <c r="K286" i="5"/>
  <c r="K287" i="5"/>
  <c r="J279" i="5"/>
  <c r="J280" i="5"/>
  <c r="J281" i="5"/>
  <c r="S405" i="5"/>
  <c r="O405" i="5"/>
  <c r="H405" i="5"/>
  <c r="E405" i="5"/>
  <c r="C405" i="5"/>
  <c r="A405" i="5"/>
  <c r="S402" i="5"/>
  <c r="O402" i="5"/>
  <c r="H402" i="5"/>
  <c r="E402" i="5"/>
  <c r="C402" i="5"/>
  <c r="A402" i="5"/>
  <c r="S401" i="5"/>
  <c r="O401" i="5"/>
  <c r="H401" i="5"/>
  <c r="E401" i="5"/>
  <c r="C401" i="5"/>
  <c r="A401" i="5"/>
  <c r="S404" i="5"/>
  <c r="O404" i="5"/>
  <c r="H404" i="5"/>
  <c r="E404" i="5"/>
  <c r="C404" i="5"/>
  <c r="A404" i="5"/>
  <c r="S397" i="5"/>
  <c r="O397" i="5"/>
  <c r="H397" i="5"/>
  <c r="E397" i="5"/>
  <c r="C397" i="5"/>
  <c r="A397" i="5"/>
  <c r="S396" i="5"/>
  <c r="O396" i="5"/>
  <c r="H396" i="5"/>
  <c r="E396" i="5"/>
  <c r="C396" i="5"/>
  <c r="A396" i="5"/>
  <c r="S392" i="5"/>
  <c r="O392" i="5"/>
  <c r="H392" i="5"/>
  <c r="E392" i="5"/>
  <c r="C392" i="5"/>
  <c r="A392" i="5"/>
  <c r="S391" i="5"/>
  <c r="O391" i="5"/>
  <c r="H391" i="5"/>
  <c r="E391" i="5"/>
  <c r="C391" i="5"/>
  <c r="A391" i="5"/>
  <c r="S390" i="5"/>
  <c r="O390" i="5"/>
  <c r="H390" i="5"/>
  <c r="E390" i="5"/>
  <c r="C390" i="5"/>
  <c r="A390" i="5"/>
  <c r="S389" i="5"/>
  <c r="O389" i="5"/>
  <c r="H389" i="5"/>
  <c r="E389" i="5"/>
  <c r="C389" i="5"/>
  <c r="A389" i="5"/>
  <c r="S12" i="5" l="1"/>
  <c r="O12" i="5"/>
  <c r="H12" i="5"/>
  <c r="E12" i="5"/>
  <c r="C12" i="5"/>
  <c r="A12" i="5"/>
  <c r="S11" i="5"/>
  <c r="O11" i="5"/>
  <c r="H11" i="5"/>
  <c r="E11" i="5"/>
  <c r="C11" i="5"/>
  <c r="A11" i="5"/>
  <c r="S10" i="5"/>
  <c r="O10" i="5"/>
  <c r="H10" i="5"/>
  <c r="E10" i="5"/>
  <c r="C10" i="5"/>
  <c r="A10" i="5"/>
  <c r="S6" i="5"/>
  <c r="O6" i="5"/>
  <c r="H6" i="5"/>
  <c r="E6" i="5"/>
  <c r="C6" i="5"/>
  <c r="A6" i="5"/>
  <c r="S5" i="5"/>
  <c r="O5" i="5"/>
  <c r="H5" i="5"/>
  <c r="E5" i="5"/>
  <c r="C5" i="5"/>
  <c r="A5" i="5"/>
  <c r="S4" i="5"/>
  <c r="O4" i="5"/>
  <c r="H4" i="5"/>
  <c r="E4" i="5"/>
  <c r="C4" i="5"/>
  <c r="A4" i="5"/>
  <c r="S94" i="5"/>
  <c r="O94" i="5"/>
  <c r="H94" i="5"/>
  <c r="E94" i="5"/>
  <c r="C94" i="5"/>
  <c r="A94" i="5"/>
  <c r="J374" i="5"/>
  <c r="J373" i="5" s="1"/>
  <c r="J372" i="5" s="1"/>
  <c r="J371" i="5" s="1"/>
  <c r="C10" i="1"/>
  <c r="C93" i="1"/>
  <c r="C5" i="1"/>
  <c r="C3" i="1"/>
  <c r="C11" i="1"/>
  <c r="C9" i="1"/>
  <c r="C4" i="1"/>
  <c r="L352" i="5" l="1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S360" i="5"/>
  <c r="O360" i="5"/>
  <c r="H360" i="5"/>
  <c r="E360" i="5"/>
  <c r="C360" i="5"/>
  <c r="A360" i="5"/>
  <c r="S359" i="5"/>
  <c r="O359" i="5"/>
  <c r="H359" i="5"/>
  <c r="E359" i="5"/>
  <c r="C359" i="5"/>
  <c r="A359" i="5"/>
  <c r="S358" i="5"/>
  <c r="O358" i="5"/>
  <c r="H358" i="5"/>
  <c r="E358" i="5"/>
  <c r="C358" i="5"/>
  <c r="A358" i="5"/>
  <c r="S357" i="5"/>
  <c r="O357" i="5"/>
  <c r="H357" i="5"/>
  <c r="E357" i="5"/>
  <c r="C357" i="5"/>
  <c r="A357" i="5"/>
  <c r="K310" i="5" l="1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S318" i="5"/>
  <c r="O318" i="5"/>
  <c r="H318" i="5"/>
  <c r="E318" i="5"/>
  <c r="C318" i="5"/>
  <c r="A318" i="5"/>
  <c r="S317" i="5"/>
  <c r="O317" i="5"/>
  <c r="H317" i="5"/>
  <c r="E317" i="5"/>
  <c r="C317" i="5"/>
  <c r="A317" i="5"/>
  <c r="S316" i="5"/>
  <c r="O316" i="5"/>
  <c r="H316" i="5"/>
  <c r="E316" i="5"/>
  <c r="C316" i="5"/>
  <c r="A316" i="5"/>
  <c r="S315" i="5"/>
  <c r="O315" i="5"/>
  <c r="H315" i="5"/>
  <c r="E315" i="5"/>
  <c r="C315" i="5"/>
  <c r="A315" i="5"/>
  <c r="O269" i="5" l="1"/>
  <c r="H269" i="5"/>
  <c r="E269" i="5"/>
  <c r="C269" i="5"/>
  <c r="A269" i="5"/>
  <c r="O268" i="5"/>
  <c r="H268" i="5"/>
  <c r="E268" i="5"/>
  <c r="C268" i="5"/>
  <c r="A268" i="5"/>
  <c r="O267" i="5"/>
  <c r="H267" i="5"/>
  <c r="E267" i="5"/>
  <c r="C267" i="5"/>
  <c r="A267" i="5"/>
  <c r="O266" i="5"/>
  <c r="H266" i="5"/>
  <c r="E266" i="5"/>
  <c r="C266" i="5"/>
  <c r="A266" i="5"/>
  <c r="O265" i="5"/>
  <c r="H265" i="5"/>
  <c r="E265" i="5"/>
  <c r="C265" i="5"/>
  <c r="A265" i="5"/>
  <c r="O251" i="5"/>
  <c r="H251" i="5"/>
  <c r="E251" i="5"/>
  <c r="C251" i="5"/>
  <c r="A251" i="5"/>
  <c r="O250" i="5"/>
  <c r="H250" i="5"/>
  <c r="E250" i="5"/>
  <c r="C250" i="5"/>
  <c r="A250" i="5"/>
  <c r="O249" i="5"/>
  <c r="H249" i="5"/>
  <c r="E249" i="5"/>
  <c r="C249" i="5"/>
  <c r="A249" i="5"/>
  <c r="O248" i="5"/>
  <c r="H248" i="5"/>
  <c r="E248" i="5"/>
  <c r="C248" i="5"/>
  <c r="A248" i="5"/>
  <c r="O247" i="5"/>
  <c r="H247" i="5"/>
  <c r="E247" i="5"/>
  <c r="C247" i="5"/>
  <c r="A247" i="5"/>
  <c r="O233" i="5"/>
  <c r="H233" i="5"/>
  <c r="E233" i="5"/>
  <c r="C233" i="5"/>
  <c r="A233" i="5"/>
  <c r="O232" i="5"/>
  <c r="H232" i="5"/>
  <c r="E232" i="5"/>
  <c r="C232" i="5"/>
  <c r="A232" i="5"/>
  <c r="O231" i="5"/>
  <c r="H231" i="5"/>
  <c r="E231" i="5"/>
  <c r="C231" i="5"/>
  <c r="A231" i="5"/>
  <c r="O230" i="5"/>
  <c r="H230" i="5"/>
  <c r="E230" i="5"/>
  <c r="C230" i="5"/>
  <c r="A230" i="5"/>
  <c r="O229" i="5"/>
  <c r="H229" i="5"/>
  <c r="E229" i="5"/>
  <c r="C229" i="5"/>
  <c r="A229" i="5"/>
  <c r="O215" i="5"/>
  <c r="H215" i="5"/>
  <c r="E215" i="5"/>
  <c r="C215" i="5"/>
  <c r="A215" i="5"/>
  <c r="O214" i="5"/>
  <c r="H214" i="5"/>
  <c r="E214" i="5"/>
  <c r="C214" i="5"/>
  <c r="A214" i="5"/>
  <c r="O213" i="5"/>
  <c r="H213" i="5"/>
  <c r="E213" i="5"/>
  <c r="C213" i="5"/>
  <c r="A213" i="5"/>
  <c r="O212" i="5"/>
  <c r="H212" i="5"/>
  <c r="E212" i="5"/>
  <c r="C212" i="5"/>
  <c r="A212" i="5"/>
  <c r="O211" i="5"/>
  <c r="H211" i="5"/>
  <c r="E211" i="5"/>
  <c r="C211" i="5"/>
  <c r="A211" i="5"/>
  <c r="H174" i="5" l="1"/>
  <c r="E174" i="5"/>
  <c r="C174" i="5"/>
  <c r="A174" i="5"/>
  <c r="H173" i="5"/>
  <c r="E173" i="5"/>
  <c r="C173" i="5"/>
  <c r="A173" i="5"/>
  <c r="O174" i="5"/>
  <c r="O173" i="5"/>
  <c r="H157" i="5" l="1"/>
  <c r="E157" i="5"/>
  <c r="C157" i="5"/>
  <c r="A157" i="5"/>
  <c r="H156" i="5"/>
  <c r="E156" i="5"/>
  <c r="C156" i="5"/>
  <c r="A156" i="5"/>
  <c r="O157" i="5"/>
  <c r="O156" i="5"/>
  <c r="S9" i="5" l="1"/>
  <c r="O9" i="5"/>
  <c r="H9" i="5"/>
  <c r="E9" i="5"/>
  <c r="C9" i="5"/>
  <c r="A9" i="5"/>
  <c r="C8" i="1"/>
  <c r="S510" i="5" l="1"/>
  <c r="O510" i="5"/>
  <c r="H510" i="5"/>
  <c r="E510" i="5"/>
  <c r="C510" i="5"/>
  <c r="A510" i="5"/>
  <c r="S509" i="5"/>
  <c r="O509" i="5"/>
  <c r="H509" i="5"/>
  <c r="E509" i="5"/>
  <c r="C509" i="5"/>
  <c r="A509" i="5"/>
  <c r="S508" i="5"/>
  <c r="O508" i="5"/>
  <c r="H508" i="5"/>
  <c r="E508" i="5"/>
  <c r="C508" i="5"/>
  <c r="A508" i="5"/>
  <c r="S507" i="5"/>
  <c r="O507" i="5"/>
  <c r="H507" i="5"/>
  <c r="E507" i="5"/>
  <c r="C507" i="5"/>
  <c r="A507" i="5"/>
  <c r="S506" i="5"/>
  <c r="O506" i="5"/>
  <c r="H506" i="5"/>
  <c r="E506" i="5"/>
  <c r="C506" i="5"/>
  <c r="A506" i="5"/>
  <c r="S505" i="5" l="1"/>
  <c r="O505" i="5"/>
  <c r="H505" i="5"/>
  <c r="E505" i="5"/>
  <c r="C505" i="5"/>
  <c r="A505" i="5"/>
  <c r="S504" i="5"/>
  <c r="O504" i="5"/>
  <c r="H504" i="5"/>
  <c r="E504" i="5"/>
  <c r="C504" i="5"/>
  <c r="A504" i="5"/>
  <c r="S503" i="5"/>
  <c r="O503" i="5"/>
  <c r="H503" i="5"/>
  <c r="E503" i="5"/>
  <c r="C503" i="5"/>
  <c r="A503" i="5"/>
  <c r="S502" i="5"/>
  <c r="O502" i="5"/>
  <c r="H502" i="5"/>
  <c r="E502" i="5"/>
  <c r="C502" i="5"/>
  <c r="A502" i="5"/>
  <c r="S501" i="5"/>
  <c r="O501" i="5"/>
  <c r="H501" i="5"/>
  <c r="E501" i="5"/>
  <c r="C501" i="5"/>
  <c r="A501" i="5"/>
  <c r="S500" i="5"/>
  <c r="O500" i="5"/>
  <c r="H500" i="5"/>
  <c r="E500" i="5"/>
  <c r="C500" i="5"/>
  <c r="A500" i="5"/>
  <c r="C195" i="1"/>
  <c r="C197" i="1"/>
  <c r="C196" i="1"/>
  <c r="S476" i="5" l="1"/>
  <c r="O476" i="5"/>
  <c r="H476" i="5"/>
  <c r="E476" i="5"/>
  <c r="C476" i="5"/>
  <c r="A476" i="5"/>
  <c r="S475" i="5"/>
  <c r="O475" i="5"/>
  <c r="H475" i="5"/>
  <c r="E475" i="5"/>
  <c r="C475" i="5"/>
  <c r="A475" i="5"/>
  <c r="S474" i="5"/>
  <c r="O474" i="5"/>
  <c r="H474" i="5"/>
  <c r="E474" i="5"/>
  <c r="C474" i="5"/>
  <c r="A474" i="5"/>
  <c r="S473" i="5"/>
  <c r="O473" i="5"/>
  <c r="H473" i="5"/>
  <c r="E473" i="5"/>
  <c r="C473" i="5"/>
  <c r="A473" i="5"/>
  <c r="S472" i="5"/>
  <c r="O472" i="5"/>
  <c r="H472" i="5"/>
  <c r="E472" i="5"/>
  <c r="C472" i="5"/>
  <c r="A472" i="5"/>
  <c r="S460" i="5"/>
  <c r="H460" i="5"/>
  <c r="E460" i="5"/>
  <c r="C460" i="5"/>
  <c r="A460" i="5"/>
  <c r="S459" i="5"/>
  <c r="H459" i="5"/>
  <c r="E459" i="5"/>
  <c r="C459" i="5"/>
  <c r="A459" i="5"/>
  <c r="S458" i="5"/>
  <c r="H458" i="5"/>
  <c r="E458" i="5"/>
  <c r="C458" i="5"/>
  <c r="A458" i="5"/>
  <c r="O457" i="5"/>
  <c r="H457" i="5"/>
  <c r="E457" i="5"/>
  <c r="C457" i="5"/>
  <c r="A457" i="5"/>
  <c r="O456" i="5"/>
  <c r="H456" i="5"/>
  <c r="E456" i="5"/>
  <c r="C456" i="5"/>
  <c r="A456" i="5"/>
  <c r="O455" i="5"/>
  <c r="H455" i="5"/>
  <c r="E455" i="5"/>
  <c r="C455" i="5"/>
  <c r="A455" i="5"/>
  <c r="S299" i="5"/>
  <c r="O293" i="5"/>
  <c r="H293" i="5"/>
  <c r="E293" i="5"/>
  <c r="C293" i="5"/>
  <c r="A293" i="5"/>
  <c r="S298" i="5"/>
  <c r="O292" i="5"/>
  <c r="H292" i="5"/>
  <c r="E292" i="5"/>
  <c r="C292" i="5"/>
  <c r="A292" i="5"/>
  <c r="S297" i="5"/>
  <c r="O291" i="5"/>
  <c r="H291" i="5"/>
  <c r="E291" i="5"/>
  <c r="C291" i="5"/>
  <c r="A291" i="5"/>
  <c r="S293" i="5"/>
  <c r="O287" i="5"/>
  <c r="H287" i="5"/>
  <c r="E287" i="5"/>
  <c r="C287" i="5"/>
  <c r="A287" i="5"/>
  <c r="S292" i="5"/>
  <c r="O286" i="5"/>
  <c r="H286" i="5"/>
  <c r="E286" i="5"/>
  <c r="C286" i="5"/>
  <c r="A286" i="5"/>
  <c r="S291" i="5"/>
  <c r="O285" i="5"/>
  <c r="H285" i="5"/>
  <c r="E285" i="5"/>
  <c r="C285" i="5"/>
  <c r="A285" i="5"/>
  <c r="O281" i="5"/>
  <c r="H281" i="5"/>
  <c r="E281" i="5"/>
  <c r="C281" i="5"/>
  <c r="A281" i="5"/>
  <c r="O280" i="5"/>
  <c r="H280" i="5"/>
  <c r="E280" i="5"/>
  <c r="C280" i="5"/>
  <c r="A280" i="5"/>
  <c r="O279" i="5"/>
  <c r="H279" i="5"/>
  <c r="E279" i="5"/>
  <c r="C279" i="5"/>
  <c r="A279" i="5"/>
  <c r="O458" i="5"/>
  <c r="C183" i="1"/>
  <c r="C148" i="1"/>
  <c r="O459" i="5"/>
  <c r="C182" i="1"/>
  <c r="S455" i="5"/>
  <c r="O460" i="5"/>
  <c r="C144" i="1"/>
  <c r="S457" i="5"/>
  <c r="S456" i="5"/>
  <c r="C187" i="1"/>
  <c r="C146" i="1"/>
  <c r="O275" i="5" l="1"/>
  <c r="H275" i="5"/>
  <c r="E275" i="5"/>
  <c r="C275" i="5"/>
  <c r="A275" i="5"/>
  <c r="O274" i="5"/>
  <c r="H274" i="5"/>
  <c r="E274" i="5"/>
  <c r="C274" i="5"/>
  <c r="A274" i="5"/>
  <c r="O273" i="5"/>
  <c r="H273" i="5"/>
  <c r="E273" i="5"/>
  <c r="C273" i="5"/>
  <c r="A273" i="5"/>
  <c r="O272" i="5"/>
  <c r="H272" i="5"/>
  <c r="E272" i="5"/>
  <c r="C272" i="5"/>
  <c r="A272" i="5"/>
  <c r="O271" i="5"/>
  <c r="H271" i="5"/>
  <c r="E271" i="5"/>
  <c r="C271" i="5"/>
  <c r="A271" i="5"/>
  <c r="O270" i="5"/>
  <c r="H270" i="5"/>
  <c r="E270" i="5"/>
  <c r="C270" i="5"/>
  <c r="A270" i="5"/>
  <c r="O264" i="5"/>
  <c r="H264" i="5"/>
  <c r="E264" i="5"/>
  <c r="C264" i="5"/>
  <c r="A264" i="5"/>
  <c r="O263" i="5"/>
  <c r="H263" i="5"/>
  <c r="E263" i="5"/>
  <c r="C263" i="5"/>
  <c r="A263" i="5"/>
  <c r="O262" i="5"/>
  <c r="H262" i="5"/>
  <c r="E262" i="5"/>
  <c r="C262" i="5"/>
  <c r="A262" i="5"/>
  <c r="O261" i="5"/>
  <c r="H261" i="5"/>
  <c r="E261" i="5"/>
  <c r="C261" i="5"/>
  <c r="A261" i="5"/>
  <c r="O260" i="5"/>
  <c r="H260" i="5"/>
  <c r="E260" i="5"/>
  <c r="C260" i="5"/>
  <c r="A260" i="5"/>
  <c r="O259" i="5"/>
  <c r="H259" i="5"/>
  <c r="E259" i="5"/>
  <c r="C259" i="5"/>
  <c r="A259" i="5"/>
  <c r="O258" i="5"/>
  <c r="H258" i="5"/>
  <c r="E258" i="5"/>
  <c r="C258" i="5"/>
  <c r="A258" i="5"/>
  <c r="O257" i="5"/>
  <c r="H257" i="5"/>
  <c r="E257" i="5"/>
  <c r="C257" i="5"/>
  <c r="A257" i="5"/>
  <c r="O256" i="5"/>
  <c r="H256" i="5"/>
  <c r="E256" i="5"/>
  <c r="C256" i="5"/>
  <c r="A256" i="5"/>
  <c r="O255" i="5"/>
  <c r="H255" i="5"/>
  <c r="E255" i="5"/>
  <c r="C255" i="5"/>
  <c r="A255" i="5"/>
  <c r="O254" i="5"/>
  <c r="H254" i="5"/>
  <c r="E254" i="5"/>
  <c r="C254" i="5"/>
  <c r="A254" i="5"/>
  <c r="O253" i="5"/>
  <c r="H253" i="5"/>
  <c r="E253" i="5"/>
  <c r="C253" i="5"/>
  <c r="A253" i="5"/>
  <c r="O252" i="5"/>
  <c r="H252" i="5"/>
  <c r="E252" i="5"/>
  <c r="C252" i="5"/>
  <c r="A252" i="5"/>
  <c r="O228" i="5"/>
  <c r="H228" i="5"/>
  <c r="E228" i="5"/>
  <c r="C228" i="5"/>
  <c r="A228" i="5"/>
  <c r="O227" i="5"/>
  <c r="H227" i="5"/>
  <c r="E227" i="5"/>
  <c r="C227" i="5"/>
  <c r="A227" i="5"/>
  <c r="O226" i="5"/>
  <c r="H226" i="5"/>
  <c r="E226" i="5"/>
  <c r="C226" i="5"/>
  <c r="A226" i="5"/>
  <c r="O225" i="5"/>
  <c r="H225" i="5"/>
  <c r="E225" i="5"/>
  <c r="C225" i="5"/>
  <c r="A225" i="5"/>
  <c r="O224" i="5"/>
  <c r="H224" i="5"/>
  <c r="E224" i="5"/>
  <c r="C224" i="5"/>
  <c r="A224" i="5"/>
  <c r="O223" i="5"/>
  <c r="H223" i="5"/>
  <c r="E223" i="5"/>
  <c r="C223" i="5"/>
  <c r="A223" i="5"/>
  <c r="O222" i="5"/>
  <c r="H222" i="5"/>
  <c r="E222" i="5"/>
  <c r="C222" i="5"/>
  <c r="A222" i="5"/>
  <c r="O221" i="5"/>
  <c r="H221" i="5"/>
  <c r="E221" i="5"/>
  <c r="C221" i="5"/>
  <c r="A221" i="5"/>
  <c r="O220" i="5"/>
  <c r="H220" i="5"/>
  <c r="E220" i="5"/>
  <c r="C220" i="5"/>
  <c r="A220" i="5"/>
  <c r="O219" i="5"/>
  <c r="H219" i="5"/>
  <c r="E219" i="5"/>
  <c r="C219" i="5"/>
  <c r="A219" i="5"/>
  <c r="O218" i="5"/>
  <c r="H218" i="5"/>
  <c r="E218" i="5"/>
  <c r="C218" i="5"/>
  <c r="A218" i="5"/>
  <c r="O217" i="5"/>
  <c r="H217" i="5"/>
  <c r="E217" i="5"/>
  <c r="C217" i="5"/>
  <c r="A217" i="5"/>
  <c r="O216" i="5"/>
  <c r="H216" i="5"/>
  <c r="E216" i="5"/>
  <c r="C216" i="5"/>
  <c r="A216" i="5"/>
  <c r="O246" i="5"/>
  <c r="H246" i="5"/>
  <c r="E246" i="5"/>
  <c r="C246" i="5"/>
  <c r="A246" i="5"/>
  <c r="O245" i="5"/>
  <c r="H245" i="5"/>
  <c r="E245" i="5"/>
  <c r="C245" i="5"/>
  <c r="A245" i="5"/>
  <c r="O244" i="5"/>
  <c r="H244" i="5"/>
  <c r="E244" i="5"/>
  <c r="C244" i="5"/>
  <c r="A244" i="5"/>
  <c r="O243" i="5"/>
  <c r="H243" i="5"/>
  <c r="E243" i="5"/>
  <c r="C243" i="5"/>
  <c r="A243" i="5"/>
  <c r="O210" i="5"/>
  <c r="H210" i="5"/>
  <c r="E210" i="5"/>
  <c r="C210" i="5"/>
  <c r="A210" i="5"/>
  <c r="O209" i="5"/>
  <c r="H209" i="5"/>
  <c r="E209" i="5"/>
  <c r="C209" i="5"/>
  <c r="A209" i="5"/>
  <c r="O208" i="5"/>
  <c r="H208" i="5"/>
  <c r="E208" i="5"/>
  <c r="C208" i="5"/>
  <c r="A208" i="5"/>
  <c r="O207" i="5"/>
  <c r="H207" i="5"/>
  <c r="E207" i="5"/>
  <c r="C207" i="5"/>
  <c r="A207" i="5"/>
  <c r="C127" i="1"/>
  <c r="C141" i="1"/>
  <c r="C136" i="1"/>
  <c r="C126" i="1"/>
  <c r="C142" i="1"/>
  <c r="C138" i="1"/>
  <c r="C129" i="1"/>
  <c r="C128" i="1"/>
  <c r="C139" i="1"/>
  <c r="C134" i="1"/>
  <c r="C140" i="1"/>
  <c r="C124" i="1"/>
  <c r="C135" i="1"/>
  <c r="C125" i="1"/>
  <c r="A512" i="5" l="1"/>
  <c r="C512" i="5"/>
  <c r="E512" i="5"/>
  <c r="H512" i="5"/>
  <c r="O512" i="5"/>
  <c r="S512" i="5"/>
  <c r="S482" i="5"/>
  <c r="O482" i="5"/>
  <c r="H482" i="5"/>
  <c r="E482" i="5"/>
  <c r="C482" i="5"/>
  <c r="A482" i="5"/>
  <c r="O284" i="5" l="1"/>
  <c r="H284" i="5"/>
  <c r="E284" i="5"/>
  <c r="C284" i="5"/>
  <c r="A284" i="5"/>
  <c r="O283" i="5"/>
  <c r="H283" i="5"/>
  <c r="E283" i="5"/>
  <c r="C283" i="5"/>
  <c r="A283" i="5"/>
  <c r="O278" i="5"/>
  <c r="H278" i="5"/>
  <c r="E278" i="5"/>
  <c r="C278" i="5"/>
  <c r="A278" i="5"/>
  <c r="O277" i="5"/>
  <c r="H277" i="5"/>
  <c r="E277" i="5"/>
  <c r="C277" i="5"/>
  <c r="A277" i="5"/>
  <c r="I24" i="5" l="1"/>
  <c r="S87" i="5" l="1"/>
  <c r="O87" i="5"/>
  <c r="H87" i="5"/>
  <c r="E87" i="5"/>
  <c r="C87" i="5"/>
  <c r="A87" i="5"/>
  <c r="C86" i="1"/>
  <c r="S86" i="5" l="1"/>
  <c r="O86" i="5"/>
  <c r="H86" i="5"/>
  <c r="E86" i="5"/>
  <c r="C86" i="5"/>
  <c r="A86" i="5"/>
  <c r="S85" i="5"/>
  <c r="O85" i="5"/>
  <c r="H85" i="5"/>
  <c r="E85" i="5"/>
  <c r="C85" i="5"/>
  <c r="A85" i="5"/>
  <c r="S81" i="5"/>
  <c r="O81" i="5"/>
  <c r="H81" i="5"/>
  <c r="E81" i="5"/>
  <c r="C81" i="5"/>
  <c r="A81" i="5"/>
  <c r="S80" i="5"/>
  <c r="O80" i="5"/>
  <c r="H80" i="5"/>
  <c r="E80" i="5"/>
  <c r="C80" i="5"/>
  <c r="A80" i="5"/>
  <c r="S77" i="5"/>
  <c r="O77" i="5"/>
  <c r="H77" i="5"/>
  <c r="E77" i="5"/>
  <c r="C77" i="5"/>
  <c r="A77" i="5"/>
  <c r="S75" i="5"/>
  <c r="O75" i="5"/>
  <c r="H75" i="5"/>
  <c r="E75" i="5"/>
  <c r="C75" i="5"/>
  <c r="A75" i="5"/>
  <c r="S71" i="5"/>
  <c r="O71" i="5"/>
  <c r="H71" i="5"/>
  <c r="E71" i="5"/>
  <c r="C71" i="5"/>
  <c r="A71" i="5"/>
  <c r="S69" i="5"/>
  <c r="O69" i="5"/>
  <c r="H69" i="5"/>
  <c r="E69" i="5"/>
  <c r="C69" i="5"/>
  <c r="A69" i="5"/>
  <c r="S67" i="5"/>
  <c r="O67" i="5"/>
  <c r="H67" i="5"/>
  <c r="E67" i="5"/>
  <c r="C67" i="5"/>
  <c r="A67" i="5"/>
  <c r="S66" i="5"/>
  <c r="O66" i="5"/>
  <c r="H66" i="5"/>
  <c r="E66" i="5"/>
  <c r="C66" i="5"/>
  <c r="A66" i="5"/>
  <c r="S64" i="5"/>
  <c r="O64" i="5"/>
  <c r="H64" i="5"/>
  <c r="E64" i="5"/>
  <c r="C64" i="5"/>
  <c r="A64" i="5"/>
  <c r="S62" i="5"/>
  <c r="O62" i="5"/>
  <c r="H62" i="5"/>
  <c r="E62" i="5"/>
  <c r="C62" i="5"/>
  <c r="A62" i="5"/>
  <c r="S59" i="5"/>
  <c r="O59" i="5"/>
  <c r="H59" i="5"/>
  <c r="E59" i="5"/>
  <c r="C59" i="5"/>
  <c r="A59" i="5"/>
  <c r="S57" i="5"/>
  <c r="O57" i="5"/>
  <c r="H57" i="5"/>
  <c r="E57" i="5"/>
  <c r="C57" i="5"/>
  <c r="A57" i="5"/>
  <c r="S56" i="5"/>
  <c r="O56" i="5"/>
  <c r="H56" i="5"/>
  <c r="E56" i="5"/>
  <c r="C56" i="5"/>
  <c r="A56" i="5"/>
  <c r="S55" i="5"/>
  <c r="O55" i="5"/>
  <c r="H55" i="5"/>
  <c r="E55" i="5"/>
  <c r="C55" i="5"/>
  <c r="A55" i="5"/>
  <c r="S54" i="5"/>
  <c r="O54" i="5"/>
  <c r="H54" i="5"/>
  <c r="E54" i="5"/>
  <c r="C54" i="5"/>
  <c r="A54" i="5"/>
  <c r="S53" i="5"/>
  <c r="O53" i="5"/>
  <c r="H53" i="5"/>
  <c r="E53" i="5"/>
  <c r="C53" i="5"/>
  <c r="A53" i="5"/>
  <c r="S52" i="5"/>
  <c r="O52" i="5"/>
  <c r="H52" i="5"/>
  <c r="E52" i="5"/>
  <c r="C52" i="5"/>
  <c r="A52" i="5"/>
  <c r="S51" i="5"/>
  <c r="O51" i="5"/>
  <c r="H51" i="5"/>
  <c r="E51" i="5"/>
  <c r="C51" i="5"/>
  <c r="A51" i="5"/>
  <c r="C56" i="1"/>
  <c r="C67" i="1"/>
  <c r="C81" i="1"/>
  <c r="C70" i="1"/>
  <c r="C51" i="1"/>
  <c r="C84" i="1"/>
  <c r="C74" i="1"/>
  <c r="C79" i="1"/>
  <c r="C61" i="1"/>
  <c r="C63" i="1"/>
  <c r="C50" i="1"/>
  <c r="C85" i="1"/>
  <c r="C76" i="1"/>
  <c r="C53" i="1"/>
  <c r="C65" i="1"/>
  <c r="C58" i="1"/>
  <c r="C52" i="1"/>
  <c r="C55" i="1"/>
  <c r="C66" i="1"/>
  <c r="S48" i="5" l="1"/>
  <c r="O48" i="5"/>
  <c r="H48" i="5"/>
  <c r="E48" i="5"/>
  <c r="C48" i="5"/>
  <c r="A48" i="5"/>
  <c r="S47" i="5"/>
  <c r="O47" i="5"/>
  <c r="H47" i="5"/>
  <c r="E47" i="5"/>
  <c r="C47" i="5"/>
  <c r="A47" i="5"/>
  <c r="S45" i="5"/>
  <c r="O45" i="5"/>
  <c r="H45" i="5"/>
  <c r="E45" i="5"/>
  <c r="C45" i="5"/>
  <c r="A45" i="5"/>
  <c r="S44" i="5" l="1"/>
  <c r="O44" i="5"/>
  <c r="H44" i="5"/>
  <c r="E44" i="5"/>
  <c r="C44" i="5"/>
  <c r="A44" i="5"/>
  <c r="S41" i="5"/>
  <c r="O41" i="5"/>
  <c r="H41" i="5"/>
  <c r="E41" i="5"/>
  <c r="C41" i="5"/>
  <c r="A41" i="5"/>
  <c r="S40" i="5"/>
  <c r="O40" i="5"/>
  <c r="H40" i="5"/>
  <c r="E40" i="5"/>
  <c r="C40" i="5"/>
  <c r="A40" i="5"/>
  <c r="S38" i="5"/>
  <c r="O38" i="5"/>
  <c r="H38" i="5"/>
  <c r="E38" i="5"/>
  <c r="C38" i="5"/>
  <c r="A38" i="5"/>
  <c r="S34" i="5"/>
  <c r="O34" i="5"/>
  <c r="H34" i="5"/>
  <c r="E34" i="5"/>
  <c r="C34" i="5"/>
  <c r="A34" i="5"/>
  <c r="C44" i="1"/>
  <c r="C47" i="1"/>
  <c r="C46" i="1"/>
  <c r="S33" i="5" l="1"/>
  <c r="O33" i="5"/>
  <c r="H33" i="5"/>
  <c r="E33" i="5"/>
  <c r="C33" i="5"/>
  <c r="A33" i="5"/>
  <c r="S32" i="5"/>
  <c r="O32" i="5"/>
  <c r="H32" i="5"/>
  <c r="E32" i="5"/>
  <c r="C32" i="5"/>
  <c r="A32" i="5"/>
  <c r="C31" i="1"/>
  <c r="C43" i="1"/>
  <c r="C37" i="1"/>
  <c r="C33" i="1"/>
  <c r="C40" i="1"/>
  <c r="C39" i="1"/>
  <c r="C32" i="1"/>
  <c r="S31" i="5" l="1"/>
  <c r="O31" i="5"/>
  <c r="H31" i="5"/>
  <c r="E31" i="5"/>
  <c r="C31" i="5"/>
  <c r="A31" i="5"/>
  <c r="C30" i="1"/>
  <c r="I371" i="5" l="1"/>
  <c r="I372" i="5"/>
  <c r="O323" i="5" l="1"/>
  <c r="H323" i="5"/>
  <c r="E323" i="5"/>
  <c r="C323" i="5"/>
  <c r="A323" i="5"/>
  <c r="O322" i="5"/>
  <c r="H322" i="5"/>
  <c r="E322" i="5"/>
  <c r="C322" i="5"/>
  <c r="A322" i="5"/>
  <c r="O321" i="5"/>
  <c r="H321" i="5"/>
  <c r="E321" i="5"/>
  <c r="C321" i="5"/>
  <c r="A321" i="5"/>
  <c r="O314" i="5"/>
  <c r="H314" i="5"/>
  <c r="E314" i="5"/>
  <c r="C314" i="5"/>
  <c r="A314" i="5"/>
  <c r="O313" i="5"/>
  <c r="H313" i="5"/>
  <c r="E313" i="5"/>
  <c r="C313" i="5"/>
  <c r="A313" i="5"/>
  <c r="O312" i="5"/>
  <c r="H312" i="5"/>
  <c r="E312" i="5"/>
  <c r="C312" i="5"/>
  <c r="A312" i="5"/>
  <c r="S312" i="5"/>
  <c r="S323" i="5"/>
  <c r="S314" i="5"/>
  <c r="S321" i="5"/>
  <c r="S313" i="5"/>
  <c r="S322" i="5"/>
  <c r="I373" i="5" l="1"/>
  <c r="I374" i="5" l="1"/>
  <c r="I375" i="5" l="1"/>
  <c r="O290" i="5" l="1"/>
  <c r="H290" i="5"/>
  <c r="E290" i="5"/>
  <c r="C290" i="5"/>
  <c r="A290" i="5"/>
  <c r="O289" i="5"/>
  <c r="H289" i="5"/>
  <c r="E289" i="5"/>
  <c r="C289" i="5"/>
  <c r="A289" i="5"/>
  <c r="I27" i="5" l="1"/>
  <c r="S27" i="5"/>
  <c r="O27" i="5"/>
  <c r="H27" i="5"/>
  <c r="E27" i="5"/>
  <c r="C27" i="5"/>
  <c r="A27" i="5"/>
  <c r="C26" i="1"/>
  <c r="S26" i="5" l="1"/>
  <c r="O26" i="5"/>
  <c r="H26" i="5"/>
  <c r="E26" i="5"/>
  <c r="C26" i="5"/>
  <c r="A26" i="5"/>
  <c r="S25" i="5"/>
  <c r="O25" i="5"/>
  <c r="H25" i="5"/>
  <c r="E25" i="5"/>
  <c r="C25" i="5"/>
  <c r="A25" i="5"/>
  <c r="C25" i="1"/>
  <c r="S22" i="5" l="1"/>
  <c r="O22" i="5"/>
  <c r="H22" i="5"/>
  <c r="E22" i="5"/>
  <c r="C22" i="5"/>
  <c r="A22" i="5"/>
  <c r="C20" i="1"/>
  <c r="C21" i="1"/>
  <c r="C23" i="1"/>
  <c r="C22" i="1"/>
  <c r="C2" i="1"/>
  <c r="C24" i="1"/>
  <c r="S21" i="5" l="1"/>
  <c r="O21" i="5"/>
  <c r="H21" i="5"/>
  <c r="E21" i="5"/>
  <c r="C21" i="5"/>
  <c r="A21" i="5"/>
  <c r="S514" i="5" l="1"/>
  <c r="O514" i="5"/>
  <c r="H514" i="5"/>
  <c r="E514" i="5"/>
  <c r="C514" i="5"/>
  <c r="A514" i="5"/>
  <c r="S513" i="5"/>
  <c r="O513" i="5"/>
  <c r="H513" i="5"/>
  <c r="E513" i="5"/>
  <c r="C513" i="5"/>
  <c r="A513" i="5"/>
  <c r="H511" i="5" l="1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3" i="5"/>
  <c r="H481" i="5"/>
  <c r="H480" i="5"/>
  <c r="H479" i="5"/>
  <c r="H478" i="5"/>
  <c r="H477" i="5"/>
  <c r="H471" i="5"/>
  <c r="H470" i="5"/>
  <c r="H469" i="5"/>
  <c r="H468" i="5"/>
  <c r="H467" i="5"/>
  <c r="H466" i="5"/>
  <c r="H465" i="5"/>
  <c r="H464" i="5"/>
  <c r="H463" i="5"/>
  <c r="H462" i="5"/>
  <c r="H461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3" i="5"/>
  <c r="H400" i="5"/>
  <c r="H399" i="5"/>
  <c r="H398" i="5"/>
  <c r="H395" i="5"/>
  <c r="H394" i="5"/>
  <c r="H393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0" i="5"/>
  <c r="H319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88" i="5"/>
  <c r="H282" i="5"/>
  <c r="H276" i="5"/>
  <c r="H242" i="5"/>
  <c r="H241" i="5"/>
  <c r="H240" i="5"/>
  <c r="H239" i="5"/>
  <c r="H238" i="5"/>
  <c r="H237" i="5"/>
  <c r="H236" i="5"/>
  <c r="H235" i="5"/>
  <c r="H234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2" i="5"/>
  <c r="H169" i="5"/>
  <c r="H168" i="5"/>
  <c r="H167" i="5"/>
  <c r="H162" i="5"/>
  <c r="H161" i="5"/>
  <c r="H160" i="5"/>
  <c r="H159" i="5"/>
  <c r="H158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93" i="5"/>
  <c r="H92" i="5"/>
  <c r="H91" i="5"/>
  <c r="H90" i="5"/>
  <c r="H89" i="5"/>
  <c r="H30" i="5"/>
  <c r="H28" i="5"/>
  <c r="H24" i="5"/>
  <c r="G5" i="6"/>
  <c r="G4" i="6"/>
  <c r="G3" i="6"/>
  <c r="G2" i="6"/>
  <c r="G8" i="6"/>
  <c r="G7" i="6"/>
  <c r="S511" i="5"/>
  <c r="O511" i="5"/>
  <c r="E511" i="5"/>
  <c r="C511" i="5"/>
  <c r="A511" i="5"/>
  <c r="E5" i="6"/>
  <c r="C4" i="6"/>
  <c r="C200" i="1"/>
  <c r="E3" i="6"/>
  <c r="E2" i="6"/>
  <c r="C2" i="6"/>
  <c r="C5" i="6"/>
  <c r="C3" i="6"/>
  <c r="C201" i="1"/>
  <c r="E4" i="6"/>
  <c r="S499" i="5" l="1"/>
  <c r="O499" i="5"/>
  <c r="E499" i="5"/>
  <c r="C499" i="5"/>
  <c r="A499" i="5"/>
  <c r="S498" i="5"/>
  <c r="O498" i="5"/>
  <c r="E498" i="5"/>
  <c r="C498" i="5"/>
  <c r="A498" i="5"/>
  <c r="S497" i="5"/>
  <c r="O497" i="5"/>
  <c r="E497" i="5"/>
  <c r="C497" i="5"/>
  <c r="A497" i="5"/>
  <c r="S496" i="5"/>
  <c r="O496" i="5"/>
  <c r="E496" i="5"/>
  <c r="C496" i="5"/>
  <c r="A496" i="5"/>
  <c r="S495" i="5"/>
  <c r="O495" i="5"/>
  <c r="E495" i="5"/>
  <c r="C495" i="5"/>
  <c r="A495" i="5"/>
  <c r="S466" i="5"/>
  <c r="O466" i="5"/>
  <c r="E466" i="5"/>
  <c r="C466" i="5"/>
  <c r="A466" i="5"/>
  <c r="S465" i="5"/>
  <c r="O465" i="5"/>
  <c r="E465" i="5"/>
  <c r="C465" i="5"/>
  <c r="A465" i="5"/>
  <c r="S464" i="5"/>
  <c r="O464" i="5"/>
  <c r="E464" i="5"/>
  <c r="C464" i="5"/>
  <c r="A464" i="5"/>
  <c r="S463" i="5"/>
  <c r="O463" i="5"/>
  <c r="E463" i="5"/>
  <c r="C463" i="5"/>
  <c r="A463" i="5"/>
  <c r="S462" i="5"/>
  <c r="O462" i="5"/>
  <c r="E462" i="5"/>
  <c r="C462" i="5"/>
  <c r="A462" i="5"/>
  <c r="S461" i="5"/>
  <c r="O461" i="5"/>
  <c r="E461" i="5"/>
  <c r="C461" i="5"/>
  <c r="A461" i="5"/>
  <c r="O448" i="5"/>
  <c r="E448" i="5"/>
  <c r="C448" i="5"/>
  <c r="A448" i="5"/>
  <c r="O447" i="5"/>
  <c r="E447" i="5"/>
  <c r="C447" i="5"/>
  <c r="A447" i="5"/>
  <c r="O446" i="5"/>
  <c r="E446" i="5"/>
  <c r="C446" i="5"/>
  <c r="A446" i="5"/>
  <c r="O445" i="5"/>
  <c r="E445" i="5"/>
  <c r="C445" i="5"/>
  <c r="A445" i="5"/>
  <c r="O444" i="5"/>
  <c r="E444" i="5"/>
  <c r="C444" i="5"/>
  <c r="A444" i="5"/>
  <c r="S454" i="5"/>
  <c r="E454" i="5"/>
  <c r="C454" i="5"/>
  <c r="A454" i="5"/>
  <c r="S453" i="5"/>
  <c r="E453" i="5"/>
  <c r="C453" i="5"/>
  <c r="A453" i="5"/>
  <c r="S452" i="5"/>
  <c r="E452" i="5"/>
  <c r="C452" i="5"/>
  <c r="A452" i="5"/>
  <c r="O451" i="5"/>
  <c r="E451" i="5"/>
  <c r="C451" i="5"/>
  <c r="A451" i="5"/>
  <c r="O450" i="5"/>
  <c r="E450" i="5"/>
  <c r="C450" i="5"/>
  <c r="A450" i="5"/>
  <c r="O449" i="5"/>
  <c r="E449" i="5"/>
  <c r="C449" i="5"/>
  <c r="A449" i="5"/>
  <c r="S444" i="5"/>
  <c r="S445" i="5"/>
  <c r="S446" i="5"/>
  <c r="S448" i="5"/>
  <c r="S447" i="5"/>
  <c r="C178" i="1"/>
  <c r="C199" i="1"/>
  <c r="C194" i="1"/>
  <c r="S450" i="5"/>
  <c r="C177" i="1"/>
  <c r="O452" i="5"/>
  <c r="C198" i="1"/>
  <c r="C184" i="1"/>
  <c r="C185" i="1"/>
  <c r="S451" i="5"/>
  <c r="S449" i="5"/>
  <c r="O453" i="5"/>
  <c r="C179" i="1"/>
  <c r="O454" i="5"/>
  <c r="S23" i="5" l="1"/>
  <c r="O23" i="5"/>
  <c r="H23" i="5"/>
  <c r="E23" i="5"/>
  <c r="C23" i="5"/>
  <c r="A23" i="5"/>
  <c r="S494" i="5"/>
  <c r="S493" i="5"/>
  <c r="S492" i="5"/>
  <c r="S491" i="5"/>
  <c r="S490" i="5"/>
  <c r="S489" i="5"/>
  <c r="S488" i="5"/>
  <c r="S487" i="5"/>
  <c r="S486" i="5"/>
  <c r="S485" i="5"/>
  <c r="S483" i="5"/>
  <c r="S481" i="5"/>
  <c r="S480" i="5"/>
  <c r="S479" i="5"/>
  <c r="S478" i="5"/>
  <c r="S477" i="5"/>
  <c r="S471" i="5"/>
  <c r="S470" i="5"/>
  <c r="S469" i="5"/>
  <c r="S468" i="5"/>
  <c r="S467" i="5"/>
  <c r="S443" i="5"/>
  <c r="S442" i="5"/>
  <c r="S441" i="5"/>
  <c r="S440" i="5"/>
  <c r="S439" i="5"/>
  <c r="S433" i="5"/>
  <c r="S432" i="5"/>
  <c r="S431" i="5"/>
  <c r="S430" i="5"/>
  <c r="S429" i="5"/>
  <c r="S428" i="5"/>
  <c r="S427" i="5"/>
  <c r="S426" i="5"/>
  <c r="S425" i="5"/>
  <c r="S424" i="5"/>
  <c r="S423" i="5"/>
  <c r="S422" i="5"/>
  <c r="S421" i="5"/>
  <c r="S420" i="5"/>
  <c r="S419" i="5"/>
  <c r="S418" i="5"/>
  <c r="S417" i="5"/>
  <c r="S416" i="5"/>
  <c r="S415" i="5"/>
  <c r="S414" i="5"/>
  <c r="S413" i="5"/>
  <c r="S412" i="5"/>
  <c r="S411" i="5"/>
  <c r="S410" i="5"/>
  <c r="S409" i="5"/>
  <c r="S408" i="5"/>
  <c r="S407" i="5"/>
  <c r="S406" i="5"/>
  <c r="S403" i="5"/>
  <c r="S400" i="5"/>
  <c r="S399" i="5"/>
  <c r="S398" i="5"/>
  <c r="S395" i="5"/>
  <c r="S394" i="5"/>
  <c r="S393" i="5"/>
  <c r="S388" i="5"/>
  <c r="S387" i="5"/>
  <c r="S386" i="5"/>
  <c r="S385" i="5"/>
  <c r="S384" i="5"/>
  <c r="S383" i="5"/>
  <c r="S382" i="5"/>
  <c r="S381" i="5"/>
  <c r="S380" i="5"/>
  <c r="S379" i="5"/>
  <c r="S378" i="5"/>
  <c r="S377" i="5"/>
  <c r="S376" i="5"/>
  <c r="S375" i="5"/>
  <c r="S374" i="5"/>
  <c r="S373" i="5"/>
  <c r="S372" i="5"/>
  <c r="S371" i="5"/>
  <c r="S351" i="5"/>
  <c r="S350" i="5"/>
  <c r="S349" i="5"/>
  <c r="S348" i="5"/>
  <c r="S347" i="5"/>
  <c r="S341" i="5"/>
  <c r="S340" i="5"/>
  <c r="S339" i="5"/>
  <c r="S338" i="5"/>
  <c r="S337" i="5"/>
  <c r="S336" i="5"/>
  <c r="S335" i="5"/>
  <c r="S334" i="5"/>
  <c r="S333" i="5"/>
  <c r="S309" i="5"/>
  <c r="S308" i="5"/>
  <c r="S307" i="5"/>
  <c r="S306" i="5"/>
  <c r="S305" i="5"/>
  <c r="S304" i="5"/>
  <c r="S303" i="5"/>
  <c r="S302" i="5"/>
  <c r="S301" i="5"/>
  <c r="S300" i="5"/>
  <c r="S296" i="5"/>
  <c r="S295" i="5"/>
  <c r="S294" i="5"/>
  <c r="S290" i="5"/>
  <c r="S289" i="5"/>
  <c r="S132" i="5"/>
  <c r="S131" i="5"/>
  <c r="S130" i="5"/>
  <c r="S129" i="5"/>
  <c r="S128" i="5"/>
  <c r="S127" i="5"/>
  <c r="S126" i="5"/>
  <c r="S125" i="5"/>
  <c r="S124" i="5"/>
  <c r="S123" i="5"/>
  <c r="S122" i="5"/>
  <c r="S121" i="5"/>
  <c r="S120" i="5"/>
  <c r="S119" i="5"/>
  <c r="S118" i="5"/>
  <c r="S117" i="5"/>
  <c r="S93" i="5"/>
  <c r="S91" i="5"/>
  <c r="S90" i="5"/>
  <c r="S30" i="5"/>
  <c r="S28" i="5"/>
  <c r="O494" i="5"/>
  <c r="E494" i="5"/>
  <c r="C494" i="5"/>
  <c r="A494" i="5"/>
  <c r="O493" i="5"/>
  <c r="E493" i="5"/>
  <c r="C493" i="5"/>
  <c r="A493" i="5"/>
  <c r="O492" i="5"/>
  <c r="E492" i="5"/>
  <c r="C492" i="5"/>
  <c r="A492" i="5"/>
  <c r="O491" i="5"/>
  <c r="E491" i="5"/>
  <c r="C491" i="5"/>
  <c r="A491" i="5"/>
  <c r="O490" i="5"/>
  <c r="E490" i="5"/>
  <c r="C490" i="5"/>
  <c r="A490" i="5"/>
  <c r="E489" i="5"/>
  <c r="C489" i="5"/>
  <c r="A489" i="5"/>
  <c r="S319" i="5"/>
  <c r="S363" i="5"/>
  <c r="S364" i="5"/>
  <c r="S356" i="5"/>
  <c r="S365" i="5"/>
  <c r="S361" i="5"/>
  <c r="S310" i="5"/>
  <c r="S311" i="5"/>
  <c r="S354" i="5"/>
  <c r="S362" i="5"/>
  <c r="S320" i="5"/>
  <c r="S352" i="5"/>
  <c r="S353" i="5"/>
  <c r="S355" i="5"/>
  <c r="S368" i="5"/>
  <c r="S331" i="5"/>
  <c r="S367" i="5"/>
  <c r="S325" i="5"/>
  <c r="S89" i="5"/>
  <c r="S328" i="5"/>
  <c r="S326" i="5"/>
  <c r="S344" i="5"/>
  <c r="S327" i="5"/>
  <c r="S437" i="5"/>
  <c r="S329" i="5"/>
  <c r="S434" i="5"/>
  <c r="S438" i="5"/>
  <c r="S370" i="5"/>
  <c r="S435" i="5"/>
  <c r="S324" i="5"/>
  <c r="S92" i="5"/>
  <c r="S366" i="5"/>
  <c r="S436" i="5"/>
  <c r="S330" i="5"/>
  <c r="S346" i="5"/>
  <c r="S369" i="5"/>
  <c r="S343" i="5"/>
  <c r="S345" i="5"/>
  <c r="S342" i="5"/>
  <c r="S332" i="5"/>
  <c r="O488" i="5" l="1"/>
  <c r="E488" i="5"/>
  <c r="C488" i="5"/>
  <c r="A488" i="5"/>
  <c r="O487" i="5"/>
  <c r="E487" i="5"/>
  <c r="C487" i="5"/>
  <c r="A487" i="5"/>
  <c r="O486" i="5"/>
  <c r="E486" i="5"/>
  <c r="C486" i="5"/>
  <c r="A486" i="5"/>
  <c r="O485" i="5"/>
  <c r="E485" i="5"/>
  <c r="C485" i="5"/>
  <c r="A485" i="5"/>
  <c r="O483" i="5"/>
  <c r="E483" i="5"/>
  <c r="C483" i="5"/>
  <c r="A483" i="5"/>
  <c r="C192" i="1"/>
  <c r="C188" i="1"/>
  <c r="C189" i="1"/>
  <c r="C193" i="1"/>
  <c r="O433" i="5" l="1"/>
  <c r="E433" i="5"/>
  <c r="C433" i="5"/>
  <c r="A433" i="5"/>
  <c r="O432" i="5"/>
  <c r="E432" i="5"/>
  <c r="C432" i="5"/>
  <c r="A432" i="5"/>
  <c r="O431" i="5"/>
  <c r="E431" i="5"/>
  <c r="C431" i="5"/>
  <c r="A431" i="5"/>
  <c r="O419" i="5"/>
  <c r="E419" i="5"/>
  <c r="C419" i="5"/>
  <c r="A419" i="5"/>
  <c r="O418" i="5"/>
  <c r="E418" i="5"/>
  <c r="C418" i="5"/>
  <c r="A418" i="5"/>
  <c r="O417" i="5"/>
  <c r="E417" i="5"/>
  <c r="C417" i="5"/>
  <c r="A417" i="5"/>
  <c r="O428" i="5"/>
  <c r="E428" i="5"/>
  <c r="C428" i="5"/>
  <c r="A428" i="5"/>
  <c r="O427" i="5"/>
  <c r="E427" i="5"/>
  <c r="C427" i="5"/>
  <c r="A427" i="5"/>
  <c r="O426" i="5"/>
  <c r="E426" i="5"/>
  <c r="C426" i="5"/>
  <c r="A426" i="5"/>
  <c r="O425" i="5"/>
  <c r="E425" i="5"/>
  <c r="C425" i="5"/>
  <c r="A425" i="5"/>
  <c r="O400" i="5"/>
  <c r="E400" i="5"/>
  <c r="C400" i="5"/>
  <c r="A400" i="5"/>
  <c r="O481" i="5"/>
  <c r="E481" i="5"/>
  <c r="C481" i="5"/>
  <c r="A481" i="5"/>
  <c r="O480" i="5"/>
  <c r="E480" i="5"/>
  <c r="C480" i="5"/>
  <c r="A480" i="5"/>
  <c r="O479" i="5"/>
  <c r="E479" i="5"/>
  <c r="C479" i="5"/>
  <c r="A479" i="5"/>
  <c r="O478" i="5"/>
  <c r="E478" i="5"/>
  <c r="C478" i="5"/>
  <c r="A478" i="5"/>
  <c r="O477" i="5"/>
  <c r="E477" i="5"/>
  <c r="C477" i="5"/>
  <c r="A477" i="5"/>
  <c r="E471" i="5" l="1"/>
  <c r="C471" i="5"/>
  <c r="A471" i="5"/>
  <c r="E470" i="5"/>
  <c r="C470" i="5"/>
  <c r="A470" i="5"/>
  <c r="E469" i="5"/>
  <c r="C469" i="5"/>
  <c r="A469" i="5"/>
  <c r="E468" i="5"/>
  <c r="C468" i="5"/>
  <c r="A468" i="5"/>
  <c r="E467" i="5"/>
  <c r="C467" i="5"/>
  <c r="A467" i="5"/>
  <c r="E443" i="5"/>
  <c r="C443" i="5"/>
  <c r="A443" i="5"/>
  <c r="E442" i="5"/>
  <c r="C442" i="5"/>
  <c r="A442" i="5"/>
  <c r="E441" i="5"/>
  <c r="C441" i="5"/>
  <c r="A441" i="5"/>
  <c r="E440" i="5"/>
  <c r="C440" i="5"/>
  <c r="A440" i="5"/>
  <c r="E439" i="5"/>
  <c r="C439" i="5"/>
  <c r="A439" i="5"/>
  <c r="O438" i="5"/>
  <c r="E438" i="5"/>
  <c r="C438" i="5"/>
  <c r="A438" i="5"/>
  <c r="O437" i="5"/>
  <c r="E437" i="5"/>
  <c r="C437" i="5"/>
  <c r="A437" i="5"/>
  <c r="O436" i="5"/>
  <c r="E436" i="5"/>
  <c r="C436" i="5"/>
  <c r="A436" i="5"/>
  <c r="O435" i="5"/>
  <c r="E435" i="5"/>
  <c r="C435" i="5"/>
  <c r="A435" i="5"/>
  <c r="O434" i="5"/>
  <c r="E434" i="5"/>
  <c r="C434" i="5"/>
  <c r="A434" i="5"/>
  <c r="O430" i="5"/>
  <c r="E430" i="5"/>
  <c r="C430" i="5"/>
  <c r="A430" i="5"/>
  <c r="O429" i="5"/>
  <c r="E429" i="5"/>
  <c r="C429" i="5"/>
  <c r="A429" i="5"/>
  <c r="O424" i="5"/>
  <c r="E424" i="5"/>
  <c r="C424" i="5"/>
  <c r="A424" i="5"/>
  <c r="O423" i="5"/>
  <c r="E423" i="5"/>
  <c r="C423" i="5"/>
  <c r="A423" i="5"/>
  <c r="O422" i="5"/>
  <c r="E422" i="5"/>
  <c r="C422" i="5"/>
  <c r="A422" i="5"/>
  <c r="O421" i="5"/>
  <c r="E421" i="5"/>
  <c r="C421" i="5"/>
  <c r="A421" i="5"/>
  <c r="O420" i="5"/>
  <c r="E420" i="5"/>
  <c r="C420" i="5"/>
  <c r="A420" i="5"/>
  <c r="O416" i="5"/>
  <c r="E416" i="5"/>
  <c r="C416" i="5"/>
  <c r="A416" i="5"/>
  <c r="O415" i="5"/>
  <c r="E415" i="5"/>
  <c r="C415" i="5"/>
  <c r="A415" i="5"/>
  <c r="O414" i="5"/>
  <c r="E414" i="5"/>
  <c r="C414" i="5"/>
  <c r="A414" i="5"/>
  <c r="O413" i="5"/>
  <c r="E413" i="5"/>
  <c r="C413" i="5"/>
  <c r="A413" i="5"/>
  <c r="O412" i="5"/>
  <c r="E412" i="5"/>
  <c r="C412" i="5"/>
  <c r="A412" i="5"/>
  <c r="O411" i="5"/>
  <c r="E411" i="5"/>
  <c r="C411" i="5"/>
  <c r="A411" i="5"/>
  <c r="O410" i="5"/>
  <c r="E410" i="5"/>
  <c r="C410" i="5"/>
  <c r="A410" i="5"/>
  <c r="O409" i="5"/>
  <c r="E409" i="5"/>
  <c r="C409" i="5"/>
  <c r="A409" i="5"/>
  <c r="O408" i="5"/>
  <c r="E408" i="5"/>
  <c r="C408" i="5"/>
  <c r="A408" i="5"/>
  <c r="O407" i="5"/>
  <c r="E407" i="5"/>
  <c r="C407" i="5"/>
  <c r="A407" i="5"/>
  <c r="O406" i="5"/>
  <c r="E406" i="5"/>
  <c r="C406" i="5"/>
  <c r="A406" i="5"/>
  <c r="O403" i="5"/>
  <c r="E403" i="5"/>
  <c r="C403" i="5"/>
  <c r="A403" i="5"/>
  <c r="O399" i="5"/>
  <c r="E399" i="5"/>
  <c r="C399" i="5"/>
  <c r="A399" i="5"/>
  <c r="O398" i="5"/>
  <c r="E398" i="5"/>
  <c r="C398" i="5"/>
  <c r="A398" i="5"/>
  <c r="O395" i="5"/>
  <c r="E395" i="5"/>
  <c r="C395" i="5"/>
  <c r="A395" i="5"/>
  <c r="O394" i="5"/>
  <c r="E394" i="5"/>
  <c r="C394" i="5"/>
  <c r="A394" i="5"/>
  <c r="O393" i="5"/>
  <c r="E393" i="5"/>
  <c r="C393" i="5"/>
  <c r="A393" i="5"/>
  <c r="O388" i="5"/>
  <c r="E388" i="5"/>
  <c r="C388" i="5"/>
  <c r="A388" i="5"/>
  <c r="O387" i="5"/>
  <c r="E387" i="5"/>
  <c r="C387" i="5"/>
  <c r="A387" i="5"/>
  <c r="O386" i="5"/>
  <c r="E386" i="5"/>
  <c r="C386" i="5"/>
  <c r="A386" i="5"/>
  <c r="O385" i="5"/>
  <c r="E385" i="5"/>
  <c r="C385" i="5"/>
  <c r="A385" i="5"/>
  <c r="O384" i="5"/>
  <c r="E384" i="5"/>
  <c r="C384" i="5"/>
  <c r="A384" i="5"/>
  <c r="O383" i="5"/>
  <c r="E383" i="5"/>
  <c r="C383" i="5"/>
  <c r="A383" i="5"/>
  <c r="O382" i="5"/>
  <c r="E382" i="5"/>
  <c r="C382" i="5"/>
  <c r="A382" i="5"/>
  <c r="O381" i="5"/>
  <c r="E381" i="5"/>
  <c r="C381" i="5"/>
  <c r="A381" i="5"/>
  <c r="O380" i="5"/>
  <c r="E380" i="5"/>
  <c r="C380" i="5"/>
  <c r="A380" i="5"/>
  <c r="O379" i="5"/>
  <c r="E379" i="5"/>
  <c r="C379" i="5"/>
  <c r="A379" i="5"/>
  <c r="O378" i="5"/>
  <c r="E378" i="5"/>
  <c r="C378" i="5"/>
  <c r="A378" i="5"/>
  <c r="O377" i="5"/>
  <c r="E377" i="5"/>
  <c r="C377" i="5"/>
  <c r="A377" i="5"/>
  <c r="O376" i="5"/>
  <c r="E376" i="5"/>
  <c r="C376" i="5"/>
  <c r="A376" i="5"/>
  <c r="O471" i="5"/>
  <c r="O469" i="5"/>
  <c r="O467" i="5"/>
  <c r="O470" i="5"/>
  <c r="O468" i="5"/>
  <c r="O443" i="5"/>
  <c r="O441" i="5"/>
  <c r="O439" i="5"/>
  <c r="O440" i="5"/>
  <c r="O442" i="5"/>
  <c r="C176" i="1"/>
  <c r="C167" i="1"/>
  <c r="C190" i="1"/>
  <c r="C173" i="1"/>
  <c r="C181" i="1"/>
  <c r="C170" i="1"/>
  <c r="C174" i="1"/>
  <c r="C171" i="1"/>
  <c r="C175" i="1"/>
  <c r="C172" i="1"/>
  <c r="C191" i="1"/>
  <c r="C169" i="1"/>
  <c r="C180" i="1"/>
  <c r="C186" i="1"/>
  <c r="C168" i="1"/>
  <c r="O375" i="5" l="1"/>
  <c r="E375" i="5"/>
  <c r="C375" i="5"/>
  <c r="A375" i="5"/>
  <c r="O374" i="5"/>
  <c r="E374" i="5"/>
  <c r="C374" i="5"/>
  <c r="A374" i="5"/>
  <c r="O373" i="5"/>
  <c r="E373" i="5"/>
  <c r="C373" i="5"/>
  <c r="A373" i="5"/>
  <c r="O372" i="5"/>
  <c r="E372" i="5"/>
  <c r="C372" i="5"/>
  <c r="A372" i="5"/>
  <c r="O371" i="5"/>
  <c r="E371" i="5"/>
  <c r="C371" i="5"/>
  <c r="A371" i="5"/>
  <c r="O370" i="5"/>
  <c r="E370" i="5"/>
  <c r="C370" i="5"/>
  <c r="A370" i="5"/>
  <c r="O369" i="5"/>
  <c r="E369" i="5"/>
  <c r="C369" i="5"/>
  <c r="A369" i="5"/>
  <c r="O368" i="5"/>
  <c r="E368" i="5"/>
  <c r="C368" i="5"/>
  <c r="A368" i="5"/>
  <c r="O367" i="5"/>
  <c r="E367" i="5"/>
  <c r="C367" i="5"/>
  <c r="A367" i="5"/>
  <c r="O366" i="5"/>
  <c r="E366" i="5"/>
  <c r="C366" i="5"/>
  <c r="A366" i="5"/>
  <c r="O365" i="5"/>
  <c r="E365" i="5"/>
  <c r="C365" i="5"/>
  <c r="A365" i="5"/>
  <c r="O364" i="5"/>
  <c r="E364" i="5"/>
  <c r="C364" i="5"/>
  <c r="A364" i="5"/>
  <c r="O363" i="5"/>
  <c r="E363" i="5"/>
  <c r="C363" i="5"/>
  <c r="A363" i="5"/>
  <c r="O362" i="5"/>
  <c r="E362" i="5"/>
  <c r="C362" i="5"/>
  <c r="A362" i="5"/>
  <c r="O361" i="5"/>
  <c r="E361" i="5"/>
  <c r="C361" i="5"/>
  <c r="A361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0" i="5"/>
  <c r="C319" i="5"/>
  <c r="C311" i="5"/>
  <c r="C310" i="5"/>
  <c r="C164" i="1"/>
  <c r="C166" i="1"/>
  <c r="C165" i="1"/>
  <c r="E356" i="5" l="1"/>
  <c r="A356" i="5"/>
  <c r="E355" i="5"/>
  <c r="A355" i="5"/>
  <c r="E354" i="5"/>
  <c r="A354" i="5"/>
  <c r="E353" i="5"/>
  <c r="A353" i="5"/>
  <c r="E352" i="5"/>
  <c r="A352" i="5"/>
  <c r="A351" i="5"/>
  <c r="E351" i="5"/>
  <c r="O356" i="5"/>
  <c r="O354" i="5"/>
  <c r="O352" i="5"/>
  <c r="O353" i="5"/>
  <c r="O355" i="5"/>
  <c r="E350" i="5"/>
  <c r="A350" i="5"/>
  <c r="E349" i="5"/>
  <c r="A349" i="5"/>
  <c r="O346" i="5"/>
  <c r="E346" i="5"/>
  <c r="A346" i="5"/>
  <c r="O345" i="5"/>
  <c r="E345" i="5"/>
  <c r="A345" i="5"/>
  <c r="O344" i="5"/>
  <c r="E344" i="5"/>
  <c r="A344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O332" i="5"/>
  <c r="E332" i="5"/>
  <c r="A332" i="5"/>
  <c r="O331" i="5"/>
  <c r="E331" i="5"/>
  <c r="A331" i="5"/>
  <c r="O330" i="5"/>
  <c r="E330" i="5"/>
  <c r="A330" i="5"/>
  <c r="O329" i="5"/>
  <c r="E329" i="5"/>
  <c r="A329" i="5"/>
  <c r="O328" i="5"/>
  <c r="E328" i="5"/>
  <c r="A328" i="5"/>
  <c r="O327" i="5"/>
  <c r="E327" i="5"/>
  <c r="A327" i="5"/>
  <c r="O326" i="5"/>
  <c r="E326" i="5"/>
  <c r="A326" i="5"/>
  <c r="O242" i="5"/>
  <c r="O241" i="5"/>
  <c r="O240" i="5"/>
  <c r="O239" i="5"/>
  <c r="O238" i="5"/>
  <c r="O237" i="5"/>
  <c r="O236" i="5"/>
  <c r="O235" i="5"/>
  <c r="O234" i="5"/>
  <c r="O206" i="5"/>
  <c r="O205" i="5"/>
  <c r="O204" i="5"/>
  <c r="O203" i="5"/>
  <c r="O202" i="5"/>
  <c r="O201" i="5"/>
  <c r="O200" i="5"/>
  <c r="O199" i="5"/>
  <c r="O198" i="5"/>
  <c r="O343" i="5"/>
  <c r="O342" i="5"/>
  <c r="O325" i="5"/>
  <c r="O324" i="5"/>
  <c r="O320" i="5"/>
  <c r="O319" i="5"/>
  <c r="O311" i="5"/>
  <c r="E348" i="5"/>
  <c r="A348" i="5"/>
  <c r="E347" i="5"/>
  <c r="A347" i="5"/>
  <c r="E343" i="5"/>
  <c r="A343" i="5"/>
  <c r="E342" i="5"/>
  <c r="A342" i="5"/>
  <c r="E334" i="5"/>
  <c r="A334" i="5"/>
  <c r="E333" i="5"/>
  <c r="A333" i="5"/>
  <c r="E325" i="5"/>
  <c r="A325" i="5"/>
  <c r="E324" i="5"/>
  <c r="A324" i="5"/>
  <c r="C163" i="1"/>
  <c r="O333" i="5"/>
  <c r="O339" i="5"/>
  <c r="O334" i="5"/>
  <c r="O349" i="5"/>
  <c r="O341" i="5"/>
  <c r="O347" i="5"/>
  <c r="O350" i="5"/>
  <c r="O338" i="5"/>
  <c r="O335" i="5"/>
  <c r="O351" i="5"/>
  <c r="O348" i="5"/>
  <c r="O336" i="5"/>
  <c r="O340" i="5"/>
  <c r="O337" i="5"/>
  <c r="E320" i="5" l="1"/>
  <c r="A320" i="5"/>
  <c r="E319" i="5"/>
  <c r="A319" i="5"/>
  <c r="E311" i="5"/>
  <c r="A311" i="5"/>
  <c r="O310" i="5"/>
  <c r="O309" i="5"/>
  <c r="E310" i="5"/>
  <c r="C309" i="5"/>
  <c r="A310" i="5"/>
  <c r="C162" i="1"/>
  <c r="C161" i="1"/>
  <c r="C159" i="1"/>
  <c r="C160" i="1"/>
  <c r="C158" i="1"/>
  <c r="E242" i="5" l="1"/>
  <c r="C242" i="5"/>
  <c r="A242" i="5"/>
  <c r="E241" i="5"/>
  <c r="C241" i="5"/>
  <c r="A241" i="5"/>
  <c r="E240" i="5"/>
  <c r="C240" i="5"/>
  <c r="A240" i="5"/>
  <c r="E239" i="5"/>
  <c r="C239" i="5"/>
  <c r="A239" i="5"/>
  <c r="E238" i="5"/>
  <c r="C238" i="5"/>
  <c r="A238" i="5"/>
  <c r="E206" i="5"/>
  <c r="C206" i="5"/>
  <c r="A206" i="5"/>
  <c r="E205" i="5"/>
  <c r="C205" i="5"/>
  <c r="A205" i="5"/>
  <c r="E204" i="5"/>
  <c r="C204" i="5"/>
  <c r="A204" i="5"/>
  <c r="E203" i="5"/>
  <c r="C203" i="5"/>
  <c r="A203" i="5"/>
  <c r="E202" i="5"/>
  <c r="C202" i="5"/>
  <c r="A202" i="5"/>
  <c r="E237" i="5"/>
  <c r="E236" i="5"/>
  <c r="E235" i="5"/>
  <c r="E234" i="5"/>
  <c r="E201" i="5"/>
  <c r="E200" i="5"/>
  <c r="E199" i="5"/>
  <c r="E198" i="5"/>
  <c r="C237" i="5"/>
  <c r="C236" i="5"/>
  <c r="C235" i="5"/>
  <c r="C234" i="5"/>
  <c r="C201" i="5"/>
  <c r="C200" i="5"/>
  <c r="C199" i="5"/>
  <c r="C198" i="5"/>
  <c r="A200" i="5"/>
  <c r="A201" i="5"/>
  <c r="A235" i="5"/>
  <c r="A237" i="5"/>
  <c r="A236" i="5"/>
  <c r="A234" i="5"/>
  <c r="A199" i="5"/>
  <c r="A198" i="5"/>
  <c r="E136" i="5"/>
  <c r="C136" i="5"/>
  <c r="A136" i="5"/>
  <c r="E135" i="5"/>
  <c r="C135" i="5"/>
  <c r="A135" i="5"/>
  <c r="C133" i="1"/>
  <c r="C137" i="1"/>
  <c r="O136" i="5"/>
  <c r="C157" i="1"/>
  <c r="O135" i="5"/>
  <c r="S24" i="5" l="1"/>
  <c r="S3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88" i="5"/>
  <c r="O282" i="5"/>
  <c r="O276" i="5"/>
  <c r="O93" i="5"/>
  <c r="O92" i="5"/>
  <c r="O91" i="5"/>
  <c r="O90" i="5"/>
  <c r="O89" i="5"/>
  <c r="O30" i="5"/>
  <c r="O28" i="5"/>
  <c r="O24" i="5"/>
  <c r="O3" i="5"/>
  <c r="O175" i="5"/>
  <c r="O117" i="5"/>
  <c r="O190" i="5"/>
  <c r="O142" i="5"/>
  <c r="O181" i="5"/>
  <c r="O191" i="5"/>
  <c r="O167" i="5"/>
  <c r="C92" i="1"/>
  <c r="C29" i="1"/>
  <c r="C91" i="1"/>
  <c r="O183" i="5"/>
  <c r="O187" i="5"/>
  <c r="C90" i="1"/>
  <c r="O153" i="5"/>
  <c r="C122" i="1"/>
  <c r="O155" i="5"/>
  <c r="C149" i="1"/>
  <c r="C115" i="1"/>
  <c r="O196" i="5"/>
  <c r="O176" i="5"/>
  <c r="O143" i="5"/>
  <c r="O137" i="5"/>
  <c r="O186" i="5"/>
  <c r="O148" i="5"/>
  <c r="C132" i="1"/>
  <c r="O141" i="5"/>
  <c r="O119" i="5"/>
  <c r="C150" i="1"/>
  <c r="O193" i="5"/>
  <c r="O152" i="5"/>
  <c r="O138" i="5"/>
  <c r="O195" i="5"/>
  <c r="O179" i="5"/>
  <c r="C123" i="1"/>
  <c r="C27" i="1"/>
  <c r="O177" i="5"/>
  <c r="C152" i="1"/>
  <c r="O194" i="5"/>
  <c r="O140" i="5"/>
  <c r="O132" i="5"/>
  <c r="O192" i="5"/>
  <c r="O182" i="5"/>
  <c r="O131" i="5"/>
  <c r="O180" i="5"/>
  <c r="O122" i="5"/>
  <c r="O185" i="5"/>
  <c r="O184" i="5"/>
  <c r="O162" i="5"/>
  <c r="C118" i="1"/>
  <c r="C121" i="1"/>
  <c r="C147" i="1"/>
  <c r="C155" i="1"/>
  <c r="O189" i="5"/>
  <c r="O168" i="5"/>
  <c r="O154" i="5"/>
  <c r="C89" i="1"/>
  <c r="O128" i="5"/>
  <c r="O178" i="5"/>
  <c r="O147" i="5"/>
  <c r="O169" i="5"/>
  <c r="C119" i="1"/>
  <c r="C153" i="1"/>
  <c r="O121" i="5"/>
  <c r="C151" i="1"/>
  <c r="O116" i="5"/>
  <c r="C116" i="1"/>
  <c r="C156" i="1"/>
  <c r="O146" i="5"/>
  <c r="O133" i="5"/>
  <c r="O139" i="5"/>
  <c r="O126" i="5"/>
  <c r="O188" i="5"/>
  <c r="O150" i="5"/>
  <c r="O129" i="5"/>
  <c r="C88" i="1"/>
  <c r="O149" i="5"/>
  <c r="C117" i="1"/>
  <c r="C145" i="1"/>
  <c r="C130" i="1"/>
  <c r="O145" i="5"/>
  <c r="C154" i="1"/>
  <c r="C143" i="1"/>
  <c r="O124" i="5"/>
  <c r="O161" i="5"/>
  <c r="O134" i="5"/>
  <c r="O160" i="5"/>
  <c r="O172" i="5"/>
  <c r="O159" i="5"/>
  <c r="O158" i="5"/>
  <c r="O118" i="5"/>
  <c r="C120" i="1"/>
  <c r="O197" i="5"/>
  <c r="O130" i="5"/>
  <c r="O151" i="5"/>
  <c r="O144" i="5"/>
  <c r="O127" i="5"/>
  <c r="O123" i="5"/>
  <c r="C131" i="1"/>
  <c r="O125" i="5"/>
  <c r="Q2" i="5" l="1"/>
  <c r="M2" i="5"/>
  <c r="E6" i="6"/>
  <c r="C6" i="6"/>
  <c r="O120" i="5"/>
  <c r="E309" i="5" l="1"/>
  <c r="A309" i="5"/>
  <c r="E308" i="5"/>
  <c r="C308" i="5"/>
  <c r="A308" i="5"/>
  <c r="E307" i="5"/>
  <c r="C307" i="5"/>
  <c r="A307" i="5"/>
  <c r="E306" i="5"/>
  <c r="C306" i="5"/>
  <c r="A306" i="5"/>
  <c r="E305" i="5"/>
  <c r="C305" i="5"/>
  <c r="A305" i="5"/>
  <c r="E304" i="5"/>
  <c r="C304" i="5"/>
  <c r="A304" i="5"/>
  <c r="E303" i="5"/>
  <c r="C303" i="5"/>
  <c r="A303" i="5"/>
  <c r="E302" i="5"/>
  <c r="C302" i="5"/>
  <c r="A302" i="5"/>
  <c r="E301" i="5"/>
  <c r="C301" i="5"/>
  <c r="A301" i="5"/>
  <c r="E300" i="5"/>
  <c r="C300" i="5"/>
  <c r="A300" i="5"/>
  <c r="E299" i="5"/>
  <c r="C299" i="5"/>
  <c r="A299" i="5"/>
  <c r="E298" i="5"/>
  <c r="C298" i="5"/>
  <c r="A298" i="5"/>
  <c r="E297" i="5"/>
  <c r="C297" i="5"/>
  <c r="A297" i="5"/>
  <c r="E296" i="5"/>
  <c r="C296" i="5"/>
  <c r="A296" i="5"/>
  <c r="E295" i="5"/>
  <c r="C295" i="5"/>
  <c r="A295" i="5"/>
  <c r="E294" i="5"/>
  <c r="C294" i="5"/>
  <c r="A294" i="5"/>
  <c r="E288" i="5"/>
  <c r="C288" i="5"/>
  <c r="A288" i="5"/>
  <c r="E282" i="5"/>
  <c r="C282" i="5"/>
  <c r="A282" i="5"/>
  <c r="E276" i="5"/>
  <c r="C276" i="5"/>
  <c r="A276" i="5"/>
  <c r="C7" i="6"/>
  <c r="C8" i="6"/>
  <c r="E8" i="6"/>
  <c r="E7" i="6"/>
  <c r="F2" i="5" l="1"/>
  <c r="I2" i="5"/>
  <c r="J2" i="5"/>
  <c r="K2" i="5"/>
  <c r="L2" i="5"/>
  <c r="O2" i="5"/>
  <c r="N2" i="5" s="1"/>
  <c r="A3" i="5"/>
  <c r="C3" i="5"/>
  <c r="E3" i="5"/>
  <c r="H3" i="5"/>
  <c r="A24" i="5"/>
  <c r="C24" i="5"/>
  <c r="E24" i="5"/>
  <c r="A28" i="5"/>
  <c r="C28" i="5"/>
  <c r="E28" i="5"/>
  <c r="A30" i="5"/>
  <c r="C30" i="5"/>
  <c r="E30" i="5"/>
  <c r="A89" i="5"/>
  <c r="C89" i="5"/>
  <c r="E89" i="5"/>
  <c r="A90" i="5"/>
  <c r="C90" i="5"/>
  <c r="E90" i="5"/>
  <c r="A91" i="5"/>
  <c r="C91" i="5"/>
  <c r="E91" i="5"/>
  <c r="A92" i="5"/>
  <c r="C92" i="5"/>
  <c r="E92" i="5"/>
  <c r="A93" i="5"/>
  <c r="C93" i="5"/>
  <c r="E93" i="5"/>
  <c r="A116" i="5"/>
  <c r="C116" i="5"/>
  <c r="E116" i="5"/>
  <c r="A117" i="5"/>
  <c r="C117" i="5"/>
  <c r="E117" i="5"/>
  <c r="A118" i="5"/>
  <c r="C118" i="5"/>
  <c r="E118" i="5"/>
  <c r="A119" i="5"/>
  <c r="C119" i="5"/>
  <c r="E119" i="5"/>
  <c r="A120" i="5"/>
  <c r="C120" i="5"/>
  <c r="E120" i="5"/>
  <c r="A121" i="5"/>
  <c r="C121" i="5"/>
  <c r="E121" i="5"/>
  <c r="A122" i="5"/>
  <c r="C122" i="5"/>
  <c r="E122" i="5"/>
  <c r="A123" i="5"/>
  <c r="C123" i="5"/>
  <c r="E123" i="5"/>
  <c r="A124" i="5"/>
  <c r="C124" i="5"/>
  <c r="E124" i="5"/>
  <c r="A125" i="5"/>
  <c r="C125" i="5"/>
  <c r="E125" i="5"/>
  <c r="A126" i="5"/>
  <c r="C126" i="5"/>
  <c r="E126" i="5"/>
  <c r="A127" i="5"/>
  <c r="C127" i="5"/>
  <c r="E127" i="5"/>
  <c r="A128" i="5"/>
  <c r="C128" i="5"/>
  <c r="E128" i="5"/>
  <c r="A129" i="5"/>
  <c r="C129" i="5"/>
  <c r="E129" i="5"/>
  <c r="A130" i="5"/>
  <c r="C130" i="5"/>
  <c r="E130" i="5"/>
  <c r="A131" i="5"/>
  <c r="C131" i="5"/>
  <c r="E131" i="5"/>
  <c r="A132" i="5"/>
  <c r="C132" i="5"/>
  <c r="E132" i="5"/>
  <c r="A133" i="5"/>
  <c r="C133" i="5"/>
  <c r="E133" i="5"/>
  <c r="A134" i="5"/>
  <c r="C134" i="5"/>
  <c r="E134" i="5"/>
  <c r="A137" i="5"/>
  <c r="C137" i="5"/>
  <c r="E137" i="5"/>
  <c r="A138" i="5"/>
  <c r="C138" i="5"/>
  <c r="E138" i="5"/>
  <c r="A139" i="5"/>
  <c r="C139" i="5"/>
  <c r="E139" i="5"/>
  <c r="A140" i="5"/>
  <c r="C140" i="5"/>
  <c r="E140" i="5"/>
  <c r="A141" i="5"/>
  <c r="C141" i="5"/>
  <c r="E141" i="5"/>
  <c r="A142" i="5"/>
  <c r="C142" i="5"/>
  <c r="E142" i="5"/>
  <c r="A143" i="5"/>
  <c r="C143" i="5"/>
  <c r="E143" i="5"/>
  <c r="A144" i="5"/>
  <c r="C144" i="5"/>
  <c r="E144" i="5"/>
  <c r="A145" i="5"/>
  <c r="C145" i="5"/>
  <c r="E145" i="5"/>
  <c r="A146" i="5"/>
  <c r="C146" i="5"/>
  <c r="E146" i="5"/>
  <c r="A147" i="5"/>
  <c r="C147" i="5"/>
  <c r="E147" i="5"/>
  <c r="A148" i="5"/>
  <c r="C148" i="5"/>
  <c r="E148" i="5"/>
  <c r="A149" i="5"/>
  <c r="C149" i="5"/>
  <c r="E149" i="5"/>
  <c r="A150" i="5"/>
  <c r="C150" i="5"/>
  <c r="E150" i="5"/>
  <c r="A151" i="5"/>
  <c r="C151" i="5"/>
  <c r="E151" i="5"/>
  <c r="A152" i="5"/>
  <c r="C152" i="5"/>
  <c r="E152" i="5"/>
  <c r="A153" i="5"/>
  <c r="C153" i="5"/>
  <c r="E153" i="5"/>
  <c r="A154" i="5"/>
  <c r="C154" i="5"/>
  <c r="E154" i="5"/>
  <c r="A155" i="5"/>
  <c r="C155" i="5"/>
  <c r="E155" i="5"/>
  <c r="A158" i="5"/>
  <c r="C158" i="5"/>
  <c r="E158" i="5"/>
  <c r="A159" i="5"/>
  <c r="C159" i="5"/>
  <c r="E159" i="5"/>
  <c r="A160" i="5"/>
  <c r="C160" i="5"/>
  <c r="E160" i="5"/>
  <c r="A161" i="5"/>
  <c r="C161" i="5"/>
  <c r="E161" i="5"/>
  <c r="A162" i="5"/>
  <c r="C162" i="5"/>
  <c r="E162" i="5"/>
  <c r="A167" i="5"/>
  <c r="C167" i="5"/>
  <c r="E167" i="5"/>
  <c r="A168" i="5"/>
  <c r="C168" i="5"/>
  <c r="E168" i="5"/>
  <c r="A169" i="5"/>
  <c r="C169" i="5"/>
  <c r="E169" i="5"/>
  <c r="A172" i="5"/>
  <c r="C172" i="5"/>
  <c r="E172" i="5"/>
  <c r="A175" i="5"/>
  <c r="C175" i="5"/>
  <c r="E175" i="5"/>
  <c r="A176" i="5"/>
  <c r="C176" i="5"/>
  <c r="E176" i="5"/>
  <c r="A177" i="5"/>
  <c r="C177" i="5"/>
  <c r="E177" i="5"/>
  <c r="A178" i="5"/>
  <c r="C178" i="5"/>
  <c r="E178" i="5"/>
  <c r="A179" i="5"/>
  <c r="C179" i="5"/>
  <c r="E179" i="5"/>
  <c r="A180" i="5"/>
  <c r="C180" i="5"/>
  <c r="E180" i="5"/>
  <c r="A181" i="5"/>
  <c r="C181" i="5"/>
  <c r="E181" i="5"/>
  <c r="A182" i="5"/>
  <c r="C182" i="5"/>
  <c r="E182" i="5"/>
  <c r="A183" i="5"/>
  <c r="C183" i="5"/>
  <c r="E183" i="5"/>
  <c r="A184" i="5"/>
  <c r="C184" i="5"/>
  <c r="E184" i="5"/>
  <c r="A185" i="5"/>
  <c r="C185" i="5"/>
  <c r="E185" i="5"/>
  <c r="A186" i="5"/>
  <c r="C186" i="5"/>
  <c r="E186" i="5"/>
  <c r="A187" i="5"/>
  <c r="C187" i="5"/>
  <c r="E187" i="5"/>
  <c r="A188" i="5"/>
  <c r="C188" i="5"/>
  <c r="E188" i="5"/>
  <c r="A189" i="5"/>
  <c r="C189" i="5"/>
  <c r="E189" i="5"/>
  <c r="A190" i="5"/>
  <c r="C190" i="5"/>
  <c r="E190" i="5"/>
  <c r="A191" i="5"/>
  <c r="C191" i="5"/>
  <c r="E191" i="5"/>
  <c r="A192" i="5"/>
  <c r="C192" i="5"/>
  <c r="E192" i="5"/>
  <c r="A193" i="5"/>
  <c r="C193" i="5"/>
  <c r="E193" i="5"/>
  <c r="A194" i="5"/>
  <c r="C194" i="5"/>
  <c r="E194" i="5"/>
  <c r="A195" i="5"/>
  <c r="C195" i="5"/>
  <c r="E195" i="5"/>
  <c r="A196" i="5"/>
  <c r="C196" i="5"/>
  <c r="E196" i="5"/>
  <c r="E197" i="5" l="1"/>
  <c r="C197" i="5"/>
  <c r="A197" i="5"/>
  <c r="W2" i="5" l="1"/>
  <c r="V2" i="5"/>
  <c r="U2" i="5"/>
  <c r="T2" i="5"/>
  <c r="S2" i="5"/>
  <c r="R2" i="5" s="1"/>
  <c r="P2" i="5" l="1"/>
  <c r="G6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<sst xmlns="http://schemas.openxmlformats.org/spreadsheetml/2006/main" count="1715" uniqueCount="767">
  <si>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</si>
  <si>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</si>
  <si>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</si>
  <si>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</si>
  <si>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</si>
  <si>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</si>
  <si>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</si>
  <si>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</si>
  <si>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</si>
  <si>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</si>
  <si>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</si>
  <si>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</si>
  <si>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</si>
  <si>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</si>
  <si>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</si>
  <si>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</si>
  <si>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</si>
  <si>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</si>
  <si>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</si>
  <si>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</si>
  <si>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DotDamage</t>
  </si>
  <si>
    <t>ChangeActorStatus</t>
  </si>
  <si>
    <t>DropItem</t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</si>
  <si>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</si>
  <si>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</si>
  <si>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</si>
  <si>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</si>
  <si>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</si>
  <si>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</si>
  <si>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</si>
  <si>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</si>
  <si>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</si>
  <si>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</si>
  <si>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</si>
  <si>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</si>
  <si>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</si>
  <si>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</si>
  <si>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</si>
  <si>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</si>
  <si>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</si>
  <si>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</si>
  <si>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</si>
  <si>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</si>
  <si>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</si>
  <si>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</si>
  <si>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</si>
  <si>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</si>
  <si>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</si>
  <si>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</si>
  <si>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</si>
  <si>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</si>
  <si>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</si>
  <si>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</si>
  <si>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</si>
  <si>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</si>
  <si>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</si>
  <si>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</si>
  <si>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</si>
  <si>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</si>
  <si>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</si>
  <si>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</si>
  <si>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</si>
  <si>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</si>
  <si>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</si>
  <si>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</si>
  <si>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</si>
  <si>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</si>
  <si>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</si>
  <si>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</si>
  <si>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</si>
  <si>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</si>
  <si>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</si>
  <si>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</si>
  <si>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</si>
  <si>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</si>
  <si>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</si>
  <si>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</si>
  <si>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</si>
  <si>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</si>
  <si>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</si>
  <si>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</si>
  <si>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</si>
  <si>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</si>
  <si>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</si>
  <si>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</si>
  <si>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</si>
  <si>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</si>
  <si>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</si>
  <si>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</si>
  <si>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</si>
  <si>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특정 어펙터를 호출함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</si>
  <si>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</si>
  <si>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</si>
  <si>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</si>
  <si>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</si>
  <si>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</si>
  <si>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</si>
  <si>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</si>
  <si>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</si>
  <si>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</si>
  <si>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</si>
  <si>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</si>
  <si>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</si>
  <si>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</si>
  <si>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</si>
  <si>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</si>
  <si>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</si>
  <si>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</si>
  <si>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</si>
  <si>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</si>
  <si>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</si>
  <si>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</si>
  <si>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</si>
  <si>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</si>
  <si>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</si>
  <si>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</si>
  <si>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</si>
  <si>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</si>
  <si>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</si>
  <si>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</si>
  <si>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</si>
  <si>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</si>
  <si>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</si>
  <si>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</si>
  <si>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</si>
  <si>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</si>
  <si>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</si>
  <si>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</si>
  <si>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</si>
  <si>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</si>
  <si>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</si>
  <si>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</si>
  <si>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</si>
  <si>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</si>
  <si>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</si>
  <si>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</si>
  <si>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</si>
  <si>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</si>
  <si>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</si>
  <si>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</si>
  <si>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</si>
  <si>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</si>
  <si>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</si>
  <si>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</si>
  <si>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</si>
  <si>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</si>
  <si>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</si>
  <si>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</si>
  <si>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</si>
  <si>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</si>
  <si>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</si>
  <si>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</si>
  <si>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</si>
  <si>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</si>
  <si>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</si>
  <si>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</si>
  <si>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</si>
  <si>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</si>
  <si>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</si>
  <si>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</si>
  <si>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</si>
  <si>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</si>
  <si>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</si>
  <si>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</si>
  <si>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</si>
  <si>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</si>
  <si>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</si>
  <si>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</si>
  <si>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</si>
  <si>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</si>
  <si>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</si>
  <si>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</si>
  <si>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</si>
  <si>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</si>
  <si>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</si>
  <si>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</si>
  <si>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</si>
  <si>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</si>
  <si>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</si>
  <si>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</si>
  <si>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</si>
  <si>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</si>
  <si>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</si>
  <si>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</si>
  <si>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</si>
  <si>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</si>
  <si>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</si>
  <si>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</si>
  <si>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</si>
  <si>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</si>
  <si>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</si>
  <si>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</si>
  <si>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</si>
  <si>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</si>
  <si>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</si>
  <si>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</si>
  <si>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</si>
  <si>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</si>
  <si>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</si>
  <si>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</si>
  <si>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</si>
  <si>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</si>
  <si>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</si>
  <si>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</si>
  <si>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</si>
  <si>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</si>
  <si>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</si>
  <si>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</si>
  <si>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</si>
  <si>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</si>
  <si>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</si>
  <si>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</si>
  <si>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</si>
  <si>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</si>
  <si>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</si>
  <si>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</si>
  <si>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</si>
  <si>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</si>
  <si>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</si>
  <si>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</si>
  <si>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</si>
  <si>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</si>
  <si>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</si>
  <si>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</si>
  <si>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</si>
  <si>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</si>
  <si>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</si>
  <si>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</si>
  <si>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</si>
  <si>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</si>
  <si>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</si>
  <si>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</si>
  <si>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</si>
  <si>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</si>
  <si>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</si>
  <si>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</si>
  <si>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</si>
  <si>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Hp가 낮아질수록 공격력 상승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</si>
  <si>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</si>
  <si>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</si>
  <si>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</si>
  <si>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</si>
  <si>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SlowHitObjectSpeed</t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</si>
  <si>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</si>
  <si>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</si>
  <si>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</si>
  <si>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</si>
  <si>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</si>
  <si>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</si>
  <si>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</si>
  <si>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</si>
  <si>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</si>
  <si>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</si>
  <si>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</si>
  <si>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</si>
  <si>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</si>
  <si>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</si>
  <si>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</si>
  <si>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</si>
  <si>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</si>
  <si>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</si>
  <si>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</si>
  <si>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</si>
  <si>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</si>
  <si>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</si>
  <si>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</si>
  <si>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</si>
  <si>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</si>
  <si>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</si>
  <si>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</si>
  <si>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</si>
  <si>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</si>
  <si>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LP_HealOnKillBetter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</si>
  <si>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</si>
  <si>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</si>
  <si>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CertainHpHitObject</t>
  </si>
  <si>
    <t>AttackWeightHitObject</t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</si>
  <si>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</si>
  <si>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</si>
  <si>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</si>
  <si>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</si>
  <si>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</si>
  <si>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</si>
  <si>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</si>
  <si>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</si>
  <si>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</si>
  <si>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Teleported</t>
  </si>
  <si>
    <t>Teleported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</si>
  <si>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</si>
  <si>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</si>
  <si>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</si>
  <si>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</si>
  <si>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</si>
  <si>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</si>
  <si>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</si>
  <si>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</si>
  <si>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</si>
  <si>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</si>
  <si>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</si>
  <si>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</si>
  <si>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</si>
  <si>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LP_VampireOnAttackBetter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</si>
  <si>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</si>
  <si>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</si>
  <si>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</si>
  <si>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</si>
  <si>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</si>
  <si>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</si>
  <si>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</si>
  <si>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</si>
  <si>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</si>
  <si>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</si>
  <si>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</si>
  <si>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</si>
  <si>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</si>
  <si>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</si>
  <si>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</si>
  <si>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</si>
  <si>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</si>
  <si>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</si>
  <si>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</si>
  <si>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</si>
  <si>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</si>
  <si>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</si>
  <si>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</si>
  <si>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</si>
  <si>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</si>
  <si>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</si>
  <si>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</si>
  <si>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TeleportingHitObject</t>
    <phoneticPr fontId="1" type="noConversion"/>
  </si>
  <si>
    <t>텔레포티드 어펙터밸류아이디
레벨이 전달된다</t>
    <phoneticPr fontId="1" type="noConversion"/>
  </si>
  <si>
    <t>LP_Paralyze</t>
  </si>
  <si>
    <t>LP_Paralyze_CannotAction</t>
  </si>
  <si>
    <t>LP_Paralyze_CannotAction</t>
    <phoneticPr fontId="1" type="noConversion"/>
  </si>
  <si>
    <t>HP 특정 지점 리스트
오름차순으로 적는다
잔몹용</t>
    <phoneticPr fontId="1" type="noConversion"/>
  </si>
  <si>
    <t>HP 특정 지점 리스트
오름차순으로 적는다
보스용</t>
    <phoneticPr fontId="1" type="noConversion"/>
  </si>
  <si>
    <t>전이제한 잔몹 HP 배율 이보다 클 때만 발동된다</t>
    <phoneticPr fontId="1" type="noConversion"/>
  </si>
  <si>
    <t>전이제한 보스 HP 배율 이보다 클 때만 발동된다</t>
    <phoneticPr fontId="1" type="noConversion"/>
  </si>
  <si>
    <t>0.4, 0.7, 0.9</t>
    <phoneticPr fontId="1" type="noConversion"/>
  </si>
  <si>
    <t>0.19, 0.36, 0.51, 0.64, 0.75, 0.84, 0.91, 0.96</t>
    <phoneticPr fontId="1" type="noConversion"/>
  </si>
  <si>
    <t>CreateHitObject</t>
  </si>
  <si>
    <t>CreateHitObject</t>
    <phoneticPr fontId="1" type="noConversion"/>
  </si>
  <si>
    <t>캐릭터 액션에 연결되지 않은 히트오브젝트를 생성</t>
    <phoneticPr fontId="1" type="noConversion"/>
  </si>
  <si>
    <t>히트오브젝트인포가 들어있는 프리팹명</t>
    <phoneticPr fontId="1" type="noConversion"/>
  </si>
  <si>
    <t>CreateHitObjectMoving</t>
  </si>
  <si>
    <t>CreateHitObjectMoving</t>
    <phoneticPr fontId="1" type="noConversion"/>
  </si>
  <si>
    <t>거리 틱</t>
    <phoneticPr fontId="1" type="noConversion"/>
  </si>
  <si>
    <t>TeleportingHitObject</t>
  </si>
  <si>
    <t>CollisionDamage</t>
  </si>
  <si>
    <t>CreateWall</t>
    <phoneticPr fontId="1" type="noConversion"/>
  </si>
  <si>
    <t>시간 틱</t>
    <phoneticPr fontId="1" type="noConversion"/>
  </si>
  <si>
    <t>시간에 따라 벽방패를 주기적으로 생성 4방향으로 차례로 돌려가면서 나타남</t>
    <phoneticPr fontId="1" type="noConversion"/>
  </si>
  <si>
    <t>프리팹명</t>
    <phoneticPr fontId="1" type="noConversion"/>
  </si>
  <si>
    <t>유지 시간</t>
    <phoneticPr fontId="1" type="noConversion"/>
  </si>
  <si>
    <t>LP_Transport</t>
  </si>
  <si>
    <t>LP_Transport_Teleported</t>
    <phoneticPr fontId="1" type="noConversion"/>
  </si>
  <si>
    <t>단타 이펙트</t>
    <phoneticPr fontId="1" type="noConversion"/>
  </si>
  <si>
    <t>단타 이펙트 어태치 여부</t>
    <phoneticPr fontId="1" type="noConversion"/>
  </si>
  <si>
    <t>LP_Transport</t>
    <phoneticPr fontId="1" type="noConversion"/>
  </si>
  <si>
    <t>LP_Transport_Teleported</t>
    <phoneticPr fontId="1" type="noConversion"/>
  </si>
  <si>
    <t>Effect6_Collision_D</t>
    <phoneticPr fontId="1" type="noConversion"/>
  </si>
  <si>
    <t>Effect6_Collision_D2</t>
    <phoneticPr fontId="1" type="noConversion"/>
  </si>
  <si>
    <t>Effect27_D</t>
    <phoneticPr fontId="1" type="noConversion"/>
  </si>
  <si>
    <t>P_AMFX03_shockwave</t>
  </si>
  <si>
    <t>UltimateAttackGanfaul</t>
  </si>
  <si>
    <t>UltimateAttackGanfaul</t>
    <phoneticPr fontId="1" type="noConversion"/>
  </si>
  <si>
    <t>Magic_circle_11_D</t>
    <phoneticPr fontId="1" type="noConversion"/>
  </si>
  <si>
    <t>LP_HealAreaOnEncounter</t>
  </si>
  <si>
    <t>LP_HealAreaOnEncounter_CreateHit</t>
  </si>
  <si>
    <t>LP_HealAreaOnEncounter_CreateHit</t>
    <phoneticPr fontId="1" type="noConversion"/>
  </si>
  <si>
    <t>OnStartStage</t>
    <phoneticPr fontId="1" type="noConversion"/>
  </si>
  <si>
    <t>HealAreaHitObjectInfo</t>
  </si>
  <si>
    <t>LP_HealAreaOnEncounter_CH_Heal</t>
  </si>
  <si>
    <t>LP_HealAreaOnEncounter_CH_Heal</t>
    <phoneticPr fontId="1" type="noConversion"/>
  </si>
  <si>
    <t>LP_MineOnMove</t>
  </si>
  <si>
    <t>LP_MineOnMove_Damage</t>
  </si>
  <si>
    <t>LP_MineOnMove_Damage</t>
    <phoneticPr fontId="1" type="noConversion"/>
  </si>
  <si>
    <t>MineHitObjectInfo</t>
  </si>
  <si>
    <t>이동 중에 히트오브젝트를 주기적으로 생성
맵 이동 시에 만들어진 것들을 삭제한다</t>
    <phoneticPr fontId="1" type="noConversion"/>
  </si>
  <si>
    <t>LP_SummonShield</t>
  </si>
  <si>
    <t>CreateWall</t>
  </si>
  <si>
    <t>Magic_shield_2_D</t>
    <phoneticPr fontId="1" type="noConversion"/>
  </si>
  <si>
    <t>텔레포팅을 하는 히트오브젝트를 부여함(캐릭전용) 맵에 적이 하나 남으면 발동 안 됨
맵에 적이 하나도 없으면 먼저 보낸 순서대로 하나가 바로 소환된다</t>
    <phoneticPr fontId="1" type="noConversion"/>
  </si>
  <si>
    <t>공간전이됨(몬스터전용)
AI 끄고 멀리 이동되어져있음</t>
    <phoneticPr fontId="1" type="noConversion"/>
  </si>
  <si>
    <t>HP 가 0 이 될 때 확률적으로 죽지 않음 (캐릭전용. 킬표준히트횟수 수치를 하나만 사용 중이라서 그렇다)</t>
    <phoneticPr fontId="1" type="noConversion"/>
  </si>
  <si>
    <t>EnlargeDamage</t>
  </si>
  <si>
    <t>EnlargeDamage</t>
    <phoneticPr fontId="1" type="noConversion"/>
  </si>
  <si>
    <t>PN_Magic2Times</t>
  </si>
  <si>
    <t>PN_Magic2Times</t>
    <phoneticPr fontId="1" type="noConversion"/>
  </si>
  <si>
    <t>PN_Nature2Times</t>
  </si>
  <si>
    <t>PN_Nature2Times</t>
    <phoneticPr fontId="1" type="noConversion"/>
  </si>
  <si>
    <t>피격자의 대미지를 배수로 올린다</t>
    <phoneticPr fontId="1" type="noConversion"/>
  </si>
  <si>
    <t>피해증가배수</t>
    <phoneticPr fontId="1" type="noConversion"/>
  </si>
  <si>
    <t>피격자의 파워소스가</t>
  </si>
  <si>
    <t>피격자의 파워소스가</t>
    <phoneticPr fontId="1" type="noConversion"/>
  </si>
  <si>
    <t>==</t>
  </si>
  <si>
    <t>DefenderSource==Magic</t>
  </si>
  <si>
    <t>DefenderSource==Magic</t>
    <phoneticPr fontId="1" type="noConversion"/>
  </si>
  <si>
    <t>DefenderSource==Machine</t>
    <phoneticPr fontId="1" type="noConversion"/>
  </si>
  <si>
    <t>DefenderSource==Nature</t>
  </si>
  <si>
    <t>DefenderSource==Nature</t>
    <phoneticPr fontId="1" type="noConversion"/>
  </si>
  <si>
    <t>DefenderSource==Qigong</t>
    <phoneticPr fontId="1" type="noConversion"/>
  </si>
  <si>
    <t>PN_Machine2Times</t>
    <phoneticPr fontId="1" type="noConversion"/>
  </si>
  <si>
    <t>PN_Qigong2Times</t>
    <phoneticPr fontId="1" type="noConversion"/>
  </si>
  <si>
    <t>PN_Machine2Times</t>
    <phoneticPr fontId="1" type="noConversion"/>
  </si>
  <si>
    <t>PN_Qigong2Times</t>
    <phoneticPr fontId="1" type="noConversion"/>
  </si>
  <si>
    <t>DefenderSource==Machine</t>
    <phoneticPr fontId="1" type="noConversion"/>
  </si>
  <si>
    <t>DefenderSource==Qigong</t>
    <phoneticPr fontId="1" type="noConversion"/>
  </si>
  <si>
    <t>AddGeneratorCreateCount</t>
    <phoneticPr fontId="1" type="noConversion"/>
  </si>
  <si>
    <t>제네레이터의 생성 수량 증가</t>
    <phoneticPr fontId="1" type="noConversion"/>
  </si>
  <si>
    <t>생성 증가 카운트</t>
    <phoneticPr fontId="1" type="noConversion"/>
  </si>
  <si>
    <t>PositionBuff</t>
    <phoneticPr fontId="1" type="noConversion"/>
  </si>
  <si>
    <t>서클 카운트 오버라이딩</t>
    <phoneticPr fontId="1" type="noConversion"/>
  </si>
  <si>
    <t>시작 시 이펙트</t>
    <phoneticPr fontId="1" type="noConversion"/>
  </si>
  <si>
    <t>반지름
캐릭터의 중심으로 계산한다</t>
    <phoneticPr fontId="1" type="noConversion"/>
  </si>
  <si>
    <t>AddGeneratorCreateCount</t>
  </si>
  <si>
    <t>특정 범위 원 안에서 특정한 능력치를 얻게 함</t>
    <phoneticPr fontId="1" type="noConversion"/>
  </si>
  <si>
    <t>NormalAttackGanfaul</t>
    <phoneticPr fontId="1" type="noConversion"/>
  </si>
  <si>
    <t>덮거나 시간 종료 시 이펙트</t>
    <phoneticPr fontId="1" type="noConversion"/>
  </si>
  <si>
    <t>UltimatePositionBuffGanfaul</t>
    <phoneticPr fontId="1" type="noConversion"/>
  </si>
  <si>
    <t>PositionBuff</t>
  </si>
  <si>
    <t>UltimatePositionBuffGanfaul</t>
    <phoneticPr fontId="1" type="noConversion"/>
  </si>
  <si>
    <t>RemoveColliderHitObjectAffector</t>
    <phoneticPr fontId="1" type="noConversion"/>
  </si>
  <si>
    <t>일정 시간 동안 컬리더 히트 오브젝트를 제거한다</t>
    <phoneticPr fontId="1" type="noConversion"/>
  </si>
  <si>
    <t>시작 이펙트 프리팹</t>
    <phoneticPr fontId="1" type="noConversion"/>
  </si>
  <si>
    <t>UltimateRemoveKeepSeries</t>
    <phoneticPr fontId="1" type="noConversion"/>
  </si>
  <si>
    <t>RemoveColliderHitObjectAffector</t>
  </si>
  <si>
    <t>UltimateRemoveKeepSeries</t>
    <phoneticPr fontId="1" type="noConversion"/>
  </si>
  <si>
    <t>UltimateAttackKeepSeries</t>
    <phoneticPr fontId="1" type="noConversion"/>
  </si>
  <si>
    <t>UltimateAttackKeepSeries</t>
    <phoneticPr fontId="1" type="noConversion"/>
  </si>
  <si>
    <t>Eff3_Left_D</t>
    <phoneticPr fontId="1" type="noConversion"/>
  </si>
  <si>
    <t>UltimateHitObjectInfo</t>
    <phoneticPr fontId="1" type="noConversion"/>
  </si>
  <si>
    <t>UltimateCreateKeepSeries</t>
    <phoneticPr fontId="1" type="noConversion"/>
  </si>
  <si>
    <t>UltimateCreateKeepSeries</t>
    <phoneticPr fontId="1" type="noConversion"/>
  </si>
  <si>
    <t>프리팹이 캐릭터 포지션 따라올지 여부</t>
    <phoneticPr fontId="1" type="noConversion"/>
  </si>
  <si>
    <t>공격 어펙터의 가중치를 확률에 곱하여 적용 후 히트오브젝트를 부여함
가중치가 1보다 크면 1로 하여 확률을 더 높이지 않고 사용</t>
    <phoneticPr fontId="1" type="noConversion"/>
  </si>
  <si>
    <t>0.51, 0.84</t>
    <phoneticPr fontId="1" type="noConversion"/>
  </si>
  <si>
    <t>0.4, 0.9</t>
    <phoneticPr fontId="1" type="noConversion"/>
  </si>
  <si>
    <t>0.19, 0.51, 0.75, 0.91</t>
    <phoneticPr fontId="1" type="noConversion"/>
  </si>
  <si>
    <t>전이 표식 이펙트</t>
    <phoneticPr fontId="1" type="noConversion"/>
  </si>
  <si>
    <t>전이할 최대잔몹개수</t>
    <phoneticPr fontId="1" type="noConversion"/>
  </si>
  <si>
    <t>전이할 최대보스몹개수</t>
    <phoneticPr fontId="1" type="noConversion"/>
  </si>
  <si>
    <t>MagicSphere_12_D</t>
    <phoneticPr fontId="1" type="noConversion"/>
  </si>
  <si>
    <t>NormalAttackJellyFishGirl</t>
    <phoneticPr fontId="1" type="noConversion"/>
  </si>
  <si>
    <t>NormalAttackEarthMage</t>
  </si>
  <si>
    <t>NormalAttackEarthMage</t>
    <phoneticPr fontId="1" type="noConversion"/>
  </si>
  <si>
    <t>NormalAttackDynaMob</t>
  </si>
  <si>
    <t>NormalAttackDynaMob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</si>
  <si>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</si>
  <si>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</si>
  <si>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</si>
  <si>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</si>
  <si>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</si>
  <si>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</si>
  <si>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</si>
  <si>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</si>
  <si>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</si>
  <si>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</si>
  <si>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NormalAttackAkai</t>
  </si>
  <si>
    <t>NormalAttackAkai</t>
    <phoneticPr fontId="1" type="noConversion"/>
  </si>
  <si>
    <t>NormalAttackYuka</t>
  </si>
  <si>
    <t>NormalAttackYuka</t>
    <phoneticPr fontId="1" type="noConversion"/>
  </si>
  <si>
    <t>NormalAttackSteampunkRobot</t>
  </si>
  <si>
    <t>NormalAttackSteampunkRobot</t>
    <phoneticPr fontId="1" type="noConversion"/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</si>
  <si>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</si>
  <si>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</si>
  <si>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</si>
  <si>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</si>
  <si>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</si>
  <si>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</si>
  <si>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</si>
  <si>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</si>
  <si>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</si>
  <si>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</si>
  <si>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</si>
  <si>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</si>
  <si>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</si>
  <si>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</si>
  <si>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</si>
  <si>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</si>
  <si>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</si>
  <si>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</si>
  <si>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</si>
  <si>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</si>
  <si>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NormalAttackAngelicWarrior</t>
    <phoneticPr fontId="1" type="noConversion"/>
  </si>
  <si>
    <t>충돌 대미지용 어펙터
캐릭이 몬스터에 충돌하는 것은 클라에서 직접 만들어서 사용함
실은 크리가 터지지 않는 등 Basic 느낌으로 사용하려는 용도</t>
    <phoneticPr fontId="1" type="noConversion"/>
  </si>
  <si>
    <t>특정 상황의 대미지를 경감함
최종 대미지에 (1-배수합/(1+배수합))를 곱함
지속시간은 상시 무제한</t>
    <phoneticPr fontId="1" type="noConversion"/>
  </si>
  <si>
    <t>근접공격 대미지 경감 배수</t>
    <phoneticPr fontId="1" type="noConversion"/>
  </si>
  <si>
    <t>ReduceContinuousDamage</t>
  </si>
  <si>
    <t>ReduceContinuousDamage</t>
    <phoneticPr fontId="1" type="noConversion"/>
  </si>
  <si>
    <t>DefenseStrongDamage</t>
  </si>
  <si>
    <t>DefenseStrongDamage</t>
    <phoneticPr fontId="1" type="noConversion"/>
  </si>
  <si>
    <t>대미지 경감 배수</t>
    <phoneticPr fontId="1" type="noConversion"/>
  </si>
  <si>
    <t>방어 활성화 시간</t>
    <phoneticPr fontId="1" type="noConversion"/>
  </si>
  <si>
    <t>한 대 맞을 때부터 일정 시간 별도의 대미지 경감이 이루어진다
충돌, 지뢰는 제외하고 베이스 대미지 어펙터에서 유발되는 모든 공격타입을 맞으면 작동이 시작된다</t>
    <phoneticPr fontId="1" type="noConversion"/>
  </si>
  <si>
    <t>강한 공격이 오면 배수를 퍼센트화 하여 MaxHp 이상으로 대미지가 입지 않도록 한다
충돌, 지뢰는 제외하고 베이스 대미지 어펙터에서 유발되는 모든 공격타입을 맞으면 작동이 시작된다
합산하지 않는다</t>
    <phoneticPr fontId="1" type="noConversion"/>
  </si>
  <si>
    <t>피격자 MaxHp의 대미지 입을 상한 퍼센트</t>
    <phoneticPr fontId="1" type="noConversion"/>
  </si>
  <si>
    <t>LP_CritDamage</t>
  </si>
  <si>
    <t>LP_CritDamageBetter</t>
  </si>
  <si>
    <t>LP_CritDamageBest</t>
  </si>
  <si>
    <t>LP_CritDamage_Crit</t>
    <phoneticPr fontId="1" type="noConversion"/>
  </si>
  <si>
    <t>LP_CritDamageBetter_Crit</t>
    <phoneticPr fontId="1" type="noConversion"/>
  </si>
  <si>
    <t>LP_CritDamageBest_Crit</t>
    <phoneticPr fontId="1" type="noConversion"/>
  </si>
  <si>
    <t>LP_ReduceDmgProjectileBetter</t>
    <phoneticPr fontId="1" type="noConversion"/>
  </si>
  <si>
    <t>LP_ReduceDmgMelee</t>
  </si>
  <si>
    <t>LP_ReduceDmgMelee</t>
    <phoneticPr fontId="1" type="noConversion"/>
  </si>
  <si>
    <t>LP_ReduceDmgMeleeBetter</t>
  </si>
  <si>
    <t>LP_ReduceDmgMeleeBetter</t>
    <phoneticPr fontId="1" type="noConversion"/>
  </si>
  <si>
    <t>LP_ReduceDmgCloseBetter</t>
    <phoneticPr fontId="1" type="noConversion"/>
  </si>
  <si>
    <t>LP_ReduceDmgTrap</t>
    <phoneticPr fontId="1" type="noConversion"/>
  </si>
  <si>
    <t>LP_ReduceDmgTrapBetter</t>
    <phoneticPr fontId="1" type="noConversion"/>
  </si>
  <si>
    <t>LP_ReduceContinuousDmg</t>
  </si>
  <si>
    <t>LP_DefenseStrongDmg</t>
  </si>
  <si>
    <t>LP_ReduceContinuousDmg</t>
    <phoneticPr fontId="1" type="noConversion"/>
  </si>
  <si>
    <t>LP_DefenseStrongDmg</t>
    <phoneticPr fontId="1" type="noConversion"/>
  </si>
  <si>
    <t>LP_ExtraGoldBetter</t>
    <phoneticPr fontId="1" type="noConversion"/>
  </si>
  <si>
    <t>LP_ItemChanceBoostBetter</t>
    <phoneticPr fontId="1" type="noConversion"/>
  </si>
  <si>
    <t>LP_HealChanceBoostBetter</t>
    <phoneticPr fontId="1" type="noConversion"/>
  </si>
  <si>
    <t>LP_MoveSpeedUpOnKill</t>
  </si>
  <si>
    <t>LP_MoveSpeedUpOnKill</t>
    <phoneticPr fontId="1" type="noConversion"/>
  </si>
  <si>
    <t>LP_MoveSpeedUpOnKill_Move</t>
  </si>
  <si>
    <t>LP_MoveSpeedUpOnKill_Move</t>
    <phoneticPr fontId="1" type="noConversion"/>
  </si>
  <si>
    <t>OnKill</t>
    <phoneticPr fontId="1" type="noConversion"/>
  </si>
  <si>
    <t>LP_SlowHitObjectBetter</t>
    <phoneticPr fontId="1" type="noConversion"/>
  </si>
  <si>
    <t>잔몹에게 어펙터를 콜할 확률</t>
    <phoneticPr fontId="1" type="noConversion"/>
  </si>
  <si>
    <t>보스에게 어펙터를 콜할 확률</t>
    <phoneticPr fontId="1" type="noConversion"/>
  </si>
  <si>
    <t>HealSpOnHit</t>
    <phoneticPr fontId="1" type="noConversion"/>
  </si>
  <si>
    <t>트랩 대미지 경감 배수</t>
    <phoneticPr fontId="1" type="noConversion"/>
  </si>
  <si>
    <t>LP_HealSpOnAttack</t>
  </si>
  <si>
    <t>LP_HealSpOnAttack</t>
    <phoneticPr fontId="1" type="noConversion"/>
  </si>
  <si>
    <t>LP_HealSpOnAttackBetter</t>
  </si>
  <si>
    <t>LP_HealSpOnAttackBetter</t>
    <phoneticPr fontId="1" type="noConversion"/>
  </si>
  <si>
    <t>HealSpOnHit</t>
  </si>
  <si>
    <t>쿨타임점수</t>
    <phoneticPr fontId="1" type="noConversion"/>
  </si>
  <si>
    <t>추가확률점수</t>
    <phoneticPr fontId="1" type="noConversion"/>
  </si>
  <si>
    <t>PaybackSp</t>
  </si>
  <si>
    <t>PaybackSp</t>
    <phoneticPr fontId="1" type="noConversion"/>
  </si>
  <si>
    <t>민 퍼센트</t>
    <phoneticPr fontId="1" type="noConversion"/>
  </si>
  <si>
    <t>맥스 퍼센트</t>
    <phoneticPr fontId="1" type="noConversion"/>
  </si>
  <si>
    <t>Vampire</t>
  </si>
  <si>
    <t>Vampire</t>
    <phoneticPr fontId="1" type="noConversion"/>
  </si>
  <si>
    <t>피격자 MaxHP 비례 힐 비율을 만들기 위해 공격 배수 상수
온킬에서 사용</t>
    <phoneticPr fontId="1" type="noConversion"/>
  </si>
  <si>
    <t>대미지 비례 힐 비율을 만들기 위해 공격 배수 상수
온히트에서 사용</t>
    <phoneticPr fontId="1" type="noConversion"/>
  </si>
  <si>
    <t>힐온킬, 뱀파이어온어택을 개선하기 위해 별도로 생성
배수를 합산한다</t>
    <phoneticPr fontId="1" type="noConversion"/>
  </si>
  <si>
    <t>LP_PaybackSp</t>
  </si>
  <si>
    <t>LP_PaybackSp</t>
    <phoneticPr fontId="1" type="noConversion"/>
  </si>
  <si>
    <t>NormalAttackMelee01</t>
    <phoneticPr fontId="1" type="noConversion"/>
  </si>
  <si>
    <t>CriticalPower</t>
    <phoneticPr fontId="1" type="noConversion"/>
  </si>
  <si>
    <t>Rush</t>
  </si>
  <si>
    <t>Rush</t>
    <phoneticPr fontId="1" type="noConversion"/>
  </si>
  <si>
    <t>Rush</t>
    <phoneticPr fontId="1" type="noConversion"/>
  </si>
  <si>
    <t>속도</t>
    <phoneticPr fontId="1" type="noConversion"/>
  </si>
  <si>
    <t>도착 시 실행할 StateName</t>
    <phoneticPr fontId="1" type="noConversion"/>
  </si>
  <si>
    <t>RushPigPet</t>
    <phoneticPr fontId="1" type="noConversion"/>
  </si>
  <si>
    <t>RushEnd</t>
    <phoneticPr fontId="1" type="noConversion"/>
  </si>
  <si>
    <t>NormalAttack1.25</t>
    <phoneticPr fontId="1" type="noConversion"/>
  </si>
  <si>
    <t>NormalAttack1.5</t>
    <phoneticPr fontId="1" type="noConversion"/>
  </si>
  <si>
    <t>NormalAttackMelee1.25</t>
    <phoneticPr fontId="1" type="noConversion"/>
  </si>
  <si>
    <t>NormalAttackMelee1.5</t>
    <phoneticPr fontId="1" type="noConversion"/>
  </si>
  <si>
    <t>MoveSpeed</t>
    <phoneticPr fontId="1" type="noConversion"/>
  </si>
  <si>
    <t>0: 스테이지 대미지
1: 공격자 대미지</t>
    <phoneticPr fontId="1" type="noConversion"/>
  </si>
  <si>
    <t>0: 몹발사체표식
1: 몹밀리어택표식
2: 그외</t>
    <phoneticPr fontId="1" type="noConversion"/>
  </si>
  <si>
    <t>0: 충돌 표식
1: 트랩 표식
2: 그외</t>
    <phoneticPr fontId="1" type="noConversion"/>
  </si>
  <si>
    <t>히트가 발생하고 나면 점수합을 확률에 의해 채우고 쿨타임점수에 의해 쿨타임이 돌기 시작한다
추후 잠재력 SP 획득 증가에 의해 영향을 받는다</t>
    <phoneticPr fontId="1" type="noConversion"/>
  </si>
  <si>
    <t>캐릭터 본연의 수치에서 퍼센트로 되돌려 받는다
추후 잠재력 SP 획득 증가에 의해 영향을 받지 않는다
합산하지 않는다</t>
    <phoneticPr fontId="1" type="noConversion"/>
  </si>
  <si>
    <t>RushCuteUniq</t>
    <phoneticPr fontId="1" type="noConversion"/>
  </si>
  <si>
    <t>RushCuteUniq</t>
    <phoneticPr fontId="1" type="noConversion"/>
  </si>
  <si>
    <t>RushRobotSphere</t>
    <phoneticPr fontId="1" type="noConversion"/>
  </si>
  <si>
    <t>최소 돌진 거리</t>
    <phoneticPr fontId="1" type="noConversion"/>
  </si>
  <si>
    <t>RushPolygonalMetalon_Green</t>
    <phoneticPr fontId="1" type="noConversion"/>
  </si>
  <si>
    <t>RushPolygonalMetalon_Green</t>
    <phoneticPr fontId="1" type="noConversion"/>
  </si>
  <si>
    <t>Velocity</t>
  </si>
  <si>
    <t>Velocity</t>
    <phoneticPr fontId="1" type="noConversion"/>
  </si>
  <si>
    <t>포지션커브를 속도로 바꿔서 픽스드업데이트하게 함
테이블에서 직접 쓰지않고 코딩에서 변경되어서 전달됨</t>
    <phoneticPr fontId="1" type="noConversion"/>
  </si>
  <si>
    <t>X속도</t>
    <phoneticPr fontId="1" type="noConversion"/>
  </si>
  <si>
    <t>Z속도</t>
    <phoneticPr fontId="1" type="noConversion"/>
  </si>
  <si>
    <t>지나칠 거리
(시간으로 환산)
(음수가능)</t>
    <phoneticPr fontId="1" type="noConversion"/>
  </si>
  <si>
    <t>관통여부
(개발예정)</t>
    <phoneticPr fontId="1" type="noConversion"/>
  </si>
  <si>
    <t>NormalAttack2.0</t>
    <phoneticPr fontId="1" type="noConversion"/>
  </si>
  <si>
    <t>NormalAttack3.0</t>
    <phoneticPr fontId="1" type="noConversion"/>
  </si>
  <si>
    <t>NormalAttackMelee2.0</t>
    <phoneticPr fontId="1" type="noConversion"/>
  </si>
  <si>
    <t>NormalAttackMelee3.0</t>
    <phoneticPr fontId="1" type="noConversion"/>
  </si>
  <si>
    <t>NormalAttack0.8</t>
    <phoneticPr fontId="1" type="noConversion"/>
  </si>
  <si>
    <t>NormalAttackMelee0.8</t>
    <phoneticPr fontId="1" type="noConversion"/>
  </si>
  <si>
    <t>러쉬 중
충돌 대미지 배수량
없으면 안 사용
근접공 배수를 가져오기 때문에 그 부분을 나누든 처리 필요</t>
    <phoneticPr fontId="1" type="noConversion"/>
  </si>
  <si>
    <t>UltimateAttackBigBatSuccubus</t>
    <phoneticPr fontId="1" type="noConversion"/>
  </si>
  <si>
    <t>싸이클롭스 함성으로 쓰는 슬로우</t>
    <phoneticPr fontId="1" type="noConversion"/>
  </si>
  <si>
    <t>SlowDebuffCyc</t>
    <phoneticPr fontId="1" type="noConversion"/>
  </si>
  <si>
    <t>SlowCyc</t>
    <phoneticPr fontId="1" type="noConversion"/>
  </si>
  <si>
    <t>AS_SlowCyc</t>
    <phoneticPr fontId="1" type="noConversion"/>
  </si>
  <si>
    <t>TeleportTargetPosition</t>
  </si>
  <si>
    <t>TeleportTargetPosition</t>
    <phoneticPr fontId="1" type="noConversion"/>
  </si>
  <si>
    <t>Teleport</t>
    <phoneticPr fontId="1" type="noConversion"/>
  </si>
  <si>
    <t>타겟 주변으로 텔레포트
지속시간 동안 사라졌다가 나타난다</t>
    <phoneticPr fontId="1" type="noConversion"/>
  </si>
  <si>
    <t>나타나면서 실행할 StateName</t>
    <phoneticPr fontId="1" type="noConversion"/>
  </si>
  <si>
    <t>TeleportWarAssassin</t>
  </si>
  <si>
    <t>TeleportWarAssassin</t>
    <phoneticPr fontId="1" type="noConversion"/>
  </si>
  <si>
    <t>SoulExplosionOrange_D</t>
    <phoneticPr fontId="1" type="noConversion"/>
  </si>
  <si>
    <t>Portal_D</t>
    <phoneticPr fontId="1" type="noConversion"/>
  </si>
  <si>
    <t>공간전이 오고나서 안 걸릴 쿨타임</t>
    <phoneticPr fontId="1" type="noConversion"/>
  </si>
  <si>
    <t>RushPigPet_Purple</t>
    <phoneticPr fontId="1" type="noConversion"/>
  </si>
  <si>
    <t>종료조건 대상
0: 타겟
1: 타겟첫위치
2: 랜덤위치
3: 뛴거리(타겟이 목표)</t>
    <phoneticPr fontId="1" type="noConversion"/>
  </si>
  <si>
    <t>i1=0or3 일때
추적능력 0~360
360이면 완전추적</t>
    <phoneticPr fontId="1" type="noConversion"/>
  </si>
  <si>
    <t>i1=1 일때
X축 좌표</t>
    <phoneticPr fontId="1" type="noConversion"/>
  </si>
  <si>
    <t>i1=1 일때
Z축 좌표</t>
    <phoneticPr fontId="1" type="noConversion"/>
  </si>
  <si>
    <t>Rotate</t>
  </si>
  <si>
    <t>Rotate</t>
    <phoneticPr fontId="1" type="noConversion"/>
  </si>
  <si>
    <t>Rotate</t>
    <phoneticPr fontId="1" type="noConversion"/>
  </si>
  <si>
    <t>회전하는 각의 양</t>
    <phoneticPr fontId="1" type="noConversion"/>
  </si>
  <si>
    <t>끝나고 실행할 StateName</t>
    <phoneticPr fontId="1" type="noConversion"/>
  </si>
  <si>
    <t>회전하다가 특정 행동을 한다</t>
    <phoneticPr fontId="1" type="noConversion"/>
  </si>
  <si>
    <t>TeleportZippermouth_Green</t>
  </si>
  <si>
    <t>TeleportZippermouth_Green</t>
    <phoneticPr fontId="1" type="noConversion"/>
  </si>
  <si>
    <t>RotateZippermouth_Green</t>
  </si>
  <si>
    <t>RotateZippermouth_Green</t>
    <phoneticPr fontId="1" type="noConversion"/>
  </si>
  <si>
    <t>RotateEnd</t>
    <phoneticPr fontId="1" type="noConversion"/>
  </si>
  <si>
    <t>0: 타겟포지션 중심
1: 월드포지션
2: s2 위치 중 가까운 곳
3: s2 위치 중 먼 곳</t>
    <phoneticPr fontId="1" type="noConversion"/>
  </si>
  <si>
    <t>i1=2or3 일때
X, Z축 위치를 쉼표로 계속 입력
예) 0, 3, 0, -3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</si>
  <si>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</si>
  <si>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</si>
  <si>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</si>
  <si>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</si>
  <si>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i1=0 일때
타겟 오프셋 거리
(원둘레로 이동)
i1=1 일때
오프셋 이내 거리
(원 내로 이동)</t>
    <phoneticPr fontId="1" type="noConversion"/>
  </si>
  <si>
    <t>CloseTeleport</t>
    <phoneticPr fontId="1" type="noConversion"/>
  </si>
  <si>
    <t>FarTeleport</t>
    <phoneticPr fontId="1" type="noConversion"/>
  </si>
  <si>
    <t>돌진 어펙터
러쉬 중 부딪히면 근접대미지가 된다</t>
    <phoneticPr fontId="1" type="noConversion"/>
  </si>
  <si>
    <t>RushHeavyKnight_YellowFirst</t>
    <phoneticPr fontId="1" type="noConversion"/>
  </si>
  <si>
    <t>RushHeavyKnight_YellowFirst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</si>
  <si>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</si>
  <si>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</si>
  <si>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</si>
  <si>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</si>
  <si>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RushStart2</t>
  </si>
  <si>
    <t>RushStart3</t>
    <phoneticPr fontId="1" type="noConversion"/>
  </si>
  <si>
    <t>0, 3.5, 0, -4.5</t>
    <phoneticPr fontId="1" type="noConversion"/>
  </si>
  <si>
    <t>i1=0or1 일때
곱할 파워</t>
    <phoneticPr fontId="1" type="noConversion"/>
  </si>
  <si>
    <t>i1=2 일때
X축 파워</t>
    <phoneticPr fontId="1" type="noConversion"/>
  </si>
  <si>
    <t>i1=2 일때
Z축 파워</t>
    <phoneticPr fontId="1" type="noConversion"/>
  </si>
  <si>
    <t>AddForceCommon</t>
  </si>
  <si>
    <t>AddForceCommon</t>
    <phoneticPr fontId="1" type="noConversion"/>
  </si>
  <si>
    <t>1: 현재 적용중인 벨로시티를 리셋하고 새로 넣는다</t>
    <phoneticPr fontId="1" type="noConversion"/>
  </si>
  <si>
    <t>0: 히트결과에 따른 노멀로 밈
1: 액터 사이의 방향으로 밈
2: 나를 민다</t>
    <phoneticPr fontId="1" type="noConversion"/>
  </si>
  <si>
    <t>충돌라운드 사이가 특정거리시멈춤
-1은 사용안함
백단위
(100=1m)</t>
    <phoneticPr fontId="1" type="noConversion"/>
  </si>
  <si>
    <t>AddForceCommonWeak</t>
    <phoneticPr fontId="1" type="noConversion"/>
  </si>
  <si>
    <t>AddForceCommonWeak</t>
    <phoneticPr fontId="1" type="noConversion"/>
  </si>
  <si>
    <t>AddForceCommonStrong</t>
    <phoneticPr fontId="1" type="noConversion"/>
  </si>
  <si>
    <t>AddForceCommonStrong</t>
    <phoneticPr fontId="1" type="noConversion"/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</si>
  <si>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</si>
  <si>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</si>
  <si>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</si>
  <si>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</si>
  <si>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</si>
  <si>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</si>
  <si>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LevelUpHealAddRate</t>
    <phoneticPr fontId="1" type="noConversion"/>
  </si>
  <si>
    <t>수식</t>
    <phoneticPr fontId="1" type="noConversion"/>
  </si>
  <si>
    <t>Magic shield 1_D2</t>
    <phoneticPr fontId="1" type="noConversion"/>
  </si>
  <si>
    <t>Suicide</t>
  </si>
  <si>
    <t>Suicide</t>
    <phoneticPr fontId="1" type="noConversion"/>
  </si>
  <si>
    <t>Suicide</t>
    <phoneticPr fontId="1" type="noConversion"/>
  </si>
  <si>
    <t>자폭에 쓸
StateName</t>
    <phoneticPr fontId="1" type="noConversion"/>
  </si>
  <si>
    <t>자폭용 어펙터
(자폭이 유난히 길면 이 지속시간을 길게 한다)
-1 이면 원래 다이 시간인 1.2초 뒤에 꺼진다는 것이 됨</t>
    <phoneticPr fontId="1" type="noConversion"/>
  </si>
  <si>
    <t>SuicidePolygonalMagma_Blue</t>
    <phoneticPr fontId="1" type="noConversion"/>
  </si>
  <si>
    <t>1: 렌더러를 끔(디졸브를안탐)
2: 렌더러 2개 이상 끔</t>
    <phoneticPr fontId="1" type="noConversion"/>
  </si>
  <si>
    <t>DelayedBasedDamage</t>
  </si>
  <si>
    <t>DelayedBasedDamage</t>
    <phoneticPr fontId="1" type="noConversion"/>
  </si>
  <si>
    <t>DelayedBasedDamage</t>
    <phoneticPr fontId="1" type="noConversion"/>
  </si>
  <si>
    <t>딜레이 시간</t>
    <phoneticPr fontId="1" type="noConversion"/>
  </si>
  <si>
    <t>딜레이 후 베이스 대미지를 줌
추후 필요 시 기능 확장</t>
    <phoneticPr fontId="1" type="noConversion"/>
  </si>
  <si>
    <t>NormalAttackWeakEnergyShieldRobot</t>
    <phoneticPr fontId="1" type="noConversion"/>
  </si>
  <si>
    <t>MagneticExplosion_D</t>
    <phoneticPr fontId="1" type="noConversion"/>
  </si>
  <si>
    <t>NormalAttackSecondChaosElemental</t>
    <phoneticPr fontId="1" type="noConversion"/>
  </si>
  <si>
    <t>NormalAttackPreGloryArmor</t>
    <phoneticPr fontId="1" type="noConversion"/>
  </si>
  <si>
    <t>NormalAttackGloryArmor</t>
    <phoneticPr fontId="1" type="noConversion"/>
  </si>
  <si>
    <t>ArcFormHitObject</t>
  </si>
  <si>
    <t>ArcFormHitObject</t>
    <phoneticPr fontId="1" type="noConversion"/>
  </si>
  <si>
    <t>ArcFormHitObject</t>
    <phoneticPr fontId="1" type="noConversion"/>
  </si>
  <si>
    <t>호를 이루는 제네레이터의 히트오브젝트를 변경함</t>
    <phoneticPr fontId="1" type="noConversion"/>
  </si>
  <si>
    <t>ArcForm제네레이터 딜레이타임을 오버라이드</t>
    <phoneticPr fontId="1" type="noConversion"/>
  </si>
  <si>
    <t>ArcForm제네레이터 추가 카운트를 오버라이드</t>
    <phoneticPr fontId="1" type="noConversion"/>
  </si>
  <si>
    <t>LP_ArcFormAkai</t>
    <phoneticPr fontId="1" type="noConversion"/>
  </si>
  <si>
    <t>LP_RicochetBetterMobileFemale</t>
  </si>
  <si>
    <t>ChangeAttackState</t>
  </si>
  <si>
    <t>ChangeAttackState</t>
    <phoneticPr fontId="1" type="noConversion"/>
  </si>
  <si>
    <t>ChangeAttackStateSciFiWarrior</t>
  </si>
  <si>
    <t>ChangeAttackStateSciFiWarrior</t>
    <phoneticPr fontId="1" type="noConversion"/>
  </si>
  <si>
    <t>공격횟수</t>
    <phoneticPr fontId="1" type="noConversion"/>
  </si>
  <si>
    <t>어택 스테이트를 변경하여 일정 공격횟수 단위로 공격이 바뀌도록 한다</t>
    <phoneticPr fontId="1" type="noConversion"/>
  </si>
  <si>
    <t>스테이트 이름</t>
    <phoneticPr fontId="1" type="noConversion"/>
  </si>
  <si>
    <t>Base Layer.Attack2</t>
    <phoneticPr fontId="1" type="noConversion"/>
  </si>
  <si>
    <t>IgnoreEvadeVisualSciFiWarrior</t>
  </si>
  <si>
    <t>IgnoreEvadeVisualSciFiWarrior</t>
    <phoneticPr fontId="1" type="noConversion"/>
  </si>
  <si>
    <t>NormalAttackPostSciFiWarrior</t>
    <phoneticPr fontId="1" type="noConversion"/>
  </si>
  <si>
    <t>1: 대상자가 죽어도 나가는가</t>
    <phoneticPr fontId="1" type="noConversion"/>
  </si>
  <si>
    <t>1: 리코셰가 설정되어있는 히트오브젝트일 경우 처음부터 리코셰가 적용된채로 나갈건가</t>
    <phoneticPr fontId="1" type="noConversion"/>
  </si>
  <si>
    <t>NormalAttackPostRpgKnight</t>
    <phoneticPr fontId="1" type="noConversion"/>
  </si>
  <si>
    <t>NormalAttackCreateRpgKnight</t>
    <phoneticPr fontId="1" type="noConversion"/>
  </si>
  <si>
    <t>PresetRicochetHitObjectInfo</t>
    <phoneticPr fontId="1" type="noConversion"/>
  </si>
  <si>
    <t>에어리어 각도</t>
    <phoneticPr fontId="1" type="noConversion"/>
  </si>
  <si>
    <t>NormalAttackRemoveSyria</t>
    <phoneticPr fontId="1" type="noConversion"/>
  </si>
  <si>
    <t>RemoveColliderHitObjectAffector</t>
    <phoneticPr fontId="1" type="noConversion"/>
  </si>
  <si>
    <t>UltimateRemoveSyria</t>
  </si>
  <si>
    <t>UltimateRemoveSyria</t>
    <phoneticPr fontId="1" type="noConversion"/>
  </si>
  <si>
    <t>본체의 히트가 무시된다</t>
    <phoneticPr fontId="1" type="noConversion"/>
  </si>
  <si>
    <t>NormalAttackPreGirlArcher</t>
    <phoneticPr fontId="1" type="noConversion"/>
  </si>
  <si>
    <t>LP_AddGeneratorCreateCountGirlArcher</t>
    <phoneticPr fontId="1" type="noConversion"/>
  </si>
  <si>
    <t>LP_AddGeneratorCreateCountGirlArcher</t>
    <phoneticPr fontId="1" type="noConversion"/>
  </si>
  <si>
    <t>NormalAttackUnicornCharacter</t>
    <phoneticPr fontId="1" type="noConversion"/>
  </si>
  <si>
    <t>NormalAttackUnicornCharacter</t>
    <phoneticPr fontId="1" type="noConversion"/>
  </si>
  <si>
    <t>IgnoreEvadeVisualLinhi</t>
  </si>
  <si>
    <t>IgnoreEvadeVisualLinhi</t>
    <phoneticPr fontId="1" type="noConversion"/>
  </si>
  <si>
    <t>NormalAttackPreBladeFanDancer</t>
    <phoneticPr fontId="1" type="noConversion"/>
  </si>
  <si>
    <t>ChangeAttackStateBladeFanDancer</t>
    <phoneticPr fontId="1" type="noConversion"/>
  </si>
  <si>
    <t>ChangeAttackStateBladeFanDancer</t>
    <phoneticPr fontId="1" type="noConversion"/>
  </si>
  <si>
    <t>UltimateAttackDemonHuntress</t>
    <phoneticPr fontId="1" type="noConversion"/>
  </si>
  <si>
    <t>CallAffectorValue</t>
    <phoneticPr fontId="1" type="noConversion"/>
  </si>
  <si>
    <t>CallHealSpSteampunkRobot</t>
  </si>
  <si>
    <t>CallHealSpSteampunkRobot</t>
    <phoneticPr fontId="1" type="noConversion"/>
  </si>
  <si>
    <t>1: SP회복</t>
    <phoneticPr fontId="1" type="noConversion"/>
  </si>
  <si>
    <t>CallHealSpSteampunkRobot_HealSp</t>
  </si>
  <si>
    <t>CallHealSpSteampunkRobot_HealSp</t>
    <phoneticPr fontId="1" type="noConversion"/>
  </si>
  <si>
    <t>Heal</t>
    <phoneticPr fontId="1" type="noConversion"/>
  </si>
  <si>
    <t>CallHealSpSteampunkRobot_HealSp</t>
    <phoneticPr fontId="1" type="noConversion"/>
  </si>
  <si>
    <t>보스에게 치명타 추가 합산</t>
    <phoneticPr fontId="1" type="noConversion"/>
  </si>
  <si>
    <t>AttackOnMoving</t>
  </si>
  <si>
    <t>AttackOnMoving</t>
    <phoneticPr fontId="1" type="noConversion"/>
  </si>
  <si>
    <t>이동하면서 공격한다</t>
    <phoneticPr fontId="1" type="noConversion"/>
  </si>
  <si>
    <t>애니에서 공격 시그널까지 시간</t>
    <phoneticPr fontId="1" type="noConversion"/>
  </si>
  <si>
    <t>값이 있으면 본 이름</t>
    <phoneticPr fontId="1" type="noConversion"/>
  </si>
  <si>
    <t>AttackOnMovingNecromancerFour</t>
  </si>
  <si>
    <t>AttackOnMovingNecromancerFour</t>
    <phoneticPr fontId="1" type="noConversion"/>
  </si>
  <si>
    <t>AttackOnMovingHitObjectInfo</t>
    <phoneticPr fontId="1" type="noConversion"/>
  </si>
  <si>
    <t>RightHandDummy,LeftHandDummy</t>
    <phoneticPr fontId="1" type="noConversion"/>
  </si>
  <si>
    <t>Effect25_D</t>
    <phoneticPr fontId="1" type="noConversion"/>
  </si>
  <si>
    <t>머즐 이펙트
중앙에서 뜬다</t>
    <phoneticPr fontId="1" type="noConversion"/>
  </si>
  <si>
    <t>Flash 21_D</t>
    <phoneticPr fontId="1" type="noConversion"/>
  </si>
  <si>
    <t>NormalAttackMovingNecromancerFour</t>
    <phoneticPr fontId="1" type="noConversion"/>
  </si>
  <si>
    <t>TimeSlow</t>
    <phoneticPr fontId="1" type="noConversion"/>
  </si>
  <si>
    <t>TimeSlow</t>
    <phoneticPr fontId="1" type="noConversion"/>
  </si>
  <si>
    <t>흘러가는 시간을 느리게 함</t>
    <phoneticPr fontId="1" type="noConversion"/>
  </si>
  <si>
    <t>변경할 timeScale</t>
    <phoneticPr fontId="1" type="noConversion"/>
  </si>
  <si>
    <t>TimeSlowMeryl</t>
    <phoneticPr fontId="1" type="noConversion"/>
  </si>
  <si>
    <t>MoveSpeedUpMeryl</t>
  </si>
  <si>
    <t>MoveSpeedUpMeryl</t>
    <phoneticPr fontId="1" type="noConversion"/>
  </si>
  <si>
    <t>ChangeActorStatus</t>
    <phoneticPr fontId="1" type="noConversion"/>
  </si>
  <si>
    <t>Magic circle 41_D</t>
    <phoneticPr fontId="1" type="noConversion"/>
  </si>
  <si>
    <t>NormalAttackPreSyria</t>
    <phoneticPr fontId="1" type="noConversion"/>
  </si>
  <si>
    <t>애니메이터 안에서 켤 Bool 파라미터 이름</t>
    <phoneticPr fontId="1" type="noConversion"/>
  </si>
  <si>
    <t>Attack2On</t>
    <phoneticPr fontId="1" type="noConversion"/>
  </si>
  <si>
    <t>MonsterSleeping</t>
    <phoneticPr fontId="1" type="noConversion"/>
  </si>
  <si>
    <t>잠들어 있는 몬스터</t>
    <phoneticPr fontId="1" type="noConversion"/>
  </si>
  <si>
    <t>슬립 시간
무제한은 -1</t>
    <phoneticPr fontId="1" type="noConversion"/>
  </si>
  <si>
    <t>슬립 중 대미지 배율</t>
    <phoneticPr fontId="1" type="noConversion"/>
  </si>
  <si>
    <t>슬립에 쓸
StateName</t>
    <phoneticPr fontId="1" type="noConversion"/>
  </si>
  <si>
    <t>맞아서 깨어날 때 쓸
StateName</t>
    <phoneticPr fontId="1" type="noConversion"/>
  </si>
  <si>
    <t>시간이 지나서 깨어날때 사용할 StateName</t>
    <phoneticPr fontId="1" type="noConversion"/>
  </si>
  <si>
    <t>SleepingDragonTerrorBringer_Red</t>
  </si>
  <si>
    <t>SleepingDragonTerrorBringer_Red</t>
    <phoneticPr fontId="1" type="noConversion"/>
  </si>
  <si>
    <t>Sleeping</t>
    <phoneticPr fontId="1" type="noConversion"/>
  </si>
  <si>
    <t>GetHit</t>
    <phoneticPr fontId="1" type="noConversion"/>
  </si>
  <si>
    <t>AddForceDragonTerrorBringer_Red</t>
  </si>
  <si>
    <t>AddForceDragonTerrorBringer_Red</t>
    <phoneticPr fontId="1" type="noConversion"/>
  </si>
  <si>
    <t>AddForce</t>
    <phoneticPr fontId="1" type="noConversion"/>
  </si>
  <si>
    <t>BurrowOnStart</t>
    <phoneticPr fontId="1" type="noConversion"/>
  </si>
  <si>
    <t>BurrowOnStartRtsTurret</t>
    <phoneticPr fontId="1" type="noConversion"/>
  </si>
  <si>
    <t>BurrowOnStart</t>
    <phoneticPr fontId="1" type="noConversion"/>
  </si>
  <si>
    <t>BurrowOnStart</t>
    <phoneticPr fontId="1" type="noConversion"/>
  </si>
  <si>
    <t>전투 시작부터 버로우한다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</si>
</sst>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5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95250</xdr:rowOff>
    </xdr:from>
    <xdr:to>
      <xdr:col>10</xdr:col>
      <xdr:colOff>27813</xdr:colOff>
      <xdr:row>4</xdr:row>
      <xdr:rowOff>47552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426731-E287-40EF-86C1-A91A6F81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04800"/>
          <a:ext cx="6095238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I201"/>
  <sheetViews>
    <sheetView workbookViewId="0">
      <pane ySplit="1" topLeftCell="A99" activePane="bottomLeft" state="frozen"/>
      <selection pane="bottomLeft" activeCell="A111" sqref="A111"/>
    </sheetView>
  </sheetViews>
  <sheetFormatPr defaultRowHeight="16.5" outlineLevelCol="1" x14ac:dyDescent="0.3"/>
  <cols>
    <col min="1" max="1" width="36.12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6.375" hidden="1" customWidth="1" outlineLevel="1"/>
    <col min="8" max="8" width="15.25" hidden="1" customWidth="1" outlineLevel="1"/>
    <col min="9" max="9" width="9" collapsed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19</v>
      </c>
      <c r="F1" t="s">
        <v>11</v>
      </c>
      <c r="G1" t="s">
        <v>210</v>
      </c>
      <c r="H1" t="s">
        <v>41</v>
      </c>
    </row>
    <row r="2" spans="1:8" x14ac:dyDescent="0.3">
      <c r="A2" t="s">
        <v>582</v>
      </c>
      <c r="B2" t="s">
        <v>13</v>
      </c>
      <c r="C2" s="6">
        <f t="shared" ref="C2:C23" ca="1" si="0">VLOOKUP(B2,OFFSET(INDIRECT("$A:$B"),0,MATCH(B$1&amp;"_Verify",INDIRECT("$1:$1"),0)-1),2,0)</f>
        <v>2</v>
      </c>
      <c r="F2" t="s">
        <v>23</v>
      </c>
      <c r="G2">
        <v>1</v>
      </c>
    </row>
    <row r="3" spans="1:8" x14ac:dyDescent="0.3">
      <c r="A3" s="10" t="s">
        <v>29</v>
      </c>
      <c r="B3" s="10" t="s">
        <v>13</v>
      </c>
      <c r="C3" s="6">
        <f t="shared" ref="C3:C5" ca="1" si="1">VLOOKUP(B3,OFFSET(INDIRECT("$A:$B"),0,MATCH(B$1&amp;"_Verify",INDIRECT("$1:$1"),0)-1),2,0)</f>
        <v>2</v>
      </c>
      <c r="D3" s="10"/>
      <c r="F3" t="s">
        <v>25</v>
      </c>
      <c r="G3">
        <v>2</v>
      </c>
    </row>
    <row r="4" spans="1:8" x14ac:dyDescent="0.3">
      <c r="A4" s="10" t="s">
        <v>555</v>
      </c>
      <c r="B4" s="10" t="s">
        <v>13</v>
      </c>
      <c r="C4" s="6">
        <f t="shared" ca="1" si="1"/>
        <v>2</v>
      </c>
      <c r="D4" s="10"/>
      <c r="F4" t="s">
        <v>20</v>
      </c>
      <c r="G4">
        <v>3</v>
      </c>
      <c r="H4">
        <v>1</v>
      </c>
    </row>
    <row r="5" spans="1:8" x14ac:dyDescent="0.3">
      <c r="A5" s="10" t="s">
        <v>556</v>
      </c>
      <c r="B5" s="10" t="s">
        <v>13</v>
      </c>
      <c r="C5" s="6">
        <f t="shared" ca="1" si="1"/>
        <v>2</v>
      </c>
      <c r="D5" s="10"/>
      <c r="F5" t="s">
        <v>24</v>
      </c>
      <c r="G5">
        <v>4</v>
      </c>
    </row>
    <row r="6" spans="1:8" x14ac:dyDescent="0.3">
      <c r="A6" s="10" t="s">
        <v>578</v>
      </c>
      <c r="B6" s="10" t="s">
        <v>13</v>
      </c>
      <c r="C6" s="6">
        <f t="shared" ref="C6:C7" ca="1" si="2">VLOOKUP(B6,OFFSET(INDIRECT("$A:$B"),0,MATCH(B$1&amp;"_Verify",INDIRECT("$1:$1"),0)-1),2,0)</f>
        <v>2</v>
      </c>
      <c r="D6" s="10"/>
      <c r="F6" t="s">
        <v>571</v>
      </c>
      <c r="G6">
        <v>5</v>
      </c>
      <c r="H6">
        <v>1</v>
      </c>
    </row>
    <row r="7" spans="1:8" x14ac:dyDescent="0.3">
      <c r="A7" s="10" t="s">
        <v>579</v>
      </c>
      <c r="B7" s="10" t="s">
        <v>13</v>
      </c>
      <c r="C7" s="6">
        <f t="shared" ca="1" si="2"/>
        <v>2</v>
      </c>
      <c r="D7" s="10"/>
      <c r="F7" t="s">
        <v>26</v>
      </c>
      <c r="G7">
        <v>6</v>
      </c>
    </row>
    <row r="8" spans="1:8" x14ac:dyDescent="0.3">
      <c r="A8" s="10" t="s">
        <v>583</v>
      </c>
      <c r="B8" s="10" t="s">
        <v>13</v>
      </c>
      <c r="C8" s="6">
        <f t="shared" ref="C8" ca="1" si="3">VLOOKUP(B8,OFFSET(INDIRECT("$A:$B"),0,MATCH(B$1&amp;"_Verify",INDIRECT("$1:$1"),0)-1),2,0)</f>
        <v>2</v>
      </c>
      <c r="D8" s="10"/>
      <c r="F8" t="s">
        <v>21</v>
      </c>
      <c r="G8">
        <v>7</v>
      </c>
      <c r="H8">
        <v>1</v>
      </c>
    </row>
    <row r="9" spans="1:8" x14ac:dyDescent="0.3">
      <c r="A9" s="10" t="s">
        <v>546</v>
      </c>
      <c r="B9" s="10" t="s">
        <v>13</v>
      </c>
      <c r="C9" s="6">
        <f t="shared" ref="C9:C11" ca="1" si="4">VLOOKUP(B9,OFFSET(INDIRECT("$A:$B"),0,MATCH(B$1&amp;"_Verify",INDIRECT("$1:$1"),0)-1),2,0)</f>
        <v>2</v>
      </c>
      <c r="D9" s="10"/>
      <c r="F9" t="s">
        <v>54</v>
      </c>
      <c r="G9">
        <v>8</v>
      </c>
      <c r="H9">
        <v>1</v>
      </c>
    </row>
    <row r="10" spans="1:8" x14ac:dyDescent="0.3">
      <c r="A10" s="10" t="s">
        <v>557</v>
      </c>
      <c r="B10" s="10" t="s">
        <v>13</v>
      </c>
      <c r="C10" s="6">
        <f t="shared" ca="1" si="4"/>
        <v>2</v>
      </c>
      <c r="D10" s="10"/>
      <c r="F10" t="s">
        <v>55</v>
      </c>
      <c r="G10">
        <v>9</v>
      </c>
      <c r="H10">
        <v>1</v>
      </c>
    </row>
    <row r="11" spans="1:8" x14ac:dyDescent="0.3">
      <c r="A11" s="10" t="s">
        <v>558</v>
      </c>
      <c r="B11" s="10" t="s">
        <v>13</v>
      </c>
      <c r="C11" s="6">
        <f t="shared" ca="1" si="4"/>
        <v>2</v>
      </c>
      <c r="D11" s="10"/>
      <c r="F11" t="s">
        <v>56</v>
      </c>
      <c r="G11">
        <v>10</v>
      </c>
      <c r="H11">
        <v>1</v>
      </c>
    </row>
    <row r="12" spans="1:8" x14ac:dyDescent="0.3">
      <c r="A12" s="10" t="s">
        <v>580</v>
      </c>
      <c r="B12" s="10" t="s">
        <v>13</v>
      </c>
      <c r="C12" s="6">
        <f t="shared" ref="C12:C17" ca="1" si="5">VLOOKUP(B12,OFFSET(INDIRECT("$A:$B"),0,MATCH(B$1&amp;"_Verify",INDIRECT("$1:$1"),0)-1),2,0)</f>
        <v>2</v>
      </c>
      <c r="D12" s="10"/>
      <c r="F12" t="s">
        <v>57</v>
      </c>
      <c r="G12">
        <v>11</v>
      </c>
    </row>
    <row r="13" spans="1:8" x14ac:dyDescent="0.3">
      <c r="A13" s="10" t="s">
        <v>581</v>
      </c>
      <c r="B13" s="10" t="s">
        <v>13</v>
      </c>
      <c r="C13" s="6">
        <f t="shared" ca="1" si="5"/>
        <v>2</v>
      </c>
      <c r="D13" s="10"/>
      <c r="F13" t="s">
        <v>58</v>
      </c>
      <c r="G13">
        <v>12</v>
      </c>
      <c r="H13">
        <v>1</v>
      </c>
    </row>
    <row r="14" spans="1:8" x14ac:dyDescent="0.3">
      <c r="A14" s="10" t="s">
        <v>647</v>
      </c>
      <c r="B14" s="10" t="s">
        <v>13</v>
      </c>
      <c r="C14" s="6">
        <f t="shared" ca="1" si="5"/>
        <v>2</v>
      </c>
      <c r="D14" s="10"/>
      <c r="F14" t="s">
        <v>94</v>
      </c>
      <c r="G14">
        <v>13</v>
      </c>
      <c r="H14">
        <v>1</v>
      </c>
    </row>
    <row r="15" spans="1:8" x14ac:dyDescent="0.3">
      <c r="A15" s="10" t="s">
        <v>648</v>
      </c>
      <c r="B15" s="10" t="s">
        <v>13</v>
      </c>
      <c r="C15" s="6">
        <f t="shared" ca="1" si="5"/>
        <v>2</v>
      </c>
      <c r="D15" s="10"/>
      <c r="F15" t="s">
        <v>270</v>
      </c>
      <c r="G15">
        <v>14</v>
      </c>
      <c r="H15">
        <v>1</v>
      </c>
    </row>
    <row r="16" spans="1:8" x14ac:dyDescent="0.3">
      <c r="A16" s="10" t="s">
        <v>649</v>
      </c>
      <c r="B16" s="10" t="s">
        <v>13</v>
      </c>
      <c r="C16" s="6">
        <f t="shared" ca="1" si="5"/>
        <v>2</v>
      </c>
      <c r="D16" s="10"/>
      <c r="F16" t="s">
        <v>226</v>
      </c>
      <c r="G16">
        <v>15</v>
      </c>
      <c r="H16">
        <v>1</v>
      </c>
    </row>
    <row r="17" spans="1:8" x14ac:dyDescent="0.3">
      <c r="A17" s="10" t="s">
        <v>650</v>
      </c>
      <c r="B17" s="10" t="s">
        <v>13</v>
      </c>
      <c r="C17" s="6">
        <f t="shared" ca="1" si="5"/>
        <v>2</v>
      </c>
      <c r="D17" s="10"/>
      <c r="F17" t="s">
        <v>229</v>
      </c>
      <c r="G17">
        <v>16</v>
      </c>
      <c r="H17">
        <v>1</v>
      </c>
    </row>
    <row r="18" spans="1:8" x14ac:dyDescent="0.3">
      <c r="A18" s="10" t="s">
        <v>651</v>
      </c>
      <c r="B18" s="10" t="s">
        <v>13</v>
      </c>
      <c r="C18" s="6">
        <f t="shared" ref="C18:C19" ca="1" si="6">VLOOKUP(B18,OFFSET(INDIRECT("$A:$B"),0,MATCH(B$1&amp;"_Verify",INDIRECT("$1:$1"),0)-1),2,0)</f>
        <v>2</v>
      </c>
      <c r="D18" s="10"/>
      <c r="F18" t="s">
        <v>230</v>
      </c>
      <c r="G18">
        <v>17</v>
      </c>
      <c r="H18">
        <v>1</v>
      </c>
    </row>
    <row r="19" spans="1:8" x14ac:dyDescent="0.3">
      <c r="A19" s="10" t="s">
        <v>652</v>
      </c>
      <c r="B19" s="10" t="s">
        <v>13</v>
      </c>
      <c r="C19" s="6">
        <f t="shared" ca="1" si="6"/>
        <v>2</v>
      </c>
      <c r="D19" s="10"/>
      <c r="F19" t="s">
        <v>231</v>
      </c>
      <c r="G19">
        <v>18</v>
      </c>
      <c r="H19">
        <v>1</v>
      </c>
    </row>
    <row r="20" spans="1:8" x14ac:dyDescent="0.3">
      <c r="A20" t="s">
        <v>417</v>
      </c>
      <c r="B20" t="s">
        <v>25</v>
      </c>
      <c r="C20" s="6">
        <f t="shared" ca="1" si="0"/>
        <v>2</v>
      </c>
      <c r="F20" t="s">
        <v>232</v>
      </c>
      <c r="G20">
        <v>19</v>
      </c>
      <c r="H20">
        <v>1</v>
      </c>
    </row>
    <row r="21" spans="1:8" x14ac:dyDescent="0.3">
      <c r="A21" t="s">
        <v>419</v>
      </c>
      <c r="B21" t="s">
        <v>420</v>
      </c>
      <c r="C21" s="6">
        <f t="shared" ca="1" si="0"/>
        <v>63</v>
      </c>
      <c r="F21" t="s">
        <v>241</v>
      </c>
      <c r="G21">
        <v>20</v>
      </c>
      <c r="H21">
        <v>1</v>
      </c>
    </row>
    <row r="22" spans="1:8" x14ac:dyDescent="0.3">
      <c r="A22" t="s">
        <v>364</v>
      </c>
      <c r="B22" t="s">
        <v>25</v>
      </c>
      <c r="C22" s="6">
        <f t="shared" ca="1" si="0"/>
        <v>2</v>
      </c>
      <c r="F22" t="s">
        <v>340</v>
      </c>
      <c r="G22">
        <v>21</v>
      </c>
    </row>
    <row r="23" spans="1:8" x14ac:dyDescent="0.3">
      <c r="A23" t="s">
        <v>118</v>
      </c>
      <c r="B23" t="s">
        <v>13</v>
      </c>
      <c r="C23" s="6">
        <f t="shared" ca="1" si="0"/>
        <v>2</v>
      </c>
      <c r="F23" t="s">
        <v>386</v>
      </c>
      <c r="G23">
        <v>22</v>
      </c>
      <c r="H23">
        <v>1</v>
      </c>
    </row>
    <row r="24" spans="1:8" x14ac:dyDescent="0.3">
      <c r="A24" t="s">
        <v>425</v>
      </c>
      <c r="B24" t="s">
        <v>426</v>
      </c>
      <c r="C24" s="6">
        <f t="shared" ref="C24" ca="1" si="7">VLOOKUP(B24,OFFSET(INDIRECT("$A:$B"),0,MATCH(B$1&amp;"_Verify",INDIRECT("$1:$1"),0)-1),2,0)</f>
        <v>23</v>
      </c>
      <c r="F24" t="s">
        <v>422</v>
      </c>
      <c r="G24">
        <v>23</v>
      </c>
      <c r="H24">
        <v>1</v>
      </c>
    </row>
    <row r="25" spans="1:8" x14ac:dyDescent="0.3">
      <c r="A25" t="s">
        <v>432</v>
      </c>
      <c r="B25" t="s">
        <v>340</v>
      </c>
      <c r="C25" s="6">
        <f t="shared" ref="C25:C26" ca="1" si="8">VLOOKUP(B25,OFFSET(INDIRECT("$A:$B"),0,MATCH(B$1&amp;"_Verify",INDIRECT("$1:$1"),0)-1),2,0)</f>
        <v>21</v>
      </c>
      <c r="F25" s="10" t="s">
        <v>682</v>
      </c>
      <c r="G25" s="10">
        <v>24</v>
      </c>
      <c r="H25" s="10">
        <v>1</v>
      </c>
    </row>
    <row r="26" spans="1:8" x14ac:dyDescent="0.3">
      <c r="A26" t="s">
        <v>429</v>
      </c>
      <c r="B26" t="s">
        <v>25</v>
      </c>
      <c r="C26" s="6">
        <f t="shared" ca="1" si="8"/>
        <v>2</v>
      </c>
      <c r="F26" s="10" t="s">
        <v>736</v>
      </c>
      <c r="G26" s="10">
        <v>25</v>
      </c>
      <c r="H26" s="10">
        <v>1</v>
      </c>
    </row>
    <row r="27" spans="1:8" x14ac:dyDescent="0.3">
      <c r="A27" t="s">
        <v>119</v>
      </c>
      <c r="B27" t="s">
        <v>13</v>
      </c>
      <c r="C27" s="6">
        <f t="shared" ref="C27:C156" ca="1" si="9">VLOOKUP(B27,OFFSET(INDIRECT("$A:$B"),0,MATCH(B$1&amp;"_Verify",INDIRECT("$1:$1"),0)-1),2,0)</f>
        <v>2</v>
      </c>
      <c r="F27" t="s">
        <v>185</v>
      </c>
      <c r="G27">
        <v>31</v>
      </c>
      <c r="H27">
        <v>1</v>
      </c>
    </row>
    <row r="28" spans="1:8" x14ac:dyDescent="0.3">
      <c r="A28" s="10" t="s">
        <v>585</v>
      </c>
      <c r="B28" s="10" t="s">
        <v>25</v>
      </c>
      <c r="C28" s="6">
        <f t="shared" ca="1" si="9"/>
        <v>2</v>
      </c>
      <c r="D28" s="10"/>
      <c r="F28" t="s">
        <v>183</v>
      </c>
      <c r="G28">
        <v>32</v>
      </c>
      <c r="H28">
        <v>1</v>
      </c>
    </row>
    <row r="29" spans="1:8" x14ac:dyDescent="0.3">
      <c r="A29" t="s">
        <v>134</v>
      </c>
      <c r="B29" t="s">
        <v>25</v>
      </c>
      <c r="C29" s="6">
        <f t="shared" ca="1" si="9"/>
        <v>2</v>
      </c>
      <c r="F29" t="s">
        <v>186</v>
      </c>
      <c r="G29">
        <v>33</v>
      </c>
      <c r="H29">
        <v>1</v>
      </c>
    </row>
    <row r="30" spans="1:8" x14ac:dyDescent="0.3">
      <c r="A30" s="10" t="s">
        <v>443</v>
      </c>
      <c r="B30" s="10" t="s">
        <v>25</v>
      </c>
      <c r="C30" s="6">
        <f t="shared" ref="C30" ca="1" si="10">VLOOKUP(B30,OFFSET(INDIRECT("$A:$B"),0,MATCH(B$1&amp;"_Verify",INDIRECT("$1:$1"),0)-1),2,0)</f>
        <v>2</v>
      </c>
      <c r="D30" s="10"/>
      <c r="F30" t="s">
        <v>187</v>
      </c>
      <c r="G30">
        <v>34</v>
      </c>
      <c r="H30">
        <v>1</v>
      </c>
    </row>
    <row r="31" spans="1:8" x14ac:dyDescent="0.3">
      <c r="A31" s="10" t="s">
        <v>445</v>
      </c>
      <c r="B31" s="10" t="s">
        <v>25</v>
      </c>
      <c r="C31" s="6">
        <f t="shared" ref="C31:C32" ca="1" si="11">VLOOKUP(B31,OFFSET(INDIRECT("$A:$B"),0,MATCH(B$1&amp;"_Verify",INDIRECT("$1:$1"),0)-1),2,0)</f>
        <v>2</v>
      </c>
      <c r="D31" s="10"/>
      <c r="F31" t="s">
        <v>188</v>
      </c>
      <c r="G31">
        <v>35</v>
      </c>
      <c r="H31">
        <v>1</v>
      </c>
    </row>
    <row r="32" spans="1:8" x14ac:dyDescent="0.3">
      <c r="A32" s="10" t="s">
        <v>447</v>
      </c>
      <c r="B32" s="10" t="s">
        <v>25</v>
      </c>
      <c r="C32" s="6">
        <f t="shared" ca="1" si="11"/>
        <v>2</v>
      </c>
      <c r="D32" s="10"/>
      <c r="F32" t="s">
        <v>189</v>
      </c>
      <c r="G32">
        <v>36</v>
      </c>
      <c r="H32">
        <v>1</v>
      </c>
    </row>
    <row r="33" spans="1:8" x14ac:dyDescent="0.3">
      <c r="A33" s="10" t="s">
        <v>448</v>
      </c>
      <c r="B33" s="10" t="s">
        <v>25</v>
      </c>
      <c r="C33" s="6">
        <f t="shared" ref="C33:C43" ca="1" si="12">VLOOKUP(B33,OFFSET(INDIRECT("$A:$B"),0,MATCH(B$1&amp;"_Verify",INDIRECT("$1:$1"),0)-1),2,0)</f>
        <v>2</v>
      </c>
      <c r="D33" s="10"/>
      <c r="F33" t="s">
        <v>190</v>
      </c>
      <c r="G33">
        <v>37</v>
      </c>
      <c r="H33">
        <v>1</v>
      </c>
    </row>
    <row r="34" spans="1:8" x14ac:dyDescent="0.3">
      <c r="A34" s="10" t="s">
        <v>691</v>
      </c>
      <c r="B34" s="10" t="s">
        <v>25</v>
      </c>
      <c r="C34" s="6">
        <f t="shared" ref="C34" ca="1" si="13">VLOOKUP(B34,OFFSET(INDIRECT("$A:$B"),0,MATCH(B$1&amp;"_Verify",INDIRECT("$1:$1"),0)-1),2,0)</f>
        <v>2</v>
      </c>
      <c r="D34" s="10"/>
      <c r="F34" t="s">
        <v>191</v>
      </c>
      <c r="G34">
        <v>38</v>
      </c>
      <c r="H34">
        <v>1</v>
      </c>
    </row>
    <row r="35" spans="1:8" x14ac:dyDescent="0.3">
      <c r="A35" s="10" t="s">
        <v>684</v>
      </c>
      <c r="B35" s="10" t="s">
        <v>681</v>
      </c>
      <c r="C35" s="6">
        <f t="shared" ca="1" si="12"/>
        <v>24</v>
      </c>
      <c r="D35" s="10"/>
      <c r="F35" t="s">
        <v>276</v>
      </c>
      <c r="G35">
        <v>39</v>
      </c>
      <c r="H35">
        <v>1</v>
      </c>
    </row>
    <row r="36" spans="1:8" x14ac:dyDescent="0.3">
      <c r="A36" s="10" t="s">
        <v>690</v>
      </c>
      <c r="B36" s="10" t="s">
        <v>171</v>
      </c>
      <c r="C36" s="6">
        <f t="shared" ref="C36" ca="1" si="14">VLOOKUP(B36,OFFSET(INDIRECT("$A:$B"),0,MATCH(B$1&amp;"_Verify",INDIRECT("$1:$1"),0)-1),2,0)</f>
        <v>56</v>
      </c>
      <c r="D36" s="10"/>
      <c r="F36" t="s">
        <v>275</v>
      </c>
      <c r="G36">
        <v>40</v>
      </c>
      <c r="H36">
        <v>1</v>
      </c>
    </row>
    <row r="37" spans="1:8" x14ac:dyDescent="0.3">
      <c r="A37" s="10" t="s">
        <v>449</v>
      </c>
      <c r="B37" s="10" t="s">
        <v>25</v>
      </c>
      <c r="C37" s="6">
        <f t="shared" ca="1" si="12"/>
        <v>2</v>
      </c>
      <c r="D37" s="10"/>
      <c r="F37" t="s">
        <v>347</v>
      </c>
      <c r="G37">
        <v>41</v>
      </c>
      <c r="H37">
        <v>1</v>
      </c>
    </row>
    <row r="38" spans="1:8" x14ac:dyDescent="0.3">
      <c r="A38" s="10" t="s">
        <v>670</v>
      </c>
      <c r="B38" s="10" t="s">
        <v>25</v>
      </c>
      <c r="C38" s="6">
        <f t="shared" ref="C38" ca="1" si="15">VLOOKUP(B38,OFFSET(INDIRECT("$A:$B"),0,MATCH(B$1&amp;"_Verify",INDIRECT("$1:$1"),0)-1),2,0)</f>
        <v>2</v>
      </c>
      <c r="D38" s="10"/>
      <c r="F38" t="s">
        <v>415</v>
      </c>
      <c r="G38">
        <v>42</v>
      </c>
      <c r="H38">
        <v>1</v>
      </c>
    </row>
    <row r="39" spans="1:8" x14ac:dyDescent="0.3">
      <c r="A39" s="10" t="s">
        <v>450</v>
      </c>
      <c r="B39" s="10" t="s">
        <v>25</v>
      </c>
      <c r="C39" s="6">
        <f t="shared" ca="1" si="12"/>
        <v>2</v>
      </c>
      <c r="D39" s="10"/>
      <c r="F39" s="10" t="s">
        <v>674</v>
      </c>
      <c r="G39" s="10">
        <v>43</v>
      </c>
      <c r="H39" s="10">
        <v>1</v>
      </c>
    </row>
    <row r="40" spans="1:8" x14ac:dyDescent="0.3">
      <c r="A40" s="10" t="s">
        <v>451</v>
      </c>
      <c r="B40" s="10" t="s">
        <v>25</v>
      </c>
      <c r="C40" s="6">
        <f t="shared" ca="1" si="12"/>
        <v>2</v>
      </c>
      <c r="D40" s="10"/>
      <c r="F40" t="s">
        <v>22</v>
      </c>
      <c r="G40">
        <v>51</v>
      </c>
    </row>
    <row r="41" spans="1:8" x14ac:dyDescent="0.3">
      <c r="A41" s="10" t="s">
        <v>740</v>
      </c>
      <c r="B41" s="10" t="s">
        <v>737</v>
      </c>
      <c r="C41" s="6">
        <f t="shared" ref="C41" ca="1" si="16">VLOOKUP(B41,OFFSET(INDIRECT("$A:$B"),0,MATCH(B$1&amp;"_Verify",INDIRECT("$1:$1"),0)-1),2,0)</f>
        <v>25</v>
      </c>
      <c r="D41" s="10"/>
      <c r="F41" t="s">
        <v>169</v>
      </c>
      <c r="G41">
        <v>52</v>
      </c>
      <c r="H41">
        <v>1</v>
      </c>
    </row>
    <row r="42" spans="1:8" x14ac:dyDescent="0.3">
      <c r="A42" s="10" t="s">
        <v>742</v>
      </c>
      <c r="B42" s="10" t="s">
        <v>743</v>
      </c>
      <c r="C42" s="6">
        <f t="shared" ref="C42" ca="1" si="17">VLOOKUP(B42,OFFSET(INDIRECT("$A:$B"),0,MATCH(B$1&amp;"_Verify",INDIRECT("$1:$1"),0)-1),2,0)</f>
        <v>7</v>
      </c>
      <c r="D42" s="10"/>
      <c r="F42" t="s">
        <v>113</v>
      </c>
      <c r="G42">
        <v>53</v>
      </c>
      <c r="H42">
        <v>1</v>
      </c>
    </row>
    <row r="43" spans="1:8" x14ac:dyDescent="0.3">
      <c r="A43" s="10" t="s">
        <v>452</v>
      </c>
      <c r="B43" s="10" t="s">
        <v>25</v>
      </c>
      <c r="C43" s="6">
        <f t="shared" ca="1" si="12"/>
        <v>2</v>
      </c>
      <c r="D43" s="10"/>
      <c r="F43" t="s">
        <v>106</v>
      </c>
      <c r="G43">
        <v>54</v>
      </c>
      <c r="H43">
        <v>1</v>
      </c>
    </row>
    <row r="44" spans="1:8" x14ac:dyDescent="0.3">
      <c r="A44" s="10" t="s">
        <v>459</v>
      </c>
      <c r="B44" s="10" t="s">
        <v>25</v>
      </c>
      <c r="C44" s="6">
        <f t="shared" ref="C44:C47" ca="1" si="18">VLOOKUP(B44,OFFSET(INDIRECT("$A:$B"),0,MATCH(B$1&amp;"_Verify",INDIRECT("$1:$1"),0)-1),2,0)</f>
        <v>2</v>
      </c>
      <c r="D44" s="10"/>
      <c r="F44" t="s">
        <v>170</v>
      </c>
      <c r="G44">
        <v>55</v>
      </c>
      <c r="H44">
        <v>1</v>
      </c>
    </row>
    <row r="45" spans="1:8" x14ac:dyDescent="0.3">
      <c r="A45" s="10" t="s">
        <v>679</v>
      </c>
      <c r="B45" s="10" t="s">
        <v>673</v>
      </c>
      <c r="C45" s="6">
        <f t="shared" ca="1" si="18"/>
        <v>43</v>
      </c>
      <c r="D45" s="10"/>
      <c r="F45" t="s">
        <v>171</v>
      </c>
      <c r="G45">
        <v>56</v>
      </c>
      <c r="H45">
        <v>1</v>
      </c>
    </row>
    <row r="46" spans="1:8" x14ac:dyDescent="0.3">
      <c r="A46" s="10" t="s">
        <v>461</v>
      </c>
      <c r="B46" s="10" t="s">
        <v>25</v>
      </c>
      <c r="C46" s="6">
        <f t="shared" ca="1" si="18"/>
        <v>2</v>
      </c>
      <c r="D46" s="10"/>
      <c r="F46" t="s">
        <v>166</v>
      </c>
      <c r="G46">
        <v>57</v>
      </c>
      <c r="H46">
        <v>1</v>
      </c>
    </row>
    <row r="47" spans="1:8" x14ac:dyDescent="0.3">
      <c r="A47" s="10" t="s">
        <v>463</v>
      </c>
      <c r="B47" s="10" t="s">
        <v>25</v>
      </c>
      <c r="C47" s="6">
        <f t="shared" ca="1" si="18"/>
        <v>2</v>
      </c>
      <c r="D47" s="10"/>
      <c r="F47" t="s">
        <v>242</v>
      </c>
      <c r="G47">
        <v>58</v>
      </c>
      <c r="H47">
        <v>1</v>
      </c>
    </row>
    <row r="48" spans="1:8" x14ac:dyDescent="0.3">
      <c r="A48" s="10" t="s">
        <v>716</v>
      </c>
      <c r="B48" s="10" t="s">
        <v>714</v>
      </c>
      <c r="C48" s="6">
        <f t="shared" ref="C48:C49" ca="1" si="19">VLOOKUP(B48,OFFSET(INDIRECT("$A:$B"),0,MATCH(B$1&amp;"_Verify",INDIRECT("$1:$1"),0)-1),2,0)</f>
        <v>13</v>
      </c>
      <c r="D48" s="10"/>
      <c r="F48" t="s">
        <v>348</v>
      </c>
      <c r="G48">
        <v>59</v>
      </c>
      <c r="H48">
        <v>1</v>
      </c>
    </row>
    <row r="49" spans="1:8" x14ac:dyDescent="0.3">
      <c r="A49" s="10" t="s">
        <v>719</v>
      </c>
      <c r="B49" s="10" t="s">
        <v>720</v>
      </c>
      <c r="C49" s="6">
        <f t="shared" ca="1" si="19"/>
        <v>11</v>
      </c>
      <c r="D49" s="10"/>
      <c r="F49" t="s">
        <v>286</v>
      </c>
      <c r="G49">
        <v>60</v>
      </c>
      <c r="H49">
        <v>1</v>
      </c>
    </row>
    <row r="50" spans="1:8" x14ac:dyDescent="0.3">
      <c r="A50" s="10" t="s">
        <v>464</v>
      </c>
      <c r="B50" s="10" t="s">
        <v>25</v>
      </c>
      <c r="C50" s="6">
        <f t="shared" ref="C50:C85" ca="1" si="20">VLOOKUP(B50,OFFSET(INDIRECT("$A:$B"),0,MATCH(B$1&amp;"_Verify",INDIRECT("$1:$1"),0)-1),2,0)</f>
        <v>2</v>
      </c>
      <c r="D50" s="10"/>
      <c r="F50" t="s">
        <v>344</v>
      </c>
      <c r="G50">
        <v>61</v>
      </c>
      <c r="H50">
        <v>1</v>
      </c>
    </row>
    <row r="51" spans="1:8" x14ac:dyDescent="0.3">
      <c r="A51" s="10" t="s">
        <v>465</v>
      </c>
      <c r="B51" s="10" t="s">
        <v>25</v>
      </c>
      <c r="C51" s="6">
        <f t="shared" ca="1" si="20"/>
        <v>2</v>
      </c>
      <c r="D51" s="10"/>
      <c r="F51" t="s">
        <v>380</v>
      </c>
      <c r="G51">
        <v>62</v>
      </c>
      <c r="H51">
        <v>1</v>
      </c>
    </row>
    <row r="52" spans="1:8" x14ac:dyDescent="0.3">
      <c r="A52" s="10" t="s">
        <v>466</v>
      </c>
      <c r="B52" s="10" t="s">
        <v>25</v>
      </c>
      <c r="C52" s="6">
        <f t="shared" ca="1" si="20"/>
        <v>2</v>
      </c>
      <c r="D52" s="10"/>
      <c r="F52" t="s">
        <v>411</v>
      </c>
      <c r="G52">
        <v>63</v>
      </c>
      <c r="H52">
        <v>1</v>
      </c>
    </row>
    <row r="53" spans="1:8" x14ac:dyDescent="0.3">
      <c r="A53" s="10" t="s">
        <v>467</v>
      </c>
      <c r="B53" s="10" t="s">
        <v>25</v>
      </c>
      <c r="C53" s="6">
        <f t="shared" ca="1" si="20"/>
        <v>2</v>
      </c>
      <c r="D53" s="10"/>
      <c r="F53" s="10" t="s">
        <v>489</v>
      </c>
      <c r="G53">
        <v>64</v>
      </c>
      <c r="H53">
        <v>1</v>
      </c>
    </row>
    <row r="54" spans="1:8" x14ac:dyDescent="0.3">
      <c r="A54" s="10" t="s">
        <v>468</v>
      </c>
      <c r="B54" s="10" t="s">
        <v>25</v>
      </c>
      <c r="C54" s="6">
        <f t="shared" ref="C54" ca="1" si="21">VLOOKUP(B54,OFFSET(INDIRECT("$A:$B"),0,MATCH(B$1&amp;"_Verify",INDIRECT("$1:$1"),0)-1),2,0)</f>
        <v>2</v>
      </c>
      <c r="D54" s="10"/>
      <c r="F54" s="10" t="s">
        <v>491</v>
      </c>
      <c r="G54">
        <v>65</v>
      </c>
      <c r="H54">
        <v>1</v>
      </c>
    </row>
    <row r="55" spans="1:8" x14ac:dyDescent="0.3">
      <c r="A55" s="10" t="s">
        <v>469</v>
      </c>
      <c r="B55" s="10" t="s">
        <v>25</v>
      </c>
      <c r="C55" s="6">
        <f t="shared" ca="1" si="20"/>
        <v>2</v>
      </c>
      <c r="D55" s="10"/>
      <c r="F55" t="s">
        <v>526</v>
      </c>
      <c r="G55">
        <v>66</v>
      </c>
      <c r="H55">
        <v>1</v>
      </c>
    </row>
    <row r="56" spans="1:8" x14ac:dyDescent="0.3">
      <c r="A56" s="10" t="s">
        <v>671</v>
      </c>
      <c r="B56" s="10" t="s">
        <v>25</v>
      </c>
      <c r="C56" s="6">
        <f t="shared" ca="1" si="20"/>
        <v>2</v>
      </c>
      <c r="D56" s="10"/>
      <c r="F56" s="10" t="s">
        <v>536</v>
      </c>
      <c r="G56">
        <v>67</v>
      </c>
      <c r="H56">
        <v>1</v>
      </c>
    </row>
    <row r="57" spans="1:8" s="10" customFormat="1" x14ac:dyDescent="0.3">
      <c r="A57" s="10" t="s">
        <v>672</v>
      </c>
      <c r="B57" s="10" t="s">
        <v>25</v>
      </c>
      <c r="C57" s="6">
        <f t="shared" ref="C57" ca="1" si="22">VLOOKUP(B57,OFFSET(INDIRECT("$A:$B"),0,MATCH(B$1&amp;"_Verify",INDIRECT("$1:$1"),0)-1),2,0)</f>
        <v>2</v>
      </c>
      <c r="F57" s="10" t="s">
        <v>540</v>
      </c>
      <c r="G57">
        <v>68</v>
      </c>
      <c r="H57">
        <v>1</v>
      </c>
    </row>
    <row r="58" spans="1:8" x14ac:dyDescent="0.3">
      <c r="A58" s="10" t="s">
        <v>470</v>
      </c>
      <c r="B58" s="10" t="s">
        <v>25</v>
      </c>
      <c r="C58" s="6">
        <f t="shared" ca="1" si="20"/>
        <v>2</v>
      </c>
      <c r="D58" s="10"/>
      <c r="F58" t="s">
        <v>549</v>
      </c>
      <c r="G58">
        <v>69</v>
      </c>
      <c r="H58">
        <v>1</v>
      </c>
    </row>
    <row r="59" spans="1:8" x14ac:dyDescent="0.3">
      <c r="A59" s="10" t="s">
        <v>695</v>
      </c>
      <c r="B59" s="10" t="s">
        <v>340</v>
      </c>
      <c r="C59" s="6">
        <f t="shared" ref="C59:C60" ca="1" si="23">VLOOKUP(B59,OFFSET(INDIRECT("$A:$B"),0,MATCH(B$1&amp;"_Verify",INDIRECT("$1:$1"),0)-1),2,0)</f>
        <v>21</v>
      </c>
      <c r="D59" s="10"/>
      <c r="F59" t="s">
        <v>590</v>
      </c>
      <c r="G59">
        <v>70</v>
      </c>
      <c r="H59">
        <v>1</v>
      </c>
    </row>
    <row r="60" spans="1:8" x14ac:dyDescent="0.3">
      <c r="A60" s="10" t="s">
        <v>694</v>
      </c>
      <c r="B60" s="10" t="s">
        <v>25</v>
      </c>
      <c r="C60" s="6">
        <f t="shared" ca="1" si="23"/>
        <v>2</v>
      </c>
      <c r="D60" s="10"/>
      <c r="F60" s="10" t="s">
        <v>606</v>
      </c>
      <c r="G60" s="10">
        <v>71</v>
      </c>
      <c r="H60" s="10">
        <v>1</v>
      </c>
    </row>
    <row r="61" spans="1:8" x14ac:dyDescent="0.3">
      <c r="A61" s="10" t="s">
        <v>471</v>
      </c>
      <c r="B61" s="10" t="s">
        <v>25</v>
      </c>
      <c r="C61" s="6">
        <f t="shared" ca="1" si="20"/>
        <v>2</v>
      </c>
      <c r="D61" s="10"/>
      <c r="F61" t="s">
        <v>657</v>
      </c>
      <c r="G61">
        <v>72</v>
      </c>
      <c r="H61">
        <v>1</v>
      </c>
    </row>
    <row r="62" spans="1:8" x14ac:dyDescent="0.3">
      <c r="A62" s="10" t="s">
        <v>713</v>
      </c>
      <c r="B62" s="10" t="s">
        <v>25</v>
      </c>
      <c r="C62" s="6">
        <f t="shared" ca="1" si="20"/>
        <v>2</v>
      </c>
      <c r="D62" s="10"/>
      <c r="F62" t="s">
        <v>664</v>
      </c>
      <c r="G62">
        <v>73</v>
      </c>
      <c r="H62">
        <v>1</v>
      </c>
    </row>
    <row r="63" spans="1:8" x14ac:dyDescent="0.3">
      <c r="A63" s="10" t="s">
        <v>472</v>
      </c>
      <c r="B63" s="10" t="s">
        <v>25</v>
      </c>
      <c r="C63" s="6">
        <f t="shared" ca="1" si="20"/>
        <v>2</v>
      </c>
      <c r="D63" s="10"/>
      <c r="F63" t="s">
        <v>723</v>
      </c>
      <c r="G63">
        <v>74</v>
      </c>
      <c r="H63">
        <v>1</v>
      </c>
    </row>
    <row r="64" spans="1:8" x14ac:dyDescent="0.3">
      <c r="A64" s="10" t="s">
        <v>680</v>
      </c>
      <c r="B64" s="10" t="s">
        <v>183</v>
      </c>
      <c r="C64" s="6">
        <f t="shared" ca="1" si="20"/>
        <v>32</v>
      </c>
      <c r="D64" s="10"/>
      <c r="F64" t="s">
        <v>748</v>
      </c>
      <c r="G64">
        <v>75</v>
      </c>
      <c r="H64">
        <v>1</v>
      </c>
    </row>
    <row r="65" spans="1:8" x14ac:dyDescent="0.3">
      <c r="A65" s="10" t="s">
        <v>473</v>
      </c>
      <c r="B65" s="10" t="s">
        <v>25</v>
      </c>
      <c r="C65" s="6">
        <f t="shared" ca="1" si="20"/>
        <v>2</v>
      </c>
      <c r="D65" s="10"/>
      <c r="F65" t="s">
        <v>762</v>
      </c>
      <c r="G65">
        <v>76</v>
      </c>
      <c r="H65">
        <v>1</v>
      </c>
    </row>
    <row r="66" spans="1:8" x14ac:dyDescent="0.3">
      <c r="A66" s="10" t="s">
        <v>474</v>
      </c>
      <c r="B66" s="10" t="s">
        <v>25</v>
      </c>
      <c r="C66" s="6">
        <f t="shared" ca="1" si="20"/>
        <v>2</v>
      </c>
      <c r="D66" s="10"/>
    </row>
    <row r="67" spans="1:8" x14ac:dyDescent="0.3">
      <c r="A67" s="10" t="s">
        <v>710</v>
      </c>
      <c r="B67" s="10" t="s">
        <v>25</v>
      </c>
      <c r="C67" s="6">
        <f t="shared" ca="1" si="20"/>
        <v>2</v>
      </c>
      <c r="D67" s="10"/>
    </row>
    <row r="68" spans="1:8" x14ac:dyDescent="0.3">
      <c r="A68" s="10" t="s">
        <v>475</v>
      </c>
      <c r="B68" s="10" t="s">
        <v>25</v>
      </c>
      <c r="C68" s="6">
        <f t="shared" ref="C68:C69" ca="1" si="24">VLOOKUP(B68,OFFSET(INDIRECT("$A:$B"),0,MATCH(B$1&amp;"_Verify",INDIRECT("$1:$1"),0)-1),2,0)</f>
        <v>2</v>
      </c>
      <c r="D68" s="10"/>
    </row>
    <row r="69" spans="1:8" x14ac:dyDescent="0.3">
      <c r="A69" s="10" t="s">
        <v>711</v>
      </c>
      <c r="B69" s="10" t="s">
        <v>681</v>
      </c>
      <c r="C69" s="6">
        <f t="shared" ca="1" si="24"/>
        <v>24</v>
      </c>
      <c r="D69" s="10"/>
    </row>
    <row r="70" spans="1:8" x14ac:dyDescent="0.3">
      <c r="A70" s="10" t="s">
        <v>745</v>
      </c>
      <c r="B70" s="10" t="s">
        <v>25</v>
      </c>
      <c r="C70" s="6">
        <f t="shared" ca="1" si="20"/>
        <v>2</v>
      </c>
      <c r="D70" s="10"/>
    </row>
    <row r="71" spans="1:8" s="10" customFormat="1" x14ac:dyDescent="0.3">
      <c r="A71" s="10" t="s">
        <v>698</v>
      </c>
      <c r="B71" s="10" t="s">
        <v>699</v>
      </c>
      <c r="C71" s="6">
        <f t="shared" ref="C71:C72" ca="1" si="25">VLOOKUP(B71,OFFSET(INDIRECT("$A:$B"),0,MATCH(B$1&amp;"_Verify",INDIRECT("$1:$1"),0)-1),2,0)</f>
        <v>23</v>
      </c>
      <c r="F71"/>
      <c r="G71"/>
      <c r="H71"/>
    </row>
    <row r="72" spans="1:8" x14ac:dyDescent="0.3">
      <c r="A72" s="10" t="s">
        <v>476</v>
      </c>
      <c r="B72" s="10" t="s">
        <v>25</v>
      </c>
      <c r="C72" s="6">
        <f t="shared" ca="1" si="25"/>
        <v>2</v>
      </c>
      <c r="D72" s="10"/>
    </row>
    <row r="73" spans="1:8" x14ac:dyDescent="0.3">
      <c r="A73" s="10" t="s">
        <v>701</v>
      </c>
      <c r="B73" s="10" t="s">
        <v>422</v>
      </c>
      <c r="C73" s="6">
        <f t="shared" ref="C73" ca="1" si="26">VLOOKUP(B73,OFFSET(INDIRECT("$A:$B"),0,MATCH(B$1&amp;"_Verify",INDIRECT("$1:$1"),0)-1),2,0)</f>
        <v>23</v>
      </c>
      <c r="D73" s="10"/>
    </row>
    <row r="74" spans="1:8" x14ac:dyDescent="0.3">
      <c r="A74" s="10" t="s">
        <v>477</v>
      </c>
      <c r="B74" s="10" t="s">
        <v>25</v>
      </c>
      <c r="C74" s="6">
        <f t="shared" ca="1" si="20"/>
        <v>2</v>
      </c>
      <c r="D74" s="10"/>
      <c r="F74" s="10"/>
      <c r="G74" s="10"/>
      <c r="H74" s="10"/>
    </row>
    <row r="75" spans="1:8" x14ac:dyDescent="0.3">
      <c r="A75" s="10" t="s">
        <v>709</v>
      </c>
      <c r="B75" s="10" t="s">
        <v>171</v>
      </c>
      <c r="C75" s="6">
        <f t="shared" ca="1" si="20"/>
        <v>56</v>
      </c>
      <c r="D75" s="10"/>
    </row>
    <row r="76" spans="1:8" x14ac:dyDescent="0.3">
      <c r="A76" s="10" t="s">
        <v>478</v>
      </c>
      <c r="B76" s="10" t="s">
        <v>25</v>
      </c>
      <c r="C76" s="6">
        <f t="shared" ca="1" si="20"/>
        <v>2</v>
      </c>
      <c r="D76" s="10"/>
    </row>
    <row r="77" spans="1:8" x14ac:dyDescent="0.3">
      <c r="A77" s="10" t="s">
        <v>735</v>
      </c>
      <c r="B77" s="10" t="s">
        <v>25</v>
      </c>
      <c r="C77" s="6">
        <f t="shared" ref="C77" ca="1" si="27">VLOOKUP(B77,OFFSET(INDIRECT("$A:$B"),0,MATCH(B$1&amp;"_Verify",INDIRECT("$1:$1"),0)-1),2,0)</f>
        <v>2</v>
      </c>
      <c r="D77" s="10"/>
    </row>
    <row r="78" spans="1:8" x14ac:dyDescent="0.3">
      <c r="A78" s="10" t="s">
        <v>729</v>
      </c>
      <c r="B78" s="10" t="s">
        <v>723</v>
      </c>
      <c r="C78" s="6">
        <f t="shared" ref="C78" ca="1" si="28">VLOOKUP(B78,OFFSET(INDIRECT("$A:$B"),0,MATCH(B$1&amp;"_Verify",INDIRECT("$1:$1"),0)-1),2,0)</f>
        <v>74</v>
      </c>
      <c r="D78" s="10"/>
    </row>
    <row r="79" spans="1:8" x14ac:dyDescent="0.3">
      <c r="A79" s="10" t="s">
        <v>479</v>
      </c>
      <c r="B79" s="10" t="s">
        <v>25</v>
      </c>
      <c r="C79" s="6">
        <f t="shared" ca="1" si="20"/>
        <v>2</v>
      </c>
      <c r="D79" s="10"/>
    </row>
    <row r="80" spans="1:8" x14ac:dyDescent="0.3">
      <c r="A80" s="10" t="s">
        <v>703</v>
      </c>
      <c r="B80" s="10" t="s">
        <v>25</v>
      </c>
      <c r="C80" s="6">
        <f t="shared" ref="C80" ca="1" si="29">VLOOKUP(B80,OFFSET(INDIRECT("$A:$B"),0,MATCH(B$1&amp;"_Verify",INDIRECT("$1:$1"),0)-1),2,0)</f>
        <v>2</v>
      </c>
      <c r="D80" s="10"/>
    </row>
    <row r="81" spans="1:8" x14ac:dyDescent="0.3">
      <c r="A81" s="10" t="s">
        <v>480</v>
      </c>
      <c r="B81" s="10" t="s">
        <v>25</v>
      </c>
      <c r="C81" s="6">
        <f t="shared" ca="1" si="20"/>
        <v>2</v>
      </c>
      <c r="D81" s="10"/>
    </row>
    <row r="82" spans="1:8" x14ac:dyDescent="0.3">
      <c r="A82" s="10" t="s">
        <v>704</v>
      </c>
      <c r="B82" s="10" t="s">
        <v>415</v>
      </c>
      <c r="C82" s="6">
        <f t="shared" ca="1" si="20"/>
        <v>42</v>
      </c>
      <c r="D82" s="10"/>
    </row>
    <row r="83" spans="1:8" x14ac:dyDescent="0.3">
      <c r="A83" s="10" t="s">
        <v>668</v>
      </c>
      <c r="B83" s="10" t="s">
        <v>25</v>
      </c>
      <c r="C83" s="6">
        <f t="shared" ref="C83" ca="1" si="30">VLOOKUP(B83,OFFSET(INDIRECT("$A:$B"),0,MATCH(B$1&amp;"_Verify",INDIRECT("$1:$1"),0)-1),2,0)</f>
        <v>2</v>
      </c>
      <c r="D83" s="10"/>
    </row>
    <row r="84" spans="1:8" x14ac:dyDescent="0.3">
      <c r="A84" s="10" t="s">
        <v>481</v>
      </c>
      <c r="B84" s="10" t="s">
        <v>663</v>
      </c>
      <c r="C84" s="6">
        <f t="shared" ca="1" si="20"/>
        <v>73</v>
      </c>
      <c r="D84" s="10"/>
    </row>
    <row r="85" spans="1:8" s="10" customFormat="1" x14ac:dyDescent="0.3">
      <c r="A85" s="10" t="s">
        <v>482</v>
      </c>
      <c r="B85" s="10" t="s">
        <v>25</v>
      </c>
      <c r="C85" s="6">
        <f t="shared" ca="1" si="20"/>
        <v>2</v>
      </c>
      <c r="F85"/>
      <c r="G85"/>
      <c r="H85"/>
    </row>
    <row r="86" spans="1:8" x14ac:dyDescent="0.3">
      <c r="A86" s="10" t="s">
        <v>484</v>
      </c>
      <c r="B86" s="10" t="s">
        <v>25</v>
      </c>
      <c r="C86" s="6">
        <f t="shared" ref="C86" ca="1" si="31">VLOOKUP(B86,OFFSET(INDIRECT("$A:$B"),0,MATCH(B$1&amp;"_Verify",INDIRECT("$1:$1"),0)-1),2,0)</f>
        <v>2</v>
      </c>
      <c r="D86" s="10"/>
    </row>
    <row r="87" spans="1:8" x14ac:dyDescent="0.3">
      <c r="A87" s="10" t="s">
        <v>706</v>
      </c>
      <c r="B87" s="10" t="s">
        <v>25</v>
      </c>
      <c r="C87" s="6">
        <f t="shared" ref="C87" ca="1" si="32">VLOOKUP(B87,OFFSET(INDIRECT("$A:$B"),0,MATCH(B$1&amp;"_Verify",INDIRECT("$1:$1"),0)-1),2,0)</f>
        <v>2</v>
      </c>
      <c r="D87" s="10"/>
    </row>
    <row r="88" spans="1:8" x14ac:dyDescent="0.3">
      <c r="A88" t="s">
        <v>108</v>
      </c>
      <c r="B88" t="s">
        <v>94</v>
      </c>
      <c r="C88" s="6">
        <f t="shared" ca="1" si="9"/>
        <v>13</v>
      </c>
      <c r="F88" s="10"/>
      <c r="G88" s="10"/>
      <c r="H88" s="10"/>
    </row>
    <row r="89" spans="1:8" x14ac:dyDescent="0.3">
      <c r="A89" t="s">
        <v>107</v>
      </c>
      <c r="B89" t="s">
        <v>106</v>
      </c>
      <c r="C89" s="6">
        <f t="shared" ca="1" si="9"/>
        <v>54</v>
      </c>
    </row>
    <row r="90" spans="1:8" x14ac:dyDescent="0.3">
      <c r="A90" t="s">
        <v>114</v>
      </c>
      <c r="B90" t="s">
        <v>113</v>
      </c>
      <c r="C90" s="6">
        <f t="shared" ca="1" si="9"/>
        <v>53</v>
      </c>
    </row>
    <row r="91" spans="1:8" x14ac:dyDescent="0.3">
      <c r="A91" t="s">
        <v>120</v>
      </c>
      <c r="B91" t="s">
        <v>94</v>
      </c>
      <c r="C91" s="6">
        <f t="shared" ca="1" si="9"/>
        <v>13</v>
      </c>
    </row>
    <row r="92" spans="1:8" x14ac:dyDescent="0.3">
      <c r="A92" t="s">
        <v>117</v>
      </c>
      <c r="B92" t="s">
        <v>137</v>
      </c>
      <c r="C92" s="6">
        <f t="shared" ca="1" si="9"/>
        <v>55</v>
      </c>
    </row>
    <row r="93" spans="1:8" x14ac:dyDescent="0.3">
      <c r="A93" s="10" t="s">
        <v>553</v>
      </c>
      <c r="B93" s="10" t="s">
        <v>548</v>
      </c>
      <c r="C93" s="6">
        <f t="shared" ref="C93:C95" ca="1" si="33">VLOOKUP(B93,OFFSET(INDIRECT("$A:$B"),0,MATCH(B$1&amp;"_Verify",INDIRECT("$1:$1"),0)-1),2,0)</f>
        <v>69</v>
      </c>
      <c r="D93" s="10"/>
    </row>
    <row r="94" spans="1:8" x14ac:dyDescent="0.3">
      <c r="A94" s="10" t="s">
        <v>600</v>
      </c>
      <c r="B94" s="10" t="s">
        <v>548</v>
      </c>
      <c r="C94" s="6">
        <f t="shared" ref="C94" ca="1" si="34">VLOOKUP(B94,OFFSET(INDIRECT("$A:$B"),0,MATCH(B$1&amp;"_Verify",INDIRECT("$1:$1"),0)-1),2,0)</f>
        <v>69</v>
      </c>
      <c r="D94" s="10"/>
    </row>
    <row r="95" spans="1:8" x14ac:dyDescent="0.3">
      <c r="A95" s="10" t="s">
        <v>570</v>
      </c>
      <c r="B95" s="10" t="s">
        <v>548</v>
      </c>
      <c r="C95" s="6">
        <f t="shared" ca="1" si="33"/>
        <v>69</v>
      </c>
      <c r="D95" s="10"/>
    </row>
    <row r="96" spans="1:8" x14ac:dyDescent="0.3">
      <c r="A96" s="10" t="s">
        <v>565</v>
      </c>
      <c r="B96" s="10" t="s">
        <v>548</v>
      </c>
      <c r="C96" s="6">
        <f t="shared" ref="C96" ca="1" si="35">VLOOKUP(B96,OFFSET(INDIRECT("$A:$B"),0,MATCH(B$1&amp;"_Verify",INDIRECT("$1:$1"),0)-1),2,0)</f>
        <v>69</v>
      </c>
      <c r="D96" s="10"/>
    </row>
    <row r="97" spans="1:4" x14ac:dyDescent="0.3">
      <c r="A97" s="10" t="s">
        <v>567</v>
      </c>
      <c r="B97" s="10" t="s">
        <v>548</v>
      </c>
      <c r="C97" s="6">
        <f t="shared" ref="C97" ca="1" si="36">VLOOKUP(B97,OFFSET(INDIRECT("$A:$B"),0,MATCH(B$1&amp;"_Verify",INDIRECT("$1:$1"),0)-1),2,0)</f>
        <v>69</v>
      </c>
      <c r="D97" s="10"/>
    </row>
    <row r="98" spans="1:4" x14ac:dyDescent="0.3">
      <c r="A98" s="10" t="s">
        <v>587</v>
      </c>
      <c r="B98" s="10" t="s">
        <v>26</v>
      </c>
      <c r="C98" s="6">
        <f t="shared" ca="1" si="9"/>
        <v>6</v>
      </c>
      <c r="D98" s="10"/>
    </row>
    <row r="99" spans="1:4" x14ac:dyDescent="0.3">
      <c r="A99" s="10" t="s">
        <v>589</v>
      </c>
      <c r="B99" s="10" t="s">
        <v>21</v>
      </c>
      <c r="C99" s="6">
        <f t="shared" ca="1" si="9"/>
        <v>7</v>
      </c>
      <c r="D99" s="10"/>
    </row>
    <row r="100" spans="1:4" x14ac:dyDescent="0.3">
      <c r="A100" s="10" t="s">
        <v>596</v>
      </c>
      <c r="B100" s="10" t="s">
        <v>590</v>
      </c>
      <c r="C100" s="6">
        <f t="shared" ref="C100" ca="1" si="37">VLOOKUP(B100,OFFSET(INDIRECT("$A:$B"),0,MATCH(B$1&amp;"_Verify",INDIRECT("$1:$1"),0)-1),2,0)</f>
        <v>70</v>
      </c>
      <c r="D100" s="10"/>
    </row>
    <row r="101" spans="1:4" x14ac:dyDescent="0.3">
      <c r="A101" s="10" t="s">
        <v>612</v>
      </c>
      <c r="B101" s="10" t="s">
        <v>590</v>
      </c>
      <c r="C101" s="6">
        <f t="shared" ref="C101" ca="1" si="38">VLOOKUP(B101,OFFSET(INDIRECT("$A:$B"),0,MATCH(B$1&amp;"_Verify",INDIRECT("$1:$1"),0)-1),2,0)</f>
        <v>70</v>
      </c>
      <c r="D101" s="10"/>
    </row>
    <row r="102" spans="1:4" x14ac:dyDescent="0.3">
      <c r="A102" s="10" t="s">
        <v>614</v>
      </c>
      <c r="B102" s="10" t="s">
        <v>605</v>
      </c>
      <c r="C102" s="6">
        <f t="shared" ref="C102:C103" ca="1" si="39">VLOOKUP(B102,OFFSET(INDIRECT("$A:$B"),0,MATCH(B$1&amp;"_Verify",INDIRECT("$1:$1"),0)-1),2,0)</f>
        <v>71</v>
      </c>
      <c r="D102" s="10"/>
    </row>
    <row r="103" spans="1:4" x14ac:dyDescent="0.3">
      <c r="A103" s="10" t="s">
        <v>618</v>
      </c>
      <c r="B103" s="10" t="s">
        <v>590</v>
      </c>
      <c r="C103" s="6">
        <f t="shared" ca="1" si="39"/>
        <v>70</v>
      </c>
      <c r="D103" s="10"/>
    </row>
    <row r="104" spans="1:4" x14ac:dyDescent="0.3">
      <c r="A104" s="10" t="s">
        <v>619</v>
      </c>
      <c r="B104" s="10" t="s">
        <v>590</v>
      </c>
      <c r="C104" s="6">
        <f t="shared" ref="C104:C105" ca="1" si="40">VLOOKUP(B104,OFFSET(INDIRECT("$A:$B"),0,MATCH(B$1&amp;"_Verify",INDIRECT("$1:$1"),0)-1),2,0)</f>
        <v>70</v>
      </c>
      <c r="D104" s="10"/>
    </row>
    <row r="105" spans="1:4" x14ac:dyDescent="0.3">
      <c r="A105" s="10" t="s">
        <v>627</v>
      </c>
      <c r="B105" s="10" t="s">
        <v>548</v>
      </c>
      <c r="C105" s="6">
        <f t="shared" ca="1" si="40"/>
        <v>69</v>
      </c>
      <c r="D105" s="10"/>
    </row>
    <row r="106" spans="1:4" x14ac:dyDescent="0.3">
      <c r="A106" s="10" t="s">
        <v>628</v>
      </c>
      <c r="B106" s="10" t="s">
        <v>548</v>
      </c>
      <c r="C106" s="6">
        <f t="shared" ref="C106" ca="1" si="41">VLOOKUP(B106,OFFSET(INDIRECT("$A:$B"),0,MATCH(B$1&amp;"_Verify",INDIRECT("$1:$1"),0)-1),2,0)</f>
        <v>69</v>
      </c>
      <c r="D106" s="10"/>
    </row>
    <row r="107" spans="1:4" x14ac:dyDescent="0.3">
      <c r="A107" s="10" t="s">
        <v>629</v>
      </c>
      <c r="B107" s="10" t="s">
        <v>548</v>
      </c>
      <c r="C107" s="6">
        <f t="shared" ref="C107" ca="1" si="42">VLOOKUP(B107,OFFSET(INDIRECT("$A:$B"),0,MATCH(B$1&amp;"_Verify",INDIRECT("$1:$1"),0)-1),2,0)</f>
        <v>69</v>
      </c>
      <c r="D107" s="10"/>
    </row>
    <row r="108" spans="1:4" x14ac:dyDescent="0.3">
      <c r="A108" s="10" t="s">
        <v>661</v>
      </c>
      <c r="B108" s="10" t="s">
        <v>656</v>
      </c>
      <c r="C108" s="6">
        <f ca="1">VLOOKUP(B108,OFFSET(INDIRECT("$A:$B"),0,MATCH(B$1&amp;"_Verify",INDIRECT("$1:$1"),0)-1),2,0)</f>
        <v>72</v>
      </c>
      <c r="D108" s="10"/>
    </row>
    <row r="109" spans="1:4" s="10" customFormat="1" x14ac:dyDescent="0.3">
      <c r="A109" s="10" t="s">
        <v>756</v>
      </c>
      <c r="B109" s="10" t="s">
        <v>748</v>
      </c>
      <c r="C109" s="6">
        <f ca="1">VLOOKUP(B109,OFFSET(INDIRECT("$A:$B"),0,MATCH(B$1&amp;"_Verify",INDIRECT("$1:$1"),0)-1),2,0)</f>
        <v>75</v>
      </c>
    </row>
    <row r="110" spans="1:4" s="10" customFormat="1" x14ac:dyDescent="0.3">
      <c r="A110" s="10" t="s">
        <v>760</v>
      </c>
      <c r="B110" s="10" t="s">
        <v>761</v>
      </c>
      <c r="C110" s="6">
        <f ca="1">VLOOKUP(B110,OFFSET(INDIRECT("$A:$B"),0,MATCH(B$1&amp;"_Verify",INDIRECT("$1:$1"),0)-1),2,0)</f>
        <v>4</v>
      </c>
    </row>
    <row r="111" spans="1:4" x14ac:dyDescent="0.3">
      <c r="A111" s="10" t="s">
        <v>763</v>
      </c>
      <c r="B111" s="10" t="s">
        <v>762</v>
      </c>
      <c r="C111" s="6">
        <f ca="1">VLOOKUP(B111,OFFSET(INDIRECT("$A:$B"),0,MATCH(B$1&amp;"_Verify",INDIRECT("$1:$1"),0)-1),2,0)</f>
        <v>76</v>
      </c>
      <c r="D111" s="10"/>
    </row>
    <row r="112" spans="1:4" x14ac:dyDescent="0.3">
      <c r="A112" s="10" t="s">
        <v>639</v>
      </c>
      <c r="B112" s="10" t="s">
        <v>24</v>
      </c>
      <c r="C112" s="6">
        <f t="shared" ref="C112" ca="1" si="43">VLOOKUP(B112,OFFSET(INDIRECT("$A:$B"),0,MATCH(B$1&amp;"_Verify",INDIRECT("$1:$1"),0)-1),2,0)</f>
        <v>4</v>
      </c>
      <c r="D112" s="10"/>
    </row>
    <row r="113" spans="1:4" x14ac:dyDescent="0.3">
      <c r="A113" s="10" t="s">
        <v>643</v>
      </c>
      <c r="B113" s="10" t="s">
        <v>24</v>
      </c>
      <c r="C113" s="6">
        <f t="shared" ref="C113" ca="1" si="44">VLOOKUP(B113,OFFSET(INDIRECT("$A:$B"),0,MATCH(B$1&amp;"_Verify",INDIRECT("$1:$1"),0)-1),2,0)</f>
        <v>4</v>
      </c>
      <c r="D113" s="10"/>
    </row>
    <row r="114" spans="1:4" x14ac:dyDescent="0.3">
      <c r="A114" s="10" t="s">
        <v>645</v>
      </c>
      <c r="B114" s="10" t="s">
        <v>24</v>
      </c>
      <c r="C114" s="6">
        <f t="shared" ref="C114" ca="1" si="45">VLOOKUP(B114,OFFSET(INDIRECT("$A:$B"),0,MATCH(B$1&amp;"_Verify",INDIRECT("$1:$1"),0)-1),2,0)</f>
        <v>4</v>
      </c>
      <c r="D114" s="10"/>
    </row>
    <row r="115" spans="1:4" x14ac:dyDescent="0.3">
      <c r="A115" t="s">
        <v>244</v>
      </c>
      <c r="B115" t="s">
        <v>21</v>
      </c>
      <c r="C115" s="6">
        <f t="shared" ca="1" si="9"/>
        <v>7</v>
      </c>
    </row>
    <row r="116" spans="1:4" x14ac:dyDescent="0.3">
      <c r="A116" t="s">
        <v>245</v>
      </c>
      <c r="B116" t="s">
        <v>21</v>
      </c>
      <c r="C116" s="6">
        <f t="shared" ca="1" si="9"/>
        <v>7</v>
      </c>
    </row>
    <row r="117" spans="1:4" x14ac:dyDescent="0.3">
      <c r="A117" t="s">
        <v>246</v>
      </c>
      <c r="B117" t="s">
        <v>21</v>
      </c>
      <c r="C117" s="6">
        <f t="shared" ca="1" si="9"/>
        <v>7</v>
      </c>
    </row>
    <row r="118" spans="1:4" x14ac:dyDescent="0.3">
      <c r="A118" t="s">
        <v>247</v>
      </c>
      <c r="B118" t="s">
        <v>21</v>
      </c>
      <c r="C118" s="6">
        <f t="shared" ca="1" si="9"/>
        <v>7</v>
      </c>
    </row>
    <row r="119" spans="1:4" x14ac:dyDescent="0.3">
      <c r="A119" t="s">
        <v>248</v>
      </c>
      <c r="B119" t="s">
        <v>21</v>
      </c>
      <c r="C119" s="6">
        <f t="shared" ca="1" si="9"/>
        <v>7</v>
      </c>
    </row>
    <row r="120" spans="1:4" x14ac:dyDescent="0.3">
      <c r="A120" t="s">
        <v>249</v>
      </c>
      <c r="B120" t="s">
        <v>21</v>
      </c>
      <c r="C120" s="6">
        <f t="shared" ca="1" si="9"/>
        <v>7</v>
      </c>
    </row>
    <row r="121" spans="1:4" x14ac:dyDescent="0.3">
      <c r="A121" t="s">
        <v>250</v>
      </c>
      <c r="B121" t="s">
        <v>21</v>
      </c>
      <c r="C121" s="6">
        <f t="shared" ca="1" si="9"/>
        <v>7</v>
      </c>
    </row>
    <row r="122" spans="1:4" x14ac:dyDescent="0.3">
      <c r="A122" t="s">
        <v>251</v>
      </c>
      <c r="B122" t="s">
        <v>21</v>
      </c>
      <c r="C122" s="6">
        <f t="shared" ca="1" si="9"/>
        <v>7</v>
      </c>
    </row>
    <row r="123" spans="1:4" x14ac:dyDescent="0.3">
      <c r="A123" t="s">
        <v>252</v>
      </c>
      <c r="B123" t="s">
        <v>21</v>
      </c>
      <c r="C123" s="6">
        <f t="shared" ca="1" si="9"/>
        <v>7</v>
      </c>
    </row>
    <row r="124" spans="1:4" x14ac:dyDescent="0.3">
      <c r="A124" s="10" t="s">
        <v>497</v>
      </c>
      <c r="B124" s="10" t="s">
        <v>21</v>
      </c>
      <c r="C124" s="6">
        <f t="shared" ref="C124:C128" ca="1" si="46">VLOOKUP(B124,OFFSET(INDIRECT("$A:$B"),0,MATCH(B$1&amp;"_Verify",INDIRECT("$1:$1"),0)-1),2,0)</f>
        <v>7</v>
      </c>
      <c r="D124" s="10"/>
    </row>
    <row r="125" spans="1:4" x14ac:dyDescent="0.3">
      <c r="A125" s="10" t="s">
        <v>500</v>
      </c>
      <c r="B125" s="10" t="s">
        <v>21</v>
      </c>
      <c r="C125" s="6">
        <f t="shared" ref="C125" ca="1" si="47">VLOOKUP(B125,OFFSET(INDIRECT("$A:$B"),0,MATCH(B$1&amp;"_Verify",INDIRECT("$1:$1"),0)-1),2,0)</f>
        <v>7</v>
      </c>
      <c r="D125" s="10"/>
    </row>
    <row r="126" spans="1:4" x14ac:dyDescent="0.3">
      <c r="A126" s="10" t="s">
        <v>498</v>
      </c>
      <c r="B126" s="10" t="s">
        <v>21</v>
      </c>
      <c r="C126" s="6">
        <f t="shared" ca="1" si="46"/>
        <v>7</v>
      </c>
      <c r="D126" s="10"/>
    </row>
    <row r="127" spans="1:4" x14ac:dyDescent="0.3">
      <c r="A127" s="10" t="s">
        <v>501</v>
      </c>
      <c r="B127" s="10" t="s">
        <v>21</v>
      </c>
      <c r="C127" s="6">
        <f t="shared" ref="C127" ca="1" si="48">VLOOKUP(B127,OFFSET(INDIRECT("$A:$B"),0,MATCH(B$1&amp;"_Verify",INDIRECT("$1:$1"),0)-1),2,0)</f>
        <v>7</v>
      </c>
      <c r="D127" s="10"/>
    </row>
    <row r="128" spans="1:4" x14ac:dyDescent="0.3">
      <c r="A128" s="10" t="s">
        <v>499</v>
      </c>
      <c r="B128" s="10" t="s">
        <v>21</v>
      </c>
      <c r="C128" s="6">
        <f t="shared" ca="1" si="46"/>
        <v>7</v>
      </c>
      <c r="D128" s="10"/>
    </row>
    <row r="129" spans="1:4" x14ac:dyDescent="0.3">
      <c r="A129" s="10" t="s">
        <v>502</v>
      </c>
      <c r="B129" s="10" t="s">
        <v>21</v>
      </c>
      <c r="C129" s="6">
        <f t="shared" ref="C129" ca="1" si="49">VLOOKUP(B129,OFFSET(INDIRECT("$A:$B"),0,MATCH(B$1&amp;"_Verify",INDIRECT("$1:$1"),0)-1),2,0)</f>
        <v>7</v>
      </c>
      <c r="D129" s="10"/>
    </row>
    <row r="130" spans="1:4" x14ac:dyDescent="0.3">
      <c r="A130" t="s">
        <v>253</v>
      </c>
      <c r="B130" t="s">
        <v>21</v>
      </c>
      <c r="C130" s="6">
        <f t="shared" ca="1" si="9"/>
        <v>7</v>
      </c>
    </row>
    <row r="131" spans="1:4" x14ac:dyDescent="0.3">
      <c r="A131" t="s">
        <v>254</v>
      </c>
      <c r="B131" t="s">
        <v>21</v>
      </c>
      <c r="C131" s="6">
        <f t="shared" ca="1" si="9"/>
        <v>7</v>
      </c>
    </row>
    <row r="132" spans="1:4" x14ac:dyDescent="0.3">
      <c r="A132" t="s">
        <v>255</v>
      </c>
      <c r="B132" t="s">
        <v>21</v>
      </c>
      <c r="C132" s="6">
        <f t="shared" ca="1" si="9"/>
        <v>7</v>
      </c>
    </row>
    <row r="133" spans="1:4" x14ac:dyDescent="0.3">
      <c r="A133" t="s">
        <v>268</v>
      </c>
      <c r="B133" t="s">
        <v>270</v>
      </c>
      <c r="C133" s="6">
        <f t="shared" ca="1" si="9"/>
        <v>14</v>
      </c>
    </row>
    <row r="134" spans="1:4" x14ac:dyDescent="0.3">
      <c r="A134" s="10" t="s">
        <v>503</v>
      </c>
      <c r="B134" s="10" t="s">
        <v>270</v>
      </c>
      <c r="C134" s="6">
        <f t="shared" ref="C134:C135" ca="1" si="50">VLOOKUP(B134,OFFSET(INDIRECT("$A:$B"),0,MATCH(B$1&amp;"_Verify",INDIRECT("$1:$1"),0)-1),2,0)</f>
        <v>14</v>
      </c>
      <c r="D134" s="10"/>
    </row>
    <row r="135" spans="1:4" x14ac:dyDescent="0.3">
      <c r="A135" s="10" t="s">
        <v>505</v>
      </c>
      <c r="B135" s="10" t="s">
        <v>270</v>
      </c>
      <c r="C135" s="6">
        <f t="shared" ca="1" si="50"/>
        <v>14</v>
      </c>
      <c r="D135" s="10"/>
    </row>
    <row r="136" spans="1:4" x14ac:dyDescent="0.3">
      <c r="A136" s="10" t="s">
        <v>507</v>
      </c>
      <c r="B136" s="10" t="s">
        <v>270</v>
      </c>
      <c r="C136" s="6">
        <f t="shared" ref="C136" ca="1" si="51">VLOOKUP(B136,OFFSET(INDIRECT("$A:$B"),0,MATCH(B$1&amp;"_Verify",INDIRECT("$1:$1"),0)-1),2,0)</f>
        <v>14</v>
      </c>
      <c r="D136" s="10"/>
    </row>
    <row r="137" spans="1:4" x14ac:dyDescent="0.3">
      <c r="A137" t="s">
        <v>269</v>
      </c>
      <c r="B137" t="s">
        <v>270</v>
      </c>
      <c r="C137" s="6">
        <f t="shared" ca="1" si="9"/>
        <v>14</v>
      </c>
    </row>
    <row r="138" spans="1:4" x14ac:dyDescent="0.3">
      <c r="A138" s="10" t="s">
        <v>508</v>
      </c>
      <c r="B138" s="10" t="s">
        <v>270</v>
      </c>
      <c r="C138" s="6">
        <f t="shared" ref="C138:C139" ca="1" si="52">VLOOKUP(B138,OFFSET(INDIRECT("$A:$B"),0,MATCH(B$1&amp;"_Verify",INDIRECT("$1:$1"),0)-1),2,0)</f>
        <v>14</v>
      </c>
      <c r="D138" s="10"/>
    </row>
    <row r="139" spans="1:4" x14ac:dyDescent="0.3">
      <c r="A139" s="10" t="s">
        <v>509</v>
      </c>
      <c r="B139" s="10" t="s">
        <v>270</v>
      </c>
      <c r="C139" s="6">
        <f t="shared" ca="1" si="52"/>
        <v>14</v>
      </c>
      <c r="D139" s="10"/>
    </row>
    <row r="140" spans="1:4" x14ac:dyDescent="0.3">
      <c r="A140" s="10" t="s">
        <v>510</v>
      </c>
      <c r="B140" s="10" t="s">
        <v>270</v>
      </c>
      <c r="C140" s="6">
        <f t="shared" ref="C140" ca="1" si="53">VLOOKUP(B140,OFFSET(INDIRECT("$A:$B"),0,MATCH(B$1&amp;"_Verify",INDIRECT("$1:$1"),0)-1),2,0)</f>
        <v>14</v>
      </c>
      <c r="D140" s="10"/>
    </row>
    <row r="141" spans="1:4" x14ac:dyDescent="0.3">
      <c r="A141" s="10" t="s">
        <v>511</v>
      </c>
      <c r="B141" s="10" t="s">
        <v>488</v>
      </c>
      <c r="C141" s="6">
        <f t="shared" ref="C141:C142" ca="1" si="54">VLOOKUP(B141,OFFSET(INDIRECT("$A:$B"),0,MATCH(B$1&amp;"_Verify",INDIRECT("$1:$1"),0)-1),2,0)</f>
        <v>64</v>
      </c>
      <c r="D141" s="10"/>
    </row>
    <row r="142" spans="1:4" x14ac:dyDescent="0.3">
      <c r="A142" s="10" t="s">
        <v>512</v>
      </c>
      <c r="B142" s="10" t="s">
        <v>490</v>
      </c>
      <c r="C142" s="6">
        <f t="shared" ca="1" si="54"/>
        <v>65</v>
      </c>
      <c r="D142" s="10"/>
    </row>
    <row r="143" spans="1:4" x14ac:dyDescent="0.3">
      <c r="A143" t="s">
        <v>172</v>
      </c>
      <c r="B143" t="s">
        <v>166</v>
      </c>
      <c r="C143" s="6">
        <f t="shared" ca="1" si="9"/>
        <v>57</v>
      </c>
    </row>
    <row r="144" spans="1:4" x14ac:dyDescent="0.3">
      <c r="A144" s="10" t="s">
        <v>515</v>
      </c>
      <c r="B144" s="10" t="s">
        <v>166</v>
      </c>
      <c r="C144" s="6">
        <f t="shared" ref="C144" ca="1" si="55">VLOOKUP(B144,OFFSET(INDIRECT("$A:$B"),0,MATCH(B$1&amp;"_Verify",INDIRECT("$1:$1"),0)-1),2,0)</f>
        <v>57</v>
      </c>
      <c r="D144" s="10"/>
    </row>
    <row r="145" spans="1:4" x14ac:dyDescent="0.3">
      <c r="A145" t="s">
        <v>173</v>
      </c>
      <c r="B145" t="s">
        <v>166</v>
      </c>
      <c r="C145" s="6">
        <f t="shared" ca="1" si="9"/>
        <v>57</v>
      </c>
    </row>
    <row r="146" spans="1:4" x14ac:dyDescent="0.3">
      <c r="A146" s="10" t="s">
        <v>516</v>
      </c>
      <c r="B146" s="10" t="s">
        <v>166</v>
      </c>
      <c r="C146" s="6">
        <f t="shared" ref="C146" ca="1" si="56">VLOOKUP(B146,OFFSET(INDIRECT("$A:$B"),0,MATCH(B$1&amp;"_Verify",INDIRECT("$1:$1"),0)-1),2,0)</f>
        <v>57</v>
      </c>
      <c r="D146" s="10"/>
    </row>
    <row r="147" spans="1:4" x14ac:dyDescent="0.3">
      <c r="A147" t="s">
        <v>174</v>
      </c>
      <c r="B147" t="s">
        <v>166</v>
      </c>
      <c r="C147" s="6">
        <f t="shared" ca="1" si="9"/>
        <v>57</v>
      </c>
    </row>
    <row r="148" spans="1:4" x14ac:dyDescent="0.3">
      <c r="A148" s="10" t="s">
        <v>517</v>
      </c>
      <c r="B148" s="10" t="s">
        <v>166</v>
      </c>
      <c r="C148" s="6">
        <f t="shared" ref="C148" ca="1" si="57">VLOOKUP(B148,OFFSET(INDIRECT("$A:$B"),0,MATCH(B$1&amp;"_Verify",INDIRECT("$1:$1"),0)-1),2,0)</f>
        <v>57</v>
      </c>
      <c r="D148" s="10"/>
    </row>
    <row r="149" spans="1:4" x14ac:dyDescent="0.3">
      <c r="A149" t="s">
        <v>175</v>
      </c>
      <c r="B149" t="s">
        <v>185</v>
      </c>
      <c r="C149" s="6">
        <f t="shared" ca="1" si="9"/>
        <v>31</v>
      </c>
    </row>
    <row r="150" spans="1:4" x14ac:dyDescent="0.3">
      <c r="A150" t="s">
        <v>176</v>
      </c>
      <c r="B150" t="s">
        <v>183</v>
      </c>
      <c r="C150" s="6">
        <f t="shared" ca="1" si="9"/>
        <v>32</v>
      </c>
    </row>
    <row r="151" spans="1:4" x14ac:dyDescent="0.3">
      <c r="A151" t="s">
        <v>177</v>
      </c>
      <c r="B151" t="s">
        <v>186</v>
      </c>
      <c r="C151" s="6">
        <f t="shared" ca="1" si="9"/>
        <v>33</v>
      </c>
    </row>
    <row r="152" spans="1:4" x14ac:dyDescent="0.3">
      <c r="A152" t="s">
        <v>178</v>
      </c>
      <c r="B152" t="s">
        <v>187</v>
      </c>
      <c r="C152" s="6">
        <f t="shared" ca="1" si="9"/>
        <v>34</v>
      </c>
    </row>
    <row r="153" spans="1:4" x14ac:dyDescent="0.3">
      <c r="A153" t="s">
        <v>179</v>
      </c>
      <c r="B153" t="s">
        <v>188</v>
      </c>
      <c r="C153" s="6">
        <f t="shared" ca="1" si="9"/>
        <v>35</v>
      </c>
    </row>
    <row r="154" spans="1:4" x14ac:dyDescent="0.3">
      <c r="A154" t="s">
        <v>180</v>
      </c>
      <c r="B154" t="s">
        <v>189</v>
      </c>
      <c r="C154" s="6">
        <f t="shared" ca="1" si="9"/>
        <v>36</v>
      </c>
    </row>
    <row r="155" spans="1:4" x14ac:dyDescent="0.3">
      <c r="A155" t="s">
        <v>181</v>
      </c>
      <c r="B155" t="s">
        <v>190</v>
      </c>
      <c r="C155" s="6">
        <f t="shared" ca="1" si="9"/>
        <v>37</v>
      </c>
    </row>
    <row r="156" spans="1:4" x14ac:dyDescent="0.3">
      <c r="A156" t="s">
        <v>182</v>
      </c>
      <c r="B156" t="s">
        <v>191</v>
      </c>
      <c r="C156" s="6">
        <f t="shared" ca="1" si="9"/>
        <v>38</v>
      </c>
    </row>
    <row r="157" spans="1:4" x14ac:dyDescent="0.3">
      <c r="A157" t="s">
        <v>271</v>
      </c>
      <c r="B157" t="s">
        <v>539</v>
      </c>
      <c r="C157" s="6">
        <f t="shared" ref="C157" ca="1" si="58">VLOOKUP(B157,OFFSET(INDIRECT("$A:$B"),0,MATCH(B$1&amp;"_Verify",INDIRECT("$1:$1"),0)-1),2,0)</f>
        <v>68</v>
      </c>
    </row>
    <row r="158" spans="1:4" x14ac:dyDescent="0.3">
      <c r="A158" t="s">
        <v>272</v>
      </c>
      <c r="B158" t="s">
        <v>539</v>
      </c>
      <c r="C158" s="6">
        <f t="shared" ref="C158" ca="1" si="59">VLOOKUP(B158,OFFSET(INDIRECT("$A:$B"),0,MATCH(B$1&amp;"_Verify",INDIRECT("$1:$1"),0)-1),2,0)</f>
        <v>68</v>
      </c>
    </row>
    <row r="159" spans="1:4" x14ac:dyDescent="0.3">
      <c r="A159" t="s">
        <v>292</v>
      </c>
      <c r="B159" t="s">
        <v>94</v>
      </c>
      <c r="C159" s="6">
        <f t="shared" ref="C159:C162" ca="1" si="60">VLOOKUP(B159,OFFSET(INDIRECT("$A:$B"),0,MATCH(B$1&amp;"_Verify",INDIRECT("$1:$1"),0)-1),2,0)</f>
        <v>13</v>
      </c>
    </row>
    <row r="160" spans="1:4" x14ac:dyDescent="0.3">
      <c r="A160" t="s">
        <v>294</v>
      </c>
      <c r="B160" t="s">
        <v>21</v>
      </c>
      <c r="C160" s="6">
        <f t="shared" ca="1" si="60"/>
        <v>7</v>
      </c>
    </row>
    <row r="161" spans="1:3" x14ac:dyDescent="0.3">
      <c r="A161" t="s">
        <v>293</v>
      </c>
      <c r="B161" t="s">
        <v>94</v>
      </c>
      <c r="C161" s="6">
        <f t="shared" ca="1" si="60"/>
        <v>13</v>
      </c>
    </row>
    <row r="162" spans="1:3" x14ac:dyDescent="0.3">
      <c r="A162" t="s">
        <v>296</v>
      </c>
      <c r="B162" t="s">
        <v>21</v>
      </c>
      <c r="C162" s="6">
        <f t="shared" ca="1" si="60"/>
        <v>7</v>
      </c>
    </row>
    <row r="163" spans="1:3" x14ac:dyDescent="0.3">
      <c r="A163" t="s">
        <v>300</v>
      </c>
      <c r="B163" s="10" t="s">
        <v>539</v>
      </c>
      <c r="C163" s="6">
        <f t="shared" ref="C163" ca="1" si="61">VLOOKUP(B163,OFFSET(INDIRECT("$A:$B"),0,MATCH(B$1&amp;"_Verify",INDIRECT("$1:$1"),0)-1),2,0)</f>
        <v>68</v>
      </c>
    </row>
    <row r="164" spans="1:3" x14ac:dyDescent="0.3">
      <c r="A164" t="s">
        <v>301</v>
      </c>
      <c r="B164" s="10" t="s">
        <v>539</v>
      </c>
      <c r="C164" s="6">
        <f t="shared" ref="C164:C166" ca="1" si="62">VLOOKUP(B164,OFFSET(INDIRECT("$A:$B"),0,MATCH(B$1&amp;"_Verify",INDIRECT("$1:$1"),0)-1),2,0)</f>
        <v>68</v>
      </c>
    </row>
    <row r="165" spans="1:3" x14ac:dyDescent="0.3">
      <c r="A165" t="s">
        <v>302</v>
      </c>
      <c r="B165" t="s">
        <v>94</v>
      </c>
      <c r="C165" s="6">
        <f t="shared" ca="1" si="62"/>
        <v>13</v>
      </c>
    </row>
    <row r="166" spans="1:3" x14ac:dyDescent="0.3">
      <c r="A166" t="s">
        <v>303</v>
      </c>
      <c r="B166" t="s">
        <v>226</v>
      </c>
      <c r="C166" s="6">
        <f t="shared" ca="1" si="62"/>
        <v>15</v>
      </c>
    </row>
    <row r="167" spans="1:3" x14ac:dyDescent="0.3">
      <c r="A167" t="s">
        <v>304</v>
      </c>
      <c r="B167" t="s">
        <v>229</v>
      </c>
      <c r="C167" s="6">
        <f t="shared" ref="C167" ca="1" si="63">VLOOKUP(B167,OFFSET(INDIRECT("$A:$B"),0,MATCH(B$1&amp;"_Verify",INDIRECT("$1:$1"),0)-1),2,0)</f>
        <v>16</v>
      </c>
    </row>
    <row r="168" spans="1:3" x14ac:dyDescent="0.3">
      <c r="A168" t="s">
        <v>305</v>
      </c>
      <c r="B168" t="s">
        <v>229</v>
      </c>
      <c r="C168" s="6">
        <f t="shared" ref="C168" ca="1" si="64">VLOOKUP(B168,OFFSET(INDIRECT("$A:$B"),0,MATCH(B$1&amp;"_Verify",INDIRECT("$1:$1"),0)-1),2,0)</f>
        <v>16</v>
      </c>
    </row>
    <row r="169" spans="1:3" x14ac:dyDescent="0.3">
      <c r="A169" t="s">
        <v>308</v>
      </c>
      <c r="B169" t="s">
        <v>230</v>
      </c>
      <c r="C169" s="6">
        <f t="shared" ref="C169" ca="1" si="65">VLOOKUP(B169,OFFSET(INDIRECT("$A:$B"),0,MATCH(B$1&amp;"_Verify",INDIRECT("$1:$1"),0)-1),2,0)</f>
        <v>17</v>
      </c>
    </row>
    <row r="170" spans="1:3" x14ac:dyDescent="0.3">
      <c r="A170" t="s">
        <v>309</v>
      </c>
      <c r="B170" t="s">
        <v>230</v>
      </c>
      <c r="C170" s="6">
        <f t="shared" ref="C170" ca="1" si="66">VLOOKUP(B170,OFFSET(INDIRECT("$A:$B"),0,MATCH(B$1&amp;"_Verify",INDIRECT("$1:$1"),0)-1),2,0)</f>
        <v>17</v>
      </c>
    </row>
    <row r="171" spans="1:3" x14ac:dyDescent="0.3">
      <c r="A171" t="s">
        <v>310</v>
      </c>
      <c r="B171" t="s">
        <v>231</v>
      </c>
      <c r="C171" s="6">
        <f t="shared" ref="C171" ca="1" si="67">VLOOKUP(B171,OFFSET(INDIRECT("$A:$B"),0,MATCH(B$1&amp;"_Verify",INDIRECT("$1:$1"),0)-1),2,0)</f>
        <v>18</v>
      </c>
    </row>
    <row r="172" spans="1:3" x14ac:dyDescent="0.3">
      <c r="A172" t="s">
        <v>311</v>
      </c>
      <c r="B172" t="s">
        <v>231</v>
      </c>
      <c r="C172" s="6">
        <f t="shared" ref="C172" ca="1" si="68">VLOOKUP(B172,OFFSET(INDIRECT("$A:$B"),0,MATCH(B$1&amp;"_Verify",INDIRECT("$1:$1"),0)-1),2,0)</f>
        <v>18</v>
      </c>
    </row>
    <row r="173" spans="1:3" x14ac:dyDescent="0.3">
      <c r="A173" t="s">
        <v>312</v>
      </c>
      <c r="B173" t="s">
        <v>232</v>
      </c>
      <c r="C173" s="6">
        <f t="shared" ref="C173" ca="1" si="69">VLOOKUP(B173,OFFSET(INDIRECT("$A:$B"),0,MATCH(B$1&amp;"_Verify",INDIRECT("$1:$1"),0)-1),2,0)</f>
        <v>19</v>
      </c>
    </row>
    <row r="174" spans="1:3" x14ac:dyDescent="0.3">
      <c r="A174" t="s">
        <v>313</v>
      </c>
      <c r="B174" t="s">
        <v>232</v>
      </c>
      <c r="C174" s="6">
        <f t="shared" ref="C174" ca="1" si="70">VLOOKUP(B174,OFFSET(INDIRECT("$A:$B"),0,MATCH(B$1&amp;"_Verify",INDIRECT("$1:$1"),0)-1),2,0)</f>
        <v>19</v>
      </c>
    </row>
    <row r="175" spans="1:3" x14ac:dyDescent="0.3">
      <c r="A175" t="s">
        <v>315</v>
      </c>
      <c r="B175" t="s">
        <v>241</v>
      </c>
      <c r="C175" s="6">
        <f t="shared" ref="C175:C185" ca="1" si="71">VLOOKUP(B175,OFFSET(INDIRECT("$A:$B"),0,MATCH(B$1&amp;"_Verify",INDIRECT("$1:$1"),0)-1),2,0)</f>
        <v>20</v>
      </c>
    </row>
    <row r="176" spans="1:3" x14ac:dyDescent="0.3">
      <c r="A176" t="s">
        <v>316</v>
      </c>
      <c r="B176" t="s">
        <v>241</v>
      </c>
      <c r="C176" s="6">
        <f t="shared" ca="1" si="71"/>
        <v>20</v>
      </c>
    </row>
    <row r="177" spans="1:4" x14ac:dyDescent="0.3">
      <c r="A177" t="s">
        <v>367</v>
      </c>
      <c r="B177" t="s">
        <v>94</v>
      </c>
      <c r="C177" s="6">
        <f t="shared" ref="C177:C179" ca="1" si="72">VLOOKUP(B177,OFFSET(INDIRECT("$A:$B"),0,MATCH(B$1&amp;"_Verify",INDIRECT("$1:$1"),0)-1),2,0)</f>
        <v>13</v>
      </c>
      <c r="D177" s="6"/>
    </row>
    <row r="178" spans="1:4" x14ac:dyDescent="0.3">
      <c r="A178" t="s">
        <v>369</v>
      </c>
      <c r="B178" t="s">
        <v>340</v>
      </c>
      <c r="C178" s="6">
        <f t="shared" ca="1" si="72"/>
        <v>21</v>
      </c>
    </row>
    <row r="179" spans="1:4" x14ac:dyDescent="0.3">
      <c r="A179" t="s">
        <v>373</v>
      </c>
      <c r="B179" t="s">
        <v>57</v>
      </c>
      <c r="C179" s="6">
        <f t="shared" ca="1" si="72"/>
        <v>11</v>
      </c>
    </row>
    <row r="180" spans="1:4" x14ac:dyDescent="0.3">
      <c r="A180" t="s">
        <v>317</v>
      </c>
      <c r="B180" t="s">
        <v>94</v>
      </c>
      <c r="C180" s="6">
        <f t="shared" ca="1" si="71"/>
        <v>13</v>
      </c>
    </row>
    <row r="181" spans="1:4" x14ac:dyDescent="0.3">
      <c r="A181" t="s">
        <v>319</v>
      </c>
      <c r="B181" t="s">
        <v>21</v>
      </c>
      <c r="C181" s="6">
        <f t="shared" ca="1" si="71"/>
        <v>7</v>
      </c>
    </row>
    <row r="182" spans="1:4" x14ac:dyDescent="0.3">
      <c r="A182" s="10" t="s">
        <v>519</v>
      </c>
      <c r="B182" s="10" t="s">
        <v>94</v>
      </c>
      <c r="C182" s="6">
        <f t="shared" ca="1" si="71"/>
        <v>13</v>
      </c>
      <c r="D182" s="10"/>
    </row>
    <row r="183" spans="1:4" x14ac:dyDescent="0.3">
      <c r="A183" s="10" t="s">
        <v>521</v>
      </c>
      <c r="B183" s="10" t="s">
        <v>21</v>
      </c>
      <c r="C183" s="6">
        <f t="shared" ca="1" si="71"/>
        <v>7</v>
      </c>
      <c r="D183" s="10"/>
    </row>
    <row r="184" spans="1:4" x14ac:dyDescent="0.3">
      <c r="A184" t="s">
        <v>374</v>
      </c>
      <c r="B184" t="s">
        <v>344</v>
      </c>
      <c r="C184" s="6">
        <f t="shared" ca="1" si="71"/>
        <v>61</v>
      </c>
    </row>
    <row r="185" spans="1:4" x14ac:dyDescent="0.3">
      <c r="A185" t="s">
        <v>375</v>
      </c>
      <c r="B185" t="s">
        <v>348</v>
      </c>
      <c r="C185" s="6">
        <f t="shared" ca="1" si="71"/>
        <v>59</v>
      </c>
    </row>
    <row r="186" spans="1:4" x14ac:dyDescent="0.3">
      <c r="A186" t="s">
        <v>320</v>
      </c>
      <c r="B186" t="s">
        <v>242</v>
      </c>
      <c r="C186" s="6">
        <f t="shared" ref="C186:C189" ca="1" si="73">VLOOKUP(B186,OFFSET(INDIRECT("$A:$B"),0,MATCH(B$1&amp;"_Verify",INDIRECT("$1:$1"),0)-1),2,0)</f>
        <v>58</v>
      </c>
    </row>
    <row r="187" spans="1:4" x14ac:dyDescent="0.3">
      <c r="A187" s="10" t="s">
        <v>523</v>
      </c>
      <c r="B187" s="10" t="s">
        <v>242</v>
      </c>
      <c r="C187" s="6">
        <f t="shared" ref="C187" ca="1" si="74">VLOOKUP(B187,OFFSET(INDIRECT("$A:$B"),0,MATCH(B$1&amp;"_Verify",INDIRECT("$1:$1"),0)-1),2,0)</f>
        <v>58</v>
      </c>
      <c r="D187" s="10"/>
    </row>
    <row r="188" spans="1:4" x14ac:dyDescent="0.3">
      <c r="A188" t="s">
        <v>331</v>
      </c>
      <c r="B188" t="s">
        <v>275</v>
      </c>
      <c r="C188" s="6">
        <f t="shared" ca="1" si="73"/>
        <v>40</v>
      </c>
    </row>
    <row r="189" spans="1:4" x14ac:dyDescent="0.3">
      <c r="A189" t="s">
        <v>333</v>
      </c>
      <c r="B189" t="s">
        <v>54</v>
      </c>
      <c r="C189" s="6">
        <f t="shared" ca="1" si="73"/>
        <v>8</v>
      </c>
    </row>
    <row r="190" spans="1:4" x14ac:dyDescent="0.3">
      <c r="A190" t="s">
        <v>322</v>
      </c>
      <c r="B190" t="s">
        <v>276</v>
      </c>
      <c r="C190" s="6">
        <f t="shared" ref="C190" ca="1" si="75">VLOOKUP(B190,OFFSET(INDIRECT("$A:$B"),0,MATCH(B$1&amp;"_Verify",INDIRECT("$1:$1"),0)-1),2,0)</f>
        <v>39</v>
      </c>
    </row>
    <row r="191" spans="1:4" x14ac:dyDescent="0.3">
      <c r="A191" t="s">
        <v>324</v>
      </c>
      <c r="B191" t="s">
        <v>55</v>
      </c>
      <c r="C191" s="6">
        <f t="shared" ref="C191" ca="1" si="76">VLOOKUP(B191,OFFSET(INDIRECT("$A:$B"),0,MATCH(B$1&amp;"_Verify",INDIRECT("$1:$1"),0)-1),2,0)</f>
        <v>9</v>
      </c>
    </row>
    <row r="192" spans="1:4" x14ac:dyDescent="0.3">
      <c r="A192" t="s">
        <v>354</v>
      </c>
      <c r="B192" t="s">
        <v>347</v>
      </c>
      <c r="C192" s="6">
        <f t="shared" ref="C192" ca="1" si="77">VLOOKUP(B192,OFFSET(INDIRECT("$A:$B"),0,MATCH(B$1&amp;"_Verify",INDIRECT("$1:$1"),0)-1),2,0)</f>
        <v>41</v>
      </c>
    </row>
    <row r="193" spans="1:4" x14ac:dyDescent="0.3">
      <c r="A193" t="s">
        <v>355</v>
      </c>
      <c r="B193" t="s">
        <v>286</v>
      </c>
      <c r="C193" s="6">
        <f t="shared" ref="C193" ca="1" si="78">VLOOKUP(B193,OFFSET(INDIRECT("$A:$B"),0,MATCH(B$1&amp;"_Verify",INDIRECT("$1:$1"),0)-1),2,0)</f>
        <v>60</v>
      </c>
    </row>
    <row r="194" spans="1:4" x14ac:dyDescent="0.3">
      <c r="A194" t="s">
        <v>379</v>
      </c>
      <c r="B194" t="s">
        <v>380</v>
      </c>
      <c r="C194" s="6">
        <f t="shared" ref="C194:C196" ca="1" si="79">VLOOKUP(B194,OFFSET(INDIRECT("$A:$B"),0,MATCH(B$1&amp;"_Verify",INDIRECT("$1:$1"),0)-1),2,0)</f>
        <v>62</v>
      </c>
    </row>
    <row r="195" spans="1:4" x14ac:dyDescent="0.3">
      <c r="A195" s="10" t="s">
        <v>529</v>
      </c>
      <c r="B195" s="10" t="s">
        <v>532</v>
      </c>
      <c r="C195" s="6">
        <f t="shared" ca="1" si="79"/>
        <v>66</v>
      </c>
      <c r="D195" s="10"/>
    </row>
    <row r="196" spans="1:4" x14ac:dyDescent="0.3">
      <c r="A196" s="10" t="s">
        <v>531</v>
      </c>
      <c r="B196" s="10" t="s">
        <v>532</v>
      </c>
      <c r="C196" s="6">
        <f t="shared" ca="1" si="79"/>
        <v>66</v>
      </c>
      <c r="D196" s="10"/>
    </row>
    <row r="197" spans="1:4" x14ac:dyDescent="0.3">
      <c r="A197" s="10" t="s">
        <v>545</v>
      </c>
      <c r="B197" s="10" t="s">
        <v>535</v>
      </c>
      <c r="C197" s="6">
        <f t="shared" ref="C197" ca="1" si="80">VLOOKUP(B197,OFFSET(INDIRECT("$A:$B"),0,MATCH(B$1&amp;"_Verify",INDIRECT("$1:$1"),0)-1),2,0)</f>
        <v>67</v>
      </c>
      <c r="D197" s="10"/>
    </row>
    <row r="198" spans="1:4" x14ac:dyDescent="0.3">
      <c r="A198" t="s">
        <v>388</v>
      </c>
      <c r="B198" t="s">
        <v>385</v>
      </c>
      <c r="C198" s="6">
        <f t="shared" ref="C198" ca="1" si="81">VLOOKUP(B198,OFFSET(INDIRECT("$A:$B"),0,MATCH(B$1&amp;"_Verify",INDIRECT("$1:$1"),0)-1),2,0)</f>
        <v>22</v>
      </c>
    </row>
    <row r="199" spans="1:4" x14ac:dyDescent="0.3">
      <c r="A199" t="s">
        <v>402</v>
      </c>
      <c r="B199" t="s">
        <v>385</v>
      </c>
      <c r="C199" s="6">
        <f t="shared" ref="C199" ca="1" si="82">VLOOKUP(B199,OFFSET(INDIRECT("$A:$B"),0,MATCH(B$1&amp;"_Verify",INDIRECT("$1:$1"),0)-1),2,0)</f>
        <v>22</v>
      </c>
    </row>
    <row r="200" spans="1:4" x14ac:dyDescent="0.3">
      <c r="A200" t="s">
        <v>390</v>
      </c>
      <c r="B200" t="s">
        <v>385</v>
      </c>
      <c r="C200" s="6">
        <f t="shared" ref="C200:C201" ca="1" si="83">VLOOKUP(B200,OFFSET(INDIRECT("$A:$B"),0,MATCH(B$1&amp;"_Verify",INDIRECT("$1:$1"),0)-1),2,0)</f>
        <v>22</v>
      </c>
    </row>
    <row r="201" spans="1:4" x14ac:dyDescent="0.3">
      <c r="A201" t="s">
        <v>403</v>
      </c>
      <c r="B201" t="s">
        <v>385</v>
      </c>
      <c r="C201" s="6">
        <f t="shared" ca="1" si="83"/>
        <v>22</v>
      </c>
    </row>
  </sheetData>
  <phoneticPr fontId="1" type="noConversion"/>
  <dataValidations count="1">
    <dataValidation type="list" allowBlank="1" showInputMessage="1" showErrorMessage="1" sqref="B2:B201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514"/>
  <sheetViews>
    <sheetView tabSelected="1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I40" sqref="I40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6.7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111</v>
      </c>
      <c r="B1" s="1" t="s">
        <v>27</v>
      </c>
      <c r="C1" s="1" t="s">
        <v>112</v>
      </c>
      <c r="D1" s="1" t="s">
        <v>28</v>
      </c>
      <c r="E1" s="1" t="s">
        <v>47</v>
      </c>
      <c r="F1" s="1" t="s">
        <v>52</v>
      </c>
      <c r="G1" s="1" t="s">
        <v>36</v>
      </c>
      <c r="H1" s="1" t="s">
        <v>53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143</v>
      </c>
      <c r="N1" s="1" t="s">
        <v>144</v>
      </c>
      <c r="O1" s="7" t="s">
        <v>5</v>
      </c>
      <c r="P1" s="1" t="s">
        <v>6</v>
      </c>
      <c r="Q1" s="1" t="s">
        <v>215</v>
      </c>
      <c r="R1" s="1" t="s">
        <v>216</v>
      </c>
      <c r="S1" s="7" t="s">
        <v>77</v>
      </c>
      <c r="T1" s="1" t="s">
        <v>7</v>
      </c>
      <c r="U1" s="1" t="s">
        <v>8</v>
      </c>
      <c r="V1" s="1" t="s">
        <v>78</v>
      </c>
      <c r="W1" s="1" t="s">
        <v>98</v>
      </c>
      <c r="Y1" s="1" t="s">
        <v>145</v>
      </c>
      <c r="Z1" s="1" t="s">
        <v>210</v>
      </c>
      <c r="AB1" s="1" t="s">
        <v>218</v>
      </c>
      <c r="AC1" s="1" t="s">
        <v>217</v>
      </c>
    </row>
    <row r="2" spans="1:29" ht="103.5" hidden="1" customHeight="1" outlineLevel="1" x14ac:dyDescent="0.3">
      <c r="E2" s="1" t="s">
        <v>764</v>
      </c>
      <c r="F2" s="4" t="str">
        <f>IF(ISBLANK(VLOOKUP($E2,어펙터인자!$1:$1048576,MATCH(F$1,어펙터인자!$1:$1,0),0)),"",VLOOKUP($E2,어펙터인자!$1:$1048576,MATCH(F$1,어펙터인자!$1:$1,0),0))</f>
        <v>전투 시작부터 버로우한다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/>
      </c>
      <c r="J2" s="4" t="str">
        <f>IF(ISBLANK(VLOOKUP($E2,어펙터인자!$1:$1048576,MATCH(J$1,어펙터인자!$1:$1,0),0)),"",VLOOKUP($E2,어펙터인자!$1:$1048576,MATCH(J$1,어펙터인자!$1:$1,0),0))</f>
        <v/>
      </c>
      <c r="K2" s="4" t="str">
        <f>IF(ISBLANK(VLOOKUP($E2,어펙터인자!$1:$1048576,MATCH(K$1,어펙터인자!$1:$1,0),0)),"",VLOOKUP($E2,어펙터인자!$1:$1048576,MATCH(K$1,어펙터인자!$1:$1,0),0))</f>
        <v/>
      </c>
      <c r="L2" s="4" t="str">
        <f>IF(ISBLANK(VLOOKUP($E2,어펙터인자!$1:$1048576,MATCH(L$1,어펙터인자!$1:$1,0),0)),"",VLOOKUP($E2,어펙터인자!$1:$1048576,MATCH(L$1,어펙터인자!$1:$1,0),0))</f>
        <v/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/>
      </c>
      <c r="O2" s="8" t="str">
        <f>IF(ISBLANK(VLOOKUP($E2,어펙터인자!$1:$1048576,MATCH(O$1,어펙터인자!$1:$1,0),0)),"",VLOOKUP($E2,어펙터인자!$1:$1048576,MATCH(O$1,어펙터인자!$1:$1,0),0))</f>
        <v/>
      </c>
      <c r="P2" s="4" t="str">
        <f>IF(ISBLANK(VLOOKUP($E2,어펙터인자!$1:$1048576,MATCH(P$1,어펙터인자!$1:$1,0),0)),"",VLOOKUP($E2,어펙터인자!$1:$1048576,MATCH(P$1,어펙터인자!$1:$1,0),0))</f>
        <v/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/>
      </c>
      <c r="S2" s="8" t="str">
        <f>IF(ISBLANK(VLOOKUP($E2,어펙터인자!$1:$1048576,MATCH(S$1,어펙터인자!$1:$1,0),0)),"",VLOOKUP($E2,어펙터인자!$1:$1048576,MATCH(S$1,어펙터인자!$1:$1,0),0))</f>
        <v/>
      </c>
      <c r="T2" s="4" t="str">
        <f>IF(ISBLANK(VLOOKUP($E2,어펙터인자!$1:$1048576,MATCH(T$1,어펙터인자!$1:$1,0),0)),"",VLOOKUP($E2,어펙터인자!$1:$1048576,MATCH(T$1,어펙터인자!$1:$1,0),0))</f>
        <v/>
      </c>
      <c r="U2" s="4" t="str">
        <f>IF(ISBLANK(VLOOKUP($E2,어펙터인자!$1:$1048576,MATCH(U$1,어펙터인자!$1:$1,0),0)),"",VLOOKUP($E2,어펙터인자!$1:$1048576,MATCH(U$1,어펙터인자!$1:$1,0),0))</f>
        <v/>
      </c>
      <c r="V2" s="4" t="str">
        <f>IF(ISBLANK(VLOOKUP($E2,어펙터인자!$1:$1048576,MATCH(V$1,어펙터인자!$1:$1,0),0)),"",VLOOKUP($E2,어펙터인자!$1:$1048576,MATCH(V$1,어펙터인자!$1:$1,0),0))</f>
        <v/>
      </c>
      <c r="W2" s="4" t="str">
        <f>IF(ISBLANK(VLOOKUP($E2,어펙터인자!$1:$1048576,MATCH(W$1,어펙터인자!$1:$1,0),0)),"",VLOOKUP($E2,어펙터인자!$1:$1048576,MATCH(W$1,어펙터인자!$1:$1,0),0))</f>
        <v/>
      </c>
      <c r="Y2" s="1" t="s">
        <v>146</v>
      </c>
      <c r="Z2" s="1">
        <v>0</v>
      </c>
      <c r="AB2" s="1" t="s">
        <v>219</v>
      </c>
      <c r="AC2" s="1">
        <v>1</v>
      </c>
    </row>
    <row r="3" spans="1:29" collapsed="1" x14ac:dyDescent="0.3">
      <c r="A3" s="1" t="str">
        <f t="shared" ref="A3:A117" si="0">B3&amp;"_"&amp;TEXT(D3,"00")</f>
        <v>NormalAttack0.8_01</v>
      </c>
      <c r="B3" s="1" t="s">
        <v>582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0.8</v>
      </c>
      <c r="L3" s="1">
        <v>0</v>
      </c>
      <c r="O3" s="7" t="str">
        <f t="shared" ref="O3:O119" ca="1" si="1">IF(NOT(ISBLANK(N3)),N3,
IF(ISBLANK(M3),"",
VLOOKUP(M3,OFFSET(INDIRECT("$A:$B"),0,MATCH(M$1&amp;"_Verify",INDIRECT("$1:$1"),0)-1),2,0)
))</f>
        <v/>
      </c>
      <c r="S3" s="7" t="str">
        <f t="shared" ref="S3:S172" ca="1" si="2">IF(NOT(ISBLANK(R3)),R3,
IF(ISBLANK(Q3),"",
VLOOKUP(Q3,OFFSET(INDIRECT("$A:$B"),0,MATCH(Q$1&amp;"_Verify",INDIRECT("$1:$1"),0)-1),2,0)
))</f>
        <v/>
      </c>
      <c r="Y3" s="1" t="s">
        <v>147</v>
      </c>
      <c r="Z3" s="1">
        <v>1</v>
      </c>
      <c r="AB3" s="1" t="s">
        <v>220</v>
      </c>
      <c r="AC3" s="1">
        <v>2</v>
      </c>
    </row>
    <row r="4" spans="1:29" x14ac:dyDescent="0.3">
      <c r="A4" s="1" t="str">
        <f t="shared" ref="A4:A6" si="3">B4&amp;"_"&amp;TEXT(D4,"00")</f>
        <v>NormalAttack01_01</v>
      </c>
      <c r="B4" s="1" t="s">
        <v>29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v>1</v>
      </c>
      <c r="L4" s="1">
        <v>0</v>
      </c>
      <c r="O4" s="7" t="str">
        <f t="shared" ref="O4:O6" ca="1" si="4">IF(NOT(ISBLANK(N4)),N4,
IF(ISBLANK(M4),"",
VLOOKUP(M4,OFFSET(INDIRECT("$A:$B"),0,MATCH(M$1&amp;"_Verify",INDIRECT("$1:$1"),0)-1),2,0)
))</f>
        <v/>
      </c>
      <c r="S4" s="7" t="str">
        <f t="shared" ref="S4:S6" ca="1" si="5">IF(NOT(ISBLANK(R4)),R4,
IF(ISBLANK(Q4),"",
VLOOKUP(Q4,OFFSET(INDIRECT("$A:$B"),0,MATCH(Q$1&amp;"_Verify",INDIRECT("$1:$1"),0)-1),2,0)
))</f>
        <v/>
      </c>
      <c r="Y4" s="1" t="s">
        <v>148</v>
      </c>
      <c r="Z4" s="1">
        <v>2</v>
      </c>
      <c r="AB4" s="1" t="s">
        <v>221</v>
      </c>
      <c r="AC4" s="1">
        <v>3</v>
      </c>
    </row>
    <row r="5" spans="1:29" x14ac:dyDescent="0.3">
      <c r="A5" s="1" t="str">
        <f t="shared" si="3"/>
        <v>NormalAttack1.25_01</v>
      </c>
      <c r="B5" s="1" t="s">
        <v>555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H5" s="1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1">
        <v>1.25</v>
      </c>
      <c r="L5" s="1">
        <v>0</v>
      </c>
      <c r="O5" s="7" t="str">
        <f t="shared" ca="1" si="4"/>
        <v/>
      </c>
      <c r="S5" s="7" t="str">
        <f t="shared" ca="1" si="5"/>
        <v/>
      </c>
      <c r="Y5" s="1" t="s">
        <v>149</v>
      </c>
      <c r="Z5" s="1">
        <v>3</v>
      </c>
      <c r="AB5" s="1" t="s">
        <v>222</v>
      </c>
      <c r="AC5" s="1">
        <v>4</v>
      </c>
    </row>
    <row r="6" spans="1:29" x14ac:dyDescent="0.3">
      <c r="A6" s="1" t="str">
        <f t="shared" si="3"/>
        <v>NormalAttack1.5_01</v>
      </c>
      <c r="B6" s="1" t="s">
        <v>556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1.5</v>
      </c>
      <c r="L6" s="1">
        <v>0</v>
      </c>
      <c r="O6" s="7" t="str">
        <f t="shared" ca="1" si="4"/>
        <v/>
      </c>
      <c r="S6" s="7" t="str">
        <f t="shared" ca="1" si="5"/>
        <v/>
      </c>
      <c r="Y6" s="1" t="s">
        <v>150</v>
      </c>
      <c r="Z6" s="1">
        <v>4</v>
      </c>
      <c r="AB6" s="1" t="s">
        <v>223</v>
      </c>
      <c r="AC6" s="1">
        <v>5</v>
      </c>
    </row>
    <row r="7" spans="1:29" x14ac:dyDescent="0.3">
      <c r="A7" s="1" t="str">
        <f t="shared" ref="A7:A8" si="6">B7&amp;"_"&amp;TEXT(D7,"00")</f>
        <v>NormalAttack2.0_01</v>
      </c>
      <c r="B7" s="1" t="s">
        <v>578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BaseDamage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2</v>
      </c>
      <c r="L7" s="1">
        <v>0</v>
      </c>
      <c r="O7" s="7" t="str">
        <f t="shared" ref="O7:O8" ca="1" si="7">IF(NOT(ISBLANK(N7)),N7,
IF(ISBLANK(M7),"",
VLOOKUP(M7,OFFSET(INDIRECT("$A:$B"),0,MATCH(M$1&amp;"_Verify",INDIRECT("$1:$1"),0)-1),2,0)
))</f>
        <v/>
      </c>
      <c r="S7" s="7" t="str">
        <f t="shared" ref="S7:S8" ca="1" si="8">IF(NOT(ISBLANK(R7)),R7,
IF(ISBLANK(Q7),"",
VLOOKUP(Q7,OFFSET(INDIRECT("$A:$B"),0,MATCH(Q$1&amp;"_Verify",INDIRECT("$1:$1"),0)-1),2,0)
))</f>
        <v/>
      </c>
      <c r="Y7" s="1" t="s">
        <v>151</v>
      </c>
      <c r="Z7" s="1">
        <v>5</v>
      </c>
      <c r="AB7" s="1" t="s">
        <v>224</v>
      </c>
      <c r="AC7" s="1">
        <v>6</v>
      </c>
    </row>
    <row r="8" spans="1:29" x14ac:dyDescent="0.3">
      <c r="A8" s="1" t="str">
        <f t="shared" si="6"/>
        <v>NormalAttack3.0_01</v>
      </c>
      <c r="B8" s="1" t="s">
        <v>579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BaseDamage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3</v>
      </c>
      <c r="L8" s="1">
        <v>0</v>
      </c>
      <c r="O8" s="7" t="str">
        <f t="shared" ca="1" si="7"/>
        <v/>
      </c>
      <c r="S8" s="7" t="str">
        <f t="shared" ca="1" si="8"/>
        <v/>
      </c>
      <c r="Y8" s="1" t="s">
        <v>152</v>
      </c>
      <c r="Z8" s="1">
        <v>6</v>
      </c>
    </row>
    <row r="9" spans="1:29" x14ac:dyDescent="0.3">
      <c r="A9" s="1" t="str">
        <f t="shared" ref="A9" si="9">B9&amp;"_"&amp;TEXT(D9,"00")</f>
        <v>NormalAttackMelee0.8_01</v>
      </c>
      <c r="B9" s="1" t="s">
        <v>583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BaseDamage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0.8</v>
      </c>
      <c r="L9" s="1">
        <v>1</v>
      </c>
      <c r="O9" s="7" t="str">
        <f t="shared" ref="O9" ca="1" si="10">IF(NOT(ISBLANK(N9)),N9,
IF(ISBLANK(M9),"",
VLOOKUP(M9,OFFSET(INDIRECT("$A:$B"),0,MATCH(M$1&amp;"_Verify",INDIRECT("$1:$1"),0)-1),2,0)
))</f>
        <v/>
      </c>
      <c r="S9" s="7" t="str">
        <f t="shared" ref="S9" ca="1" si="11">IF(NOT(ISBLANK(R9)),R9,
IF(ISBLANK(Q9),"",
VLOOKUP(Q9,OFFSET(INDIRECT("$A:$B"),0,MATCH(Q$1&amp;"_Verify",INDIRECT("$1:$1"),0)-1),2,0)
))</f>
        <v/>
      </c>
      <c r="Y9" s="1" t="s">
        <v>153</v>
      </c>
      <c r="Z9" s="1">
        <v>7</v>
      </c>
    </row>
    <row r="10" spans="1:29" x14ac:dyDescent="0.3">
      <c r="A10" s="1" t="str">
        <f t="shared" ref="A10:A12" si="12">B10&amp;"_"&amp;TEXT(D10,"00")</f>
        <v>NormalAttackMelee01_01</v>
      </c>
      <c r="B10" s="1" t="s">
        <v>546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BaseDamage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1</v>
      </c>
      <c r="L10" s="1">
        <v>1</v>
      </c>
      <c r="O10" s="7" t="str">
        <f t="shared" ref="O10:O12" ca="1" si="13">IF(NOT(ISBLANK(N10)),N10,
IF(ISBLANK(M10),"",
VLOOKUP(M10,OFFSET(INDIRECT("$A:$B"),0,MATCH(M$1&amp;"_Verify",INDIRECT("$1:$1"),0)-1),2,0)
))</f>
        <v/>
      </c>
      <c r="S10" s="7" t="str">
        <f t="shared" ref="S10:S12" ca="1" si="14">IF(NOT(ISBLANK(R10)),R10,
IF(ISBLANK(Q10),"",
VLOOKUP(Q10,OFFSET(INDIRECT("$A:$B"),0,MATCH(Q$1&amp;"_Verify",INDIRECT("$1:$1"),0)-1),2,0)
))</f>
        <v/>
      </c>
      <c r="Y10" s="1" t="s">
        <v>154</v>
      </c>
      <c r="Z10" s="1">
        <v>8</v>
      </c>
    </row>
    <row r="11" spans="1:29" x14ac:dyDescent="0.3">
      <c r="A11" s="1" t="str">
        <f t="shared" si="12"/>
        <v>NormalAttackMelee1.25_01</v>
      </c>
      <c r="B11" s="1" t="s">
        <v>557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BaseDamage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1.25</v>
      </c>
      <c r="L11" s="1">
        <v>1</v>
      </c>
      <c r="O11" s="7" t="str">
        <f t="shared" ca="1" si="13"/>
        <v/>
      </c>
      <c r="S11" s="7" t="str">
        <f t="shared" ca="1" si="14"/>
        <v/>
      </c>
      <c r="Y11" s="1" t="s">
        <v>155</v>
      </c>
      <c r="Z11" s="1">
        <v>9</v>
      </c>
    </row>
    <row r="12" spans="1:29" x14ac:dyDescent="0.3">
      <c r="A12" s="1" t="str">
        <f t="shared" si="12"/>
        <v>NormalAttackMelee1.5_01</v>
      </c>
      <c r="B12" s="1" t="s">
        <v>558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BaseDamage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1.5</v>
      </c>
      <c r="L12" s="1">
        <v>1</v>
      </c>
      <c r="O12" s="7" t="str">
        <f t="shared" ca="1" si="13"/>
        <v/>
      </c>
      <c r="S12" s="7" t="str">
        <f t="shared" ca="1" si="14"/>
        <v/>
      </c>
      <c r="Y12" s="1" t="s">
        <v>156</v>
      </c>
      <c r="Z12" s="1">
        <v>10</v>
      </c>
    </row>
    <row r="13" spans="1:29" x14ac:dyDescent="0.3">
      <c r="A13" s="1" t="str">
        <f t="shared" ref="A13:A18" si="15">B13&amp;"_"&amp;TEXT(D13,"00")</f>
        <v>NormalAttackMelee2.0_01</v>
      </c>
      <c r="B13" s="1" t="s">
        <v>580</v>
      </c>
      <c r="C13" s="1" t="str">
        <f>IF(ISERROR(VLOOKUP(B13,AffectorValueTable!$A:$A,1,0)),"어펙터밸류없음","")</f>
        <v/>
      </c>
      <c r="D13" s="1">
        <v>1</v>
      </c>
      <c r="E13" s="1" t="str">
        <f>VLOOKUP($B13,AffectorValueTable!$1:$1048576,MATCH(AffectorValueTable!$B$1,AffectorValueTable!$1:$1,0),0)</f>
        <v>BaseDamage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2</v>
      </c>
      <c r="L13" s="1">
        <v>1</v>
      </c>
      <c r="O13" s="7" t="str">
        <f t="shared" ref="O13:O18" ca="1" si="16">IF(NOT(ISBLANK(N13)),N13,
IF(ISBLANK(M13),"",
VLOOKUP(M13,OFFSET(INDIRECT("$A:$B"),0,MATCH(M$1&amp;"_Verify",INDIRECT("$1:$1"),0)-1),2,0)
))</f>
        <v/>
      </c>
      <c r="S13" s="7" t="str">
        <f t="shared" ref="S13:S18" ca="1" si="17">IF(NOT(ISBLANK(R13)),R13,
IF(ISBLANK(Q13),"",
VLOOKUP(Q13,OFFSET(INDIRECT("$A:$B"),0,MATCH(Q$1&amp;"_Verify",INDIRECT("$1:$1"),0)-1),2,0)
))</f>
        <v/>
      </c>
      <c r="Y13" s="1" t="s">
        <v>157</v>
      </c>
      <c r="Z13" s="1">
        <v>11</v>
      </c>
    </row>
    <row r="14" spans="1:29" x14ac:dyDescent="0.3">
      <c r="A14" s="1" t="str">
        <f t="shared" si="15"/>
        <v>NormalAttackMelee3.0_01</v>
      </c>
      <c r="B14" s="1" t="s">
        <v>581</v>
      </c>
      <c r="C14" s="1" t="str">
        <f>IF(ISERROR(VLOOKUP(B14,AffectorValueTable!$A:$A,1,0)),"어펙터밸류없음","")</f>
        <v/>
      </c>
      <c r="D14" s="1">
        <v>1</v>
      </c>
      <c r="E14" s="1" t="str">
        <f>VLOOKUP($B14,AffectorValueTable!$1:$1048576,MATCH(AffectorValueTable!$B$1,AffectorValueTable!$1:$1,0),0)</f>
        <v>BaseDamage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3</v>
      </c>
      <c r="L14" s="1">
        <v>1</v>
      </c>
      <c r="O14" s="7" t="str">
        <f t="shared" ca="1" si="16"/>
        <v/>
      </c>
      <c r="S14" s="7" t="str">
        <f t="shared" ca="1" si="17"/>
        <v/>
      </c>
      <c r="Y14" s="1" t="s">
        <v>158</v>
      </c>
      <c r="Z14" s="1">
        <v>12</v>
      </c>
    </row>
    <row r="15" spans="1:29" x14ac:dyDescent="0.3">
      <c r="A15" s="1" t="str">
        <f t="shared" si="15"/>
        <v>NormalAttackEtc0.8_01</v>
      </c>
      <c r="B15" s="1" t="s">
        <v>647</v>
      </c>
      <c r="C15" s="1" t="str">
        <f>IF(ISERROR(VLOOKUP(B15,AffectorValueTable!$A:$A,1,0)),"어펙터밸류없음","")</f>
        <v/>
      </c>
      <c r="D15" s="1">
        <v>1</v>
      </c>
      <c r="E15" s="1" t="str">
        <f>VLOOKUP($B15,AffectorValueTable!$1:$1048576,MATCH(AffectorValueTable!$B$1,AffectorValueTable!$1:$1,0),0)</f>
        <v>BaseDamage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0.8</v>
      </c>
      <c r="L15" s="1">
        <v>2</v>
      </c>
      <c r="O15" s="7" t="str">
        <f t="shared" ca="1" si="16"/>
        <v/>
      </c>
      <c r="S15" s="7" t="str">
        <f t="shared" ca="1" si="17"/>
        <v/>
      </c>
      <c r="Y15" s="1" t="s">
        <v>159</v>
      </c>
      <c r="Z15" s="1">
        <v>13</v>
      </c>
    </row>
    <row r="16" spans="1:29" x14ac:dyDescent="0.3">
      <c r="A16" s="1" t="str">
        <f t="shared" si="15"/>
        <v>NormalAttackEtc01_01</v>
      </c>
      <c r="B16" s="1" t="s">
        <v>648</v>
      </c>
      <c r="C16" s="1" t="str">
        <f>IF(ISERROR(VLOOKUP(B16,AffectorValueTable!$A:$A,1,0)),"어펙터밸류없음","")</f>
        <v/>
      </c>
      <c r="D16" s="1">
        <v>1</v>
      </c>
      <c r="E16" s="1" t="str">
        <f>VLOOKUP($B16,AffectorValueTable!$1:$1048576,MATCH(AffectorValueTable!$B$1,AffectorValueTable!$1:$1,0),0)</f>
        <v>BaseDamage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1</v>
      </c>
      <c r="L16" s="1">
        <v>2</v>
      </c>
      <c r="O16" s="7" t="str">
        <f t="shared" ca="1" si="16"/>
        <v/>
      </c>
      <c r="S16" s="7" t="str">
        <f t="shared" ca="1" si="17"/>
        <v/>
      </c>
      <c r="Y16" s="1" t="s">
        <v>160</v>
      </c>
      <c r="Z16" s="1">
        <v>14</v>
      </c>
    </row>
    <row r="17" spans="1:26" x14ac:dyDescent="0.3">
      <c r="A17" s="1" t="str">
        <f t="shared" si="15"/>
        <v>NormalAttackEtc1.25_01</v>
      </c>
      <c r="B17" s="1" t="s">
        <v>649</v>
      </c>
      <c r="C17" s="1" t="str">
        <f>IF(ISERROR(VLOOKUP(B17,AffectorValueTable!$A:$A,1,0)),"어펙터밸류없음","")</f>
        <v/>
      </c>
      <c r="D17" s="1">
        <v>1</v>
      </c>
      <c r="E17" s="1" t="str">
        <f>VLOOKUP($B17,AffectorValueTable!$1:$1048576,MATCH(AffectorValueTable!$B$1,AffectorValueTable!$1:$1,0),0)</f>
        <v>BaseDamage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1.25</v>
      </c>
      <c r="L17" s="1">
        <v>2</v>
      </c>
      <c r="O17" s="7" t="str">
        <f t="shared" ca="1" si="16"/>
        <v/>
      </c>
      <c r="S17" s="7" t="str">
        <f t="shared" ca="1" si="17"/>
        <v/>
      </c>
      <c r="Y17" s="1" t="s">
        <v>161</v>
      </c>
      <c r="Z17" s="1">
        <v>15</v>
      </c>
    </row>
    <row r="18" spans="1:26" x14ac:dyDescent="0.3">
      <c r="A18" s="1" t="str">
        <f t="shared" si="15"/>
        <v>NormalAttackEtc1.5_01</v>
      </c>
      <c r="B18" s="1" t="s">
        <v>650</v>
      </c>
      <c r="C18" s="1" t="str">
        <f>IF(ISERROR(VLOOKUP(B18,AffectorValueTable!$A:$A,1,0)),"어펙터밸류없음","")</f>
        <v/>
      </c>
      <c r="D18" s="1">
        <v>1</v>
      </c>
      <c r="E18" s="1" t="str">
        <f>VLOOKUP($B18,AffectorValueTable!$1:$1048576,MATCH(AffectorValueTable!$B$1,AffectorValueTable!$1:$1,0),0)</f>
        <v>BaseDamage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1.5</v>
      </c>
      <c r="L18" s="1">
        <v>2</v>
      </c>
      <c r="O18" s="7" t="str">
        <f t="shared" ca="1" si="16"/>
        <v/>
      </c>
      <c r="S18" s="7" t="str">
        <f t="shared" ca="1" si="17"/>
        <v/>
      </c>
      <c r="Y18" s="1" t="s">
        <v>162</v>
      </c>
      <c r="Z18" s="1">
        <v>16</v>
      </c>
    </row>
    <row r="19" spans="1:26" x14ac:dyDescent="0.3">
      <c r="A19" s="1" t="str">
        <f t="shared" ref="A19:A20" si="18">B19&amp;"_"&amp;TEXT(D19,"00")</f>
        <v>NormalAttackEtc2.0_01</v>
      </c>
      <c r="B19" s="1" t="s">
        <v>651</v>
      </c>
      <c r="C19" s="1" t="str">
        <f>IF(ISERROR(VLOOKUP(B19,AffectorValueTable!$A:$A,1,0)),"어펙터밸류없음","")</f>
        <v/>
      </c>
      <c r="D19" s="1">
        <v>1</v>
      </c>
      <c r="E19" s="1" t="str">
        <f>VLOOKUP($B19,AffectorValueTable!$1:$1048576,MATCH(AffectorValueTable!$B$1,AffectorValueTable!$1:$1,0),0)</f>
        <v>BaseDamage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2</v>
      </c>
      <c r="L19" s="1">
        <v>2</v>
      </c>
      <c r="O19" s="7" t="str">
        <f t="shared" ref="O19:O20" ca="1" si="19">IF(NOT(ISBLANK(N19)),N19,
IF(ISBLANK(M19),"",
VLOOKUP(M19,OFFSET(INDIRECT("$A:$B"),0,MATCH(M$1&amp;"_Verify",INDIRECT("$1:$1"),0)-1),2,0)
))</f>
        <v/>
      </c>
      <c r="S19" s="7" t="str">
        <f t="shared" ref="S19:S20" ca="1" si="20">IF(NOT(ISBLANK(R19)),R19,
IF(ISBLANK(Q19),"",
VLOOKUP(Q19,OFFSET(INDIRECT("$A:$B"),0,MATCH(Q$1&amp;"_Verify",INDIRECT("$1:$1"),0)-1),2,0)
))</f>
        <v/>
      </c>
      <c r="Y19" s="1" t="s">
        <v>653</v>
      </c>
      <c r="Z19" s="1">
        <v>17</v>
      </c>
    </row>
    <row r="20" spans="1:26" x14ac:dyDescent="0.3">
      <c r="A20" s="1" t="str">
        <f t="shared" si="18"/>
        <v>NormalAttackEtc3.0_01</v>
      </c>
      <c r="B20" s="1" t="s">
        <v>652</v>
      </c>
      <c r="C20" s="1" t="str">
        <f>IF(ISERROR(VLOOKUP(B20,AffectorValueTable!$A:$A,1,0)),"어펙터밸류없음","")</f>
        <v/>
      </c>
      <c r="D20" s="1">
        <v>1</v>
      </c>
      <c r="E20" s="1" t="str">
        <f>VLOOKUP($B20,AffectorValueTable!$1:$1048576,MATCH(AffectorValueTable!$B$1,AffectorValueTable!$1:$1,0),0)</f>
        <v>BaseDamage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3</v>
      </c>
      <c r="L20" s="1">
        <v>2</v>
      </c>
      <c r="O20" s="7" t="str">
        <f t="shared" ca="1" si="19"/>
        <v/>
      </c>
      <c r="S20" s="7" t="str">
        <f t="shared" ca="1" si="20"/>
        <v/>
      </c>
      <c r="Y20" s="1" t="s">
        <v>163</v>
      </c>
      <c r="Z20" s="1">
        <v>18</v>
      </c>
    </row>
    <row r="21" spans="1:26" x14ac:dyDescent="0.3">
      <c r="A21" s="1" t="str">
        <f t="shared" ref="A21:A22" si="21">B21&amp;"_"&amp;TEXT(D21,"00")</f>
        <v>NormalAttackGanfaul_01</v>
      </c>
      <c r="B21" t="s">
        <v>417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BaseDamage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0.92</v>
      </c>
      <c r="O21" s="7" t="str">
        <f t="shared" ref="O21:O22" ca="1" si="22">IF(NOT(ISBLANK(N21)),N21,
IF(ISBLANK(M21),"",
VLOOKUP(M21,OFFSET(INDIRECT("$A:$B"),0,MATCH(M$1&amp;"_Verify",INDIRECT("$1:$1"),0)-1),2,0)
))</f>
        <v/>
      </c>
      <c r="S21" s="7" t="str">
        <f t="shared" ref="S21:S22" ca="1" si="23">IF(NOT(ISBLANK(R21)),R21,
IF(ISBLANK(Q21),"",
VLOOKUP(Q21,OFFSET(INDIRECT("$A:$B"),0,MATCH(Q$1&amp;"_Verify",INDIRECT("$1:$1"),0)-1),2,0)
))</f>
        <v/>
      </c>
      <c r="Y21" s="1" t="s">
        <v>164</v>
      </c>
      <c r="Z21" s="1">
        <v>19</v>
      </c>
    </row>
    <row r="22" spans="1:26" x14ac:dyDescent="0.3">
      <c r="A22" s="1" t="str">
        <f t="shared" si="21"/>
        <v>UltimatePositionBuffGanfaul_01</v>
      </c>
      <c r="B22" s="1" t="s">
        <v>421</v>
      </c>
      <c r="C22" s="1" t="str">
        <f>IF(ISERROR(VLOOKUP(B22,AffectorValueTable!$A:$A,1,0)),"어펙터밸류없음","")</f>
        <v/>
      </c>
      <c r="D22" s="1">
        <v>1</v>
      </c>
      <c r="E22" s="1" t="str">
        <f>VLOOKUP($B22,AffectorValueTable!$1:$1048576,MATCH(AffectorValueTable!$B$1,AffectorValueTable!$1:$1,0),0)</f>
        <v>PositionBuff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4.8</v>
      </c>
      <c r="J22" s="1">
        <v>2</v>
      </c>
      <c r="K22" s="1">
        <v>-0.35</v>
      </c>
      <c r="N22" s="1">
        <v>5</v>
      </c>
      <c r="O22" s="7">
        <f t="shared" ca="1" si="22"/>
        <v>5</v>
      </c>
      <c r="S22" s="7" t="str">
        <f t="shared" ca="1" si="23"/>
        <v/>
      </c>
      <c r="V22" s="1" t="s">
        <v>655</v>
      </c>
      <c r="Y22" s="1" t="s">
        <v>547</v>
      </c>
      <c r="Z22" s="1">
        <v>20</v>
      </c>
    </row>
    <row r="23" spans="1:26" x14ac:dyDescent="0.3">
      <c r="A23" s="1" t="str">
        <f t="shared" ref="A23" si="24">B23&amp;"_"&amp;TEXT(D23,"00")</f>
        <v>UltimateAttackGanfaul_01</v>
      </c>
      <c r="B23" s="1" t="s">
        <v>365</v>
      </c>
      <c r="C23" s="1" t="str">
        <f>IF(ISERROR(VLOOKUP(B23,AffectorValueTable!$A:$A,1,0)),"어펙터밸류없음","")</f>
        <v/>
      </c>
      <c r="D23" s="1">
        <v>1</v>
      </c>
      <c r="E23" s="1" t="str">
        <f>VLOOKUP($B23,AffectorValueTable!$1:$1048576,MATCH(AffectorValueTable!$B$1,AffectorValueTable!$1:$1,0),0)</f>
        <v>BaseDamage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4</v>
      </c>
      <c r="O23" s="7" t="str">
        <f t="shared" ref="O23" ca="1" si="25">IF(NOT(ISBLANK(N23)),N23,
IF(ISBLANK(M23),"",
VLOOKUP(M23,OFFSET(INDIRECT("$A:$B"),0,MATCH(M$1&amp;"_Verify",INDIRECT("$1:$1"),0)-1),2,0)
))</f>
        <v/>
      </c>
      <c r="S23" s="7" t="str">
        <f t="shared" ref="S23" ca="1" si="26">IF(NOT(ISBLANK(R23)),R23,
IF(ISBLANK(Q23),"",
VLOOKUP(Q23,OFFSET(INDIRECT("$A:$B"),0,MATCH(Q$1&amp;"_Verify",INDIRECT("$1:$1"),0)-1),2,0)
))</f>
        <v/>
      </c>
    </row>
    <row r="24" spans="1:26" x14ac:dyDescent="0.3">
      <c r="A24" s="1" t="str">
        <f t="shared" si="0"/>
        <v>NormalAttackKeepSeries_01</v>
      </c>
      <c r="B24" t="s">
        <v>118</v>
      </c>
      <c r="C24" s="1" t="str">
        <f>IF(ISERROR(VLOOKUP(B24,AffectorValueTable!$A:$A,1,0)),"어펙터밸류없음","")</f>
        <v/>
      </c>
      <c r="D24" s="1">
        <v>1</v>
      </c>
      <c r="E24" s="1" t="str">
        <f>VLOOKUP($B24,AffectorValueTable!$1:$1048576,MATCH(AffectorValueTable!$B$1,AffectorValueTable!$1:$1,0),0)</f>
        <v>BaseDamage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f>(1/0.8)*0.45</f>
        <v>0.5625</v>
      </c>
      <c r="O24" s="7" t="str">
        <f t="shared" ca="1" si="1"/>
        <v/>
      </c>
      <c r="S24" s="7" t="str">
        <f t="shared" ca="1" si="2"/>
        <v/>
      </c>
    </row>
    <row r="25" spans="1:26" x14ac:dyDescent="0.3">
      <c r="A25" s="1" t="str">
        <f t="shared" ref="A25:A26" si="27">B25&amp;"_"&amp;TEXT(D25,"00")</f>
        <v>UltimateRemoveKeepSeries_01</v>
      </c>
      <c r="B25" t="s">
        <v>427</v>
      </c>
      <c r="C25" s="1" t="str">
        <f>IF(ISERROR(VLOOKUP(B25,AffectorValueTable!$A:$A,1,0)),"어펙터밸류없음","")</f>
        <v/>
      </c>
      <c r="D25" s="1">
        <v>1</v>
      </c>
      <c r="E25" s="1" t="str">
        <f>VLOOKUP($B25,AffectorValueTable!$1:$1048576,MATCH(AffectorValueTable!$B$1,AffectorValueTable!$1:$1,0),0)</f>
        <v>RemoveColliderHitObjectAffector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0.9</v>
      </c>
      <c r="J25" s="1">
        <v>2.2000000000000002</v>
      </c>
      <c r="O25" s="7" t="str">
        <f t="shared" ref="O25:O26" ca="1" si="28">IF(NOT(ISBLANK(N25)),N25,
IF(ISBLANK(M25),"",
VLOOKUP(M25,OFFSET(INDIRECT("$A:$B"),0,MATCH(M$1&amp;"_Verify",INDIRECT("$1:$1"),0)-1),2,0)
))</f>
        <v/>
      </c>
      <c r="R25" s="1">
        <v>0</v>
      </c>
      <c r="S25" s="7">
        <f t="shared" ref="S25:S26" ca="1" si="29">IF(NOT(ISBLANK(R25)),R25,
IF(ISBLANK(Q25),"",
VLOOKUP(Q25,OFFSET(INDIRECT("$A:$B"),0,MATCH(Q$1&amp;"_Verify",INDIRECT("$1:$1"),0)-1),2,0)
))</f>
        <v>0</v>
      </c>
      <c r="W25" s="1" t="s">
        <v>430</v>
      </c>
    </row>
    <row r="26" spans="1:26" x14ac:dyDescent="0.3">
      <c r="A26" s="1" t="str">
        <f t="shared" si="27"/>
        <v>UltimateCreateKeepSeries_01</v>
      </c>
      <c r="B26" t="s">
        <v>433</v>
      </c>
      <c r="C26" s="1" t="str">
        <f>IF(ISERROR(VLOOKUP(B26,AffectorValueTable!$A:$A,1,0)),"어펙터밸류없음","")</f>
        <v/>
      </c>
      <c r="D26" s="1">
        <v>1</v>
      </c>
      <c r="E26" s="1" t="str">
        <f>VLOOKUP($B26,AffectorValueTable!$1:$1048576,MATCH(AffectorValueTable!$B$1,AffectorValueTable!$1:$1,0),0)</f>
        <v>CreateHitObject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O26" s="7" t="str">
        <f t="shared" ca="1" si="28"/>
        <v/>
      </c>
      <c r="S26" s="7" t="str">
        <f t="shared" ca="1" si="29"/>
        <v/>
      </c>
      <c r="T26" s="1" t="s">
        <v>431</v>
      </c>
    </row>
    <row r="27" spans="1:26" x14ac:dyDescent="0.3">
      <c r="A27" s="1" t="str">
        <f t="shared" ref="A27" si="30">B27&amp;"_"&amp;TEXT(D27,"00")</f>
        <v>UltimateAttackKeepSeries_01</v>
      </c>
      <c r="B27" t="s">
        <v>428</v>
      </c>
      <c r="C27" s="1" t="str">
        <f>IF(ISERROR(VLOOKUP(B27,AffectorValueTable!$A:$A,1,0)),"어펙터밸류없음","")</f>
        <v/>
      </c>
      <c r="D27" s="1">
        <v>1</v>
      </c>
      <c r="E27" s="1" t="str">
        <f>VLOOKUP($B27,AffectorValueTable!$1:$1048576,MATCH(AffectorValueTable!$B$1,AffectorValueTable!$1:$1,0),0)</f>
        <v>BaseDamage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f>(1/0.8)*0.45*1.5</f>
        <v>0.84375</v>
      </c>
      <c r="O27" s="7" t="str">
        <f t="shared" ref="O27" ca="1" si="31">IF(NOT(ISBLANK(N27)),N27,
IF(ISBLANK(M27),"",
VLOOKUP(M27,OFFSET(INDIRECT("$A:$B"),0,MATCH(M$1&amp;"_Verify",INDIRECT("$1:$1"),0)-1),2,0)
))</f>
        <v/>
      </c>
      <c r="S27" s="7" t="str">
        <f t="shared" ref="S27" ca="1" si="32">IF(NOT(ISBLANK(R27)),R27,
IF(ISBLANK(Q27),"",
VLOOKUP(Q27,OFFSET(INDIRECT("$A:$B"),0,MATCH(Q$1&amp;"_Verify",INDIRECT("$1:$1"),0)-1),2,0)
))</f>
        <v/>
      </c>
    </row>
    <row r="28" spans="1:26" x14ac:dyDescent="0.3">
      <c r="A28" s="1" t="str">
        <f t="shared" si="0"/>
        <v>NormalAttackBigBatSuccubus_01</v>
      </c>
      <c r="B28" t="s">
        <v>119</v>
      </c>
      <c r="C28" s="1" t="str">
        <f>IF(ISERROR(VLOOKUP(B28,AffectorValueTable!$A:$A,1,0)),"어펙터밸류없음","")</f>
        <v/>
      </c>
      <c r="D28" s="1">
        <v>1</v>
      </c>
      <c r="E28" s="1" t="str">
        <f>VLOOKUP($B28,AffectorValueTable!$1:$1048576,MATCH(AffectorValueTable!$B$1,AffectorValueTable!$1:$1,0),0)</f>
        <v>BaseDamage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v>0.23</v>
      </c>
      <c r="O28" s="7" t="str">
        <f t="shared" ca="1" si="1"/>
        <v/>
      </c>
      <c r="S28" s="7" t="str">
        <f t="shared" ca="1" si="2"/>
        <v/>
      </c>
    </row>
    <row r="29" spans="1:26" x14ac:dyDescent="0.3">
      <c r="A29" s="1" t="str">
        <f t="shared" si="0"/>
        <v>UltimateAttackBigBatSuccubus_01</v>
      </c>
      <c r="B29" s="10" t="s">
        <v>585</v>
      </c>
      <c r="C29" s="1" t="str">
        <f>IF(ISERROR(VLOOKUP(B29,AffectorValueTable!$A:$A,1,0)),"어펙터밸류없음","")</f>
        <v/>
      </c>
      <c r="D29" s="1">
        <v>1</v>
      </c>
      <c r="E29" s="1" t="str">
        <f>VLOOKUP($B29,AffectorValueTable!$1:$1048576,MATCH(AffectorValueTable!$B$1,AffectorValueTable!$1:$1,0),0)</f>
        <v>BaseDamage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f>0.23*5*1.4</f>
        <v>1.61</v>
      </c>
      <c r="O29" s="7" t="str">
        <f t="shared" ca="1" si="1"/>
        <v/>
      </c>
      <c r="S29" s="7" t="str">
        <f t="shared" ca="1" si="2"/>
        <v/>
      </c>
    </row>
    <row r="30" spans="1:26" x14ac:dyDescent="0.3">
      <c r="A30" s="1" t="str">
        <f t="shared" si="0"/>
        <v>NormalAttackBei_01</v>
      </c>
      <c r="B30" t="s">
        <v>135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BaseDamage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I30" s="1">
        <v>0.40500000000000003</v>
      </c>
      <c r="O30" s="7" t="str">
        <f t="shared" ca="1" si="1"/>
        <v/>
      </c>
      <c r="S30" s="7" t="str">
        <f t="shared" ca="1" si="2"/>
        <v/>
      </c>
    </row>
    <row r="31" spans="1:26" x14ac:dyDescent="0.3">
      <c r="A31" s="1" t="str">
        <f t="shared" ref="A31" si="33">B31&amp;"_"&amp;TEXT(D31,"00")</f>
        <v>NormalAttackJellyFishGirl_01</v>
      </c>
      <c r="B31" s="10" t="s">
        <v>443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BaseDamage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I31" s="1">
        <v>0.47</v>
      </c>
      <c r="O31" s="7" t="str">
        <f t="shared" ref="O31" ca="1" si="34">IF(NOT(ISBLANK(N31)),N31,
IF(ISBLANK(M31),"",
VLOOKUP(M31,OFFSET(INDIRECT("$A:$B"),0,MATCH(M$1&amp;"_Verify",INDIRECT("$1:$1"),0)-1),2,0)
))</f>
        <v/>
      </c>
      <c r="S31" s="7" t="str">
        <f t="shared" ref="S31" ca="1" si="35">IF(NOT(ISBLANK(R31)),R31,
IF(ISBLANK(Q31),"",
VLOOKUP(Q31,OFFSET(INDIRECT("$A:$B"),0,MATCH(Q$1&amp;"_Verify",INDIRECT("$1:$1"),0)-1),2,0)
))</f>
        <v/>
      </c>
    </row>
    <row r="32" spans="1:26" x14ac:dyDescent="0.3">
      <c r="A32" s="1" t="str">
        <f t="shared" ref="A32:A33" si="36">B32&amp;"_"&amp;TEXT(D32,"00")</f>
        <v>NormalAttackEarthMage_01</v>
      </c>
      <c r="B32" s="10" t="s">
        <v>444</v>
      </c>
      <c r="C32" s="1" t="str">
        <f>IF(ISERROR(VLOOKUP(B32,AffectorValueTable!$A:$A,1,0)),"어펙터밸류없음","")</f>
        <v/>
      </c>
      <c r="D32" s="1">
        <v>1</v>
      </c>
      <c r="E32" s="1" t="str">
        <f>VLOOKUP($B32,AffectorValueTable!$1:$1048576,MATCH(AffectorValueTable!$B$1,AffectorValueTable!$1:$1,0),0)</f>
        <v>BaseDamage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v>0.42499999999999999</v>
      </c>
      <c r="O32" s="7" t="str">
        <f t="shared" ref="O32:O33" ca="1" si="37">IF(NOT(ISBLANK(N32)),N32,
IF(ISBLANK(M32),"",
VLOOKUP(M32,OFFSET(INDIRECT("$A:$B"),0,MATCH(M$1&amp;"_Verify",INDIRECT("$1:$1"),0)-1),2,0)
))</f>
        <v/>
      </c>
      <c r="S32" s="7" t="str">
        <f t="shared" ref="S32:S33" ca="1" si="38">IF(NOT(ISBLANK(R32)),R32,
IF(ISBLANK(Q32),"",
VLOOKUP(Q32,OFFSET(INDIRECT("$A:$B"),0,MATCH(Q$1&amp;"_Verify",INDIRECT("$1:$1"),0)-1),2,0)
))</f>
        <v/>
      </c>
    </row>
    <row r="33" spans="1:23" x14ac:dyDescent="0.3">
      <c r="A33" s="1" t="str">
        <f t="shared" si="36"/>
        <v>NormalAttackDynaMob_01</v>
      </c>
      <c r="B33" s="10" t="s">
        <v>446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BaseDamage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v>0.72499999999999998</v>
      </c>
      <c r="O33" s="7" t="str">
        <f t="shared" ca="1" si="37"/>
        <v/>
      </c>
      <c r="S33" s="7" t="str">
        <f t="shared" ca="1" si="38"/>
        <v/>
      </c>
    </row>
    <row r="34" spans="1:23" x14ac:dyDescent="0.3">
      <c r="A34" s="1" t="str">
        <f t="shared" ref="A34:A44" si="39">B34&amp;"_"&amp;TEXT(D34,"00")</f>
        <v>NormalAttackSciFiWarrior_01</v>
      </c>
      <c r="B34" s="10" t="s">
        <v>453</v>
      </c>
      <c r="C34" s="1" t="str">
        <f>IF(ISERROR(VLOOKUP(B34,AffectorValueTable!$A:$A,1,0)),"어펙터밸류없음","")</f>
        <v/>
      </c>
      <c r="D34" s="1">
        <v>1</v>
      </c>
      <c r="E34" s="1" t="str">
        <f>VLOOKUP($B34,AffectorValueTable!$1:$1048576,MATCH(AffectorValueTable!$B$1,AffectorValueTable!$1:$1,0),0)</f>
        <v>BaseDamage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v>0.89500000000000002</v>
      </c>
      <c r="O34" s="7" t="str">
        <f t="shared" ref="O34:O44" ca="1" si="40">IF(NOT(ISBLANK(N34)),N34,
IF(ISBLANK(M34),"",
VLOOKUP(M34,OFFSET(INDIRECT("$A:$B"),0,MATCH(M$1&amp;"_Verify",INDIRECT("$1:$1"),0)-1),2,0)
))</f>
        <v/>
      </c>
      <c r="R34" s="1">
        <v>1</v>
      </c>
      <c r="S34" s="7">
        <f t="shared" ref="S34:S44" ca="1" si="41">IF(NOT(ISBLANK(R34)),R34,
IF(ISBLANK(Q34),"",
VLOOKUP(Q34,OFFSET(INDIRECT("$A:$B"),0,MATCH(Q$1&amp;"_Verify",INDIRECT("$1:$1"),0)-1),2,0)
))</f>
        <v>1</v>
      </c>
    </row>
    <row r="35" spans="1:23" x14ac:dyDescent="0.3">
      <c r="A35" s="1" t="str">
        <f t="shared" ref="A35" si="42">B35&amp;"_"&amp;TEXT(D35,"00")</f>
        <v>NormalAttackPostSciFiWarrior_01</v>
      </c>
      <c r="B35" s="10" t="s">
        <v>691</v>
      </c>
      <c r="C35" s="1" t="str">
        <f>IF(ISERROR(VLOOKUP(B35,AffectorValueTable!$A:$A,1,0)),"어펙터밸류없음","")</f>
        <v/>
      </c>
      <c r="D35" s="1">
        <v>1</v>
      </c>
      <c r="E35" s="1" t="str">
        <f>VLOOKUP($B35,AffectorValueTable!$1:$1048576,MATCH(AffectorValueTable!$B$1,AffectorValueTable!$1:$1,0),0)</f>
        <v>BaseDamage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I35" s="1">
        <v>0.54500000000000004</v>
      </c>
      <c r="O35" s="7" t="str">
        <f t="shared" ref="O35" ca="1" si="43">IF(NOT(ISBLANK(N35)),N35,
IF(ISBLANK(M35),"",
VLOOKUP(M35,OFFSET(INDIRECT("$A:$B"),0,MATCH(M$1&amp;"_Verify",INDIRECT("$1:$1"),0)-1),2,0)
))</f>
        <v/>
      </c>
      <c r="R35" s="1">
        <v>1</v>
      </c>
      <c r="S35" s="7">
        <f t="shared" ref="S35" ca="1" si="44">IF(NOT(ISBLANK(R35)),R35,
IF(ISBLANK(Q35),"",
VLOOKUP(Q35,OFFSET(INDIRECT("$A:$B"),0,MATCH(Q$1&amp;"_Verify",INDIRECT("$1:$1"),0)-1),2,0)
))</f>
        <v>1</v>
      </c>
    </row>
    <row r="36" spans="1:23" x14ac:dyDescent="0.3">
      <c r="A36" s="1" t="str">
        <f t="shared" ref="A36" si="45">B36&amp;"_"&amp;TEXT(D36,"00")</f>
        <v>ChangeAttackStateSciFiWarrior_01</v>
      </c>
      <c r="B36" s="10" t="s">
        <v>683</v>
      </c>
      <c r="C36" s="1" t="str">
        <f>IF(ISERROR(VLOOKUP(B36,AffectorValueTable!$A:$A,1,0)),"어펙터밸류없음","")</f>
        <v/>
      </c>
      <c r="D36" s="1">
        <v>1</v>
      </c>
      <c r="E36" s="1" t="str">
        <f>VLOOKUP($B36,AffectorValueTable!$1:$1048576,MATCH(AffectorValueTable!$B$1,AffectorValueTable!$1:$1,0),0)</f>
        <v>ChangeAttackState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N36" s="1">
        <v>3</v>
      </c>
      <c r="O36" s="7">
        <f t="shared" ref="O36" ca="1" si="46">IF(NOT(ISBLANK(N36)),N36,
IF(ISBLANK(M36),"",
VLOOKUP(M36,OFFSET(INDIRECT("$A:$B"),0,MATCH(M$1&amp;"_Verify",INDIRECT("$1:$1"),0)-1),2,0)
))</f>
        <v>3</v>
      </c>
      <c r="S36" s="7" t="str">
        <f t="shared" ref="S36" ca="1" si="47">IF(NOT(ISBLANK(R36)),R36,
IF(ISBLANK(Q36),"",
VLOOKUP(Q36,OFFSET(INDIRECT("$A:$B"),0,MATCH(Q$1&amp;"_Verify",INDIRECT("$1:$1"),0)-1),2,0)
))</f>
        <v/>
      </c>
      <c r="T36" s="1" t="s">
        <v>688</v>
      </c>
    </row>
    <row r="37" spans="1:23" x14ac:dyDescent="0.3">
      <c r="A37" s="1" t="str">
        <f t="shared" ref="A37" si="48">B37&amp;"_"&amp;TEXT(D37,"00")</f>
        <v>IgnoreEvadeVisualSciFiWarrior_01</v>
      </c>
      <c r="B37" s="10" t="s">
        <v>689</v>
      </c>
      <c r="C37" s="1" t="str">
        <f>IF(ISERROR(VLOOKUP(B37,AffectorValueTable!$A:$A,1,0)),"어펙터밸류없음","")</f>
        <v/>
      </c>
      <c r="D37" s="1">
        <v>1</v>
      </c>
      <c r="E37" s="1" t="str">
        <f>VLOOKUP($B37,AffectorValueTable!$1:$1048576,MATCH(AffectorValueTable!$B$1,AffectorValueTable!$1:$1,0),0)</f>
        <v>IgnoreEvadeVisual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-1</v>
      </c>
      <c r="K37" s="1">
        <v>0.33</v>
      </c>
      <c r="O37" s="7" t="str">
        <f t="shared" ref="O37" ca="1" si="49">IF(NOT(ISBLANK(N37)),N37,
IF(ISBLANK(M37),"",
VLOOKUP(M37,OFFSET(INDIRECT("$A:$B"),0,MATCH(M$1&amp;"_Verify",INDIRECT("$1:$1"),0)-1),2,0)
))</f>
        <v/>
      </c>
      <c r="S37" s="7" t="str">
        <f t="shared" ref="S37" ca="1" si="50">IF(NOT(ISBLANK(R37)),R37,
IF(ISBLANK(Q37),"",
VLOOKUP(Q37,OFFSET(INDIRECT("$A:$B"),0,MATCH(Q$1&amp;"_Verify",INDIRECT("$1:$1"),0)-1),2,0)
))</f>
        <v/>
      </c>
    </row>
    <row r="38" spans="1:23" x14ac:dyDescent="0.3">
      <c r="A38" s="1" t="str">
        <f t="shared" si="39"/>
        <v>NormalAttackChaosElemental_01</v>
      </c>
      <c r="B38" s="10" t="s">
        <v>454</v>
      </c>
      <c r="C38" s="1" t="str">
        <f>IF(ISERROR(VLOOKUP(B38,AffectorValueTable!$A:$A,1,0)),"어펙터밸류없음","")</f>
        <v/>
      </c>
      <c r="D38" s="1">
        <v>1</v>
      </c>
      <c r="E38" s="1" t="str">
        <f>VLOOKUP($B38,AffectorValueTable!$1:$1048576,MATCH(AffectorValueTable!$B$1,AffectorValueTable!$1:$1,0),0)</f>
        <v>BaseDamage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I38" s="1">
        <v>0.88800000000000001</v>
      </c>
      <c r="O38" s="7" t="str">
        <f t="shared" ca="1" si="40"/>
        <v/>
      </c>
      <c r="S38" s="7" t="str">
        <f t="shared" ca="1" si="41"/>
        <v/>
      </c>
    </row>
    <row r="39" spans="1:23" x14ac:dyDescent="0.3">
      <c r="A39" s="1" t="str">
        <f t="shared" ref="A39" si="51">B39&amp;"_"&amp;TEXT(D39,"00")</f>
        <v>NormalAttackSecondChaosElemental_01</v>
      </c>
      <c r="B39" s="10" t="s">
        <v>670</v>
      </c>
      <c r="C39" s="1" t="str">
        <f>IF(ISERROR(VLOOKUP(B39,AffectorValueTable!$A:$A,1,0)),"어펙터밸류없음","")</f>
        <v/>
      </c>
      <c r="D39" s="1">
        <v>1</v>
      </c>
      <c r="E39" s="1" t="str">
        <f>VLOOKUP($B39,AffectorValueTable!$1:$1048576,MATCH(AffectorValueTable!$B$1,AffectorValueTable!$1:$1,0),0)</f>
        <v>BaseDamage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0.57499999999999996</v>
      </c>
      <c r="O39" s="7" t="str">
        <f t="shared" ref="O39" ca="1" si="52">IF(NOT(ISBLANK(N39)),N39,
IF(ISBLANK(M39),"",
VLOOKUP(M39,OFFSET(INDIRECT("$A:$B"),0,MATCH(M$1&amp;"_Verify",INDIRECT("$1:$1"),0)-1),2,0)
))</f>
        <v/>
      </c>
      <c r="S39" s="7" t="str">
        <f t="shared" ref="S39" ca="1" si="53">IF(NOT(ISBLANK(R39)),R39,
IF(ISBLANK(Q39),"",
VLOOKUP(Q39,OFFSET(INDIRECT("$A:$B"),0,MATCH(Q$1&amp;"_Verify",INDIRECT("$1:$1"),0)-1),2,0)
))</f>
        <v/>
      </c>
    </row>
    <row r="40" spans="1:23" x14ac:dyDescent="0.3">
      <c r="A40" s="1" t="str">
        <f t="shared" si="39"/>
        <v>NormalAttackSuperHero_01</v>
      </c>
      <c r="B40" s="10" t="s">
        <v>455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BaseDamage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0.30199999999999999</v>
      </c>
      <c r="O40" s="7" t="str">
        <f t="shared" ca="1" si="40"/>
        <v/>
      </c>
      <c r="S40" s="7" t="str">
        <f t="shared" ca="1" si="41"/>
        <v/>
      </c>
    </row>
    <row r="41" spans="1:23" x14ac:dyDescent="0.3">
      <c r="A41" s="1" t="str">
        <f t="shared" si="39"/>
        <v>NormalAttackMeryl_01</v>
      </c>
      <c r="B41" s="10" t="s">
        <v>456</v>
      </c>
      <c r="C41" s="1" t="str">
        <f>IF(ISERROR(VLOOKUP(B41,AffectorValueTable!$A:$A,1,0)),"어펙터밸류없음","")</f>
        <v/>
      </c>
      <c r="D41" s="1">
        <v>1</v>
      </c>
      <c r="E41" s="1" t="str">
        <f>VLOOKUP($B41,AffectorValueTable!$1:$1048576,MATCH(AffectorValueTable!$B$1,AffectorValueTable!$1:$1,0),0)</f>
        <v>BaseDamage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1.1419999999999999</v>
      </c>
      <c r="O41" s="7" t="str">
        <f t="shared" ca="1" si="40"/>
        <v/>
      </c>
      <c r="S41" s="7" t="str">
        <f t="shared" ca="1" si="41"/>
        <v/>
      </c>
    </row>
    <row r="42" spans="1:23" x14ac:dyDescent="0.3">
      <c r="A42" s="1" t="str">
        <f t="shared" ref="A42:A43" si="54">B42&amp;"_"&amp;TEXT(D42,"00")</f>
        <v>TimeSlowMeryl_01</v>
      </c>
      <c r="B42" s="10" t="s">
        <v>740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TimeSlow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9</v>
      </c>
      <c r="J42" s="1">
        <v>0.4</v>
      </c>
      <c r="O42" s="7" t="str">
        <f t="shared" ref="O42:O43" ca="1" si="55">IF(NOT(ISBLANK(N42)),N42,
IF(ISBLANK(M42),"",
VLOOKUP(M42,OFFSET(INDIRECT("$A:$B"),0,MATCH(M$1&amp;"_Verify",INDIRECT("$1:$1"),0)-1),2,0)
))</f>
        <v/>
      </c>
      <c r="S42" s="7" t="str">
        <f t="shared" ref="S42:S43" ca="1" si="56">IF(NOT(ISBLANK(R42)),R42,
IF(ISBLANK(Q42),"",
VLOOKUP(Q42,OFFSET(INDIRECT("$A:$B"),0,MATCH(Q$1&amp;"_Verify",INDIRECT("$1:$1"),0)-1),2,0)
))</f>
        <v/>
      </c>
    </row>
    <row r="43" spans="1:23" x14ac:dyDescent="0.3">
      <c r="A43" s="1" t="str">
        <f t="shared" si="54"/>
        <v>MoveSpeedUpMeryl_01</v>
      </c>
      <c r="B43" s="1" t="s">
        <v>741</v>
      </c>
      <c r="C43" s="1" t="str">
        <f>IF(ISERROR(VLOOKUP(B43,AffectorValueTable!$A:$A,1,0)),"어펙터밸류없음","")</f>
        <v/>
      </c>
      <c r="D43" s="1">
        <v>1</v>
      </c>
      <c r="E43" s="1" t="str">
        <f>VLOOKUP($B43,AffectorValueTable!$1:$1048576,MATCH(AffectorValueTable!$B$1,AffectorValueTable!$1:$1,0),0)</f>
        <v>ChangeActorStatus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f>I42*J42</f>
        <v>3.6</v>
      </c>
      <c r="J43" s="1">
        <v>1</v>
      </c>
      <c r="M43" s="1" t="s">
        <v>559</v>
      </c>
      <c r="O43" s="7">
        <f t="shared" ca="1" si="55"/>
        <v>5</v>
      </c>
      <c r="S43" s="7" t="str">
        <f t="shared" ca="1" si="56"/>
        <v/>
      </c>
      <c r="W43" s="1" t="s">
        <v>744</v>
      </c>
    </row>
    <row r="44" spans="1:23" x14ac:dyDescent="0.3">
      <c r="A44" s="1" t="str">
        <f t="shared" si="39"/>
        <v>NormalAttackGreekWarrior_01</v>
      </c>
      <c r="B44" s="10" t="s">
        <v>457</v>
      </c>
      <c r="C44" s="1" t="str">
        <f>IF(ISERROR(VLOOKUP(B44,AffectorValueTable!$A:$A,1,0)),"어펙터밸류없음","")</f>
        <v/>
      </c>
      <c r="D44" s="1">
        <v>1</v>
      </c>
      <c r="E44" s="1" t="str">
        <f>VLOOKUP($B44,AffectorValueTable!$1:$1048576,MATCH(AffectorValueTable!$B$1,AffectorValueTable!$1:$1,0),0)</f>
        <v>BaseDamage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0.64500000000000002</v>
      </c>
      <c r="O44" s="7" t="str">
        <f t="shared" ca="1" si="40"/>
        <v/>
      </c>
      <c r="S44" s="7" t="str">
        <f t="shared" ca="1" si="41"/>
        <v/>
      </c>
    </row>
    <row r="45" spans="1:23" x14ac:dyDescent="0.3">
      <c r="A45" s="1" t="str">
        <f t="shared" ref="A45:A48" si="57">B45&amp;"_"&amp;TEXT(D45,"00")</f>
        <v>NormalAttackAkai_01</v>
      </c>
      <c r="B45" s="10" t="s">
        <v>458</v>
      </c>
      <c r="C45" s="1" t="str">
        <f>IF(ISERROR(VLOOKUP(B45,AffectorValueTable!$A:$A,1,0)),"어펙터밸류없음","")</f>
        <v/>
      </c>
      <c r="D45" s="1">
        <v>1</v>
      </c>
      <c r="E45" s="1" t="str">
        <f>VLOOKUP($B45,AffectorValueTable!$1:$1048576,MATCH(AffectorValueTable!$B$1,AffectorValueTable!$1:$1,0),0)</f>
        <v>BaseDamage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0.39500000000000002</v>
      </c>
      <c r="O45" s="7" t="str">
        <f t="shared" ref="O45:O48" ca="1" si="58">IF(NOT(ISBLANK(N45)),N45,
IF(ISBLANK(M45),"",
VLOOKUP(M45,OFFSET(INDIRECT("$A:$B"),0,MATCH(M$1&amp;"_Verify",INDIRECT("$1:$1"),0)-1),2,0)
))</f>
        <v/>
      </c>
      <c r="S45" s="7" t="str">
        <f t="shared" ref="S45:S48" ca="1" si="59">IF(NOT(ISBLANK(R45)),R45,
IF(ISBLANK(Q45),"",
VLOOKUP(Q45,OFFSET(INDIRECT("$A:$B"),0,MATCH(Q$1&amp;"_Verify",INDIRECT("$1:$1"),0)-1),2,0)
))</f>
        <v/>
      </c>
    </row>
    <row r="46" spans="1:23" x14ac:dyDescent="0.3">
      <c r="A46" s="1" t="str">
        <f t="shared" ref="A46" si="60">B46&amp;"_"&amp;TEXT(D46,"00")</f>
        <v>LP_ArcFormAkai_01</v>
      </c>
      <c r="B46" s="10" t="s">
        <v>679</v>
      </c>
      <c r="C46" s="1" t="str">
        <f>IF(ISERROR(VLOOKUP(B46,AffectorValueTable!$A:$A,1,0)),"어펙터밸류없음","")</f>
        <v/>
      </c>
      <c r="D46" s="1">
        <v>1</v>
      </c>
      <c r="E46" s="1" t="str">
        <f>VLOOKUP($B46,AffectorValueTable!$1:$1048576,MATCH(AffectorValueTable!$B$1,AffectorValueTable!$1:$1,0),0)</f>
        <v>ArcFormHitObject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I46" s="1">
        <v>0.1</v>
      </c>
      <c r="N46" s="1">
        <v>4</v>
      </c>
      <c r="O46" s="7">
        <f t="shared" ref="O46" ca="1" si="61">IF(NOT(ISBLANK(N46)),N46,
IF(ISBLANK(M46),"",
VLOOKUP(M46,OFFSET(INDIRECT("$A:$B"),0,MATCH(M$1&amp;"_Verify",INDIRECT("$1:$1"),0)-1),2,0)
))</f>
        <v>4</v>
      </c>
      <c r="S46" s="7" t="str">
        <f t="shared" ref="S46" ca="1" si="62">IF(NOT(ISBLANK(R46)),R46,
IF(ISBLANK(Q46),"",
VLOOKUP(Q46,OFFSET(INDIRECT("$A:$B"),0,MATCH(Q$1&amp;"_Verify",INDIRECT("$1:$1"),0)-1),2,0)
))</f>
        <v/>
      </c>
    </row>
    <row r="47" spans="1:23" x14ac:dyDescent="0.3">
      <c r="A47" s="1" t="str">
        <f t="shared" si="57"/>
        <v>NormalAttackYuka_01</v>
      </c>
      <c r="B47" s="10" t="s">
        <v>460</v>
      </c>
      <c r="C47" s="1" t="str">
        <f>IF(ISERROR(VLOOKUP(B47,AffectorValueTable!$A:$A,1,0)),"어펙터밸류없음","")</f>
        <v/>
      </c>
      <c r="D47" s="1">
        <v>1</v>
      </c>
      <c r="E47" s="1" t="str">
        <f>VLOOKUP($B47,AffectorValueTable!$1:$1048576,MATCH(AffectorValueTable!$B$1,AffectorValueTable!$1:$1,0),0)</f>
        <v>BaseDamage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0.25</v>
      </c>
      <c r="O47" s="7" t="str">
        <f t="shared" ca="1" si="58"/>
        <v/>
      </c>
      <c r="S47" s="7" t="str">
        <f t="shared" ca="1" si="59"/>
        <v/>
      </c>
    </row>
    <row r="48" spans="1:23" x14ac:dyDescent="0.3">
      <c r="A48" s="1" t="str">
        <f t="shared" si="57"/>
        <v>NormalAttackSteampunkRobot_01</v>
      </c>
      <c r="B48" s="10" t="s">
        <v>462</v>
      </c>
      <c r="C48" s="1" t="str">
        <f>IF(ISERROR(VLOOKUP(B48,AffectorValueTable!$A:$A,1,0)),"어펙터밸류없음","")</f>
        <v/>
      </c>
      <c r="D48" s="1">
        <v>1</v>
      </c>
      <c r="E48" s="1" t="str">
        <f>VLOOKUP($B48,AffectorValueTable!$1:$1048576,MATCH(AffectorValueTable!$B$1,AffectorValueTable!$1:$1,0),0)</f>
        <v>BaseDamage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0.38200000000000001</v>
      </c>
      <c r="O48" s="7" t="str">
        <f t="shared" ca="1" si="58"/>
        <v/>
      </c>
      <c r="S48" s="7" t="str">
        <f t="shared" ca="1" si="59"/>
        <v/>
      </c>
    </row>
    <row r="49" spans="1:21" x14ac:dyDescent="0.3">
      <c r="A49" s="1" t="str">
        <f t="shared" ref="A49" si="63">B49&amp;"_"&amp;TEXT(D49,"00")</f>
        <v>CallHealSpSteampunkRobot_01</v>
      </c>
      <c r="B49" s="10" t="s">
        <v>715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CallAffectorValue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-1</v>
      </c>
      <c r="O49" s="7" t="str">
        <f t="shared" ref="O49" ca="1" si="64">IF(NOT(ISBLANK(N49)),N49,
IF(ISBLANK(M49),"",
VLOOKUP(M49,OFFSET(INDIRECT("$A:$B"),0,MATCH(M$1&amp;"_Verify",INDIRECT("$1:$1"),0)-1),2,0)
))</f>
        <v/>
      </c>
      <c r="R49" s="1">
        <v>1</v>
      </c>
      <c r="S49" s="7">
        <f t="shared" ref="S49" ca="1" si="65">IF(NOT(ISBLANK(R49)),R49,
IF(ISBLANK(Q49),"",
VLOOKUP(Q49,OFFSET(INDIRECT("$A:$B"),0,MATCH(Q$1&amp;"_Verify",INDIRECT("$1:$1"),0)-1),2,0)
))</f>
        <v>1</v>
      </c>
      <c r="U49" s="1" t="s">
        <v>721</v>
      </c>
    </row>
    <row r="50" spans="1:21" x14ac:dyDescent="0.3">
      <c r="A50" s="1" t="str">
        <f t="shared" ref="A50" si="66">B50&amp;"_"&amp;TEXT(D50,"00")</f>
        <v>CallHealSpSteampunkRobot_HealSp_01</v>
      </c>
      <c r="B50" s="10" t="s">
        <v>718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Heal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K50" s="1">
        <v>1</v>
      </c>
      <c r="N50" s="1">
        <v>1</v>
      </c>
      <c r="O50" s="7">
        <f t="shared" ref="O50" ca="1" si="67">IF(NOT(ISBLANK(N50)),N50,
IF(ISBLANK(M50),"",
VLOOKUP(M50,OFFSET(INDIRECT("$A:$B"),0,MATCH(M$1&amp;"_Verify",INDIRECT("$1:$1"),0)-1),2,0)
))</f>
        <v>1</v>
      </c>
      <c r="S50" s="7" t="str">
        <f t="shared" ref="S50" ca="1" si="68">IF(NOT(ISBLANK(R50)),R50,
IF(ISBLANK(Q50),"",
VLOOKUP(Q50,OFFSET(INDIRECT("$A:$B"),0,MATCH(Q$1&amp;"_Verify",INDIRECT("$1:$1"),0)-1),2,0)
))</f>
        <v/>
      </c>
    </row>
    <row r="51" spans="1:21" x14ac:dyDescent="0.3">
      <c r="A51" s="1" t="str">
        <f t="shared" ref="A51:A86" si="69">B51&amp;"_"&amp;TEXT(D51,"00")</f>
        <v>NormalAttackKachujin_01</v>
      </c>
      <c r="B51" s="10" t="s">
        <v>464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BaseDamage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0.82499999999999996</v>
      </c>
      <c r="O51" s="7" t="str">
        <f t="shared" ref="O51:O86" ca="1" si="70">IF(NOT(ISBLANK(N51)),N51,
IF(ISBLANK(M51),"",
VLOOKUP(M51,OFFSET(INDIRECT("$A:$B"),0,MATCH(M$1&amp;"_Verify",INDIRECT("$1:$1"),0)-1),2,0)
))</f>
        <v/>
      </c>
      <c r="S51" s="7" t="str">
        <f t="shared" ref="S51:S86" ca="1" si="71">IF(NOT(ISBLANK(R51)),R51,
IF(ISBLANK(Q51),"",
VLOOKUP(Q51,OFFSET(INDIRECT("$A:$B"),0,MATCH(Q$1&amp;"_Verify",INDIRECT("$1:$1"),0)-1),2,0)
))</f>
        <v/>
      </c>
    </row>
    <row r="52" spans="1:21" x14ac:dyDescent="0.3">
      <c r="A52" s="1" t="str">
        <f t="shared" si="69"/>
        <v>NormalAttackMedea_01</v>
      </c>
      <c r="B52" s="10" t="s">
        <v>465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BaseDamage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0.29499999999999998</v>
      </c>
      <c r="O52" s="7" t="str">
        <f t="shared" ca="1" si="70"/>
        <v/>
      </c>
      <c r="S52" s="7" t="str">
        <f t="shared" ca="1" si="71"/>
        <v/>
      </c>
    </row>
    <row r="53" spans="1:21" x14ac:dyDescent="0.3">
      <c r="A53" s="1" t="str">
        <f t="shared" si="69"/>
        <v>NormalAttackLola_01</v>
      </c>
      <c r="B53" s="10" t="s">
        <v>466</v>
      </c>
      <c r="C53" s="1" t="str">
        <f>IF(ISERROR(VLOOKUP(B53,AffectorValueTable!$A:$A,1,0)),"어펙터밸류없음","")</f>
        <v/>
      </c>
      <c r="D53" s="1">
        <v>1</v>
      </c>
      <c r="E53" s="1" t="str">
        <f>VLOOKUP($B53,AffectorValueTable!$1:$1048576,MATCH(AffectorValueTable!$B$1,AffectorValueTable!$1:$1,0),0)</f>
        <v>BaseDamage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0.70499999999999996</v>
      </c>
      <c r="O53" s="7" t="str">
        <f t="shared" ca="1" si="70"/>
        <v/>
      </c>
      <c r="S53" s="7" t="str">
        <f t="shared" ca="1" si="71"/>
        <v/>
      </c>
    </row>
    <row r="54" spans="1:21" x14ac:dyDescent="0.3">
      <c r="A54" s="1" t="str">
        <f t="shared" si="69"/>
        <v>NormalAttackRockElemental_01</v>
      </c>
      <c r="B54" s="10" t="s">
        <v>467</v>
      </c>
      <c r="C54" s="1" t="str">
        <f>IF(ISERROR(VLOOKUP(B54,AffectorValueTable!$A:$A,1,0)),"어펙터밸류없음","")</f>
        <v/>
      </c>
      <c r="D54" s="1">
        <v>1</v>
      </c>
      <c r="E54" s="1" t="str">
        <f>VLOOKUP($B54,AffectorValueTable!$1:$1048576,MATCH(AffectorValueTable!$B$1,AffectorValueTable!$1:$1,0),0)</f>
        <v>BaseDamage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0.88500000000000001</v>
      </c>
      <c r="O54" s="7" t="str">
        <f t="shared" ca="1" si="70"/>
        <v/>
      </c>
      <c r="S54" s="7" t="str">
        <f t="shared" ca="1" si="71"/>
        <v/>
      </c>
    </row>
    <row r="55" spans="1:21" x14ac:dyDescent="0.3">
      <c r="A55" s="1" t="str">
        <f t="shared" si="69"/>
        <v>NormalAttackSoldier_01</v>
      </c>
      <c r="B55" s="10" t="s">
        <v>468</v>
      </c>
      <c r="C55" s="1" t="str">
        <f>IF(ISERROR(VLOOKUP(B55,AffectorValueTable!$A:$A,1,0)),"어펙터밸류없음","")</f>
        <v/>
      </c>
      <c r="D55" s="1">
        <v>1</v>
      </c>
      <c r="E55" s="1" t="str">
        <f>VLOOKUP($B55,AffectorValueTable!$1:$1048576,MATCH(AffectorValueTable!$B$1,AffectorValueTable!$1:$1,0),0)</f>
        <v>BaseDamage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0.71499999999999997</v>
      </c>
      <c r="O55" s="7" t="str">
        <f t="shared" ca="1" si="70"/>
        <v/>
      </c>
      <c r="S55" s="7" t="str">
        <f t="shared" ca="1" si="71"/>
        <v/>
      </c>
    </row>
    <row r="56" spans="1:21" x14ac:dyDescent="0.3">
      <c r="A56" s="1" t="str">
        <f t="shared" si="69"/>
        <v>NormalAttackDualWarrior_01</v>
      </c>
      <c r="B56" s="10" t="s">
        <v>469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BaseDamage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0.753</v>
      </c>
      <c r="O56" s="7" t="str">
        <f t="shared" ca="1" si="70"/>
        <v/>
      </c>
      <c r="S56" s="7" t="str">
        <f t="shared" ca="1" si="71"/>
        <v/>
      </c>
    </row>
    <row r="57" spans="1:21" x14ac:dyDescent="0.3">
      <c r="A57" s="1" t="str">
        <f t="shared" si="69"/>
        <v>NormalAttackPreGloryArmor_01</v>
      </c>
      <c r="B57" s="10" t="s">
        <v>671</v>
      </c>
      <c r="C57" s="1" t="str">
        <f>IF(ISERROR(VLOOKUP(B57,AffectorValueTable!$A:$A,1,0)),"어펙터밸류없음","")</f>
        <v/>
      </c>
      <c r="D57" s="1">
        <v>1</v>
      </c>
      <c r="E57" s="1" t="str">
        <f>VLOOKUP($B57,AffectorValueTable!$1:$1048576,MATCH(AffectorValueTable!$B$1,AffectorValueTable!$1:$1,0),0)</f>
        <v>BaseDamage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v>0.48</v>
      </c>
      <c r="O57" s="7" t="str">
        <f t="shared" ca="1" si="70"/>
        <v/>
      </c>
      <c r="S57" s="7" t="str">
        <f t="shared" ca="1" si="71"/>
        <v/>
      </c>
    </row>
    <row r="58" spans="1:21" x14ac:dyDescent="0.3">
      <c r="A58" s="1" t="str">
        <f t="shared" ref="A58" si="72">B58&amp;"_"&amp;TEXT(D58,"00")</f>
        <v>NormalAttackGloryArmor_01</v>
      </c>
      <c r="B58" s="10" t="s">
        <v>672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BaseDamage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v>1.385</v>
      </c>
      <c r="O58" s="7" t="str">
        <f t="shared" ref="O58" ca="1" si="73">IF(NOT(ISBLANK(N58)),N58,
IF(ISBLANK(M58),"",
VLOOKUP(M58,OFFSET(INDIRECT("$A:$B"),0,MATCH(M$1&amp;"_Verify",INDIRECT("$1:$1"),0)-1),2,0)
))</f>
        <v/>
      </c>
      <c r="S58" s="7" t="str">
        <f t="shared" ref="S58" ca="1" si="74">IF(NOT(ISBLANK(R58)),R58,
IF(ISBLANK(Q58),"",
VLOOKUP(Q58,OFFSET(INDIRECT("$A:$B"),0,MATCH(Q$1&amp;"_Verify",INDIRECT("$1:$1"),0)-1),2,0)
))</f>
        <v/>
      </c>
    </row>
    <row r="59" spans="1:21" x14ac:dyDescent="0.3">
      <c r="A59" s="1" t="str">
        <f t="shared" si="69"/>
        <v>NormalAttackRpgKnight_01</v>
      </c>
      <c r="B59" s="10" t="s">
        <v>470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BaseDamage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1.024</v>
      </c>
      <c r="O59" s="7" t="str">
        <f t="shared" ca="1" si="70"/>
        <v/>
      </c>
      <c r="S59" s="7" t="str">
        <f t="shared" ca="1" si="71"/>
        <v/>
      </c>
    </row>
    <row r="60" spans="1:21" x14ac:dyDescent="0.3">
      <c r="A60" s="1" t="str">
        <f t="shared" ref="A60" si="75">B60&amp;"_"&amp;TEXT(D60,"00")</f>
        <v>NormalAttackCreateRpgKnight_01</v>
      </c>
      <c r="B60" s="10" t="s">
        <v>695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CreateHitObject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N60" s="1">
        <v>1</v>
      </c>
      <c r="O60" s="7">
        <f t="shared" ref="O60" ca="1" si="76">IF(NOT(ISBLANK(N60)),N60,
IF(ISBLANK(M60),"",
VLOOKUP(M60,OFFSET(INDIRECT("$A:$B"),0,MATCH(M$1&amp;"_Verify",INDIRECT("$1:$1"),0)-1),2,0)
))</f>
        <v>1</v>
      </c>
      <c r="P60" s="1">
        <v>1</v>
      </c>
      <c r="S60" s="7" t="str">
        <f t="shared" ref="S60" ca="1" si="77">IF(NOT(ISBLANK(R60)),R60,
IF(ISBLANK(Q60),"",
VLOOKUP(Q60,OFFSET(INDIRECT("$A:$B"),0,MATCH(Q$1&amp;"_Verify",INDIRECT("$1:$1"),0)-1),2,0)
))</f>
        <v/>
      </c>
      <c r="T60" s="1" t="s">
        <v>696</v>
      </c>
    </row>
    <row r="61" spans="1:21" x14ac:dyDescent="0.3">
      <c r="A61" s="1" t="str">
        <f t="shared" ref="A61" si="78">B61&amp;"_"&amp;TEXT(D61,"00")</f>
        <v>NormalAttackPostRpgKnight_01</v>
      </c>
      <c r="B61" s="10" t="s">
        <v>694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BaseDamage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0.38</v>
      </c>
      <c r="O61" s="7" t="str">
        <f t="shared" ref="O61" ca="1" si="79">IF(NOT(ISBLANK(N61)),N61,
IF(ISBLANK(M61),"",
VLOOKUP(M61,OFFSET(INDIRECT("$A:$B"),0,MATCH(M$1&amp;"_Verify",INDIRECT("$1:$1"),0)-1),2,0)
))</f>
        <v/>
      </c>
      <c r="S61" s="7" t="str">
        <f t="shared" ref="S61" ca="1" si="80">IF(NOT(ISBLANK(R61)),R61,
IF(ISBLANK(Q61),"",
VLOOKUP(Q61,OFFSET(INDIRECT("$A:$B"),0,MATCH(Q$1&amp;"_Verify",INDIRECT("$1:$1"),0)-1),2,0)
))</f>
        <v/>
      </c>
    </row>
    <row r="62" spans="1:21" x14ac:dyDescent="0.3">
      <c r="A62" s="1" t="str">
        <f t="shared" si="69"/>
        <v>NormalAttackDemonHuntress_01</v>
      </c>
      <c r="B62" s="10" t="s">
        <v>471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BaseDamage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0.45500000000000002</v>
      </c>
      <c r="O62" s="7" t="str">
        <f t="shared" ca="1" si="70"/>
        <v/>
      </c>
      <c r="S62" s="7" t="str">
        <f t="shared" ca="1" si="71"/>
        <v/>
      </c>
    </row>
    <row r="63" spans="1:21" x14ac:dyDescent="0.3">
      <c r="A63" s="1" t="str">
        <f t="shared" si="69"/>
        <v>UltimateAttackDemonHuntress_01</v>
      </c>
      <c r="B63" s="10" t="s">
        <v>713</v>
      </c>
      <c r="C63" s="1" t="str">
        <f>IF(ISERROR(VLOOKUP(B63,AffectorValueTable!$A:$A,1,0)),"어펙터밸류없음","")</f>
        <v/>
      </c>
      <c r="D63" s="1">
        <v>1</v>
      </c>
      <c r="E63" s="1" t="str">
        <f>VLOOKUP($B63,AffectorValueTable!$1:$1048576,MATCH(AffectorValueTable!$B$1,AffectorValueTable!$1:$1,0),0)</f>
        <v>BaseDamage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8.25</v>
      </c>
      <c r="O63" s="7" t="str">
        <f t="shared" ca="1" si="70"/>
        <v/>
      </c>
      <c r="S63" s="7" t="str">
        <f t="shared" ca="1" si="71"/>
        <v/>
      </c>
    </row>
    <row r="64" spans="1:21" x14ac:dyDescent="0.3">
      <c r="A64" s="1" t="str">
        <f t="shared" si="69"/>
        <v>NormalAttackMobileFemale_01</v>
      </c>
      <c r="B64" s="10" t="s">
        <v>472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BaseDamage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0.85499999999999998</v>
      </c>
      <c r="O64" s="7" t="str">
        <f t="shared" ca="1" si="70"/>
        <v/>
      </c>
      <c r="S64" s="7" t="str">
        <f t="shared" ca="1" si="71"/>
        <v/>
      </c>
    </row>
    <row r="65" spans="1:23" x14ac:dyDescent="0.3">
      <c r="A65" s="1" t="str">
        <f t="shared" ref="A65" si="81">B65&amp;"_"&amp;TEXT(D65,"00")</f>
        <v>LP_RicochetBetterMobileFemale_01</v>
      </c>
      <c r="B65" s="10" t="s">
        <v>680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RicochetHitObject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N65" s="1">
        <v>2</v>
      </c>
      <c r="O65" s="7">
        <f t="shared" ref="O65" ca="1" si="82">IF(NOT(ISBLANK(N65)),N65,
IF(ISBLANK(M65),"",
VLOOKUP(M65,OFFSET(INDIRECT("$A:$B"),0,MATCH(M$1&amp;"_Verify",INDIRECT("$1:$1"),0)-1),2,0)
))</f>
        <v>2</v>
      </c>
      <c r="S65" s="7" t="str">
        <f t="shared" ref="S65" ca="1" si="83">IF(NOT(ISBLANK(R65)),R65,
IF(ISBLANK(Q65),"",
VLOOKUP(Q65,OFFSET(INDIRECT("$A:$B"),0,MATCH(Q$1&amp;"_Verify",INDIRECT("$1:$1"),0)-1),2,0)
))</f>
        <v/>
      </c>
    </row>
    <row r="66" spans="1:23" x14ac:dyDescent="0.3">
      <c r="A66" s="1" t="str">
        <f t="shared" si="69"/>
        <v>NormalAttackCyborgCharacter_01</v>
      </c>
      <c r="B66" s="10" t="s">
        <v>473</v>
      </c>
      <c r="C66" s="1" t="str">
        <f>IF(ISERROR(VLOOKUP(B66,AffectorValueTable!$A:$A,1,0)),"어펙터밸류없음","")</f>
        <v/>
      </c>
      <c r="D66" s="1">
        <v>1</v>
      </c>
      <c r="E66" s="1" t="str">
        <f>VLOOKUP($B66,AffectorValueTable!$1:$1048576,MATCH(AffectorValueTable!$B$1,AffectorValueTable!$1:$1,0),0)</f>
        <v>BaseDamage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0.65</v>
      </c>
      <c r="O66" s="7" t="str">
        <f t="shared" ca="1" si="70"/>
        <v/>
      </c>
      <c r="S66" s="7" t="str">
        <f t="shared" ca="1" si="71"/>
        <v/>
      </c>
    </row>
    <row r="67" spans="1:23" x14ac:dyDescent="0.3">
      <c r="A67" s="1" t="str">
        <f t="shared" si="69"/>
        <v>NormalAttackSandWarrior_01</v>
      </c>
      <c r="B67" s="10" t="s">
        <v>474</v>
      </c>
      <c r="C67" s="1" t="str">
        <f>IF(ISERROR(VLOOKUP(B67,AffectorValueTable!$A:$A,1,0)),"어펙터밸류없음","")</f>
        <v/>
      </c>
      <c r="D67" s="1">
        <v>1</v>
      </c>
      <c r="E67" s="1" t="str">
        <f>VLOOKUP($B67,AffectorValueTable!$1:$1048576,MATCH(AffectorValueTable!$B$1,AffectorValueTable!$1:$1,0),0)</f>
        <v>BaseDamage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0.67500000000000004</v>
      </c>
      <c r="O67" s="7" t="str">
        <f t="shared" ca="1" si="70"/>
        <v/>
      </c>
      <c r="S67" s="7" t="str">
        <f t="shared" ca="1" si="71"/>
        <v/>
      </c>
    </row>
    <row r="68" spans="1:23" x14ac:dyDescent="0.3">
      <c r="A68" s="1" t="str">
        <f t="shared" ref="A68" si="84">B68&amp;"_"&amp;TEXT(D68,"00")</f>
        <v>NormalAttackPreBladeFanDancer_01</v>
      </c>
      <c r="B68" s="10" t="s">
        <v>710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BaseDamage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I68" s="1">
        <v>0.65500000000000003</v>
      </c>
      <c r="O68" s="7" t="str">
        <f t="shared" ref="O68" ca="1" si="85">IF(NOT(ISBLANK(N68)),N68,
IF(ISBLANK(M68),"",
VLOOKUP(M68,OFFSET(INDIRECT("$A:$B"),0,MATCH(M$1&amp;"_Verify",INDIRECT("$1:$1"),0)-1),2,0)
))</f>
        <v/>
      </c>
      <c r="S68" s="7" t="str">
        <f t="shared" ref="S68" ca="1" si="86">IF(NOT(ISBLANK(R68)),R68,
IF(ISBLANK(Q68),"",
VLOOKUP(Q68,OFFSET(INDIRECT("$A:$B"),0,MATCH(Q$1&amp;"_Verify",INDIRECT("$1:$1"),0)-1),2,0)
))</f>
        <v/>
      </c>
    </row>
    <row r="69" spans="1:23" x14ac:dyDescent="0.3">
      <c r="A69" s="1" t="str">
        <f t="shared" si="69"/>
        <v>NormalAttackBladeFanDancer_01</v>
      </c>
      <c r="B69" s="10" t="s">
        <v>475</v>
      </c>
      <c r="C69" s="1" t="str">
        <f>IF(ISERROR(VLOOKUP(B69,AffectorValueTable!$A:$A,1,0)),"어펙터밸류없음","")</f>
        <v/>
      </c>
      <c r="D69" s="1">
        <v>1</v>
      </c>
      <c r="E69" s="1" t="str">
        <f>VLOOKUP($B69,AffectorValueTable!$1:$1048576,MATCH(AffectorValueTable!$B$1,AffectorValueTable!$1:$1,0),0)</f>
        <v>BaseDamage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I69" s="1">
        <v>1.325</v>
      </c>
      <c r="O69" s="7" t="str">
        <f t="shared" ca="1" si="70"/>
        <v/>
      </c>
      <c r="S69" s="7" t="str">
        <f t="shared" ca="1" si="71"/>
        <v/>
      </c>
    </row>
    <row r="70" spans="1:23" x14ac:dyDescent="0.3">
      <c r="A70" s="1" t="str">
        <f t="shared" si="69"/>
        <v>ChangeAttackStateBladeFanDancer_01</v>
      </c>
      <c r="B70" s="10" t="s">
        <v>712</v>
      </c>
      <c r="C70" s="1" t="str">
        <f>IF(ISERROR(VLOOKUP(B70,AffectorValueTable!$A:$A,1,0)),"어펙터밸류없음","")</f>
        <v/>
      </c>
      <c r="D70" s="1">
        <v>1</v>
      </c>
      <c r="E70" s="1" t="str">
        <f>VLOOKUP($B70,AffectorValueTable!$1:$1048576,MATCH(AffectorValueTable!$B$1,AffectorValueTable!$1:$1,0),0)</f>
        <v>ChangeAttackState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N70" s="1">
        <v>2</v>
      </c>
      <c r="O70" s="7">
        <f t="shared" ca="1" si="70"/>
        <v>2</v>
      </c>
      <c r="S70" s="7" t="str">
        <f t="shared" ca="1" si="71"/>
        <v/>
      </c>
      <c r="T70" s="1" t="s">
        <v>688</v>
      </c>
    </row>
    <row r="71" spans="1:23" x14ac:dyDescent="0.3">
      <c r="A71" s="1" t="str">
        <f t="shared" si="69"/>
        <v>NormalAttackPreSyria_01</v>
      </c>
      <c r="B71" s="10" t="s">
        <v>745</v>
      </c>
      <c r="C71" s="1" t="str">
        <f>IF(ISERROR(VLOOKUP(B71,AffectorValueTable!$A:$A,1,0)),"어펙터밸류없음","")</f>
        <v/>
      </c>
      <c r="D71" s="1">
        <v>1</v>
      </c>
      <c r="E71" s="1" t="str">
        <f>VLOOKUP($B71,AffectorValueTable!$1:$1048576,MATCH(AffectorValueTable!$B$1,AffectorValueTable!$1:$1,0),0)</f>
        <v>BaseDamage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0.41499999999999998</v>
      </c>
      <c r="O71" s="7" t="str">
        <f t="shared" ca="1" si="70"/>
        <v/>
      </c>
      <c r="S71" s="7" t="str">
        <f t="shared" ca="1" si="71"/>
        <v/>
      </c>
    </row>
    <row r="72" spans="1:23" x14ac:dyDescent="0.3">
      <c r="A72" s="1" t="str">
        <f t="shared" ref="A72:A73" si="87">B72&amp;"_"&amp;TEXT(D72,"00")</f>
        <v>NormalAttackRemoveSyria_01</v>
      </c>
      <c r="B72" s="10" t="s">
        <v>698</v>
      </c>
      <c r="C72" s="1" t="str">
        <f>IF(ISERROR(VLOOKUP(B72,AffectorValueTable!$A:$A,1,0)),"어펙터밸류없음","")</f>
        <v/>
      </c>
      <c r="D72" s="1">
        <v>1</v>
      </c>
      <c r="E72" s="1" t="str">
        <f>VLOOKUP($B72,AffectorValueTable!$1:$1048576,MATCH(AffectorValueTable!$B$1,AffectorValueTable!$1:$1,0),0)</f>
        <v>RemoveColliderHitObjectAffector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0.17</v>
      </c>
      <c r="J72" s="1">
        <v>1.9</v>
      </c>
      <c r="K72" s="1">
        <v>160</v>
      </c>
      <c r="O72" s="7" t="str">
        <f t="shared" ref="O72:O73" ca="1" si="88">IF(NOT(ISBLANK(N72)),N72,
IF(ISBLANK(M72),"",
VLOOKUP(M72,OFFSET(INDIRECT("$A:$B"),0,MATCH(M$1&amp;"_Verify",INDIRECT("$1:$1"),0)-1),2,0)
))</f>
        <v/>
      </c>
      <c r="S72" s="7" t="str">
        <f t="shared" ref="S72:S73" ca="1" si="89">IF(NOT(ISBLANK(R72)),R72,
IF(ISBLANK(Q72),"",
VLOOKUP(Q72,OFFSET(INDIRECT("$A:$B"),0,MATCH(Q$1&amp;"_Verify",INDIRECT("$1:$1"),0)-1),2,0)
))</f>
        <v/>
      </c>
      <c r="T72" s="1" t="s">
        <v>747</v>
      </c>
    </row>
    <row r="73" spans="1:23" x14ac:dyDescent="0.3">
      <c r="A73" s="1" t="str">
        <f t="shared" si="87"/>
        <v>NormalAttackSyria_01</v>
      </c>
      <c r="B73" s="10" t="s">
        <v>476</v>
      </c>
      <c r="C73" s="1" t="str">
        <f>IF(ISERROR(VLOOKUP(B73,AffectorValueTable!$A:$A,1,0)),"어펙터밸류없음","")</f>
        <v/>
      </c>
      <c r="D73" s="1">
        <v>1</v>
      </c>
      <c r="E73" s="1" t="str">
        <f>VLOOKUP($B73,AffectorValueTable!$1:$1048576,MATCH(AffectorValueTable!$B$1,AffectorValueTable!$1:$1,0),0)</f>
        <v>BaseDamage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2.57</v>
      </c>
      <c r="O73" s="7" t="str">
        <f t="shared" ca="1" si="88"/>
        <v/>
      </c>
      <c r="S73" s="7" t="str">
        <f t="shared" ca="1" si="89"/>
        <v/>
      </c>
    </row>
    <row r="74" spans="1:23" x14ac:dyDescent="0.3">
      <c r="A74" s="1" t="str">
        <f t="shared" ref="A74" si="90">B74&amp;"_"&amp;TEXT(D74,"00")</f>
        <v>UltimateRemoveSyria_01</v>
      </c>
      <c r="B74" s="10" t="s">
        <v>700</v>
      </c>
      <c r="C74" s="1" t="str">
        <f>IF(ISERROR(VLOOKUP(B74,AffectorValueTable!$A:$A,1,0)),"어펙터밸류없음","")</f>
        <v/>
      </c>
      <c r="D74" s="1">
        <v>1</v>
      </c>
      <c r="E74" s="1" t="str">
        <f>VLOOKUP($B74,AffectorValueTable!$1:$1048576,MATCH(AffectorValueTable!$B$1,AffectorValueTable!$1:$1,0),0)</f>
        <v>RemoveColliderHitObjectAffector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10</v>
      </c>
      <c r="J74" s="1">
        <v>2</v>
      </c>
      <c r="O74" s="7" t="str">
        <f t="shared" ref="O74" ca="1" si="91">IF(NOT(ISBLANK(N74)),N74,
IF(ISBLANK(M74),"",
VLOOKUP(M74,OFFSET(INDIRECT("$A:$B"),0,MATCH(M$1&amp;"_Verify",INDIRECT("$1:$1"),0)-1),2,0)
))</f>
        <v/>
      </c>
      <c r="P74" s="1">
        <v>1</v>
      </c>
      <c r="R74" s="1">
        <v>1</v>
      </c>
      <c r="S74" s="7">
        <f t="shared" ref="S74" ca="1" si="92">IF(NOT(ISBLANK(R74)),R74,
IF(ISBLANK(Q74),"",
VLOOKUP(Q74,OFFSET(INDIRECT("$A:$B"),0,MATCH(Q$1&amp;"_Verify",INDIRECT("$1:$1"),0)-1),2,0)
))</f>
        <v>1</v>
      </c>
    </row>
    <row r="75" spans="1:23" x14ac:dyDescent="0.3">
      <c r="A75" s="1" t="str">
        <f t="shared" si="69"/>
        <v>NormalAttackLinhi_01</v>
      </c>
      <c r="B75" s="10" t="s">
        <v>477</v>
      </c>
      <c r="C75" s="1" t="str">
        <f>IF(ISERROR(VLOOKUP(B75,AffectorValueTable!$A:$A,1,0)),"어펙터밸류없음","")</f>
        <v/>
      </c>
      <c r="D75" s="1">
        <v>1</v>
      </c>
      <c r="E75" s="1" t="str">
        <f>VLOOKUP($B75,AffectorValueTable!$1:$1048576,MATCH(AffectorValueTable!$B$1,AffectorValueTable!$1:$1,0),0)</f>
        <v>BaseDamage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I75" s="1">
        <v>0.82499999999999996</v>
      </c>
      <c r="O75" s="7" t="str">
        <f t="shared" ca="1" si="70"/>
        <v/>
      </c>
      <c r="R75" s="1">
        <v>1</v>
      </c>
      <c r="S75" s="7">
        <f t="shared" ca="1" si="71"/>
        <v>1</v>
      </c>
    </row>
    <row r="76" spans="1:23" x14ac:dyDescent="0.3">
      <c r="A76" s="1" t="str">
        <f t="shared" si="69"/>
        <v>IgnoreEvadeVisualLinhi_01</v>
      </c>
      <c r="B76" s="10" t="s">
        <v>708</v>
      </c>
      <c r="C76" s="1" t="str">
        <f>IF(ISERROR(VLOOKUP(B76,AffectorValueTable!$A:$A,1,0)),"어펙터밸류없음","")</f>
        <v/>
      </c>
      <c r="D76" s="1">
        <v>1</v>
      </c>
      <c r="E76" s="1" t="str">
        <f>VLOOKUP($B76,AffectorValueTable!$1:$1048576,MATCH(AffectorValueTable!$B$1,AffectorValueTable!$1:$1,0),0)</f>
        <v>IgnoreEvadeVisual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-1</v>
      </c>
      <c r="K76" s="1">
        <v>0.28999999999999998</v>
      </c>
      <c r="O76" s="7" t="str">
        <f t="shared" ca="1" si="70"/>
        <v/>
      </c>
      <c r="S76" s="7" t="str">
        <f t="shared" ca="1" si="71"/>
        <v/>
      </c>
    </row>
    <row r="77" spans="1:23" x14ac:dyDescent="0.3">
      <c r="A77" s="1" t="str">
        <f t="shared" si="69"/>
        <v>NormalAttackNecromancerFour_01</v>
      </c>
      <c r="B77" s="10" t="s">
        <v>478</v>
      </c>
      <c r="C77" s="1" t="str">
        <f>IF(ISERROR(VLOOKUP(B77,AffectorValueTable!$A:$A,1,0)),"어펙터밸류없음","")</f>
        <v/>
      </c>
      <c r="D77" s="1">
        <v>1</v>
      </c>
      <c r="E77" s="1" t="str">
        <f>VLOOKUP($B77,AffectorValueTable!$1:$1048576,MATCH(AffectorValueTable!$B$1,AffectorValueTable!$1:$1,0),0)</f>
        <v>BaseDamage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I77" s="1">
        <v>1.115</v>
      </c>
      <c r="O77" s="7" t="str">
        <f t="shared" ca="1" si="70"/>
        <v/>
      </c>
      <c r="S77" s="7" t="str">
        <f t="shared" ca="1" si="71"/>
        <v/>
      </c>
    </row>
    <row r="78" spans="1:23" x14ac:dyDescent="0.3">
      <c r="A78" s="1" t="str">
        <f t="shared" ref="A78" si="93">B78&amp;"_"&amp;TEXT(D78,"00")</f>
        <v>NormalAttackMovingNecromancerFour_01</v>
      </c>
      <c r="B78" s="10" t="s">
        <v>735</v>
      </c>
      <c r="C78" s="1" t="str">
        <f>IF(ISERROR(VLOOKUP(B78,AffectorValueTable!$A:$A,1,0)),"어펙터밸류없음","")</f>
        <v/>
      </c>
      <c r="D78" s="1">
        <v>1</v>
      </c>
      <c r="E78" s="1" t="str">
        <f>VLOOKUP($B78,AffectorValueTable!$1:$1048576,MATCH(AffectorValueTable!$B$1,AffectorValueTable!$1:$1,0),0)</f>
        <v>BaseDamage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0.92500000000000004</v>
      </c>
      <c r="O78" s="7" t="str">
        <f t="shared" ref="O78" ca="1" si="94">IF(NOT(ISBLANK(N78)),N78,
IF(ISBLANK(M78),"",
VLOOKUP(M78,OFFSET(INDIRECT("$A:$B"),0,MATCH(M$1&amp;"_Verify",INDIRECT("$1:$1"),0)-1),2,0)
))</f>
        <v/>
      </c>
      <c r="S78" s="7" t="str">
        <f t="shared" ref="S78" ca="1" si="95">IF(NOT(ISBLANK(R78)),R78,
IF(ISBLANK(Q78),"",
VLOOKUP(Q78,OFFSET(INDIRECT("$A:$B"),0,MATCH(Q$1&amp;"_Verify",INDIRECT("$1:$1"),0)-1),2,0)
))</f>
        <v/>
      </c>
    </row>
    <row r="79" spans="1:23" x14ac:dyDescent="0.3">
      <c r="A79" s="1" t="str">
        <f t="shared" ref="A79" si="96">B79&amp;"_"&amp;TEXT(D79,"00")</f>
        <v>AttackOnMovingNecromancerFour_01</v>
      </c>
      <c r="B79" s="10" t="s">
        <v>728</v>
      </c>
      <c r="C79" s="1" t="str">
        <f>IF(ISERROR(VLOOKUP(B79,AffectorValueTable!$A:$A,1,0)),"어펙터밸류없음","")</f>
        <v/>
      </c>
      <c r="D79" s="1">
        <v>1</v>
      </c>
      <c r="E79" s="1" t="str">
        <f>VLOOKUP($B79,AffectorValueTable!$1:$1048576,MATCH(AffectorValueTable!$B$1,AffectorValueTable!$1:$1,0),0)</f>
        <v>AttackOnMoving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-1</v>
      </c>
      <c r="J79" s="1">
        <v>0.31</v>
      </c>
      <c r="O79" s="7" t="str">
        <f t="shared" ref="O79" ca="1" si="97">IF(NOT(ISBLANK(N79)),N79,
IF(ISBLANK(M79),"",
VLOOKUP(M79,OFFSET(INDIRECT("$A:$B"),0,MATCH(M$1&amp;"_Verify",INDIRECT("$1:$1"),0)-1),2,0)
))</f>
        <v/>
      </c>
      <c r="S79" s="7" t="str">
        <f t="shared" ref="S79" ca="1" si="98">IF(NOT(ISBLANK(R79)),R79,
IF(ISBLANK(Q79),"",
VLOOKUP(Q79,OFFSET(INDIRECT("$A:$B"),0,MATCH(Q$1&amp;"_Verify",INDIRECT("$1:$1"),0)-1),2,0)
))</f>
        <v/>
      </c>
      <c r="T79" s="1" t="s">
        <v>730</v>
      </c>
      <c r="U79" s="1" t="s">
        <v>734</v>
      </c>
      <c r="V79" s="1" t="s">
        <v>732</v>
      </c>
      <c r="W79" s="1" t="s">
        <v>731</v>
      </c>
    </row>
    <row r="80" spans="1:23" x14ac:dyDescent="0.3">
      <c r="A80" s="1" t="str">
        <f t="shared" si="69"/>
        <v>NormalAttackGirlWarrior_01</v>
      </c>
      <c r="B80" s="10" t="s">
        <v>479</v>
      </c>
      <c r="C80" s="1" t="str">
        <f>IF(ISERROR(VLOOKUP(B80,AffectorValueTable!$A:$A,1,0)),"어펙터밸류없음","")</f>
        <v/>
      </c>
      <c r="D80" s="1">
        <v>1</v>
      </c>
      <c r="E80" s="1" t="str">
        <f>VLOOKUP($B80,AffectorValueTable!$1:$1048576,MATCH(AffectorValueTable!$B$1,AffectorValueTable!$1:$1,0),0)</f>
        <v>BaseDamage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0.502</v>
      </c>
      <c r="O80" s="7" t="str">
        <f t="shared" ca="1" si="70"/>
        <v/>
      </c>
      <c r="S80" s="7" t="str">
        <f t="shared" ca="1" si="71"/>
        <v/>
      </c>
    </row>
    <row r="81" spans="1:23" x14ac:dyDescent="0.3">
      <c r="A81" s="1" t="str">
        <f t="shared" si="69"/>
        <v>NormalAttackPreGirlArcher_01</v>
      </c>
      <c r="B81" s="10" t="s">
        <v>703</v>
      </c>
      <c r="C81" s="1" t="str">
        <f>IF(ISERROR(VLOOKUP(B81,AffectorValueTable!$A:$A,1,0)),"어펙터밸류없음","")</f>
        <v/>
      </c>
      <c r="D81" s="1">
        <v>1</v>
      </c>
      <c r="E81" s="1" t="str">
        <f>VLOOKUP($B81,AffectorValueTable!$1:$1048576,MATCH(AffectorValueTable!$B$1,AffectorValueTable!$1:$1,0),0)</f>
        <v>BaseDamage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0.71299999999999997</v>
      </c>
      <c r="O81" s="7" t="str">
        <f t="shared" ca="1" si="70"/>
        <v/>
      </c>
      <c r="S81" s="7" t="str">
        <f t="shared" ca="1" si="71"/>
        <v/>
      </c>
    </row>
    <row r="82" spans="1:23" x14ac:dyDescent="0.3">
      <c r="A82" s="1" t="str">
        <f t="shared" ref="A82:A83" si="99">B82&amp;"_"&amp;TEXT(D82,"00")</f>
        <v>NormalAttackGirlArcher_01</v>
      </c>
      <c r="B82" s="10" t="s">
        <v>480</v>
      </c>
      <c r="C82" s="1" t="str">
        <f>IF(ISERROR(VLOOKUP(B82,AffectorValueTable!$A:$A,1,0)),"어펙터밸류없음","")</f>
        <v/>
      </c>
      <c r="D82" s="1">
        <v>1</v>
      </c>
      <c r="E82" s="1" t="str">
        <f>VLOOKUP($B82,AffectorValueTable!$1:$1048576,MATCH(AffectorValueTable!$B$1,AffectorValueTable!$1:$1,0),0)</f>
        <v>BaseDamage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0.38500000000000001</v>
      </c>
      <c r="O82" s="7" t="str">
        <f t="shared" ref="O82:O83" ca="1" si="100">IF(NOT(ISBLANK(N82)),N82,
IF(ISBLANK(M82),"",
VLOOKUP(M82,OFFSET(INDIRECT("$A:$B"),0,MATCH(M$1&amp;"_Verify",INDIRECT("$1:$1"),0)-1),2,0)
))</f>
        <v/>
      </c>
      <c r="S82" s="7" t="str">
        <f t="shared" ref="S82" ca="1" si="101">IF(NOT(ISBLANK(R82)),R82,
IF(ISBLANK(Q82),"",
VLOOKUP(Q82,OFFSET(INDIRECT("$A:$B"),0,MATCH(Q$1&amp;"_Verify",INDIRECT("$1:$1"),0)-1),2,0)
))</f>
        <v/>
      </c>
    </row>
    <row r="83" spans="1:23" x14ac:dyDescent="0.3">
      <c r="A83" s="1" t="str">
        <f t="shared" si="99"/>
        <v>LP_AddGeneratorCreateCountGirlArcher_01</v>
      </c>
      <c r="B83" s="10" t="s">
        <v>705</v>
      </c>
      <c r="C83" s="1" t="str">
        <f>IF(ISERROR(VLOOKUP(B83,AffectorValueTable!$A:$A,1,0)),"어펙터밸류없음","")</f>
        <v/>
      </c>
      <c r="D83" s="1">
        <v>1</v>
      </c>
      <c r="E83" s="1" t="str">
        <f>VLOOKUP($B83,AffectorValueTable!$1:$1048576,MATCH(AffectorValueTable!$B$1,AffectorValueTable!$1:$1,0),0)</f>
        <v>AddGeneratorCreateCount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N83" s="1">
        <v>2</v>
      </c>
      <c r="O83" s="7">
        <f t="shared" ca="1" si="100"/>
        <v>2</v>
      </c>
      <c r="S83" s="7" t="str">
        <f t="shared" ref="S83:S84" ca="1" si="102">IF(NOT(ISBLANK(R83)),R83,
IF(ISBLANK(Q83),"",
VLOOKUP(Q83,OFFSET(INDIRECT("$A:$B"),0,MATCH(Q$1&amp;"_Verify",INDIRECT("$1:$1"),0)-1),2,0)
))</f>
        <v/>
      </c>
    </row>
    <row r="84" spans="1:23" x14ac:dyDescent="0.3">
      <c r="A84" s="1" t="str">
        <f t="shared" ref="A84" si="103">B84&amp;"_"&amp;TEXT(D84,"00")</f>
        <v>NormalAttackWeakEnergyShieldRobot_01</v>
      </c>
      <c r="B84" s="10" t="s">
        <v>668</v>
      </c>
      <c r="C84" s="1" t="str">
        <f>IF(ISERROR(VLOOKUP(B84,AffectorValueTable!$A:$A,1,0)),"어펙터밸류없음","")</f>
        <v/>
      </c>
      <c r="D84" s="1">
        <v>1</v>
      </c>
      <c r="E84" s="1" t="str">
        <f>VLOOKUP($B84,AffectorValueTable!$1:$1048576,MATCH(AffectorValueTable!$B$1,AffectorValueTable!$1:$1,0),0)</f>
        <v>BaseDamage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0.1</v>
      </c>
      <c r="O84" s="7" t="str">
        <f t="shared" ref="O84" ca="1" si="104">IF(NOT(ISBLANK(N84)),N84,
IF(ISBLANK(M84),"",
VLOOKUP(M84,OFFSET(INDIRECT("$A:$B"),0,MATCH(M$1&amp;"_Verify",INDIRECT("$1:$1"),0)-1),2,0)
))</f>
        <v/>
      </c>
      <c r="S84" s="7" t="str">
        <f t="shared" ca="1" si="102"/>
        <v/>
      </c>
    </row>
    <row r="85" spans="1:23" x14ac:dyDescent="0.3">
      <c r="A85" s="1" t="str">
        <f t="shared" si="69"/>
        <v>NormalAttackEnergyShieldRobot_01</v>
      </c>
      <c r="B85" s="10" t="s">
        <v>481</v>
      </c>
      <c r="C85" s="1" t="str">
        <f>IF(ISERROR(VLOOKUP(B85,AffectorValueTable!$A:$A,1,0)),"어펙터밸류없음","")</f>
        <v/>
      </c>
      <c r="D85" s="1">
        <v>1</v>
      </c>
      <c r="E85" s="1" t="str">
        <f>VLOOKUP($B85,AffectorValueTable!$1:$1048576,MATCH(AffectorValueTable!$B$1,AffectorValueTable!$1:$1,0),0)</f>
        <v>DelayedBasedDamage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v>0.50800000000000001</v>
      </c>
      <c r="J85" s="1">
        <v>3.5</v>
      </c>
      <c r="O85" s="7" t="str">
        <f t="shared" ca="1" si="70"/>
        <v/>
      </c>
      <c r="S85" s="7" t="str">
        <f t="shared" ca="1" si="71"/>
        <v/>
      </c>
      <c r="W85" s="1" t="s">
        <v>669</v>
      </c>
    </row>
    <row r="86" spans="1:23" x14ac:dyDescent="0.3">
      <c r="A86" s="1" t="str">
        <f t="shared" si="69"/>
        <v>NormalAttackIceMagician_01</v>
      </c>
      <c r="B86" s="10" t="s">
        <v>482</v>
      </c>
      <c r="C86" s="1" t="str">
        <f>IF(ISERROR(VLOOKUP(B86,AffectorValueTable!$A:$A,1,0)),"어펙터밸류없음","")</f>
        <v/>
      </c>
      <c r="D86" s="1">
        <v>1</v>
      </c>
      <c r="E86" s="1" t="str">
        <f>VLOOKUP($B86,AffectorValueTable!$1:$1048576,MATCH(AffectorValueTable!$B$1,AffectorValueTable!$1:$1,0),0)</f>
        <v>BaseDamage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0.224</v>
      </c>
      <c r="O86" s="7" t="str">
        <f t="shared" ca="1" si="70"/>
        <v/>
      </c>
      <c r="S86" s="7" t="str">
        <f t="shared" ca="1" si="71"/>
        <v/>
      </c>
    </row>
    <row r="87" spans="1:23" x14ac:dyDescent="0.3">
      <c r="A87" s="1" t="str">
        <f t="shared" ref="A87" si="105">B87&amp;"_"&amp;TEXT(D87,"00")</f>
        <v>NormalAttackAngelicWarrior_01</v>
      </c>
      <c r="B87" s="10" t="s">
        <v>483</v>
      </c>
      <c r="C87" s="1" t="str">
        <f>IF(ISERROR(VLOOKUP(B87,AffectorValueTable!$A:$A,1,0)),"어펙터밸류없음","")</f>
        <v/>
      </c>
      <c r="D87" s="1">
        <v>1</v>
      </c>
      <c r="E87" s="1" t="str">
        <f>VLOOKUP($B87,AffectorValueTable!$1:$1048576,MATCH(AffectorValueTable!$B$1,AffectorValueTable!$1:$1,0),0)</f>
        <v>BaseDamage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0.495</v>
      </c>
      <c r="O87" s="7" t="str">
        <f t="shared" ref="O87" ca="1" si="106">IF(NOT(ISBLANK(N87)),N87,
IF(ISBLANK(M87),"",
VLOOKUP(M87,OFFSET(INDIRECT("$A:$B"),0,MATCH(M$1&amp;"_Verify",INDIRECT("$1:$1"),0)-1),2,0)
))</f>
        <v/>
      </c>
      <c r="S87" s="7" t="str">
        <f t="shared" ref="S87" ca="1" si="107">IF(NOT(ISBLANK(R87)),R87,
IF(ISBLANK(Q87),"",
VLOOKUP(Q87,OFFSET(INDIRECT("$A:$B"),0,MATCH(Q$1&amp;"_Verify",INDIRECT("$1:$1"),0)-1),2,0)
))</f>
        <v/>
      </c>
    </row>
    <row r="88" spans="1:23" x14ac:dyDescent="0.3">
      <c r="A88" s="1" t="str">
        <f t="shared" ref="A88" si="108">B88&amp;"_"&amp;TEXT(D88,"00")</f>
        <v>NormalAttackUnicornCharacter_01</v>
      </c>
      <c r="B88" s="10" t="s">
        <v>707</v>
      </c>
      <c r="C88" s="1" t="str">
        <f>IF(ISERROR(VLOOKUP(B88,AffectorValueTable!$A:$A,1,0)),"어펙터밸류없음","")</f>
        <v/>
      </c>
      <c r="D88" s="1">
        <v>1</v>
      </c>
      <c r="E88" s="1" t="str">
        <f>VLOOKUP($B88,AffectorValueTable!$1:$1048576,MATCH(AffectorValueTable!$B$1,AffectorValueTable!$1:$1,0),0)</f>
        <v>BaseDamage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0.54500000000000004</v>
      </c>
      <c r="K88" s="1">
        <v>1</v>
      </c>
      <c r="O88" s="7" t="str">
        <f t="shared" ref="O88" ca="1" si="109">IF(NOT(ISBLANK(N88)),N88,
IF(ISBLANK(M88),"",
VLOOKUP(M88,OFFSET(INDIRECT("$A:$B"),0,MATCH(M$1&amp;"_Verify",INDIRECT("$1:$1"),0)-1),2,0)
))</f>
        <v/>
      </c>
      <c r="S88" s="7" t="str">
        <f t="shared" ref="S88" ca="1" si="110">IF(NOT(ISBLANK(R88)),R88,
IF(ISBLANK(Q88),"",
VLOOKUP(Q88,OFFSET(INDIRECT("$A:$B"),0,MATCH(Q$1&amp;"_Verify",INDIRECT("$1:$1"),0)-1),2,0)
))</f>
        <v/>
      </c>
    </row>
    <row r="89" spans="1:23" x14ac:dyDescent="0.3">
      <c r="A89" s="1" t="str">
        <f t="shared" si="0"/>
        <v>CallInvincibleTortoise_01</v>
      </c>
      <c r="B89" t="s">
        <v>108</v>
      </c>
      <c r="C89" s="1" t="str">
        <f>IF(ISERROR(VLOOKUP(B89,AffectorValueTable!$A:$A,1,0)),"어펙터밸류없음","")</f>
        <v/>
      </c>
      <c r="D89" s="1">
        <v>1</v>
      </c>
      <c r="E89" s="1" t="str">
        <f>VLOOKUP($B89,AffectorValueTable!$1:$1048576,MATCH(AffectorValueTable!$B$1,AffectorValueTable!$1:$1,0),0)</f>
        <v>CallAffectorValue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-1</v>
      </c>
      <c r="O89" s="7" t="str">
        <f t="shared" ca="1" si="1"/>
        <v/>
      </c>
      <c r="Q89" s="1" t="s">
        <v>225</v>
      </c>
      <c r="S89" s="7">
        <f t="shared" ca="1" si="2"/>
        <v>4</v>
      </c>
      <c r="U89" s="1" t="s">
        <v>107</v>
      </c>
    </row>
    <row r="90" spans="1:23" x14ac:dyDescent="0.3">
      <c r="A90" s="1" t="str">
        <f t="shared" si="0"/>
        <v>InvincibleTortoise_01</v>
      </c>
      <c r="B90" t="s">
        <v>107</v>
      </c>
      <c r="C90" s="1" t="str">
        <f>IF(ISERROR(VLOOKUP(B90,AffectorValueTable!$A:$A,1,0)),"어펙터밸류없음","")</f>
        <v/>
      </c>
      <c r="D90" s="1">
        <v>1</v>
      </c>
      <c r="E90" s="1" t="str">
        <f>VLOOKUP($B90,AffectorValueTable!$1:$1048576,MATCH(AffectorValueTable!$B$1,AffectorValueTable!$1:$1,0),0)</f>
        <v>InvincibleTortoise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I90" s="1">
        <v>3</v>
      </c>
      <c r="O90" s="7" t="str">
        <f t="shared" ca="1" si="1"/>
        <v/>
      </c>
      <c r="S90" s="7" t="str">
        <f t="shared" ca="1" si="2"/>
        <v/>
      </c>
      <c r="T90" s="1" t="s">
        <v>109</v>
      </c>
      <c r="U90" s="1" t="s">
        <v>110</v>
      </c>
    </row>
    <row r="91" spans="1:23" x14ac:dyDescent="0.3">
      <c r="A91" s="1" t="str">
        <f t="shared" si="0"/>
        <v>CountBarrier5Times_01</v>
      </c>
      <c r="B91" t="s">
        <v>115</v>
      </c>
      <c r="C91" s="1" t="str">
        <f>IF(ISERROR(VLOOKUP(B91,AffectorValueTable!$A:$A,1,0)),"어펙터밸류없음","")</f>
        <v/>
      </c>
      <c r="D91" s="1">
        <v>1</v>
      </c>
      <c r="E91" s="1" t="str">
        <f>VLOOKUP($B91,AffectorValueTable!$1:$1048576,MATCH(AffectorValueTable!$B$1,AffectorValueTable!$1:$1,0),0)</f>
        <v>CountBarrier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-1</v>
      </c>
      <c r="O91" s="7" t="str">
        <f t="shared" ca="1" si="1"/>
        <v/>
      </c>
      <c r="P91" s="1">
        <v>5</v>
      </c>
      <c r="S91" s="7" t="str">
        <f t="shared" ca="1" si="2"/>
        <v/>
      </c>
      <c r="V91" s="1" t="s">
        <v>116</v>
      </c>
    </row>
    <row r="92" spans="1:23" x14ac:dyDescent="0.3">
      <c r="A92" s="1" t="str">
        <f t="shared" si="0"/>
        <v>CallBurrowNinjaAssassin_01</v>
      </c>
      <c r="B92" t="s">
        <v>120</v>
      </c>
      <c r="C92" s="1" t="str">
        <f>IF(ISERROR(VLOOKUP(B92,AffectorValueTable!$A:$A,1,0)),"어펙터밸류없음","")</f>
        <v/>
      </c>
      <c r="D92" s="1">
        <v>1</v>
      </c>
      <c r="E92" s="1" t="str">
        <f>VLOOKUP($B92,AffectorValueTable!$1:$1048576,MATCH(AffectorValueTable!$B$1,AffectorValueTable!$1:$1,0),0)</f>
        <v>CallAffectorValue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-1</v>
      </c>
      <c r="O92" s="7" t="str">
        <f t="shared" ca="1" si="1"/>
        <v/>
      </c>
      <c r="Q92" s="1" t="s">
        <v>225</v>
      </c>
      <c r="S92" s="7">
        <f t="shared" ca="1" si="2"/>
        <v>4</v>
      </c>
      <c r="U92" s="1" t="s">
        <v>117</v>
      </c>
    </row>
    <row r="93" spans="1:23" x14ac:dyDescent="0.3">
      <c r="A93" s="1" t="str">
        <f t="shared" si="0"/>
        <v>BurrowNinjaAssassin_01</v>
      </c>
      <c r="B93" t="s">
        <v>117</v>
      </c>
      <c r="C93" s="1" t="str">
        <f>IF(ISERROR(VLOOKUP(B93,AffectorValueTable!$A:$A,1,0)),"어펙터밸류없음","")</f>
        <v/>
      </c>
      <c r="D93" s="1">
        <v>1</v>
      </c>
      <c r="E93" s="1" t="str">
        <f>VLOOKUP($B93,AffectorValueTable!$1:$1048576,MATCH(AffectorValueTable!$B$1,AffectorValueTable!$1:$1,0),0)</f>
        <v>Burrow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3</v>
      </c>
      <c r="K93" s="1">
        <v>0.5</v>
      </c>
      <c r="L93" s="1">
        <v>1</v>
      </c>
      <c r="O93" s="7" t="str">
        <f t="shared" ca="1" si="1"/>
        <v/>
      </c>
      <c r="P93" s="1">
        <v>2</v>
      </c>
      <c r="S93" s="7" t="str">
        <f t="shared" ca="1" si="2"/>
        <v/>
      </c>
      <c r="T93" s="1" t="s">
        <v>130</v>
      </c>
      <c r="U93" s="1" t="s">
        <v>131</v>
      </c>
      <c r="V93" s="1" t="s">
        <v>132</v>
      </c>
      <c r="W93" s="1" t="s">
        <v>133</v>
      </c>
    </row>
    <row r="94" spans="1:23" x14ac:dyDescent="0.3">
      <c r="A94" s="1" t="str">
        <f t="shared" si="0"/>
        <v>RushPigPet_01</v>
      </c>
      <c r="B94" s="10" t="s">
        <v>553</v>
      </c>
      <c r="C94" s="1" t="str">
        <f>IF(ISERROR(VLOOKUP(B94,AffectorValueTable!$A:$A,1,0)),"어펙터밸류없음","")</f>
        <v/>
      </c>
      <c r="D94" s="1">
        <v>1</v>
      </c>
      <c r="E94" s="1" t="str">
        <f>VLOOKUP($B94,AffectorValueTable!$1:$1048576,MATCH(AffectorValueTable!$B$1,AffectorValueTable!$1:$1,0),0)</f>
        <v>Rush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5</v>
      </c>
      <c r="J94" s="1">
        <v>1.5</v>
      </c>
      <c r="K94" s="1">
        <v>-1</v>
      </c>
      <c r="L94" s="1">
        <v>0</v>
      </c>
      <c r="N94" s="1">
        <v>1</v>
      </c>
      <c r="O94" s="7">
        <f t="shared" ca="1" si="1"/>
        <v>1</v>
      </c>
      <c r="P94" s="1">
        <v>-1</v>
      </c>
      <c r="S94" s="7" t="str">
        <f t="shared" ca="1" si="2"/>
        <v/>
      </c>
      <c r="T94" s="1" t="s">
        <v>554</v>
      </c>
      <c r="U94" s="1">
        <f>(3/2)*1.25/1.25</f>
        <v>1.5</v>
      </c>
    </row>
    <row r="95" spans="1:23" x14ac:dyDescent="0.3">
      <c r="A95" s="1" t="str">
        <f t="shared" ref="A95" si="111">B95&amp;"_"&amp;TEXT(D95,"00")</f>
        <v>RushPigPet_Purple_01</v>
      </c>
      <c r="B95" s="10" t="s">
        <v>600</v>
      </c>
      <c r="C95" s="1" t="str">
        <f>IF(ISERROR(VLOOKUP(B95,AffectorValueTable!$A:$A,1,0)),"어펙터밸류없음","")</f>
        <v/>
      </c>
      <c r="D95" s="1">
        <v>1</v>
      </c>
      <c r="E95" s="1" t="str">
        <f>VLOOKUP($B95,AffectorValueTable!$1:$1048576,MATCH(AffectorValueTable!$B$1,AffectorValueTable!$1:$1,0),0)</f>
        <v>Rush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5</v>
      </c>
      <c r="J95" s="1">
        <v>1.5</v>
      </c>
      <c r="K95" s="1">
        <v>-1</v>
      </c>
      <c r="L95" s="1">
        <v>100</v>
      </c>
      <c r="N95" s="1">
        <v>3</v>
      </c>
      <c r="O95" s="7">
        <f t="shared" ref="O95" ca="1" si="112">IF(NOT(ISBLANK(N95)),N95,
IF(ISBLANK(M95),"",
VLOOKUP(M95,OFFSET(INDIRECT("$A:$B"),0,MATCH(M$1&amp;"_Verify",INDIRECT("$1:$1"),0)-1),2,0)
))</f>
        <v>3</v>
      </c>
      <c r="P95" s="1">
        <v>-1</v>
      </c>
      <c r="S95" s="7" t="str">
        <f t="shared" ref="S95" ca="1" si="113">IF(NOT(ISBLANK(R95)),R95,
IF(ISBLANK(Q95),"",
VLOOKUP(Q95,OFFSET(INDIRECT("$A:$B"),0,MATCH(Q$1&amp;"_Verify",INDIRECT("$1:$1"),0)-1),2,0)
))</f>
        <v/>
      </c>
      <c r="T95" s="1" t="s">
        <v>554</v>
      </c>
      <c r="U95" s="1">
        <f>(3/2)*1.25/1.25</f>
        <v>1.5</v>
      </c>
    </row>
    <row r="96" spans="1:23" x14ac:dyDescent="0.3">
      <c r="A96" s="1" t="str">
        <f t="shared" ref="A96" si="114">B96&amp;"_"&amp;TEXT(D96,"00")</f>
        <v>RushPolygonalMetalon_Green_01</v>
      </c>
      <c r="B96" s="10" t="s">
        <v>569</v>
      </c>
      <c r="C96" s="1" t="str">
        <f>IF(ISERROR(VLOOKUP(B96,AffectorValueTable!$A:$A,1,0)),"어펙터밸류없음","")</f>
        <v/>
      </c>
      <c r="D96" s="1">
        <v>1</v>
      </c>
      <c r="E96" s="1" t="str">
        <f>VLOOKUP($B96,AffectorValueTable!$1:$1048576,MATCH(AffectorValueTable!$B$1,AffectorValueTable!$1:$1,0),0)</f>
        <v>Rush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v>8</v>
      </c>
      <c r="J96" s="1">
        <v>1</v>
      </c>
      <c r="K96" s="1">
        <v>0</v>
      </c>
      <c r="L96" s="1">
        <v>0</v>
      </c>
      <c r="N96" s="1">
        <v>1</v>
      </c>
      <c r="O96" s="7">
        <f t="shared" ref="O96" ca="1" si="115">IF(NOT(ISBLANK(N96)),N96,
IF(ISBLANK(M96),"",
VLOOKUP(M96,OFFSET(INDIRECT("$A:$B"),0,MATCH(M$1&amp;"_Verify",INDIRECT("$1:$1"),0)-1),2,0)
))</f>
        <v>1</v>
      </c>
      <c r="P96" s="1">
        <v>250</v>
      </c>
      <c r="S96" s="7" t="str">
        <f t="shared" ref="S96" ca="1" si="116">IF(NOT(ISBLANK(R96)),R96,
IF(ISBLANK(Q96),"",
VLOOKUP(Q96,OFFSET(INDIRECT("$A:$B"),0,MATCH(Q$1&amp;"_Verify",INDIRECT("$1:$1"),0)-1),2,0)
))</f>
        <v/>
      </c>
      <c r="T96" s="1" t="s">
        <v>554</v>
      </c>
      <c r="U96" s="1">
        <f>(3/2)*1/1.25</f>
        <v>1.2</v>
      </c>
    </row>
    <row r="97" spans="1:23" x14ac:dyDescent="0.3">
      <c r="A97" s="1" t="str">
        <f t="shared" ref="A97" si="117">B97&amp;"_"&amp;TEXT(D97,"00")</f>
        <v>RushCuteUniq_01</v>
      </c>
      <c r="B97" s="10" t="s">
        <v>566</v>
      </c>
      <c r="C97" s="1" t="str">
        <f>IF(ISERROR(VLOOKUP(B97,AffectorValueTable!$A:$A,1,0)),"어펙터밸류없음","")</f>
        <v/>
      </c>
      <c r="D97" s="1">
        <v>1</v>
      </c>
      <c r="E97" s="1" t="str">
        <f>VLOOKUP($B97,AffectorValueTable!$1:$1048576,MATCH(AffectorValueTable!$B$1,AffectorValueTable!$1:$1,0),0)</f>
        <v>Rush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6.5</v>
      </c>
      <c r="J97" s="1">
        <v>2.5</v>
      </c>
      <c r="K97" s="1">
        <v>1</v>
      </c>
      <c r="L97" s="1">
        <v>0</v>
      </c>
      <c r="N97" s="1">
        <v>0</v>
      </c>
      <c r="O97" s="7">
        <f t="shared" ref="O97" ca="1" si="118">IF(NOT(ISBLANK(N97)),N97,
IF(ISBLANK(M97),"",
VLOOKUP(M97,OFFSET(INDIRECT("$A:$B"),0,MATCH(M$1&amp;"_Verify",INDIRECT("$1:$1"),0)-1),2,0)
))</f>
        <v>0</v>
      </c>
      <c r="P97" s="1">
        <v>-1</v>
      </c>
      <c r="S97" s="7" t="str">
        <f t="shared" ref="S97" ca="1" si="119">IF(NOT(ISBLANK(R97)),R97,
IF(ISBLANK(Q97),"",
VLOOKUP(Q97,OFFSET(INDIRECT("$A:$B"),0,MATCH(Q$1&amp;"_Verify",INDIRECT("$1:$1"),0)-1),2,0)
))</f>
        <v/>
      </c>
      <c r="T97" s="1" t="s">
        <v>554</v>
      </c>
      <c r="U97" s="1">
        <f>(3/2)*1/1.25</f>
        <v>1.2</v>
      </c>
    </row>
    <row r="98" spans="1:23" x14ac:dyDescent="0.3">
      <c r="A98" s="1" t="str">
        <f t="shared" ref="A98:A100" si="120">B98&amp;"_"&amp;TEXT(D98,"00")</f>
        <v>RushRobotSphere_01</v>
      </c>
      <c r="B98" s="10" t="s">
        <v>567</v>
      </c>
      <c r="C98" s="1" t="str">
        <f>IF(ISERROR(VLOOKUP(B98,AffectorValueTable!$A:$A,1,0)),"어펙터밸류없음","")</f>
        <v/>
      </c>
      <c r="D98" s="1">
        <v>1</v>
      </c>
      <c r="E98" s="1" t="str">
        <f>VLOOKUP($B98,AffectorValueTable!$1:$1048576,MATCH(AffectorValueTable!$B$1,AffectorValueTable!$1:$1,0),0)</f>
        <v>Rush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8</v>
      </c>
      <c r="J98" s="1">
        <v>2</v>
      </c>
      <c r="K98" s="1">
        <v>5</v>
      </c>
      <c r="L98" s="1">
        <v>0</v>
      </c>
      <c r="N98" s="1">
        <v>0</v>
      </c>
      <c r="O98" s="7">
        <f t="shared" ref="O98:O100" ca="1" si="121">IF(NOT(ISBLANK(N98)),N98,
IF(ISBLANK(M98),"",
VLOOKUP(M98,OFFSET(INDIRECT("$A:$B"),0,MATCH(M$1&amp;"_Verify",INDIRECT("$1:$1"),0)-1),2,0)
))</f>
        <v>0</v>
      </c>
      <c r="P98" s="1">
        <v>-1</v>
      </c>
      <c r="S98" s="7" t="str">
        <f t="shared" ref="S98:S100" ca="1" si="122">IF(NOT(ISBLANK(R98)),R98,
IF(ISBLANK(Q98),"",
VLOOKUP(Q98,OFFSET(INDIRECT("$A:$B"),0,MATCH(Q$1&amp;"_Verify",INDIRECT("$1:$1"),0)-1),2,0)
))</f>
        <v/>
      </c>
      <c r="T98" s="1" t="s">
        <v>554</v>
      </c>
      <c r="U98" s="1">
        <f>(3/2)*1.25/1.25</f>
        <v>1.5</v>
      </c>
    </row>
    <row r="99" spans="1:23" x14ac:dyDescent="0.3">
      <c r="A99" s="1" t="str">
        <f t="shared" si="120"/>
        <v>SlowDebuffCyc_01</v>
      </c>
      <c r="B99" s="10" t="s">
        <v>587</v>
      </c>
      <c r="C99" s="1" t="str">
        <f>IF(ISERROR(VLOOKUP(B99,AffectorValueTable!$A:$A,1,0)),"어펙터밸류없음","")</f>
        <v/>
      </c>
      <c r="D99" s="1">
        <v>1</v>
      </c>
      <c r="E99" s="1" t="str">
        <f>VLOOKUP($B99,AffectorValueTable!$1:$1048576,MATCH(AffectorValueTable!$B$1,AffectorValueTable!$1:$1,0),0)</f>
        <v>AddActorState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O99" s="7" t="str">
        <f t="shared" ca="1" si="121"/>
        <v/>
      </c>
      <c r="S99" s="7" t="str">
        <f t="shared" ca="1" si="122"/>
        <v/>
      </c>
      <c r="T99" s="1" t="s">
        <v>588</v>
      </c>
    </row>
    <row r="100" spans="1:23" x14ac:dyDescent="0.3">
      <c r="A100" s="1" t="str">
        <f t="shared" si="120"/>
        <v>AS_SlowCyc_01</v>
      </c>
      <c r="B100" s="1" t="s">
        <v>589</v>
      </c>
      <c r="C100" s="1" t="str">
        <f>IF(ISERROR(VLOOKUP(B100,AffectorValueTable!$A:$A,1,0)),"어펙터밸류없음","")</f>
        <v/>
      </c>
      <c r="D100" s="1">
        <v>1</v>
      </c>
      <c r="E100" s="1" t="str">
        <f>VLOOKUP($B100,AffectorValueTable!$1:$1048576,MATCH(AffectorValueTable!$B$1,AffectorValueTable!$1:$1,0),0)</f>
        <v>ChangeActorStatus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5</v>
      </c>
      <c r="J100" s="1">
        <v>-0.5</v>
      </c>
      <c r="M100" s="1" t="s">
        <v>156</v>
      </c>
      <c r="O100" s="7">
        <f t="shared" ca="1" si="121"/>
        <v>10</v>
      </c>
      <c r="R100" s="1">
        <v>1</v>
      </c>
      <c r="S100" s="7">
        <f t="shared" ca="1" si="122"/>
        <v>1</v>
      </c>
      <c r="W100" s="1" t="s">
        <v>598</v>
      </c>
    </row>
    <row r="101" spans="1:23" x14ac:dyDescent="0.3">
      <c r="A101" s="1" t="str">
        <f t="shared" ref="A101" si="123">B101&amp;"_"&amp;TEXT(D101,"00")</f>
        <v>TeleportWarAssassin_01</v>
      </c>
      <c r="B101" s="1" t="s">
        <v>595</v>
      </c>
      <c r="C101" s="1" t="str">
        <f>IF(ISERROR(VLOOKUP(B101,AffectorValueTable!$A:$A,1,0)),"어펙터밸류없음","")</f>
        <v/>
      </c>
      <c r="D101" s="1">
        <v>1</v>
      </c>
      <c r="E101" s="1" t="str">
        <f>VLOOKUP($B101,AffectorValueTable!$1:$1048576,MATCH(AffectorValueTable!$B$1,AffectorValueTable!$1:$1,0),0)</f>
        <v>TeleportTargetPosition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v>0.8</v>
      </c>
      <c r="J101" s="1">
        <v>1.5</v>
      </c>
      <c r="N101" s="1">
        <v>0</v>
      </c>
      <c r="O101" s="7">
        <f t="shared" ref="O101" ca="1" si="124">IF(NOT(ISBLANK(N101)),N101,
IF(ISBLANK(M101),"",
VLOOKUP(M101,OFFSET(INDIRECT("$A:$B"),0,MATCH(M$1&amp;"_Verify",INDIRECT("$1:$1"),0)-1),2,0)
))</f>
        <v>0</v>
      </c>
      <c r="S101" s="7" t="str">
        <f t="shared" ref="S101" ca="1" si="125">IF(NOT(ISBLANK(R101)),R101,
IF(ISBLANK(Q101),"",
VLOOKUP(Q101,OFFSET(INDIRECT("$A:$B"),0,MATCH(Q$1&amp;"_Verify",INDIRECT("$1:$1"),0)-1),2,0)
))</f>
        <v/>
      </c>
      <c r="T101" s="1" t="s">
        <v>592</v>
      </c>
      <c r="W101" s="1" t="s">
        <v>597</v>
      </c>
    </row>
    <row r="102" spans="1:23" x14ac:dyDescent="0.3">
      <c r="A102" s="1" t="str">
        <f t="shared" ref="A102" si="126">B102&amp;"_"&amp;TEXT(D102,"00")</f>
        <v>TeleportZippermouth_Green_01</v>
      </c>
      <c r="B102" s="1" t="s">
        <v>611</v>
      </c>
      <c r="C102" s="1" t="str">
        <f>IF(ISERROR(VLOOKUP(B102,AffectorValueTable!$A:$A,1,0)),"어펙터밸류없음","")</f>
        <v/>
      </c>
      <c r="D102" s="1">
        <v>1</v>
      </c>
      <c r="E102" s="1" t="str">
        <f>VLOOKUP($B102,AffectorValueTable!$1:$1048576,MATCH(AffectorValueTable!$B$1,AffectorValueTable!$1:$1,0),0)</f>
        <v>TeleportTargetPosition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I102" s="1">
        <v>0.8</v>
      </c>
      <c r="K102" s="1">
        <v>0</v>
      </c>
      <c r="L102" s="1">
        <v>0</v>
      </c>
      <c r="N102" s="1">
        <v>1</v>
      </c>
      <c r="O102" s="7">
        <f t="shared" ref="O102" ca="1" si="127">IF(NOT(ISBLANK(N102)),N102,
IF(ISBLANK(M102),"",
VLOOKUP(M102,OFFSET(INDIRECT("$A:$B"),0,MATCH(M$1&amp;"_Verify",INDIRECT("$1:$1"),0)-1),2,0)
))</f>
        <v>1</v>
      </c>
      <c r="S102" s="7" t="str">
        <f t="shared" ref="S102" ca="1" si="128">IF(NOT(ISBLANK(R102)),R102,
IF(ISBLANK(Q102),"",
VLOOKUP(Q102,OFFSET(INDIRECT("$A:$B"),0,MATCH(Q$1&amp;"_Verify",INDIRECT("$1:$1"),0)-1),2,0)
))</f>
        <v/>
      </c>
      <c r="T102" s="1" t="s">
        <v>592</v>
      </c>
      <c r="W102" s="1" t="s">
        <v>597</v>
      </c>
    </row>
    <row r="103" spans="1:23" x14ac:dyDescent="0.3">
      <c r="A103" s="1" t="str">
        <f t="shared" ref="A103:A104" si="129">B103&amp;"_"&amp;TEXT(D103,"00")</f>
        <v>RotateZippermouth_Green_01</v>
      </c>
      <c r="B103" s="1" t="s">
        <v>613</v>
      </c>
      <c r="C103" s="1" t="str">
        <f>IF(ISERROR(VLOOKUP(B103,AffectorValueTable!$A:$A,1,0)),"어펙터밸류없음","")</f>
        <v/>
      </c>
      <c r="D103" s="1">
        <v>1</v>
      </c>
      <c r="E103" s="1" t="str">
        <f>VLOOKUP($B103,AffectorValueTable!$1:$1048576,MATCH(AffectorValueTable!$B$1,AffectorValueTable!$1:$1,0),0)</f>
        <v>Rotate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6</v>
      </c>
      <c r="J103" s="1">
        <v>360</v>
      </c>
      <c r="O103" s="7" t="str">
        <f t="shared" ref="O103:O104" ca="1" si="130">IF(NOT(ISBLANK(N103)),N103,
IF(ISBLANK(M103),"",
VLOOKUP(M103,OFFSET(INDIRECT("$A:$B"),0,MATCH(M$1&amp;"_Verify",INDIRECT("$1:$1"),0)-1),2,0)
))</f>
        <v/>
      </c>
      <c r="S103" s="7" t="str">
        <f t="shared" ref="S103" ca="1" si="131">IF(NOT(ISBLANK(R103)),R103,
IF(ISBLANK(Q103),"",
VLOOKUP(Q103,OFFSET(INDIRECT("$A:$B"),0,MATCH(Q$1&amp;"_Verify",INDIRECT("$1:$1"),0)-1),2,0)
))</f>
        <v/>
      </c>
      <c r="T103" s="1" t="s">
        <v>615</v>
      </c>
    </row>
    <row r="104" spans="1:23" x14ac:dyDescent="0.3">
      <c r="A104" s="1" t="str">
        <f t="shared" si="129"/>
        <v>TeleportOneEyedWizard_BlueClose_01</v>
      </c>
      <c r="B104" s="1" t="s">
        <v>620</v>
      </c>
      <c r="C104" s="1" t="str">
        <f>IF(ISERROR(VLOOKUP(B104,AffectorValueTable!$A:$A,1,0)),"어펙터밸류없음","")</f>
        <v/>
      </c>
      <c r="D104" s="1">
        <v>1</v>
      </c>
      <c r="E104" s="1" t="str">
        <f>VLOOKUP($B104,AffectorValueTable!$1:$1048576,MATCH(AffectorValueTable!$B$1,AffectorValueTable!$1:$1,0),0)</f>
        <v>TeleportTargetPosition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0.3</v>
      </c>
      <c r="J104" s="1">
        <v>1</v>
      </c>
      <c r="N104" s="1">
        <v>2</v>
      </c>
      <c r="O104" s="7">
        <f t="shared" ca="1" si="130"/>
        <v>2</v>
      </c>
      <c r="S104" s="7" t="str">
        <f t="shared" ca="1" si="2"/>
        <v/>
      </c>
      <c r="T104" s="1" t="s">
        <v>623</v>
      </c>
      <c r="U104" s="1" t="s">
        <v>634</v>
      </c>
      <c r="W104" s="1" t="s">
        <v>597</v>
      </c>
    </row>
    <row r="105" spans="1:23" x14ac:dyDescent="0.3">
      <c r="A105" s="1" t="str">
        <f t="shared" ref="A105:A106" si="132">B105&amp;"_"&amp;TEXT(D105,"00")</f>
        <v>TeleportOneEyedWizard_BlueFar_01</v>
      </c>
      <c r="B105" s="1" t="s">
        <v>621</v>
      </c>
      <c r="C105" s="1" t="str">
        <f>IF(ISERROR(VLOOKUP(B105,AffectorValueTable!$A:$A,1,0)),"어펙터밸류없음","")</f>
        <v/>
      </c>
      <c r="D105" s="1">
        <v>1</v>
      </c>
      <c r="E105" s="1" t="str">
        <f>VLOOKUP($B105,AffectorValueTable!$1:$1048576,MATCH(AffectorValueTable!$B$1,AffectorValueTable!$1:$1,0),0)</f>
        <v>TeleportTargetPosition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I105" s="1">
        <v>0.3</v>
      </c>
      <c r="J105" s="1">
        <v>1</v>
      </c>
      <c r="N105" s="1">
        <v>3</v>
      </c>
      <c r="O105" s="7">
        <f t="shared" ref="O105:O106" ca="1" si="133">IF(NOT(ISBLANK(N105)),N105,
IF(ISBLANK(M105),"",
VLOOKUP(M105,OFFSET(INDIRECT("$A:$B"),0,MATCH(M$1&amp;"_Verify",INDIRECT("$1:$1"),0)-1),2,0)
))</f>
        <v>3</v>
      </c>
      <c r="S105" s="7" t="str">
        <f t="shared" ca="1" si="2"/>
        <v/>
      </c>
      <c r="T105" s="1" t="s">
        <v>624</v>
      </c>
      <c r="U105" s="1" t="s">
        <v>634</v>
      </c>
      <c r="W105" s="1" t="s">
        <v>597</v>
      </c>
    </row>
    <row r="106" spans="1:23" x14ac:dyDescent="0.3">
      <c r="A106" s="1" t="str">
        <f t="shared" si="132"/>
        <v>RushHeavyKnight_YellowFirst_01</v>
      </c>
      <c r="B106" s="10" t="s">
        <v>626</v>
      </c>
      <c r="C106" s="1" t="str">
        <f>IF(ISERROR(VLOOKUP(B106,AffectorValueTable!$A:$A,1,0)),"어펙터밸류없음","")</f>
        <v/>
      </c>
      <c r="D106" s="1">
        <v>1</v>
      </c>
      <c r="E106" s="1" t="str">
        <f>VLOOKUP($B106,AffectorValueTable!$1:$1048576,MATCH(AffectorValueTable!$B$1,AffectorValueTable!$1:$1,0),0)</f>
        <v>Rush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I106" s="1">
        <v>4.2</v>
      </c>
      <c r="J106" s="1">
        <v>1.5</v>
      </c>
      <c r="K106" s="1">
        <v>2</v>
      </c>
      <c r="L106" s="1">
        <v>0</v>
      </c>
      <c r="N106" s="1">
        <v>1</v>
      </c>
      <c r="O106" s="7">
        <f t="shared" ca="1" si="133"/>
        <v>1</v>
      </c>
      <c r="P106" s="1">
        <v>-1</v>
      </c>
      <c r="S106" s="7" t="str">
        <f t="shared" ca="1" si="2"/>
        <v/>
      </c>
      <c r="T106" s="1" t="s">
        <v>632</v>
      </c>
      <c r="U106" s="1">
        <v>1.5</v>
      </c>
    </row>
    <row r="107" spans="1:23" x14ac:dyDescent="0.3">
      <c r="A107" s="1" t="str">
        <f t="shared" ref="A107:A113" si="134">B107&amp;"_"&amp;TEXT(D107,"00")</f>
        <v>RushHeavyKnight_YellowSecond_01</v>
      </c>
      <c r="B107" s="10" t="s">
        <v>630</v>
      </c>
      <c r="C107" s="1" t="str">
        <f>IF(ISERROR(VLOOKUP(B107,AffectorValueTable!$A:$A,1,0)),"어펙터밸류없음","")</f>
        <v/>
      </c>
      <c r="D107" s="1">
        <v>1</v>
      </c>
      <c r="E107" s="1" t="str">
        <f>VLOOKUP($B107,AffectorValueTable!$1:$1048576,MATCH(AffectorValueTable!$B$1,AffectorValueTable!$1:$1,0),0)</f>
        <v>Rush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4.2</v>
      </c>
      <c r="J107" s="1">
        <v>1.5</v>
      </c>
      <c r="K107" s="1">
        <v>1</v>
      </c>
      <c r="L107" s="1">
        <v>0</v>
      </c>
      <c r="N107" s="1">
        <v>1</v>
      </c>
      <c r="O107" s="7">
        <f t="shared" ref="O107:O113" ca="1" si="135">IF(NOT(ISBLANK(N107)),N107,
IF(ISBLANK(M107),"",
VLOOKUP(M107,OFFSET(INDIRECT("$A:$B"),0,MATCH(M$1&amp;"_Verify",INDIRECT("$1:$1"),0)-1),2,0)
))</f>
        <v>1</v>
      </c>
      <c r="P107" s="1">
        <v>-1</v>
      </c>
      <c r="S107" s="7" t="str">
        <f t="shared" ca="1" si="2"/>
        <v/>
      </c>
      <c r="T107" s="1" t="s">
        <v>633</v>
      </c>
      <c r="U107" s="1">
        <v>1.5</v>
      </c>
    </row>
    <row r="108" spans="1:23" x14ac:dyDescent="0.3">
      <c r="A108" s="1" t="str">
        <f t="shared" si="134"/>
        <v>RushHeavyKnight_YellowThird_01</v>
      </c>
      <c r="B108" s="10" t="s">
        <v>631</v>
      </c>
      <c r="C108" s="1" t="str">
        <f>IF(ISERROR(VLOOKUP(B108,AffectorValueTable!$A:$A,1,0)),"어펙터밸류없음","")</f>
        <v/>
      </c>
      <c r="D108" s="1">
        <v>1</v>
      </c>
      <c r="E108" s="1" t="str">
        <f>VLOOKUP($B108,AffectorValueTable!$1:$1048576,MATCH(AffectorValueTable!$B$1,AffectorValueTable!$1:$1,0),0)</f>
        <v>Rush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I108" s="1">
        <v>4.2</v>
      </c>
      <c r="J108" s="1">
        <v>0.2</v>
      </c>
      <c r="K108" s="1">
        <v>-3</v>
      </c>
      <c r="L108" s="1">
        <v>0</v>
      </c>
      <c r="N108" s="1">
        <v>1</v>
      </c>
      <c r="O108" s="7">
        <f t="shared" ca="1" si="135"/>
        <v>1</v>
      </c>
      <c r="P108" s="1">
        <v>200</v>
      </c>
      <c r="S108" s="7" t="str">
        <f t="shared" ca="1" si="2"/>
        <v/>
      </c>
      <c r="T108" s="1" t="s">
        <v>554</v>
      </c>
      <c r="U108" s="1">
        <v>1.5</v>
      </c>
    </row>
    <row r="109" spans="1:23" x14ac:dyDescent="0.3">
      <c r="A109" s="1" t="str">
        <f>B109&amp;"_"&amp;TEXT(D109,"00")</f>
        <v>SuicidePolygonalMagma_Blue_01</v>
      </c>
      <c r="B109" s="10" t="s">
        <v>661</v>
      </c>
      <c r="C109" s="1" t="str">
        <f>IF(ISERROR(VLOOKUP(B109,AffectorValueTable!$A:$A,1,0)),"어펙터밸류없음","")</f>
        <v/>
      </c>
      <c r="D109" s="1">
        <v>1</v>
      </c>
      <c r="E109" s="1" t="str">
        <f>VLOOKUP($B109,AffectorValueTable!$1:$1048576,MATCH(AffectorValueTable!$B$1,AffectorValueTable!$1:$1,0),0)</f>
        <v>Suicide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I109" s="1">
        <v>-1</v>
      </c>
      <c r="N109" s="1">
        <v>1</v>
      </c>
      <c r="O109" s="7">
        <f ca="1">IF(NOT(ISBLANK(N109)),N109,
IF(ISBLANK(M109),"",
VLOOKUP(M109,OFFSET(INDIRECT("$A:$B"),0,MATCH(M$1&amp;"_Verify",INDIRECT("$1:$1"),0)-1),2,0)
))</f>
        <v>1</v>
      </c>
      <c r="S109" s="7" t="str">
        <f t="shared" ca="1" si="2"/>
        <v/>
      </c>
      <c r="T109" s="1" t="s">
        <v>657</v>
      </c>
    </row>
    <row r="110" spans="1:23" x14ac:dyDescent="0.3">
      <c r="A110" s="1" t="str">
        <f>B110&amp;"_"&amp;TEXT(D110,"00")</f>
        <v>SleepingDragonTerrorBringer_Red_01</v>
      </c>
      <c r="B110" s="10" t="s">
        <v>755</v>
      </c>
      <c r="C110" s="1" t="str">
        <f>IF(ISERROR(VLOOKUP(B110,AffectorValueTable!$A:$A,1,0)),"어펙터밸류없음","")</f>
        <v/>
      </c>
      <c r="D110" s="1">
        <v>1</v>
      </c>
      <c r="E110" s="1" t="str">
        <f>VLOOKUP($B110,AffectorValueTable!$1:$1048576,MATCH(AffectorValueTable!$B$1,AffectorValueTable!$1:$1,0),0)</f>
        <v>MonsterSleeping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I110" s="1">
        <v>-1</v>
      </c>
      <c r="J110" s="1">
        <v>3</v>
      </c>
      <c r="O110" s="7" t="str">
        <f ca="1">IF(NOT(ISBLANK(N110)),N110,
IF(ISBLANK(M110),"",
VLOOKUP(M110,OFFSET(INDIRECT("$A:$B"),0,MATCH(M$1&amp;"_Verify",INDIRECT("$1:$1"),0)-1),2,0)
))</f>
        <v/>
      </c>
      <c r="S110" s="7" t="str">
        <f t="shared" ca="1" si="2"/>
        <v/>
      </c>
      <c r="T110" s="1" t="s">
        <v>757</v>
      </c>
      <c r="U110" s="1" t="s">
        <v>758</v>
      </c>
    </row>
    <row r="111" spans="1:23" x14ac:dyDescent="0.3">
      <c r="A111" s="1" t="str">
        <f>B111&amp;"_"&amp;TEXT(D111,"00")</f>
        <v>BurrowOnStartRtsTurret_01</v>
      </c>
      <c r="B111" s="10" t="s">
        <v>763</v>
      </c>
      <c r="C111" s="1" t="str">
        <f>IF(ISERROR(VLOOKUP(B111,AffectorValueTable!$A:$A,1,0)),"어펙터밸류없음","")</f>
        <v/>
      </c>
      <c r="D111" s="1">
        <v>1</v>
      </c>
      <c r="E111" s="1" t="str">
        <f>VLOOKUP($B111,AffectorValueTable!$1:$1048576,MATCH(AffectorValueTable!$B$1,AffectorValueTable!$1:$1,0),0)</f>
        <v>BurrowOnStart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O111" s="7" t="str">
        <f ca="1">IF(NOT(ISBLANK(N111)),N111,
IF(ISBLANK(M111),"",
VLOOKUP(M111,OFFSET(INDIRECT("$A:$B"),0,MATCH(M$1&amp;"_Verify",INDIRECT("$1:$1"),0)-1),2,0)
))</f>
        <v/>
      </c>
      <c r="S111" s="7" t="str">
        <f t="shared" ca="1" si="2"/>
        <v/>
      </c>
    </row>
    <row r="112" spans="1:23" x14ac:dyDescent="0.3">
      <c r="A112" s="1" t="str">
        <f t="shared" ref="A112" si="136">B112&amp;"_"&amp;TEXT(D112,"00")</f>
        <v>AddForceDragonTerrorBringer_Red_01</v>
      </c>
      <c r="B112" s="10" t="s">
        <v>759</v>
      </c>
      <c r="C112" s="1" t="str">
        <f>IF(ISERROR(VLOOKUP(B112,AffectorValueTable!$A:$A,1,0)),"어펙터밸류없음","")</f>
        <v/>
      </c>
      <c r="D112" s="1">
        <v>1</v>
      </c>
      <c r="E112" s="1" t="str">
        <f>VLOOKUP($B112,AffectorValueTable!$1:$1048576,MATCH(AffectorValueTable!$B$1,AffectorValueTable!$1:$1,0),0)</f>
        <v>AddForce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I112" s="1">
        <v>8</v>
      </c>
      <c r="N112" s="1">
        <v>0</v>
      </c>
      <c r="O112" s="7">
        <f t="shared" ref="O112" ca="1" si="137">IF(NOT(ISBLANK(N112)),N112,
IF(ISBLANK(M112),"",
VLOOKUP(M112,OFFSET(INDIRECT("$A:$B"),0,MATCH(M$1&amp;"_Verify",INDIRECT("$1:$1"),0)-1),2,0)
))</f>
        <v>0</v>
      </c>
      <c r="S112" s="7" t="str">
        <f t="shared" ca="1" si="2"/>
        <v/>
      </c>
    </row>
    <row r="113" spans="1:19" x14ac:dyDescent="0.3">
      <c r="A113" s="1" t="str">
        <f t="shared" si="134"/>
        <v>AddForceCommon_01</v>
      </c>
      <c r="B113" s="10" t="s">
        <v>638</v>
      </c>
      <c r="C113" s="1" t="str">
        <f>IF(ISERROR(VLOOKUP(B113,AffectorValueTable!$A:$A,1,0)),"어펙터밸류없음","")</f>
        <v/>
      </c>
      <c r="D113" s="1">
        <v>1</v>
      </c>
      <c r="E113" s="1" t="str">
        <f>VLOOKUP($B113,AffectorValueTable!$1:$1048576,MATCH(AffectorValueTable!$B$1,AffectorValueTable!$1:$1,0),0)</f>
        <v>AddForce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v>3</v>
      </c>
      <c r="N113" s="1">
        <v>0</v>
      </c>
      <c r="O113" s="7">
        <f t="shared" ca="1" si="135"/>
        <v>0</v>
      </c>
      <c r="S113" s="7" t="str">
        <f t="shared" ca="1" si="2"/>
        <v/>
      </c>
    </row>
    <row r="114" spans="1:19" x14ac:dyDescent="0.3">
      <c r="A114" s="1" t="str">
        <f t="shared" ref="A114" si="138">B114&amp;"_"&amp;TEXT(D114,"00")</f>
        <v>AddForceCommonWeak_01</v>
      </c>
      <c r="B114" s="10" t="s">
        <v>644</v>
      </c>
      <c r="C114" s="1" t="str">
        <f>IF(ISERROR(VLOOKUP(B114,AffectorValueTable!$A:$A,1,0)),"어펙터밸류없음","")</f>
        <v/>
      </c>
      <c r="D114" s="1">
        <v>1</v>
      </c>
      <c r="E114" s="1" t="str">
        <f>VLOOKUP($B114,AffectorValueTable!$1:$1048576,MATCH(AffectorValueTable!$B$1,AffectorValueTable!$1:$1,0),0)</f>
        <v>AddForce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I114" s="1">
        <v>2.5</v>
      </c>
      <c r="N114" s="1">
        <v>0</v>
      </c>
      <c r="O114" s="7">
        <f t="shared" ref="O114" ca="1" si="139">IF(NOT(ISBLANK(N114)),N114,
IF(ISBLANK(M114),"",
VLOOKUP(M114,OFFSET(INDIRECT("$A:$B"),0,MATCH(M$1&amp;"_Verify",INDIRECT("$1:$1"),0)-1),2,0)
))</f>
        <v>0</v>
      </c>
      <c r="S114" s="7" t="str">
        <f t="shared" ca="1" si="2"/>
        <v/>
      </c>
    </row>
    <row r="115" spans="1:19" x14ac:dyDescent="0.3">
      <c r="A115" s="1" t="str">
        <f t="shared" ref="A115" si="140">B115&amp;"_"&amp;TEXT(D115,"00")</f>
        <v>AddForceCommonStrong_01</v>
      </c>
      <c r="B115" s="10" t="s">
        <v>646</v>
      </c>
      <c r="C115" s="1" t="str">
        <f>IF(ISERROR(VLOOKUP(B115,AffectorValueTable!$A:$A,1,0)),"어펙터밸류없음","")</f>
        <v/>
      </c>
      <c r="D115" s="1">
        <v>1</v>
      </c>
      <c r="E115" s="1" t="str">
        <f>VLOOKUP($B115,AffectorValueTable!$1:$1048576,MATCH(AffectorValueTable!$B$1,AffectorValueTable!$1:$1,0),0)</f>
        <v>AddForce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I115" s="1">
        <v>5</v>
      </c>
      <c r="N115" s="1">
        <v>0</v>
      </c>
      <c r="O115" s="7">
        <f t="shared" ref="O115" ca="1" si="141">IF(NOT(ISBLANK(N115)),N115,
IF(ISBLANK(M115),"",
VLOOKUP(M115,OFFSET(INDIRECT("$A:$B"),0,MATCH(M$1&amp;"_Verify",INDIRECT("$1:$1"),0)-1),2,0)
))</f>
        <v>0</v>
      </c>
      <c r="S115" s="7" t="str">
        <f t="shared" ca="1" si="2"/>
        <v/>
      </c>
    </row>
    <row r="116" spans="1:19" x14ac:dyDescent="0.3">
      <c r="A116" s="1" t="str">
        <f t="shared" si="0"/>
        <v>LP_Atk_01</v>
      </c>
      <c r="B116" s="1" t="s">
        <v>256</v>
      </c>
      <c r="C116" s="1" t="str">
        <f>IF(ISERROR(VLOOKUP(B116,AffectorValueTable!$A:$A,1,0)),"어펙터밸류없음","")</f>
        <v/>
      </c>
      <c r="D116" s="1">
        <v>1</v>
      </c>
      <c r="E116" s="1" t="str">
        <f>VLOOKUP($B116,AffectorValueTable!$1:$1048576,MATCH(AffectorValueTable!$B$1,AffectorValueTable!$1:$1,0),0)</f>
        <v>ChangeActorStatus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v>-1</v>
      </c>
      <c r="J116" s="1">
        <v>0.15</v>
      </c>
      <c r="M116" s="1" t="s">
        <v>164</v>
      </c>
      <c r="O116" s="7">
        <f t="shared" ca="1" si="1"/>
        <v>19</v>
      </c>
      <c r="S116" s="7" t="str">
        <f t="shared" ca="1" si="2"/>
        <v/>
      </c>
    </row>
    <row r="117" spans="1:19" x14ac:dyDescent="0.3">
      <c r="A117" s="1" t="str">
        <f t="shared" si="0"/>
        <v>LP_Atk_02</v>
      </c>
      <c r="B117" s="1" t="s">
        <v>256</v>
      </c>
      <c r="C117" s="1" t="str">
        <f>IF(ISERROR(VLOOKUP(B117,AffectorValueTable!$A:$A,1,0)),"어펙터밸류없음","")</f>
        <v/>
      </c>
      <c r="D117" s="1">
        <v>2</v>
      </c>
      <c r="E117" s="1" t="str">
        <f>VLOOKUP($B117,AffectorValueTable!$1:$1048576,MATCH(AffectorValueTable!$B$1,AffectorValueTable!$1:$1,0),0)</f>
        <v>ChangeActorStatus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-1</v>
      </c>
      <c r="J117" s="1">
        <v>0.315</v>
      </c>
      <c r="M117" s="1" t="s">
        <v>164</v>
      </c>
      <c r="O117" s="7">
        <f t="shared" ca="1" si="1"/>
        <v>19</v>
      </c>
      <c r="S117" s="7" t="str">
        <f t="shared" ca="1" si="2"/>
        <v/>
      </c>
    </row>
    <row r="118" spans="1:19" x14ac:dyDescent="0.3">
      <c r="A118" s="1" t="str">
        <f t="shared" ref="A118:A126" si="142">B118&amp;"_"&amp;TEXT(D118,"00")</f>
        <v>LP_Atk_03</v>
      </c>
      <c r="B118" s="1" t="s">
        <v>256</v>
      </c>
      <c r="C118" s="1" t="str">
        <f>IF(ISERROR(VLOOKUP(B118,AffectorValueTable!$A:$A,1,0)),"어펙터밸류없음","")</f>
        <v/>
      </c>
      <c r="D118" s="1">
        <v>3</v>
      </c>
      <c r="E118" s="1" t="str">
        <f>VLOOKUP($B118,AffectorValueTable!$1:$1048576,MATCH(AffectorValueTable!$B$1,AffectorValueTable!$1:$1,0),0)</f>
        <v>ChangeActorStatus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I118" s="1">
        <v>-1</v>
      </c>
      <c r="J118" s="1">
        <v>0.49500000000000005</v>
      </c>
      <c r="M118" s="1" t="s">
        <v>164</v>
      </c>
      <c r="N118" s="6"/>
      <c r="O118" s="7">
        <f t="shared" ca="1" si="1"/>
        <v>19</v>
      </c>
      <c r="S118" s="7" t="str">
        <f t="shared" ca="1" si="2"/>
        <v/>
      </c>
    </row>
    <row r="119" spans="1:19" x14ac:dyDescent="0.3">
      <c r="A119" s="1" t="str">
        <f t="shared" si="142"/>
        <v>LP_Atk_04</v>
      </c>
      <c r="B119" s="1" t="s">
        <v>256</v>
      </c>
      <c r="C119" s="1" t="str">
        <f>IF(ISERROR(VLOOKUP(B119,AffectorValueTable!$A:$A,1,0)),"어펙터밸류없음","")</f>
        <v/>
      </c>
      <c r="D119" s="1">
        <v>4</v>
      </c>
      <c r="E119" s="1" t="str">
        <f>VLOOKUP($B119,AffectorValueTable!$1:$1048576,MATCH(AffectorValueTable!$B$1,AffectorValueTable!$1:$1,0),0)</f>
        <v>ChangeActorStatus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I119" s="1">
        <v>-1</v>
      </c>
      <c r="J119" s="1">
        <v>0.69</v>
      </c>
      <c r="M119" s="1" t="s">
        <v>164</v>
      </c>
      <c r="O119" s="7">
        <f t="shared" ca="1" si="1"/>
        <v>19</v>
      </c>
      <c r="S119" s="7" t="str">
        <f t="shared" ca="1" si="2"/>
        <v/>
      </c>
    </row>
    <row r="120" spans="1:19" x14ac:dyDescent="0.3">
      <c r="A120" s="1" t="str">
        <f t="shared" si="142"/>
        <v>LP_Atk_05</v>
      </c>
      <c r="B120" s="1" t="s">
        <v>256</v>
      </c>
      <c r="C120" s="1" t="str">
        <f>IF(ISERROR(VLOOKUP(B120,AffectorValueTable!$A:$A,1,0)),"어펙터밸류없음","")</f>
        <v/>
      </c>
      <c r="D120" s="1">
        <v>5</v>
      </c>
      <c r="E120" s="1" t="str">
        <f>VLOOKUP($B120,AffectorValueTable!$1:$1048576,MATCH(AffectorValueTable!$B$1,AffectorValueTable!$1:$1,0),0)</f>
        <v>ChangeActorStatus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I120" s="1">
        <v>-1</v>
      </c>
      <c r="J120" s="1">
        <v>0.89999999999999991</v>
      </c>
      <c r="M120" s="1" t="s">
        <v>164</v>
      </c>
      <c r="O120" s="7">
        <f ca="1">IF(NOT(ISBLANK(N120)),N120,
IF(ISBLANK(M120),"",
VLOOKUP(M120,OFFSET(INDIRECT("$A:$B"),0,MATCH(M$1&amp;"_Verify",INDIRECT("$1:$1"),0)-1),2,0)
))</f>
        <v>19</v>
      </c>
      <c r="S120" s="7" t="str">
        <f t="shared" ca="1" si="2"/>
        <v/>
      </c>
    </row>
    <row r="121" spans="1:19" x14ac:dyDescent="0.3">
      <c r="A121" s="1" t="str">
        <f t="shared" si="142"/>
        <v>LP_Atk_06</v>
      </c>
      <c r="B121" s="1" t="s">
        <v>256</v>
      </c>
      <c r="C121" s="1" t="str">
        <f>IF(ISERROR(VLOOKUP(B121,AffectorValueTable!$A:$A,1,0)),"어펙터밸류없음","")</f>
        <v/>
      </c>
      <c r="D121" s="1">
        <v>6</v>
      </c>
      <c r="E121" s="1" t="str">
        <f>VLOOKUP($B121,AffectorValueTable!$1:$1048576,MATCH(AffectorValueTable!$B$1,AffectorValueTable!$1:$1,0),0)</f>
        <v>ChangeActorStatus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I121" s="1">
        <v>-1</v>
      </c>
      <c r="J121" s="1">
        <v>1.125</v>
      </c>
      <c r="M121" s="1" t="s">
        <v>164</v>
      </c>
      <c r="O121" s="7">
        <f t="shared" ref="O121:O172" ca="1" si="143">IF(NOT(ISBLANK(N121)),N121,
IF(ISBLANK(M121),"",
VLOOKUP(M121,OFFSET(INDIRECT("$A:$B"),0,MATCH(M$1&amp;"_Verify",INDIRECT("$1:$1"),0)-1),2,0)
))</f>
        <v>19</v>
      </c>
      <c r="S121" s="7" t="str">
        <f t="shared" ca="1" si="2"/>
        <v/>
      </c>
    </row>
    <row r="122" spans="1:19" x14ac:dyDescent="0.3">
      <c r="A122" s="1" t="str">
        <f t="shared" si="142"/>
        <v>LP_Atk_07</v>
      </c>
      <c r="B122" s="1" t="s">
        <v>256</v>
      </c>
      <c r="C122" s="1" t="str">
        <f>IF(ISERROR(VLOOKUP(B122,AffectorValueTable!$A:$A,1,0)),"어펙터밸류없음","")</f>
        <v/>
      </c>
      <c r="D122" s="1">
        <v>7</v>
      </c>
      <c r="E122" s="1" t="str">
        <f>VLOOKUP($B122,AffectorValueTable!$1:$1048576,MATCH(AffectorValueTable!$B$1,AffectorValueTable!$1:$1,0),0)</f>
        <v>ChangeActorStatus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-1</v>
      </c>
      <c r="J122" s="1">
        <v>1.3650000000000002</v>
      </c>
      <c r="M122" s="1" t="s">
        <v>164</v>
      </c>
      <c r="O122" s="7">
        <f t="shared" ca="1" si="143"/>
        <v>19</v>
      </c>
      <c r="S122" s="7" t="str">
        <f t="shared" ca="1" si="2"/>
        <v/>
      </c>
    </row>
    <row r="123" spans="1:19" x14ac:dyDescent="0.3">
      <c r="A123" s="1" t="str">
        <f t="shared" si="142"/>
        <v>LP_Atk_08</v>
      </c>
      <c r="B123" s="1" t="s">
        <v>256</v>
      </c>
      <c r="C123" s="1" t="str">
        <f>IF(ISERROR(VLOOKUP(B123,AffectorValueTable!$A:$A,1,0)),"어펙터밸류없음","")</f>
        <v/>
      </c>
      <c r="D123" s="1">
        <v>8</v>
      </c>
      <c r="E123" s="1" t="str">
        <f>VLOOKUP($B123,AffectorValueTable!$1:$1048576,MATCH(AffectorValueTable!$B$1,AffectorValueTable!$1:$1,0),0)</f>
        <v>ChangeActorStatus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-1</v>
      </c>
      <c r="J123" s="1">
        <v>1.62</v>
      </c>
      <c r="M123" s="1" t="s">
        <v>164</v>
      </c>
      <c r="O123" s="7">
        <f t="shared" ca="1" si="143"/>
        <v>19</v>
      </c>
      <c r="S123" s="7" t="str">
        <f t="shared" ca="1" si="2"/>
        <v/>
      </c>
    </row>
    <row r="124" spans="1:19" x14ac:dyDescent="0.3">
      <c r="A124" s="1" t="str">
        <f t="shared" si="142"/>
        <v>LP_Atk_09</v>
      </c>
      <c r="B124" s="1" t="s">
        <v>256</v>
      </c>
      <c r="C124" s="1" t="str">
        <f>IF(ISERROR(VLOOKUP(B124,AffectorValueTable!$A:$A,1,0)),"어펙터밸류없음","")</f>
        <v/>
      </c>
      <c r="D124" s="1">
        <v>9</v>
      </c>
      <c r="E124" s="1" t="str">
        <f>VLOOKUP($B124,AffectorValueTable!$1:$1048576,MATCH(AffectorValueTable!$B$1,AffectorValueTable!$1:$1,0),0)</f>
        <v>ChangeActorStatus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I124" s="1">
        <v>-1</v>
      </c>
      <c r="J124" s="1">
        <v>1.89</v>
      </c>
      <c r="M124" s="1" t="s">
        <v>164</v>
      </c>
      <c r="O124" s="7">
        <f t="shared" ca="1" si="143"/>
        <v>19</v>
      </c>
      <c r="S124" s="7" t="str">
        <f t="shared" ca="1" si="2"/>
        <v/>
      </c>
    </row>
    <row r="125" spans="1:19" x14ac:dyDescent="0.3">
      <c r="A125" s="1" t="str">
        <f t="shared" si="142"/>
        <v>LP_AtkBetter_01</v>
      </c>
      <c r="B125" s="1" t="s">
        <v>257</v>
      </c>
      <c r="C125" s="1" t="str">
        <f>IF(ISERROR(VLOOKUP(B125,AffectorValueTable!$A:$A,1,0)),"어펙터밸류없음","")</f>
        <v/>
      </c>
      <c r="D125" s="1">
        <v>1</v>
      </c>
      <c r="E125" s="1" t="str">
        <f>VLOOKUP($B125,AffectorValueTable!$1:$1048576,MATCH(AffectorValueTable!$B$1,AffectorValueTable!$1:$1,0),0)</f>
        <v>ChangeActorStatus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I125" s="1">
        <v>-1</v>
      </c>
      <c r="J125" s="1">
        <v>0.25</v>
      </c>
      <c r="M125" s="1" t="s">
        <v>164</v>
      </c>
      <c r="O125" s="7">
        <f t="shared" ca="1" si="143"/>
        <v>19</v>
      </c>
      <c r="S125" s="7" t="str">
        <f t="shared" ca="1" si="2"/>
        <v/>
      </c>
    </row>
    <row r="126" spans="1:19" x14ac:dyDescent="0.3">
      <c r="A126" s="1" t="str">
        <f t="shared" si="142"/>
        <v>LP_AtkBetter_02</v>
      </c>
      <c r="B126" s="1" t="s">
        <v>257</v>
      </c>
      <c r="C126" s="1" t="str">
        <f>IF(ISERROR(VLOOKUP(B126,AffectorValueTable!$A:$A,1,0)),"어펙터밸류없음","")</f>
        <v/>
      </c>
      <c r="D126" s="1">
        <v>2</v>
      </c>
      <c r="E126" s="1" t="str">
        <f>VLOOKUP($B126,AffectorValueTable!$1:$1048576,MATCH(AffectorValueTable!$B$1,AffectorValueTable!$1:$1,0),0)</f>
        <v>ChangeActorStatus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I126" s="1">
        <v>-1</v>
      </c>
      <c r="J126" s="1">
        <v>0.52500000000000002</v>
      </c>
      <c r="M126" s="1" t="s">
        <v>164</v>
      </c>
      <c r="O126" s="7">
        <f t="shared" ca="1" si="143"/>
        <v>19</v>
      </c>
      <c r="S126" s="7" t="str">
        <f t="shared" ca="1" si="2"/>
        <v/>
      </c>
    </row>
    <row r="127" spans="1:19" x14ac:dyDescent="0.3">
      <c r="A127" s="1" t="str">
        <f t="shared" ref="A127:A147" si="144">B127&amp;"_"&amp;TEXT(D127,"00")</f>
        <v>LP_AtkBetter_03</v>
      </c>
      <c r="B127" s="1" t="s">
        <v>257</v>
      </c>
      <c r="C127" s="1" t="str">
        <f>IF(ISERROR(VLOOKUP(B127,AffectorValueTable!$A:$A,1,0)),"어펙터밸류없음","")</f>
        <v/>
      </c>
      <c r="D127" s="1">
        <v>3</v>
      </c>
      <c r="E127" s="1" t="str">
        <f>VLOOKUP($B127,AffectorValueTable!$1:$1048576,MATCH(AffectorValueTable!$B$1,AffectorValueTable!$1:$1,0),0)</f>
        <v>ChangeActorStatus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I127" s="1">
        <v>-1</v>
      </c>
      <c r="J127" s="1">
        <v>0.82500000000000007</v>
      </c>
      <c r="M127" s="1" t="s">
        <v>164</v>
      </c>
      <c r="O127" s="7">
        <f t="shared" ca="1" si="143"/>
        <v>19</v>
      </c>
      <c r="S127" s="7" t="str">
        <f t="shared" ca="1" si="2"/>
        <v/>
      </c>
    </row>
    <row r="128" spans="1:19" x14ac:dyDescent="0.3">
      <c r="A128" s="1" t="str">
        <f t="shared" si="144"/>
        <v>LP_AtkBetter_04</v>
      </c>
      <c r="B128" s="1" t="s">
        <v>257</v>
      </c>
      <c r="C128" s="1" t="str">
        <f>IF(ISERROR(VLOOKUP(B128,AffectorValueTable!$A:$A,1,0)),"어펙터밸류없음","")</f>
        <v/>
      </c>
      <c r="D128" s="1">
        <v>4</v>
      </c>
      <c r="E128" s="1" t="str">
        <f>VLOOKUP($B128,AffectorValueTable!$1:$1048576,MATCH(AffectorValueTable!$B$1,AffectorValueTable!$1:$1,0),0)</f>
        <v>ChangeActorStatus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I128" s="1">
        <v>-1</v>
      </c>
      <c r="J128" s="1">
        <v>1.1499999999999999</v>
      </c>
      <c r="M128" s="1" t="s">
        <v>164</v>
      </c>
      <c r="O128" s="7">
        <f t="shared" ca="1" si="143"/>
        <v>19</v>
      </c>
      <c r="S128" s="7" t="str">
        <f t="shared" ca="1" si="2"/>
        <v/>
      </c>
    </row>
    <row r="129" spans="1:19" x14ac:dyDescent="0.3">
      <c r="A129" s="1" t="str">
        <f t="shared" si="144"/>
        <v>LP_AtkBetter_05</v>
      </c>
      <c r="B129" s="1" t="s">
        <v>257</v>
      </c>
      <c r="C129" s="1" t="str">
        <f>IF(ISERROR(VLOOKUP(B129,AffectorValueTable!$A:$A,1,0)),"어펙터밸류없음","")</f>
        <v/>
      </c>
      <c r="D129" s="1">
        <v>5</v>
      </c>
      <c r="E129" s="1" t="str">
        <f>VLOOKUP($B129,AffectorValueTable!$1:$1048576,MATCH(AffectorValueTable!$B$1,AffectorValueTable!$1:$1,0),0)</f>
        <v>ChangeActorStatus</v>
      </c>
      <c r="H129" s="1" t="str">
        <f>IF(ISBLANK(G129),"",
IF(ISERROR(FIND(",",G129)),
  IF(ISERROR(VLOOKUP(G129,ConditionValueTable!$A:$A,1,0)),"컨디션밸류없음",
  ""),
IF(ISERROR(FIND(",",G129,FIND(",",G129)+1)),
  IF(OR(ISERROR(VLOOKUP(LEFT(G129,FIND(",",G129)-1),ConditionValueTable!$A:$A,1,0)),ISERROR(VLOOKUP(TRIM(MID(G129,FIND(",",G129)+1,999)),ConditionValueTable!$A:$A,1,0))),"컨디션밸류없음",
  ""),
IF(ISERROR(FIND(",",G129,FIND(",",G129,FIND(",",G129)+1)+1)),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+1,999)),ConditionValueTable!$A:$A,1,0))),"컨디션밸류없음",
  ""),
IF(ISERROR(FIND(",",G129,FIND(",",G129,FIND(",",G129,FIND(",",G129)+1)+1)+1)),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FIND(",",G129,FIND(",",G129,FIND(",",G129)+1)+1)-FIND(",",G129,FIND(",",G129)+1)-1)),ConditionValueTable!$A:$A,1,0)),ISERROR(VLOOKUP(TRIM(MID(G129,FIND(",",G129,FIND(",",G129,FIND(",",G129)+1)+1)+1,999)),ConditionValueTable!$A:$A,1,0))),"컨디션밸류없음",
  ""),
)))))</f>
        <v/>
      </c>
      <c r="I129" s="1">
        <v>-1</v>
      </c>
      <c r="J129" s="1">
        <v>1.5</v>
      </c>
      <c r="M129" s="1" t="s">
        <v>164</v>
      </c>
      <c r="O129" s="7">
        <f t="shared" ca="1" si="143"/>
        <v>19</v>
      </c>
      <c r="S129" s="7" t="str">
        <f t="shared" ca="1" si="2"/>
        <v/>
      </c>
    </row>
    <row r="130" spans="1:19" x14ac:dyDescent="0.3">
      <c r="A130" s="1" t="str">
        <f t="shared" si="144"/>
        <v>LP_AtkBetter_06</v>
      </c>
      <c r="B130" s="1" t="s">
        <v>257</v>
      </c>
      <c r="C130" s="1" t="str">
        <f>IF(ISERROR(VLOOKUP(B130,AffectorValueTable!$A:$A,1,0)),"어펙터밸류없음","")</f>
        <v/>
      </c>
      <c r="D130" s="1">
        <v>6</v>
      </c>
      <c r="E130" s="1" t="str">
        <f>VLOOKUP($B130,AffectorValueTable!$1:$1048576,MATCH(AffectorValueTable!$B$1,AffectorValueTable!$1:$1,0),0)</f>
        <v>ChangeActorStatus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I130" s="1">
        <v>-1</v>
      </c>
      <c r="J130" s="1">
        <v>1.875</v>
      </c>
      <c r="M130" s="1" t="s">
        <v>164</v>
      </c>
      <c r="O130" s="7">
        <f t="shared" ca="1" si="143"/>
        <v>19</v>
      </c>
      <c r="S130" s="7" t="str">
        <f t="shared" ca="1" si="2"/>
        <v/>
      </c>
    </row>
    <row r="131" spans="1:19" x14ac:dyDescent="0.3">
      <c r="A131" s="1" t="str">
        <f t="shared" si="144"/>
        <v>LP_AtkBetter_07</v>
      </c>
      <c r="B131" s="1" t="s">
        <v>257</v>
      </c>
      <c r="C131" s="1" t="str">
        <f>IF(ISERROR(VLOOKUP(B131,AffectorValueTable!$A:$A,1,0)),"어펙터밸류없음","")</f>
        <v/>
      </c>
      <c r="D131" s="1">
        <v>7</v>
      </c>
      <c r="E131" s="1" t="str">
        <f>VLOOKUP($B131,AffectorValueTable!$1:$1048576,MATCH(AffectorValueTable!$B$1,AffectorValueTable!$1:$1,0),0)</f>
        <v>ChangeActorStatus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v>-1</v>
      </c>
      <c r="J131" s="1">
        <v>2.2749999999999999</v>
      </c>
      <c r="M131" s="1" t="s">
        <v>164</v>
      </c>
      <c r="O131" s="7">
        <f t="shared" ca="1" si="143"/>
        <v>19</v>
      </c>
      <c r="S131" s="7" t="str">
        <f t="shared" ca="1" si="2"/>
        <v/>
      </c>
    </row>
    <row r="132" spans="1:19" x14ac:dyDescent="0.3">
      <c r="A132" s="1" t="str">
        <f t="shared" si="144"/>
        <v>LP_AtkBetter_08</v>
      </c>
      <c r="B132" s="1" t="s">
        <v>257</v>
      </c>
      <c r="C132" s="1" t="str">
        <f>IF(ISERROR(VLOOKUP(B132,AffectorValueTable!$A:$A,1,0)),"어펙터밸류없음","")</f>
        <v/>
      </c>
      <c r="D132" s="1">
        <v>8</v>
      </c>
      <c r="E132" s="1" t="str">
        <f>VLOOKUP($B132,AffectorValueTable!$1:$1048576,MATCH(AffectorValueTable!$B$1,AffectorValueTable!$1:$1,0),0)</f>
        <v>ChangeActorStatus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I132" s="1">
        <v>-1</v>
      </c>
      <c r="J132" s="1">
        <v>2.7</v>
      </c>
      <c r="M132" s="1" t="s">
        <v>164</v>
      </c>
      <c r="O132" s="7">
        <f t="shared" ca="1" si="143"/>
        <v>19</v>
      </c>
      <c r="S132" s="7" t="str">
        <f t="shared" ca="1" si="2"/>
        <v/>
      </c>
    </row>
    <row r="133" spans="1:19" x14ac:dyDescent="0.3">
      <c r="A133" s="1" t="str">
        <f t="shared" si="144"/>
        <v>LP_AtkBetter_09</v>
      </c>
      <c r="B133" s="1" t="s">
        <v>257</v>
      </c>
      <c r="C133" s="1" t="str">
        <f>IF(ISERROR(VLOOKUP(B133,AffectorValueTable!$A:$A,1,0)),"어펙터밸류없음","")</f>
        <v/>
      </c>
      <c r="D133" s="1">
        <v>9</v>
      </c>
      <c r="E133" s="1" t="str">
        <f>VLOOKUP($B133,AffectorValueTable!$1:$1048576,MATCH(AffectorValueTable!$B$1,AffectorValueTable!$1:$1,0),0)</f>
        <v>ChangeActorStatus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I133" s="1">
        <v>-1</v>
      </c>
      <c r="J133" s="1">
        <v>3.15</v>
      </c>
      <c r="M133" s="1" t="s">
        <v>164</v>
      </c>
      <c r="O133" s="7">
        <f t="shared" ca="1" si="143"/>
        <v>19</v>
      </c>
      <c r="S133" s="7" t="str">
        <f t="shared" ca="1" si="2"/>
        <v/>
      </c>
    </row>
    <row r="134" spans="1:19" x14ac:dyDescent="0.3">
      <c r="A134" s="1" t="str">
        <f t="shared" si="144"/>
        <v>LP_AtkBest_01</v>
      </c>
      <c r="B134" s="1" t="s">
        <v>258</v>
      </c>
      <c r="C134" s="1" t="str">
        <f>IF(ISERROR(VLOOKUP(B134,AffectorValueTable!$A:$A,1,0)),"어펙터밸류없음","")</f>
        <v/>
      </c>
      <c r="D134" s="1">
        <v>1</v>
      </c>
      <c r="E134" s="1" t="str">
        <f>VLOOKUP($B134,AffectorValueTable!$1:$1048576,MATCH(AffectorValueTable!$B$1,AffectorValueTable!$1:$1,0),0)</f>
        <v>ChangeActorStatus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-1</v>
      </c>
      <c r="J134" s="1">
        <v>0.45</v>
      </c>
      <c r="M134" s="1" t="s">
        <v>164</v>
      </c>
      <c r="O134" s="7">
        <f t="shared" ca="1" si="143"/>
        <v>19</v>
      </c>
      <c r="S134" s="7" t="str">
        <f t="shared" ca="1" si="2"/>
        <v/>
      </c>
    </row>
    <row r="135" spans="1:19" x14ac:dyDescent="0.3">
      <c r="A135" s="1" t="str">
        <f t="shared" ref="A135:A136" si="145">B135&amp;"_"&amp;TEXT(D135,"00")</f>
        <v>LP_AtkBest_02</v>
      </c>
      <c r="B135" s="1" t="s">
        <v>258</v>
      </c>
      <c r="C135" s="1" t="str">
        <f>IF(ISERROR(VLOOKUP(B135,AffectorValueTable!$A:$A,1,0)),"어펙터밸류없음","")</f>
        <v/>
      </c>
      <c r="D135" s="1">
        <v>2</v>
      </c>
      <c r="E135" s="1" t="str">
        <f>VLOOKUP($B135,AffectorValueTable!$1:$1048576,MATCH(AffectorValueTable!$B$1,AffectorValueTable!$1:$1,0),0)</f>
        <v>ChangeActorStatus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-1</v>
      </c>
      <c r="J135" s="1">
        <v>0.94500000000000006</v>
      </c>
      <c r="M135" s="1" t="s">
        <v>164</v>
      </c>
      <c r="O135" s="7">
        <f t="shared" ref="O135:O136" ca="1" si="146">IF(NOT(ISBLANK(N135)),N135,
IF(ISBLANK(M135),"",
VLOOKUP(M135,OFFSET(INDIRECT("$A:$B"),0,MATCH(M$1&amp;"_Verify",INDIRECT("$1:$1"),0)-1),2,0)
))</f>
        <v>19</v>
      </c>
      <c r="S135" s="7" t="str">
        <f t="shared" ca="1" si="2"/>
        <v/>
      </c>
    </row>
    <row r="136" spans="1:19" x14ac:dyDescent="0.3">
      <c r="A136" s="1" t="str">
        <f t="shared" si="145"/>
        <v>LP_AtkBest_03</v>
      </c>
      <c r="B136" s="1" t="s">
        <v>258</v>
      </c>
      <c r="C136" s="1" t="str">
        <f>IF(ISERROR(VLOOKUP(B136,AffectorValueTable!$A:$A,1,0)),"어펙터밸류없음","")</f>
        <v/>
      </c>
      <c r="D136" s="1">
        <v>3</v>
      </c>
      <c r="E136" s="1" t="str">
        <f>VLOOKUP($B136,AffectorValueTable!$1:$1048576,MATCH(AffectorValueTable!$B$1,AffectorValueTable!$1:$1,0),0)</f>
        <v>ChangeActorStatus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I136" s="1">
        <v>-1</v>
      </c>
      <c r="J136" s="1">
        <v>1.4850000000000003</v>
      </c>
      <c r="M136" s="1" t="s">
        <v>164</v>
      </c>
      <c r="O136" s="7">
        <f t="shared" ca="1" si="146"/>
        <v>19</v>
      </c>
      <c r="S136" s="7" t="str">
        <f t="shared" ca="1" si="2"/>
        <v/>
      </c>
    </row>
    <row r="137" spans="1:19" x14ac:dyDescent="0.3">
      <c r="A137" s="1" t="str">
        <f t="shared" si="144"/>
        <v>LP_AtkSpeed_01</v>
      </c>
      <c r="B137" s="1" t="s">
        <v>259</v>
      </c>
      <c r="C137" s="1" t="str">
        <f>IF(ISERROR(VLOOKUP(B137,AffectorValueTable!$A:$A,1,0)),"어펙터밸류없음","")</f>
        <v/>
      </c>
      <c r="D137" s="1">
        <v>1</v>
      </c>
      <c r="E137" s="1" t="str">
        <f>VLOOKUP($B137,AffectorValueTable!$1:$1048576,MATCH(AffectorValueTable!$B$1,AffectorValueTable!$1:$1,0),0)</f>
        <v>ChangeActorStatus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I137" s="1">
        <v>-1</v>
      </c>
      <c r="J137" s="1">
        <f t="shared" ref="J137:J157" si="147">J116*4.75/6</f>
        <v>0.11875000000000001</v>
      </c>
      <c r="M137" s="1" t="s">
        <v>149</v>
      </c>
      <c r="O137" s="7">
        <f t="shared" ca="1" si="143"/>
        <v>3</v>
      </c>
      <c r="S137" s="7" t="str">
        <f t="shared" ca="1" si="2"/>
        <v/>
      </c>
    </row>
    <row r="138" spans="1:19" x14ac:dyDescent="0.3">
      <c r="A138" s="1" t="str">
        <f t="shared" si="144"/>
        <v>LP_AtkSpeed_02</v>
      </c>
      <c r="B138" s="1" t="s">
        <v>259</v>
      </c>
      <c r="C138" s="1" t="str">
        <f>IF(ISERROR(VLOOKUP(B138,AffectorValueTable!$A:$A,1,0)),"어펙터밸류없음","")</f>
        <v/>
      </c>
      <c r="D138" s="1">
        <v>2</v>
      </c>
      <c r="E138" s="1" t="str">
        <f>VLOOKUP($B138,AffectorValueTable!$1:$1048576,MATCH(AffectorValueTable!$B$1,AffectorValueTable!$1:$1,0),0)</f>
        <v>ChangeActorStatus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I138" s="1">
        <v>-1</v>
      </c>
      <c r="J138" s="1">
        <f t="shared" si="147"/>
        <v>0.24937500000000001</v>
      </c>
      <c r="M138" s="1" t="s">
        <v>149</v>
      </c>
      <c r="O138" s="7">
        <f t="shared" ca="1" si="143"/>
        <v>3</v>
      </c>
      <c r="S138" s="7" t="str">
        <f t="shared" ca="1" si="2"/>
        <v/>
      </c>
    </row>
    <row r="139" spans="1:19" x14ac:dyDescent="0.3">
      <c r="A139" s="1" t="str">
        <f t="shared" si="144"/>
        <v>LP_AtkSpeed_03</v>
      </c>
      <c r="B139" s="1" t="s">
        <v>259</v>
      </c>
      <c r="C139" s="1" t="str">
        <f>IF(ISERROR(VLOOKUP(B139,AffectorValueTable!$A:$A,1,0)),"어펙터밸류없음","")</f>
        <v/>
      </c>
      <c r="D139" s="1">
        <v>3</v>
      </c>
      <c r="E139" s="1" t="str">
        <f>VLOOKUP($B139,AffectorValueTable!$1:$1048576,MATCH(AffectorValueTable!$B$1,AffectorValueTable!$1:$1,0),0)</f>
        <v>ChangeActorStatus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I139" s="1">
        <v>-1</v>
      </c>
      <c r="J139" s="1">
        <f t="shared" si="147"/>
        <v>0.39187500000000003</v>
      </c>
      <c r="M139" s="1" t="s">
        <v>149</v>
      </c>
      <c r="O139" s="7">
        <f t="shared" ca="1" si="143"/>
        <v>3</v>
      </c>
      <c r="S139" s="7" t="str">
        <f t="shared" ca="1" si="2"/>
        <v/>
      </c>
    </row>
    <row r="140" spans="1:19" x14ac:dyDescent="0.3">
      <c r="A140" s="1" t="str">
        <f t="shared" si="144"/>
        <v>LP_AtkSpeed_04</v>
      </c>
      <c r="B140" s="1" t="s">
        <v>259</v>
      </c>
      <c r="C140" s="1" t="str">
        <f>IF(ISERROR(VLOOKUP(B140,AffectorValueTable!$A:$A,1,0)),"어펙터밸류없음","")</f>
        <v/>
      </c>
      <c r="D140" s="1">
        <v>4</v>
      </c>
      <c r="E140" s="1" t="str">
        <f>VLOOKUP($B140,AffectorValueTable!$1:$1048576,MATCH(AffectorValueTable!$B$1,AffectorValueTable!$1:$1,0),0)</f>
        <v>ChangeActorStatus</v>
      </c>
      <c r="H140" s="1" t="str">
        <f>IF(ISBLANK(G140),"",
IF(ISERROR(FIND(",",G140)),
  IF(ISERROR(VLOOKUP(G140,ConditionValueTable!$A:$A,1,0)),"컨디션밸류없음",
  ""),
IF(ISERROR(FIND(",",G140,FIND(",",G140)+1)),
  IF(OR(ISERROR(VLOOKUP(LEFT(G140,FIND(",",G140)-1),ConditionValueTable!$A:$A,1,0)),ISERROR(VLOOKUP(TRIM(MID(G140,FIND(",",G140)+1,999)),ConditionValueTable!$A:$A,1,0))),"컨디션밸류없음",
  ""),
IF(ISERROR(FIND(",",G140,FIND(",",G140,FIND(",",G140)+1)+1)),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+1,999)),ConditionValueTable!$A:$A,1,0))),"컨디션밸류없음",
  ""),
IF(ISERROR(FIND(",",G140,FIND(",",G140,FIND(",",G140,FIND(",",G140)+1)+1)+1)),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FIND(",",G140,FIND(",",G140,FIND(",",G140)+1)+1)-FIND(",",G140,FIND(",",G140)+1)-1)),ConditionValueTable!$A:$A,1,0)),ISERROR(VLOOKUP(TRIM(MID(G140,FIND(",",G140,FIND(",",G140,FIND(",",G140)+1)+1)+1,999)),ConditionValueTable!$A:$A,1,0))),"컨디션밸류없음",
  ""),
)))))</f>
        <v/>
      </c>
      <c r="I140" s="1">
        <v>-1</v>
      </c>
      <c r="J140" s="1">
        <f t="shared" si="147"/>
        <v>0.54625000000000001</v>
      </c>
      <c r="M140" s="1" t="s">
        <v>149</v>
      </c>
      <c r="O140" s="7">
        <f t="shared" ca="1" si="143"/>
        <v>3</v>
      </c>
      <c r="S140" s="7" t="str">
        <f t="shared" ca="1" si="2"/>
        <v/>
      </c>
    </row>
    <row r="141" spans="1:19" x14ac:dyDescent="0.3">
      <c r="A141" s="1" t="str">
        <f t="shared" si="144"/>
        <v>LP_AtkSpeed_05</v>
      </c>
      <c r="B141" s="1" t="s">
        <v>259</v>
      </c>
      <c r="C141" s="1" t="str">
        <f>IF(ISERROR(VLOOKUP(B141,AffectorValueTable!$A:$A,1,0)),"어펙터밸류없음","")</f>
        <v/>
      </c>
      <c r="D141" s="1">
        <v>5</v>
      </c>
      <c r="E141" s="1" t="str">
        <f>VLOOKUP($B141,AffectorValueTable!$1:$1048576,MATCH(AffectorValueTable!$B$1,AffectorValueTable!$1:$1,0),0)</f>
        <v>ChangeActorStatus</v>
      </c>
      <c r="H141" s="1" t="str">
        <f>IF(ISBLANK(G141),"",
IF(ISERROR(FIND(",",G141)),
  IF(ISERROR(VLOOKUP(G141,ConditionValueTable!$A:$A,1,0)),"컨디션밸류없음",
  ""),
IF(ISERROR(FIND(",",G141,FIND(",",G141)+1)),
  IF(OR(ISERROR(VLOOKUP(LEFT(G141,FIND(",",G141)-1),ConditionValueTable!$A:$A,1,0)),ISERROR(VLOOKUP(TRIM(MID(G141,FIND(",",G141)+1,999)),ConditionValueTable!$A:$A,1,0))),"컨디션밸류없음",
  ""),
IF(ISERROR(FIND(",",G141,FIND(",",G141,FIND(",",G141)+1)+1)),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+1,999)),ConditionValueTable!$A:$A,1,0))),"컨디션밸류없음",
  ""),
IF(ISERROR(FIND(",",G141,FIND(",",G141,FIND(",",G141,FIND(",",G141)+1)+1)+1)),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FIND(",",G141,FIND(",",G141,FIND(",",G141)+1)+1)-FIND(",",G141,FIND(",",G141)+1)-1)),ConditionValueTable!$A:$A,1,0)),ISERROR(VLOOKUP(TRIM(MID(G141,FIND(",",G141,FIND(",",G141,FIND(",",G141)+1)+1)+1,999)),ConditionValueTable!$A:$A,1,0))),"컨디션밸류없음",
  ""),
)))))</f>
        <v/>
      </c>
      <c r="I141" s="1">
        <v>-1</v>
      </c>
      <c r="J141" s="1">
        <f t="shared" si="147"/>
        <v>0.71249999999999991</v>
      </c>
      <c r="M141" s="1" t="s">
        <v>149</v>
      </c>
      <c r="O141" s="7">
        <f t="shared" ca="1" si="143"/>
        <v>3</v>
      </c>
      <c r="S141" s="7" t="str">
        <f t="shared" ca="1" si="2"/>
        <v/>
      </c>
    </row>
    <row r="142" spans="1:19" x14ac:dyDescent="0.3">
      <c r="A142" s="1" t="str">
        <f t="shared" si="144"/>
        <v>LP_AtkSpeed_06</v>
      </c>
      <c r="B142" s="1" t="s">
        <v>259</v>
      </c>
      <c r="C142" s="1" t="str">
        <f>IF(ISERROR(VLOOKUP(B142,AffectorValueTable!$A:$A,1,0)),"어펙터밸류없음","")</f>
        <v/>
      </c>
      <c r="D142" s="1">
        <v>6</v>
      </c>
      <c r="E142" s="1" t="str">
        <f>VLOOKUP($B142,AffectorValueTable!$1:$1048576,MATCH(AffectorValueTable!$B$1,AffectorValueTable!$1:$1,0),0)</f>
        <v>ChangeActorStatus</v>
      </c>
      <c r="H142" s="1" t="str">
        <f>IF(ISBLANK(G142),"",
IF(ISERROR(FIND(",",G142)),
  IF(ISERROR(VLOOKUP(G142,ConditionValueTable!$A:$A,1,0)),"컨디션밸류없음",
  ""),
IF(ISERROR(FIND(",",G142,FIND(",",G142)+1)),
  IF(OR(ISERROR(VLOOKUP(LEFT(G142,FIND(",",G142)-1),ConditionValueTable!$A:$A,1,0)),ISERROR(VLOOKUP(TRIM(MID(G142,FIND(",",G142)+1,999)),ConditionValueTable!$A:$A,1,0))),"컨디션밸류없음",
  ""),
IF(ISERROR(FIND(",",G142,FIND(",",G142,FIND(",",G142)+1)+1)),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+1,999)),ConditionValueTable!$A:$A,1,0))),"컨디션밸류없음",
  ""),
IF(ISERROR(FIND(",",G142,FIND(",",G142,FIND(",",G142,FIND(",",G142)+1)+1)+1)),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FIND(",",G142,FIND(",",G142,FIND(",",G142)+1)+1)-FIND(",",G142,FIND(",",G142)+1)-1)),ConditionValueTable!$A:$A,1,0)),ISERROR(VLOOKUP(TRIM(MID(G142,FIND(",",G142,FIND(",",G142,FIND(",",G142)+1)+1)+1,999)),ConditionValueTable!$A:$A,1,0))),"컨디션밸류없음",
  ""),
)))))</f>
        <v/>
      </c>
      <c r="I142" s="1">
        <v>-1</v>
      </c>
      <c r="J142" s="1">
        <f t="shared" si="147"/>
        <v>0.890625</v>
      </c>
      <c r="M142" s="1" t="s">
        <v>149</v>
      </c>
      <c r="O142" s="7">
        <f t="shared" ca="1" si="143"/>
        <v>3</v>
      </c>
      <c r="S142" s="7" t="str">
        <f t="shared" ca="1" si="2"/>
        <v/>
      </c>
    </row>
    <row r="143" spans="1:19" x14ac:dyDescent="0.3">
      <c r="A143" s="1" t="str">
        <f t="shared" si="144"/>
        <v>LP_AtkSpeed_07</v>
      </c>
      <c r="B143" s="1" t="s">
        <v>259</v>
      </c>
      <c r="C143" s="1" t="str">
        <f>IF(ISERROR(VLOOKUP(B143,AffectorValueTable!$A:$A,1,0)),"어펙터밸류없음","")</f>
        <v/>
      </c>
      <c r="D143" s="1">
        <v>7</v>
      </c>
      <c r="E143" s="1" t="str">
        <f>VLOOKUP($B143,AffectorValueTable!$1:$1048576,MATCH(AffectorValueTable!$B$1,AffectorValueTable!$1:$1,0),0)</f>
        <v>ChangeActorStatus</v>
      </c>
      <c r="H143" s="1" t="str">
        <f>IF(ISBLANK(G143),"",
IF(ISERROR(FIND(",",G143)),
  IF(ISERROR(VLOOKUP(G143,ConditionValueTable!$A:$A,1,0)),"컨디션밸류없음",
  ""),
IF(ISERROR(FIND(",",G143,FIND(",",G143)+1)),
  IF(OR(ISERROR(VLOOKUP(LEFT(G143,FIND(",",G143)-1),ConditionValueTable!$A:$A,1,0)),ISERROR(VLOOKUP(TRIM(MID(G143,FIND(",",G143)+1,999)),ConditionValueTable!$A:$A,1,0))),"컨디션밸류없음",
  ""),
IF(ISERROR(FIND(",",G143,FIND(",",G143,FIND(",",G143)+1)+1)),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+1,999)),ConditionValueTable!$A:$A,1,0))),"컨디션밸류없음",
  ""),
IF(ISERROR(FIND(",",G143,FIND(",",G143,FIND(",",G143,FIND(",",G143)+1)+1)+1)),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FIND(",",G143,FIND(",",G143,FIND(",",G143)+1)+1)-FIND(",",G143,FIND(",",G143)+1)-1)),ConditionValueTable!$A:$A,1,0)),ISERROR(VLOOKUP(TRIM(MID(G143,FIND(",",G143,FIND(",",G143,FIND(",",G143)+1)+1)+1,999)),ConditionValueTable!$A:$A,1,0))),"컨디션밸류없음",
  ""),
)))))</f>
        <v/>
      </c>
      <c r="I143" s="1">
        <v>-1</v>
      </c>
      <c r="J143" s="1">
        <f t="shared" si="147"/>
        <v>1.0806250000000002</v>
      </c>
      <c r="M143" s="1" t="s">
        <v>149</v>
      </c>
      <c r="O143" s="7">
        <f t="shared" ca="1" si="143"/>
        <v>3</v>
      </c>
      <c r="S143" s="7" t="str">
        <f t="shared" ca="1" si="2"/>
        <v/>
      </c>
    </row>
    <row r="144" spans="1:19" x14ac:dyDescent="0.3">
      <c r="A144" s="1" t="str">
        <f t="shared" si="144"/>
        <v>LP_AtkSpeed_08</v>
      </c>
      <c r="B144" s="1" t="s">
        <v>259</v>
      </c>
      <c r="C144" s="1" t="str">
        <f>IF(ISERROR(VLOOKUP(B144,AffectorValueTable!$A:$A,1,0)),"어펙터밸류없음","")</f>
        <v/>
      </c>
      <c r="D144" s="1">
        <v>8</v>
      </c>
      <c r="E144" s="1" t="str">
        <f>VLOOKUP($B144,AffectorValueTable!$1:$1048576,MATCH(AffectorValueTable!$B$1,AffectorValueTable!$1:$1,0),0)</f>
        <v>ChangeActorStatus</v>
      </c>
      <c r="H144" s="1" t="str">
        <f>IF(ISBLANK(G144),"",
IF(ISERROR(FIND(",",G144)),
  IF(ISERROR(VLOOKUP(G144,ConditionValueTable!$A:$A,1,0)),"컨디션밸류없음",
  ""),
IF(ISERROR(FIND(",",G144,FIND(",",G144)+1)),
  IF(OR(ISERROR(VLOOKUP(LEFT(G144,FIND(",",G144)-1),ConditionValueTable!$A:$A,1,0)),ISERROR(VLOOKUP(TRIM(MID(G144,FIND(",",G144)+1,999)),ConditionValueTable!$A:$A,1,0))),"컨디션밸류없음",
  ""),
IF(ISERROR(FIND(",",G144,FIND(",",G144,FIND(",",G144)+1)+1)),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+1,999)),ConditionValueTable!$A:$A,1,0))),"컨디션밸류없음",
  ""),
IF(ISERROR(FIND(",",G144,FIND(",",G144,FIND(",",G144,FIND(",",G144)+1)+1)+1)),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FIND(",",G144,FIND(",",G144,FIND(",",G144)+1)+1)-FIND(",",G144,FIND(",",G144)+1)-1)),ConditionValueTable!$A:$A,1,0)),ISERROR(VLOOKUP(TRIM(MID(G144,FIND(",",G144,FIND(",",G144,FIND(",",G144)+1)+1)+1,999)),ConditionValueTable!$A:$A,1,0))),"컨디션밸류없음",
  ""),
)))))</f>
        <v/>
      </c>
      <c r="I144" s="1">
        <v>-1</v>
      </c>
      <c r="J144" s="1">
        <f t="shared" si="147"/>
        <v>1.2825</v>
      </c>
      <c r="M144" s="1" t="s">
        <v>149</v>
      </c>
      <c r="O144" s="7">
        <f t="shared" ca="1" si="143"/>
        <v>3</v>
      </c>
      <c r="S144" s="7" t="str">
        <f t="shared" ca="1" si="2"/>
        <v/>
      </c>
    </row>
    <row r="145" spans="1:19" x14ac:dyDescent="0.3">
      <c r="A145" s="1" t="str">
        <f t="shared" si="144"/>
        <v>LP_AtkSpeed_09</v>
      </c>
      <c r="B145" s="1" t="s">
        <v>259</v>
      </c>
      <c r="C145" s="1" t="str">
        <f>IF(ISERROR(VLOOKUP(B145,AffectorValueTable!$A:$A,1,0)),"어펙터밸류없음","")</f>
        <v/>
      </c>
      <c r="D145" s="1">
        <v>9</v>
      </c>
      <c r="E145" s="1" t="str">
        <f>VLOOKUP($B145,AffectorValueTable!$1:$1048576,MATCH(AffectorValueTable!$B$1,AffectorValueTable!$1:$1,0),0)</f>
        <v>ChangeActorStatus</v>
      </c>
      <c r="H145" s="1" t="str">
        <f>IF(ISBLANK(G145),"",
IF(ISERROR(FIND(",",G145)),
  IF(ISERROR(VLOOKUP(G145,ConditionValueTable!$A:$A,1,0)),"컨디션밸류없음",
  ""),
IF(ISERROR(FIND(",",G145,FIND(",",G145)+1)),
  IF(OR(ISERROR(VLOOKUP(LEFT(G145,FIND(",",G145)-1),ConditionValueTable!$A:$A,1,0)),ISERROR(VLOOKUP(TRIM(MID(G145,FIND(",",G145)+1,999)),ConditionValueTable!$A:$A,1,0))),"컨디션밸류없음",
  ""),
IF(ISERROR(FIND(",",G145,FIND(",",G145,FIND(",",G145)+1)+1)),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+1,999)),ConditionValueTable!$A:$A,1,0))),"컨디션밸류없음",
  ""),
IF(ISERROR(FIND(",",G145,FIND(",",G145,FIND(",",G145,FIND(",",G145)+1)+1)+1)),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FIND(",",G145,FIND(",",G145,FIND(",",G145)+1)+1)-FIND(",",G145,FIND(",",G145)+1)-1)),ConditionValueTable!$A:$A,1,0)),ISERROR(VLOOKUP(TRIM(MID(G145,FIND(",",G145,FIND(",",G145,FIND(",",G145)+1)+1)+1,999)),ConditionValueTable!$A:$A,1,0))),"컨디션밸류없음",
  ""),
)))))</f>
        <v/>
      </c>
      <c r="I145" s="1">
        <v>-1</v>
      </c>
      <c r="J145" s="1">
        <f t="shared" si="147"/>
        <v>1.4962499999999999</v>
      </c>
      <c r="M145" s="1" t="s">
        <v>149</v>
      </c>
      <c r="O145" s="7">
        <f t="shared" ca="1" si="143"/>
        <v>3</v>
      </c>
      <c r="S145" s="7" t="str">
        <f t="shared" ca="1" si="2"/>
        <v/>
      </c>
    </row>
    <row r="146" spans="1:19" x14ac:dyDescent="0.3">
      <c r="A146" s="1" t="str">
        <f t="shared" si="144"/>
        <v>LP_AtkSpeedBetter_01</v>
      </c>
      <c r="B146" s="1" t="s">
        <v>260</v>
      </c>
      <c r="C146" s="1" t="str">
        <f>IF(ISERROR(VLOOKUP(B146,AffectorValueTable!$A:$A,1,0)),"어펙터밸류없음","")</f>
        <v/>
      </c>
      <c r="D146" s="1">
        <v>1</v>
      </c>
      <c r="E146" s="1" t="str">
        <f>VLOOKUP($B146,AffectorValueTable!$1:$1048576,MATCH(AffectorValueTable!$B$1,AffectorValueTable!$1:$1,0),0)</f>
        <v>ChangeActorStatus</v>
      </c>
      <c r="H146" s="1" t="str">
        <f>IF(ISBLANK(G146),"",
IF(ISERROR(FIND(",",G146)),
  IF(ISERROR(VLOOKUP(G146,ConditionValueTable!$A:$A,1,0)),"컨디션밸류없음",
  ""),
IF(ISERROR(FIND(",",G146,FIND(",",G146)+1)),
  IF(OR(ISERROR(VLOOKUP(LEFT(G146,FIND(",",G146)-1),ConditionValueTable!$A:$A,1,0)),ISERROR(VLOOKUP(TRIM(MID(G146,FIND(",",G146)+1,999)),ConditionValueTable!$A:$A,1,0))),"컨디션밸류없음",
  ""),
IF(ISERROR(FIND(",",G146,FIND(",",G146,FIND(",",G146)+1)+1)),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+1,999)),ConditionValueTable!$A:$A,1,0))),"컨디션밸류없음",
  ""),
IF(ISERROR(FIND(",",G146,FIND(",",G146,FIND(",",G146,FIND(",",G146)+1)+1)+1)),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FIND(",",G146,FIND(",",G146,FIND(",",G146)+1)+1)-FIND(",",G146,FIND(",",G146)+1)-1)),ConditionValueTable!$A:$A,1,0)),ISERROR(VLOOKUP(TRIM(MID(G146,FIND(",",G146,FIND(",",G146,FIND(",",G146)+1)+1)+1,999)),ConditionValueTable!$A:$A,1,0))),"컨디션밸류없음",
  ""),
)))))</f>
        <v/>
      </c>
      <c r="I146" s="1">
        <v>-1</v>
      </c>
      <c r="J146" s="1">
        <f t="shared" si="147"/>
        <v>0.19791666666666666</v>
      </c>
      <c r="M146" s="1" t="s">
        <v>149</v>
      </c>
      <c r="O146" s="7">
        <f t="shared" ca="1" si="143"/>
        <v>3</v>
      </c>
      <c r="S146" s="7" t="str">
        <f t="shared" ca="1" si="2"/>
        <v/>
      </c>
    </row>
    <row r="147" spans="1:19" x14ac:dyDescent="0.3">
      <c r="A147" s="1" t="str">
        <f t="shared" si="144"/>
        <v>LP_AtkSpeedBetter_02</v>
      </c>
      <c r="B147" s="1" t="s">
        <v>260</v>
      </c>
      <c r="C147" s="1" t="str">
        <f>IF(ISERROR(VLOOKUP(B147,AffectorValueTable!$A:$A,1,0)),"어펙터밸류없음","")</f>
        <v/>
      </c>
      <c r="D147" s="1">
        <v>2</v>
      </c>
      <c r="E147" s="1" t="str">
        <f>VLOOKUP($B147,AffectorValueTable!$1:$1048576,MATCH(AffectorValueTable!$B$1,AffectorValueTable!$1:$1,0),0)</f>
        <v>ChangeActorStatus</v>
      </c>
      <c r="H147" s="1" t="str">
        <f>IF(ISBLANK(G147),"",
IF(ISERROR(FIND(",",G147)),
  IF(ISERROR(VLOOKUP(G147,ConditionValueTable!$A:$A,1,0)),"컨디션밸류없음",
  ""),
IF(ISERROR(FIND(",",G147,FIND(",",G147)+1)),
  IF(OR(ISERROR(VLOOKUP(LEFT(G147,FIND(",",G147)-1),ConditionValueTable!$A:$A,1,0)),ISERROR(VLOOKUP(TRIM(MID(G147,FIND(",",G147)+1,999)),ConditionValueTable!$A:$A,1,0))),"컨디션밸류없음",
  ""),
IF(ISERROR(FIND(",",G147,FIND(",",G147,FIND(",",G147)+1)+1)),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+1,999)),ConditionValueTable!$A:$A,1,0))),"컨디션밸류없음",
  ""),
IF(ISERROR(FIND(",",G147,FIND(",",G147,FIND(",",G147,FIND(",",G147)+1)+1)+1)),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FIND(",",G147,FIND(",",G147,FIND(",",G147)+1)+1)-FIND(",",G147,FIND(",",G147)+1)-1)),ConditionValueTable!$A:$A,1,0)),ISERROR(VLOOKUP(TRIM(MID(G147,FIND(",",G147,FIND(",",G147,FIND(",",G147)+1)+1)+1,999)),ConditionValueTable!$A:$A,1,0))),"컨디션밸류없음",
  ""),
)))))</f>
        <v/>
      </c>
      <c r="I147" s="1">
        <v>-1</v>
      </c>
      <c r="J147" s="1">
        <f t="shared" si="147"/>
        <v>0.41562499999999997</v>
      </c>
      <c r="M147" s="1" t="s">
        <v>149</v>
      </c>
      <c r="O147" s="7">
        <f t="shared" ca="1" si="143"/>
        <v>3</v>
      </c>
      <c r="S147" s="7" t="str">
        <f t="shared" ca="1" si="2"/>
        <v/>
      </c>
    </row>
    <row r="148" spans="1:19" x14ac:dyDescent="0.3">
      <c r="A148" s="1" t="str">
        <f t="shared" ref="A148:A168" si="148">B148&amp;"_"&amp;TEXT(D148,"00")</f>
        <v>LP_AtkSpeedBetter_03</v>
      </c>
      <c r="B148" s="1" t="s">
        <v>260</v>
      </c>
      <c r="C148" s="1" t="str">
        <f>IF(ISERROR(VLOOKUP(B148,AffectorValueTable!$A:$A,1,0)),"어펙터밸류없음","")</f>
        <v/>
      </c>
      <c r="D148" s="1">
        <v>3</v>
      </c>
      <c r="E148" s="1" t="str">
        <f>VLOOKUP($B148,AffectorValueTable!$1:$1048576,MATCH(AffectorValueTable!$B$1,AffectorValueTable!$1:$1,0),0)</f>
        <v>ChangeActorStatus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-1</v>
      </c>
      <c r="J148" s="1">
        <f t="shared" si="147"/>
        <v>0.65312500000000007</v>
      </c>
      <c r="M148" s="1" t="s">
        <v>149</v>
      </c>
      <c r="O148" s="7">
        <f t="shared" ca="1" si="143"/>
        <v>3</v>
      </c>
      <c r="S148" s="7" t="str">
        <f t="shared" ca="1" si="2"/>
        <v/>
      </c>
    </row>
    <row r="149" spans="1:19" x14ac:dyDescent="0.3">
      <c r="A149" s="1" t="str">
        <f t="shared" si="148"/>
        <v>LP_AtkSpeedBetter_04</v>
      </c>
      <c r="B149" s="1" t="s">
        <v>260</v>
      </c>
      <c r="C149" s="1" t="str">
        <f>IF(ISERROR(VLOOKUP(B149,AffectorValueTable!$A:$A,1,0)),"어펙터밸류없음","")</f>
        <v/>
      </c>
      <c r="D149" s="1">
        <v>4</v>
      </c>
      <c r="E149" s="1" t="str">
        <f>VLOOKUP($B149,AffectorValueTable!$1:$1048576,MATCH(AffectorValueTable!$B$1,AffectorValueTable!$1:$1,0),0)</f>
        <v>ChangeActorStatus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-1</v>
      </c>
      <c r="J149" s="1">
        <f t="shared" si="147"/>
        <v>0.91041666666666654</v>
      </c>
      <c r="M149" s="1" t="s">
        <v>149</v>
      </c>
      <c r="O149" s="7">
        <f t="shared" ca="1" si="143"/>
        <v>3</v>
      </c>
      <c r="S149" s="7" t="str">
        <f t="shared" ca="1" si="2"/>
        <v/>
      </c>
    </row>
    <row r="150" spans="1:19" x14ac:dyDescent="0.3">
      <c r="A150" s="1" t="str">
        <f t="shared" si="148"/>
        <v>LP_AtkSpeedBetter_05</v>
      </c>
      <c r="B150" s="1" t="s">
        <v>260</v>
      </c>
      <c r="C150" s="1" t="str">
        <f>IF(ISERROR(VLOOKUP(B150,AffectorValueTable!$A:$A,1,0)),"어펙터밸류없음","")</f>
        <v/>
      </c>
      <c r="D150" s="1">
        <v>5</v>
      </c>
      <c r="E150" s="1" t="str">
        <f>VLOOKUP($B150,AffectorValueTable!$1:$1048576,MATCH(AffectorValueTable!$B$1,AffectorValueTable!$1:$1,0),0)</f>
        <v>ChangeActorStatus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I150" s="1">
        <v>-1</v>
      </c>
      <c r="J150" s="1">
        <f t="shared" si="147"/>
        <v>1.1875</v>
      </c>
      <c r="M150" s="1" t="s">
        <v>149</v>
      </c>
      <c r="O150" s="7">
        <f t="shared" ca="1" si="143"/>
        <v>3</v>
      </c>
      <c r="S150" s="7" t="str">
        <f t="shared" ca="1" si="2"/>
        <v/>
      </c>
    </row>
    <row r="151" spans="1:19" x14ac:dyDescent="0.3">
      <c r="A151" s="1" t="str">
        <f t="shared" si="148"/>
        <v>LP_AtkSpeedBetter_06</v>
      </c>
      <c r="B151" s="1" t="s">
        <v>260</v>
      </c>
      <c r="C151" s="1" t="str">
        <f>IF(ISERROR(VLOOKUP(B151,AffectorValueTable!$A:$A,1,0)),"어펙터밸류없음","")</f>
        <v/>
      </c>
      <c r="D151" s="1">
        <v>6</v>
      </c>
      <c r="E151" s="1" t="str">
        <f>VLOOKUP($B151,AffectorValueTable!$1:$1048576,MATCH(AffectorValueTable!$B$1,AffectorValueTable!$1:$1,0),0)</f>
        <v>ChangeActorStatus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I151" s="1">
        <v>-1</v>
      </c>
      <c r="J151" s="1">
        <f t="shared" si="147"/>
        <v>1.484375</v>
      </c>
      <c r="M151" s="1" t="s">
        <v>149</v>
      </c>
      <c r="O151" s="7">
        <f t="shared" ca="1" si="143"/>
        <v>3</v>
      </c>
      <c r="S151" s="7" t="str">
        <f t="shared" ca="1" si="2"/>
        <v/>
      </c>
    </row>
    <row r="152" spans="1:19" x14ac:dyDescent="0.3">
      <c r="A152" s="1" t="str">
        <f t="shared" si="148"/>
        <v>LP_AtkSpeedBetter_07</v>
      </c>
      <c r="B152" s="1" t="s">
        <v>260</v>
      </c>
      <c r="C152" s="1" t="str">
        <f>IF(ISERROR(VLOOKUP(B152,AffectorValueTable!$A:$A,1,0)),"어펙터밸류없음","")</f>
        <v/>
      </c>
      <c r="D152" s="1">
        <v>7</v>
      </c>
      <c r="E152" s="1" t="str">
        <f>VLOOKUP($B152,AffectorValueTable!$1:$1048576,MATCH(AffectorValueTable!$B$1,AffectorValueTable!$1:$1,0),0)</f>
        <v>ChangeActorStatus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I152" s="1">
        <v>-1</v>
      </c>
      <c r="J152" s="1">
        <f t="shared" si="147"/>
        <v>1.8010416666666667</v>
      </c>
      <c r="M152" s="1" t="s">
        <v>149</v>
      </c>
      <c r="O152" s="7">
        <f t="shared" ca="1" si="143"/>
        <v>3</v>
      </c>
      <c r="S152" s="7" t="str">
        <f t="shared" ca="1" si="2"/>
        <v/>
      </c>
    </row>
    <row r="153" spans="1:19" x14ac:dyDescent="0.3">
      <c r="A153" s="1" t="str">
        <f t="shared" si="148"/>
        <v>LP_AtkSpeedBetter_08</v>
      </c>
      <c r="B153" s="1" t="s">
        <v>260</v>
      </c>
      <c r="C153" s="1" t="str">
        <f>IF(ISERROR(VLOOKUP(B153,AffectorValueTable!$A:$A,1,0)),"어펙터밸류없음","")</f>
        <v/>
      </c>
      <c r="D153" s="1">
        <v>8</v>
      </c>
      <c r="E153" s="1" t="str">
        <f>VLOOKUP($B153,AffectorValueTable!$1:$1048576,MATCH(AffectorValueTable!$B$1,AffectorValueTable!$1:$1,0),0)</f>
        <v>ChangeActorStatus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I153" s="1">
        <v>-1</v>
      </c>
      <c r="J153" s="1">
        <f t="shared" si="147"/>
        <v>2.1375000000000002</v>
      </c>
      <c r="M153" s="1" t="s">
        <v>149</v>
      </c>
      <c r="O153" s="7">
        <f t="shared" ca="1" si="143"/>
        <v>3</v>
      </c>
      <c r="S153" s="7" t="str">
        <f t="shared" ca="1" si="2"/>
        <v/>
      </c>
    </row>
    <row r="154" spans="1:19" x14ac:dyDescent="0.3">
      <c r="A154" s="1" t="str">
        <f t="shared" si="148"/>
        <v>LP_AtkSpeedBetter_09</v>
      </c>
      <c r="B154" s="1" t="s">
        <v>260</v>
      </c>
      <c r="C154" s="1" t="str">
        <f>IF(ISERROR(VLOOKUP(B154,AffectorValueTable!$A:$A,1,0)),"어펙터밸류없음","")</f>
        <v/>
      </c>
      <c r="D154" s="1">
        <v>9</v>
      </c>
      <c r="E154" s="1" t="str">
        <f>VLOOKUP($B154,AffectorValueTable!$1:$1048576,MATCH(AffectorValueTable!$B$1,AffectorValueTable!$1:$1,0),0)</f>
        <v>ChangeActorStatus</v>
      </c>
      <c r="H154" s="1" t="str">
        <f>IF(ISBLANK(G154),"",
IF(ISERROR(FIND(",",G154)),
  IF(ISERROR(VLOOKUP(G154,ConditionValueTable!$A:$A,1,0)),"컨디션밸류없음",
  ""),
IF(ISERROR(FIND(",",G154,FIND(",",G154)+1)),
  IF(OR(ISERROR(VLOOKUP(LEFT(G154,FIND(",",G154)-1),ConditionValueTable!$A:$A,1,0)),ISERROR(VLOOKUP(TRIM(MID(G154,FIND(",",G154)+1,999)),ConditionValueTable!$A:$A,1,0))),"컨디션밸류없음",
  ""),
IF(ISERROR(FIND(",",G154,FIND(",",G154,FIND(",",G154)+1)+1)),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+1,999)),ConditionValueTable!$A:$A,1,0))),"컨디션밸류없음",
  ""),
IF(ISERROR(FIND(",",G154,FIND(",",G154,FIND(",",G154,FIND(",",G154)+1)+1)+1)),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FIND(",",G154,FIND(",",G154,FIND(",",G154)+1)+1)-FIND(",",G154,FIND(",",G154)+1)-1)),ConditionValueTable!$A:$A,1,0)),ISERROR(VLOOKUP(TRIM(MID(G154,FIND(",",G154,FIND(",",G154,FIND(",",G154)+1)+1)+1,999)),ConditionValueTable!$A:$A,1,0))),"컨디션밸류없음",
  ""),
)))))</f>
        <v/>
      </c>
      <c r="I154" s="1">
        <v>-1</v>
      </c>
      <c r="J154" s="1">
        <f t="shared" si="147"/>
        <v>2.4937499999999999</v>
      </c>
      <c r="M154" s="1" t="s">
        <v>149</v>
      </c>
      <c r="O154" s="7">
        <f t="shared" ca="1" si="143"/>
        <v>3</v>
      </c>
      <c r="S154" s="7" t="str">
        <f t="shared" ca="1" si="2"/>
        <v/>
      </c>
    </row>
    <row r="155" spans="1:19" x14ac:dyDescent="0.3">
      <c r="A155" s="1" t="str">
        <f t="shared" si="148"/>
        <v>LP_AtkSpeedBest_01</v>
      </c>
      <c r="B155" s="1" t="s">
        <v>261</v>
      </c>
      <c r="C155" s="1" t="str">
        <f>IF(ISERROR(VLOOKUP(B155,AffectorValueTable!$A:$A,1,0)),"어펙터밸류없음","")</f>
        <v/>
      </c>
      <c r="D155" s="1">
        <v>1</v>
      </c>
      <c r="E155" s="1" t="str">
        <f>VLOOKUP($B155,AffectorValueTable!$1:$1048576,MATCH(AffectorValueTable!$B$1,AffectorValueTable!$1:$1,0),0)</f>
        <v>ChangeActorStatus</v>
      </c>
      <c r="H155" s="1" t="str">
        <f>IF(ISBLANK(G155),"",
IF(ISERROR(FIND(",",G155)),
  IF(ISERROR(VLOOKUP(G155,ConditionValueTable!$A:$A,1,0)),"컨디션밸류없음",
  ""),
IF(ISERROR(FIND(",",G155,FIND(",",G155)+1)),
  IF(OR(ISERROR(VLOOKUP(LEFT(G155,FIND(",",G155)-1),ConditionValueTable!$A:$A,1,0)),ISERROR(VLOOKUP(TRIM(MID(G155,FIND(",",G155)+1,999)),ConditionValueTable!$A:$A,1,0))),"컨디션밸류없음",
  ""),
IF(ISERROR(FIND(",",G155,FIND(",",G155,FIND(",",G155)+1)+1)),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+1,999)),ConditionValueTable!$A:$A,1,0))),"컨디션밸류없음",
  ""),
IF(ISERROR(FIND(",",G155,FIND(",",G155,FIND(",",G155,FIND(",",G155)+1)+1)+1)),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FIND(",",G155,FIND(",",G155,FIND(",",G155)+1)+1)-FIND(",",G155,FIND(",",G155)+1)-1)),ConditionValueTable!$A:$A,1,0)),ISERROR(VLOOKUP(TRIM(MID(G155,FIND(",",G155,FIND(",",G155,FIND(",",G155)+1)+1)+1,999)),ConditionValueTable!$A:$A,1,0))),"컨디션밸류없음",
  ""),
)))))</f>
        <v/>
      </c>
      <c r="I155" s="1">
        <v>-1</v>
      </c>
      <c r="J155" s="1">
        <f t="shared" si="147"/>
        <v>0.35625000000000001</v>
      </c>
      <c r="M155" s="1" t="s">
        <v>149</v>
      </c>
      <c r="O155" s="7">
        <f t="shared" ca="1" si="143"/>
        <v>3</v>
      </c>
      <c r="S155" s="7" t="str">
        <f t="shared" ca="1" si="2"/>
        <v/>
      </c>
    </row>
    <row r="156" spans="1:19" x14ac:dyDescent="0.3">
      <c r="A156" s="1" t="str">
        <f t="shared" ref="A156:A157" si="149">B156&amp;"_"&amp;TEXT(D156,"00")</f>
        <v>LP_AtkSpeedBest_02</v>
      </c>
      <c r="B156" s="1" t="s">
        <v>261</v>
      </c>
      <c r="C156" s="1" t="str">
        <f>IF(ISERROR(VLOOKUP(B156,AffectorValueTable!$A:$A,1,0)),"어펙터밸류없음","")</f>
        <v/>
      </c>
      <c r="D156" s="1">
        <v>2</v>
      </c>
      <c r="E156" s="1" t="str">
        <f>VLOOKUP($B156,AffectorValueTable!$1:$1048576,MATCH(AffectorValueTable!$B$1,AffectorValueTable!$1:$1,0),0)</f>
        <v>ChangeActorStatus</v>
      </c>
      <c r="H156" s="1" t="str">
        <f>IF(ISBLANK(G156),"",
IF(ISERROR(FIND(",",G156)),
  IF(ISERROR(VLOOKUP(G156,ConditionValueTable!$A:$A,1,0)),"컨디션밸류없음",
  ""),
IF(ISERROR(FIND(",",G156,FIND(",",G156)+1)),
  IF(OR(ISERROR(VLOOKUP(LEFT(G156,FIND(",",G156)-1),ConditionValueTable!$A:$A,1,0)),ISERROR(VLOOKUP(TRIM(MID(G156,FIND(",",G156)+1,999)),ConditionValueTable!$A:$A,1,0))),"컨디션밸류없음",
  ""),
IF(ISERROR(FIND(",",G156,FIND(",",G156,FIND(",",G156)+1)+1)),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+1,999)),ConditionValueTable!$A:$A,1,0))),"컨디션밸류없음",
  ""),
IF(ISERROR(FIND(",",G156,FIND(",",G156,FIND(",",G156,FIND(",",G156)+1)+1)+1)),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FIND(",",G156,FIND(",",G156,FIND(",",G156)+1)+1)-FIND(",",G156,FIND(",",G156)+1)-1)),ConditionValueTable!$A:$A,1,0)),ISERROR(VLOOKUP(TRIM(MID(G156,FIND(",",G156,FIND(",",G156,FIND(",",G156)+1)+1)+1,999)),ConditionValueTable!$A:$A,1,0))),"컨디션밸류없음",
  ""),
)))))</f>
        <v/>
      </c>
      <c r="I156" s="1">
        <v>-1</v>
      </c>
      <c r="J156" s="1">
        <f t="shared" si="147"/>
        <v>0.74812500000000004</v>
      </c>
      <c r="M156" s="1" t="s">
        <v>149</v>
      </c>
      <c r="O156" s="7">
        <f t="shared" ref="O156:O157" ca="1" si="150">IF(NOT(ISBLANK(N156)),N156,
IF(ISBLANK(M156),"",
VLOOKUP(M156,OFFSET(INDIRECT("$A:$B"),0,MATCH(M$1&amp;"_Verify",INDIRECT("$1:$1"),0)-1),2,0)
))</f>
        <v>3</v>
      </c>
      <c r="S156" s="7" t="str">
        <f t="shared" ca="1" si="2"/>
        <v/>
      </c>
    </row>
    <row r="157" spans="1:19" x14ac:dyDescent="0.3">
      <c r="A157" s="1" t="str">
        <f t="shared" si="149"/>
        <v>LP_AtkSpeedBest_03</v>
      </c>
      <c r="B157" s="1" t="s">
        <v>261</v>
      </c>
      <c r="C157" s="1" t="str">
        <f>IF(ISERROR(VLOOKUP(B157,AffectorValueTable!$A:$A,1,0)),"어펙터밸류없음","")</f>
        <v/>
      </c>
      <c r="D157" s="1">
        <v>3</v>
      </c>
      <c r="E157" s="1" t="str">
        <f>VLOOKUP($B157,AffectorValueTable!$1:$1048576,MATCH(AffectorValueTable!$B$1,AffectorValueTable!$1:$1,0),0)</f>
        <v>ChangeActorStatus</v>
      </c>
      <c r="H157" s="1" t="str">
        <f>IF(ISBLANK(G157),"",
IF(ISERROR(FIND(",",G157)),
  IF(ISERROR(VLOOKUP(G157,ConditionValueTable!$A:$A,1,0)),"컨디션밸류없음",
  ""),
IF(ISERROR(FIND(",",G157,FIND(",",G157)+1)),
  IF(OR(ISERROR(VLOOKUP(LEFT(G157,FIND(",",G157)-1),ConditionValueTable!$A:$A,1,0)),ISERROR(VLOOKUP(TRIM(MID(G157,FIND(",",G157)+1,999)),ConditionValueTable!$A:$A,1,0))),"컨디션밸류없음",
  ""),
IF(ISERROR(FIND(",",G157,FIND(",",G157,FIND(",",G157)+1)+1)),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+1,999)),ConditionValueTable!$A:$A,1,0))),"컨디션밸류없음",
  ""),
IF(ISERROR(FIND(",",G157,FIND(",",G157,FIND(",",G157,FIND(",",G157)+1)+1)+1)),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FIND(",",G157,FIND(",",G157,FIND(",",G157)+1)+1)-FIND(",",G157,FIND(",",G157)+1)-1)),ConditionValueTable!$A:$A,1,0)),ISERROR(VLOOKUP(TRIM(MID(G157,FIND(",",G157,FIND(",",G157,FIND(",",G157)+1)+1)+1,999)),ConditionValueTable!$A:$A,1,0))),"컨디션밸류없음",
  ""),
)))))</f>
        <v/>
      </c>
      <c r="I157" s="1">
        <v>-1</v>
      </c>
      <c r="J157" s="1">
        <f t="shared" si="147"/>
        <v>1.1756250000000004</v>
      </c>
      <c r="M157" s="1" t="s">
        <v>149</v>
      </c>
      <c r="O157" s="7">
        <f t="shared" ca="1" si="150"/>
        <v>3</v>
      </c>
      <c r="S157" s="7" t="str">
        <f t="shared" ca="1" si="2"/>
        <v/>
      </c>
    </row>
    <row r="158" spans="1:19" x14ac:dyDescent="0.3">
      <c r="A158" s="1" t="str">
        <f t="shared" si="148"/>
        <v>LP_Crit_01</v>
      </c>
      <c r="B158" s="1" t="s">
        <v>262</v>
      </c>
      <c r="C158" s="1" t="str">
        <f>IF(ISERROR(VLOOKUP(B158,AffectorValueTable!$A:$A,1,0)),"어펙터밸류없음","")</f>
        <v/>
      </c>
      <c r="D158" s="1">
        <v>1</v>
      </c>
      <c r="E158" s="1" t="str">
        <f>VLOOKUP($B158,AffectorValueTable!$1:$1048576,MATCH(AffectorValueTable!$B$1,AffectorValueTable!$1:$1,0),0)</f>
        <v>ChangeActorStatus</v>
      </c>
      <c r="H158" s="1" t="str">
        <f>IF(ISBLANK(G158),"",
IF(ISERROR(FIND(",",G158)),
  IF(ISERROR(VLOOKUP(G158,ConditionValueTable!$A:$A,1,0)),"컨디션밸류없음",
  ""),
IF(ISERROR(FIND(",",G158,FIND(",",G158)+1)),
  IF(OR(ISERROR(VLOOKUP(LEFT(G158,FIND(",",G158)-1),ConditionValueTable!$A:$A,1,0)),ISERROR(VLOOKUP(TRIM(MID(G158,FIND(",",G158)+1,999)),ConditionValueTable!$A:$A,1,0))),"컨디션밸류없음",
  ""),
IF(ISERROR(FIND(",",G158,FIND(",",G158,FIND(",",G158)+1)+1)),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+1,999)),ConditionValueTable!$A:$A,1,0))),"컨디션밸류없음",
  ""),
IF(ISERROR(FIND(",",G158,FIND(",",G158,FIND(",",G158,FIND(",",G158)+1)+1)+1)),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FIND(",",G158,FIND(",",G158,FIND(",",G158)+1)+1)-FIND(",",G158,FIND(",",G158)+1)-1)),ConditionValueTable!$A:$A,1,0)),ISERROR(VLOOKUP(TRIM(MID(G158,FIND(",",G158,FIND(",",G158,FIND(",",G158)+1)+1)+1,999)),ConditionValueTable!$A:$A,1,0))),"컨디션밸류없음",
  ""),
)))))</f>
        <v/>
      </c>
      <c r="I158" s="1">
        <v>-1</v>
      </c>
      <c r="J158" s="1">
        <f t="shared" ref="J158:J166" si="151">J116*4.5/6</f>
        <v>0.11249999999999999</v>
      </c>
      <c r="M158" s="1" t="s">
        <v>547</v>
      </c>
      <c r="O158" s="7">
        <f t="shared" ca="1" si="143"/>
        <v>20</v>
      </c>
      <c r="S158" s="7" t="str">
        <f t="shared" ca="1" si="2"/>
        <v/>
      </c>
    </row>
    <row r="159" spans="1:19" x14ac:dyDescent="0.3">
      <c r="A159" s="1" t="str">
        <f t="shared" si="148"/>
        <v>LP_Crit_02</v>
      </c>
      <c r="B159" s="1" t="s">
        <v>262</v>
      </c>
      <c r="C159" s="1" t="str">
        <f>IF(ISERROR(VLOOKUP(B159,AffectorValueTable!$A:$A,1,0)),"어펙터밸류없음","")</f>
        <v/>
      </c>
      <c r="D159" s="1">
        <v>2</v>
      </c>
      <c r="E159" s="1" t="str">
        <f>VLOOKUP($B159,AffectorValueTable!$1:$1048576,MATCH(AffectorValueTable!$B$1,AffectorValueTable!$1:$1,0),0)</f>
        <v>ChangeActorStatus</v>
      </c>
      <c r="H159" s="1" t="str">
        <f>IF(ISBLANK(G159),"",
IF(ISERROR(FIND(",",G159)),
  IF(ISERROR(VLOOKUP(G159,ConditionValueTable!$A:$A,1,0)),"컨디션밸류없음",
  ""),
IF(ISERROR(FIND(",",G159,FIND(",",G159)+1)),
  IF(OR(ISERROR(VLOOKUP(LEFT(G159,FIND(",",G159)-1),ConditionValueTable!$A:$A,1,0)),ISERROR(VLOOKUP(TRIM(MID(G159,FIND(",",G159)+1,999)),ConditionValueTable!$A:$A,1,0))),"컨디션밸류없음",
  ""),
IF(ISERROR(FIND(",",G159,FIND(",",G159,FIND(",",G159)+1)+1)),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+1,999)),ConditionValueTable!$A:$A,1,0))),"컨디션밸류없음",
  ""),
IF(ISERROR(FIND(",",G159,FIND(",",G159,FIND(",",G159,FIND(",",G159)+1)+1)+1)),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FIND(",",G159,FIND(",",G159,FIND(",",G159)+1)+1)-FIND(",",G159,FIND(",",G159)+1)-1)),ConditionValueTable!$A:$A,1,0)),ISERROR(VLOOKUP(TRIM(MID(G159,FIND(",",G159,FIND(",",G159,FIND(",",G159)+1)+1)+1,999)),ConditionValueTable!$A:$A,1,0))),"컨디션밸류없음",
  ""),
)))))</f>
        <v/>
      </c>
      <c r="I159" s="1">
        <v>-1</v>
      </c>
      <c r="J159" s="1">
        <f t="shared" si="151"/>
        <v>0.23624999999999999</v>
      </c>
      <c r="M159" s="1" t="s">
        <v>547</v>
      </c>
      <c r="O159" s="7">
        <f t="shared" ca="1" si="143"/>
        <v>20</v>
      </c>
      <c r="S159" s="7" t="str">
        <f t="shared" ca="1" si="2"/>
        <v/>
      </c>
    </row>
    <row r="160" spans="1:19" x14ac:dyDescent="0.3">
      <c r="A160" s="1" t="str">
        <f t="shared" si="148"/>
        <v>LP_Crit_03</v>
      </c>
      <c r="B160" s="1" t="s">
        <v>262</v>
      </c>
      <c r="C160" s="1" t="str">
        <f>IF(ISERROR(VLOOKUP(B160,AffectorValueTable!$A:$A,1,0)),"어펙터밸류없음","")</f>
        <v/>
      </c>
      <c r="D160" s="1">
        <v>3</v>
      </c>
      <c r="E160" s="1" t="str">
        <f>VLOOKUP($B160,AffectorValueTable!$1:$1048576,MATCH(AffectorValueTable!$B$1,AffectorValueTable!$1:$1,0),0)</f>
        <v>ChangeActorStatus</v>
      </c>
      <c r="H160" s="1" t="str">
        <f>IF(ISBLANK(G160),"",
IF(ISERROR(FIND(",",G160)),
  IF(ISERROR(VLOOKUP(G160,ConditionValueTable!$A:$A,1,0)),"컨디션밸류없음",
  ""),
IF(ISERROR(FIND(",",G160,FIND(",",G160)+1)),
  IF(OR(ISERROR(VLOOKUP(LEFT(G160,FIND(",",G160)-1),ConditionValueTable!$A:$A,1,0)),ISERROR(VLOOKUP(TRIM(MID(G160,FIND(",",G160)+1,999)),ConditionValueTable!$A:$A,1,0))),"컨디션밸류없음",
  ""),
IF(ISERROR(FIND(",",G160,FIND(",",G160,FIND(",",G160)+1)+1)),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+1,999)),ConditionValueTable!$A:$A,1,0))),"컨디션밸류없음",
  ""),
IF(ISERROR(FIND(",",G160,FIND(",",G160,FIND(",",G160,FIND(",",G160)+1)+1)+1)),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FIND(",",G160,FIND(",",G160,FIND(",",G160)+1)+1)-FIND(",",G160,FIND(",",G160)+1)-1)),ConditionValueTable!$A:$A,1,0)),ISERROR(VLOOKUP(TRIM(MID(G160,FIND(",",G160,FIND(",",G160,FIND(",",G160)+1)+1)+1,999)),ConditionValueTable!$A:$A,1,0))),"컨디션밸류없음",
  ""),
)))))</f>
        <v/>
      </c>
      <c r="I160" s="1">
        <v>-1</v>
      </c>
      <c r="J160" s="1">
        <f t="shared" si="151"/>
        <v>0.37125000000000002</v>
      </c>
      <c r="M160" s="1" t="s">
        <v>547</v>
      </c>
      <c r="O160" s="7">
        <f t="shared" ca="1" si="143"/>
        <v>20</v>
      </c>
      <c r="S160" s="7" t="str">
        <f t="shared" ca="1" si="2"/>
        <v/>
      </c>
    </row>
    <row r="161" spans="1:19" x14ac:dyDescent="0.3">
      <c r="A161" s="1" t="str">
        <f t="shared" si="148"/>
        <v>LP_Crit_04</v>
      </c>
      <c r="B161" s="1" t="s">
        <v>262</v>
      </c>
      <c r="C161" s="1" t="str">
        <f>IF(ISERROR(VLOOKUP(B161,AffectorValueTable!$A:$A,1,0)),"어펙터밸류없음","")</f>
        <v/>
      </c>
      <c r="D161" s="1">
        <v>4</v>
      </c>
      <c r="E161" s="1" t="str">
        <f>VLOOKUP($B161,AffectorValueTable!$1:$1048576,MATCH(AffectorValueTable!$B$1,AffectorValueTable!$1:$1,0),0)</f>
        <v>ChangeActorStatus</v>
      </c>
      <c r="H161" s="1" t="str">
        <f>IF(ISBLANK(G161),"",
IF(ISERROR(FIND(",",G161)),
  IF(ISERROR(VLOOKUP(G161,ConditionValueTable!$A:$A,1,0)),"컨디션밸류없음",
  ""),
IF(ISERROR(FIND(",",G161,FIND(",",G161)+1)),
  IF(OR(ISERROR(VLOOKUP(LEFT(G161,FIND(",",G161)-1),ConditionValueTable!$A:$A,1,0)),ISERROR(VLOOKUP(TRIM(MID(G161,FIND(",",G161)+1,999)),ConditionValueTable!$A:$A,1,0))),"컨디션밸류없음",
  ""),
IF(ISERROR(FIND(",",G161,FIND(",",G161,FIND(",",G161)+1)+1)),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+1,999)),ConditionValueTable!$A:$A,1,0))),"컨디션밸류없음",
  ""),
IF(ISERROR(FIND(",",G161,FIND(",",G161,FIND(",",G161,FIND(",",G161)+1)+1)+1)),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FIND(",",G161,FIND(",",G161,FIND(",",G161)+1)+1)-FIND(",",G161,FIND(",",G161)+1)-1)),ConditionValueTable!$A:$A,1,0)),ISERROR(VLOOKUP(TRIM(MID(G161,FIND(",",G161,FIND(",",G161,FIND(",",G161)+1)+1)+1,999)),ConditionValueTable!$A:$A,1,0))),"컨디션밸류없음",
  ""),
)))))</f>
        <v/>
      </c>
      <c r="I161" s="1">
        <v>-1</v>
      </c>
      <c r="J161" s="1">
        <f t="shared" si="151"/>
        <v>0.51749999999999996</v>
      </c>
      <c r="M161" s="1" t="s">
        <v>547</v>
      </c>
      <c r="O161" s="7">
        <f t="shared" ca="1" si="143"/>
        <v>20</v>
      </c>
      <c r="S161" s="7" t="str">
        <f t="shared" ca="1" si="2"/>
        <v/>
      </c>
    </row>
    <row r="162" spans="1:19" x14ac:dyDescent="0.3">
      <c r="A162" s="1" t="str">
        <f t="shared" si="148"/>
        <v>LP_Crit_05</v>
      </c>
      <c r="B162" s="1" t="s">
        <v>262</v>
      </c>
      <c r="C162" s="1" t="str">
        <f>IF(ISERROR(VLOOKUP(B162,AffectorValueTable!$A:$A,1,0)),"어펙터밸류없음","")</f>
        <v/>
      </c>
      <c r="D162" s="1">
        <v>5</v>
      </c>
      <c r="E162" s="1" t="str">
        <f>VLOOKUP($B162,AffectorValueTable!$1:$1048576,MATCH(AffectorValueTable!$B$1,AffectorValueTable!$1:$1,0),0)</f>
        <v>ChangeActorStatus</v>
      </c>
      <c r="H162" s="1" t="str">
        <f>IF(ISBLANK(G162),"",
IF(ISERROR(FIND(",",G162)),
  IF(ISERROR(VLOOKUP(G162,ConditionValueTable!$A:$A,1,0)),"컨디션밸류없음",
  ""),
IF(ISERROR(FIND(",",G162,FIND(",",G162)+1)),
  IF(OR(ISERROR(VLOOKUP(LEFT(G162,FIND(",",G162)-1),ConditionValueTable!$A:$A,1,0)),ISERROR(VLOOKUP(TRIM(MID(G162,FIND(",",G162)+1,999)),ConditionValueTable!$A:$A,1,0))),"컨디션밸류없음",
  ""),
IF(ISERROR(FIND(",",G162,FIND(",",G162,FIND(",",G162)+1)+1)),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+1,999)),ConditionValueTable!$A:$A,1,0))),"컨디션밸류없음",
  ""),
IF(ISERROR(FIND(",",G162,FIND(",",G162,FIND(",",G162,FIND(",",G162)+1)+1)+1)),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FIND(",",G162,FIND(",",G162,FIND(",",G162)+1)+1)-FIND(",",G162,FIND(",",G162)+1)-1)),ConditionValueTable!$A:$A,1,0)),ISERROR(VLOOKUP(TRIM(MID(G162,FIND(",",G162,FIND(",",G162,FIND(",",G162)+1)+1)+1,999)),ConditionValueTable!$A:$A,1,0))),"컨디션밸류없음",
  ""),
)))))</f>
        <v/>
      </c>
      <c r="I162" s="1">
        <v>-1</v>
      </c>
      <c r="J162" s="1">
        <f t="shared" si="151"/>
        <v>0.67499999999999993</v>
      </c>
      <c r="M162" s="1" t="s">
        <v>547</v>
      </c>
      <c r="O162" s="7">
        <f t="shared" ca="1" si="143"/>
        <v>20</v>
      </c>
      <c r="S162" s="7" t="str">
        <f t="shared" ca="1" si="2"/>
        <v/>
      </c>
    </row>
    <row r="163" spans="1:19" x14ac:dyDescent="0.3">
      <c r="A163" s="1" t="str">
        <f t="shared" ref="A163:A166" si="152">B163&amp;"_"&amp;TEXT(D163,"00")</f>
        <v>LP_Crit_06</v>
      </c>
      <c r="B163" s="1" t="s">
        <v>262</v>
      </c>
      <c r="C163" s="1" t="str">
        <f>IF(ISERROR(VLOOKUP(B163,AffectorValueTable!$A:$A,1,0)),"어펙터밸류없음","")</f>
        <v/>
      </c>
      <c r="D163" s="1">
        <v>6</v>
      </c>
      <c r="E163" s="1" t="str">
        <f>VLOOKUP($B163,AffectorValueTable!$1:$1048576,MATCH(AffectorValueTable!$B$1,AffectorValueTable!$1:$1,0),0)</f>
        <v>ChangeActorStatus</v>
      </c>
      <c r="H163" s="1" t="str">
        <f>IF(ISBLANK(G163),"",
IF(ISERROR(FIND(",",G163)),
  IF(ISERROR(VLOOKUP(G163,ConditionValueTable!$A:$A,1,0)),"컨디션밸류없음",
  ""),
IF(ISERROR(FIND(",",G163,FIND(",",G163)+1)),
  IF(OR(ISERROR(VLOOKUP(LEFT(G163,FIND(",",G163)-1),ConditionValueTable!$A:$A,1,0)),ISERROR(VLOOKUP(TRIM(MID(G163,FIND(",",G163)+1,999)),ConditionValueTable!$A:$A,1,0))),"컨디션밸류없음",
  ""),
IF(ISERROR(FIND(",",G163,FIND(",",G163,FIND(",",G163)+1)+1)),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+1,999)),ConditionValueTable!$A:$A,1,0))),"컨디션밸류없음",
  ""),
IF(ISERROR(FIND(",",G163,FIND(",",G163,FIND(",",G163,FIND(",",G163)+1)+1)+1)),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FIND(",",G163,FIND(",",G163,FIND(",",G163)+1)+1)-FIND(",",G163,FIND(",",G163)+1)-1)),ConditionValueTable!$A:$A,1,0)),ISERROR(VLOOKUP(TRIM(MID(G163,FIND(",",G163,FIND(",",G163,FIND(",",G163)+1)+1)+1,999)),ConditionValueTable!$A:$A,1,0))),"컨디션밸류없음",
  ""),
)))))</f>
        <v/>
      </c>
      <c r="I163" s="1">
        <v>-1</v>
      </c>
      <c r="J163" s="1">
        <f t="shared" si="151"/>
        <v>0.84375</v>
      </c>
      <c r="M163" s="1" t="s">
        <v>547</v>
      </c>
      <c r="O163" s="7">
        <f t="shared" ref="O163:O166" ca="1" si="153">IF(NOT(ISBLANK(N163)),N163,
IF(ISBLANK(M163),"",
VLOOKUP(M163,OFFSET(INDIRECT("$A:$B"),0,MATCH(M$1&amp;"_Verify",INDIRECT("$1:$1"),0)-1),2,0)
))</f>
        <v>20</v>
      </c>
      <c r="S163" s="7" t="str">
        <f t="shared" ca="1" si="2"/>
        <v/>
      </c>
    </row>
    <row r="164" spans="1:19" x14ac:dyDescent="0.3">
      <c r="A164" s="1" t="str">
        <f t="shared" si="152"/>
        <v>LP_Crit_07</v>
      </c>
      <c r="B164" s="1" t="s">
        <v>262</v>
      </c>
      <c r="C164" s="1" t="str">
        <f>IF(ISERROR(VLOOKUP(B164,AffectorValueTable!$A:$A,1,0)),"어펙터밸류없음","")</f>
        <v/>
      </c>
      <c r="D164" s="1">
        <v>7</v>
      </c>
      <c r="E164" s="1" t="str">
        <f>VLOOKUP($B164,AffectorValueTable!$1:$1048576,MATCH(AffectorValueTable!$B$1,AffectorValueTable!$1:$1,0),0)</f>
        <v>ChangeActorStatus</v>
      </c>
      <c r="H164" s="1" t="str">
        <f>IF(ISBLANK(G164),"",
IF(ISERROR(FIND(",",G164)),
  IF(ISERROR(VLOOKUP(G164,ConditionValueTable!$A:$A,1,0)),"컨디션밸류없음",
  ""),
IF(ISERROR(FIND(",",G164,FIND(",",G164)+1)),
  IF(OR(ISERROR(VLOOKUP(LEFT(G164,FIND(",",G164)-1),ConditionValueTable!$A:$A,1,0)),ISERROR(VLOOKUP(TRIM(MID(G164,FIND(",",G164)+1,999)),ConditionValueTable!$A:$A,1,0))),"컨디션밸류없음",
  ""),
IF(ISERROR(FIND(",",G164,FIND(",",G164,FIND(",",G164)+1)+1)),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+1,999)),ConditionValueTable!$A:$A,1,0))),"컨디션밸류없음",
  ""),
IF(ISERROR(FIND(",",G164,FIND(",",G164,FIND(",",G164,FIND(",",G164)+1)+1)+1)),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FIND(",",G164,FIND(",",G164,FIND(",",G164)+1)+1)-FIND(",",G164,FIND(",",G164)+1)-1)),ConditionValueTable!$A:$A,1,0)),ISERROR(VLOOKUP(TRIM(MID(G164,FIND(",",G164,FIND(",",G164,FIND(",",G164)+1)+1)+1,999)),ConditionValueTable!$A:$A,1,0))),"컨디션밸류없음",
  ""),
)))))</f>
        <v/>
      </c>
      <c r="I164" s="1">
        <v>-1</v>
      </c>
      <c r="J164" s="1">
        <f t="shared" si="151"/>
        <v>1.0237500000000002</v>
      </c>
      <c r="M164" s="1" t="s">
        <v>547</v>
      </c>
      <c r="O164" s="7">
        <f t="shared" ca="1" si="153"/>
        <v>20</v>
      </c>
      <c r="S164" s="7" t="str">
        <f t="shared" ca="1" si="2"/>
        <v/>
      </c>
    </row>
    <row r="165" spans="1:19" x14ac:dyDescent="0.3">
      <c r="A165" s="1" t="str">
        <f t="shared" si="152"/>
        <v>LP_Crit_08</v>
      </c>
      <c r="B165" s="1" t="s">
        <v>262</v>
      </c>
      <c r="C165" s="1" t="str">
        <f>IF(ISERROR(VLOOKUP(B165,AffectorValueTable!$A:$A,1,0)),"어펙터밸류없음","")</f>
        <v/>
      </c>
      <c r="D165" s="1">
        <v>8</v>
      </c>
      <c r="E165" s="1" t="str">
        <f>VLOOKUP($B165,AffectorValueTable!$1:$1048576,MATCH(AffectorValueTable!$B$1,AffectorValueTable!$1:$1,0),0)</f>
        <v>ChangeActorStatus</v>
      </c>
      <c r="H165" s="1" t="str">
        <f>IF(ISBLANK(G165),"",
IF(ISERROR(FIND(",",G165)),
  IF(ISERROR(VLOOKUP(G165,ConditionValueTable!$A:$A,1,0)),"컨디션밸류없음",
  ""),
IF(ISERROR(FIND(",",G165,FIND(",",G165)+1)),
  IF(OR(ISERROR(VLOOKUP(LEFT(G165,FIND(",",G165)-1),ConditionValueTable!$A:$A,1,0)),ISERROR(VLOOKUP(TRIM(MID(G165,FIND(",",G165)+1,999)),ConditionValueTable!$A:$A,1,0))),"컨디션밸류없음",
  ""),
IF(ISERROR(FIND(",",G165,FIND(",",G165,FIND(",",G165)+1)+1)),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+1,999)),ConditionValueTable!$A:$A,1,0))),"컨디션밸류없음",
  ""),
IF(ISERROR(FIND(",",G165,FIND(",",G165,FIND(",",G165,FIND(",",G165)+1)+1)+1)),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FIND(",",G165,FIND(",",G165,FIND(",",G165)+1)+1)-FIND(",",G165,FIND(",",G165)+1)-1)),ConditionValueTable!$A:$A,1,0)),ISERROR(VLOOKUP(TRIM(MID(G165,FIND(",",G165,FIND(",",G165,FIND(",",G165)+1)+1)+1,999)),ConditionValueTable!$A:$A,1,0))),"컨디션밸류없음",
  ""),
)))))</f>
        <v/>
      </c>
      <c r="I165" s="1">
        <v>-1</v>
      </c>
      <c r="J165" s="1">
        <f t="shared" si="151"/>
        <v>1.2150000000000001</v>
      </c>
      <c r="M165" s="1" t="s">
        <v>547</v>
      </c>
      <c r="O165" s="7">
        <f t="shared" ca="1" si="153"/>
        <v>20</v>
      </c>
      <c r="S165" s="7" t="str">
        <f t="shared" ca="1" si="2"/>
        <v/>
      </c>
    </row>
    <row r="166" spans="1:19" x14ac:dyDescent="0.3">
      <c r="A166" s="1" t="str">
        <f t="shared" si="152"/>
        <v>LP_Crit_09</v>
      </c>
      <c r="B166" s="1" t="s">
        <v>262</v>
      </c>
      <c r="C166" s="1" t="str">
        <f>IF(ISERROR(VLOOKUP(B166,AffectorValueTable!$A:$A,1,0)),"어펙터밸류없음","")</f>
        <v/>
      </c>
      <c r="D166" s="1">
        <v>9</v>
      </c>
      <c r="E166" s="1" t="str">
        <f>VLOOKUP($B166,AffectorValueTable!$1:$1048576,MATCH(AffectorValueTable!$B$1,AffectorValueTable!$1:$1,0),0)</f>
        <v>ChangeActorStatus</v>
      </c>
      <c r="H166" s="1" t="str">
        <f>IF(ISBLANK(G166),"",
IF(ISERROR(FIND(",",G166)),
  IF(ISERROR(VLOOKUP(G166,ConditionValueTable!$A:$A,1,0)),"컨디션밸류없음",
  ""),
IF(ISERROR(FIND(",",G166,FIND(",",G166)+1)),
  IF(OR(ISERROR(VLOOKUP(LEFT(G166,FIND(",",G166)-1),ConditionValueTable!$A:$A,1,0)),ISERROR(VLOOKUP(TRIM(MID(G166,FIND(",",G166)+1,999)),ConditionValueTable!$A:$A,1,0))),"컨디션밸류없음",
  ""),
IF(ISERROR(FIND(",",G166,FIND(",",G166,FIND(",",G166)+1)+1)),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+1,999)),ConditionValueTable!$A:$A,1,0))),"컨디션밸류없음",
  ""),
IF(ISERROR(FIND(",",G166,FIND(",",G166,FIND(",",G166,FIND(",",G166)+1)+1)+1)),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FIND(",",G166,FIND(",",G166,FIND(",",G166)+1)+1)-FIND(",",G166,FIND(",",G166)+1)-1)),ConditionValueTable!$A:$A,1,0)),ISERROR(VLOOKUP(TRIM(MID(G166,FIND(",",G166,FIND(",",G166,FIND(",",G166)+1)+1)+1,999)),ConditionValueTable!$A:$A,1,0))),"컨디션밸류없음",
  ""),
)))))</f>
        <v/>
      </c>
      <c r="I166" s="1">
        <v>-1</v>
      </c>
      <c r="J166" s="1">
        <f t="shared" si="151"/>
        <v>1.4174999999999998</v>
      </c>
      <c r="M166" s="1" t="s">
        <v>547</v>
      </c>
      <c r="O166" s="7">
        <f t="shared" ca="1" si="153"/>
        <v>20</v>
      </c>
      <c r="S166" s="7" t="str">
        <f t="shared" ca="1" si="2"/>
        <v/>
      </c>
    </row>
    <row r="167" spans="1:19" x14ac:dyDescent="0.3">
      <c r="A167" s="1" t="str">
        <f t="shared" si="148"/>
        <v>LP_CritBetter_01</v>
      </c>
      <c r="B167" s="1" t="s">
        <v>263</v>
      </c>
      <c r="C167" s="1" t="str">
        <f>IF(ISERROR(VLOOKUP(B167,AffectorValueTable!$A:$A,1,0)),"어펙터밸류없음","")</f>
        <v/>
      </c>
      <c r="D167" s="1">
        <v>1</v>
      </c>
      <c r="E167" s="1" t="str">
        <f>VLOOKUP($B167,AffectorValueTable!$1:$1048576,MATCH(AffectorValueTable!$B$1,AffectorValueTable!$1:$1,0),0)</f>
        <v>ChangeActorStatus</v>
      </c>
      <c r="H167" s="1" t="str">
        <f>IF(ISBLANK(G167),"",
IF(ISERROR(FIND(",",G167)),
  IF(ISERROR(VLOOKUP(G167,ConditionValueTable!$A:$A,1,0)),"컨디션밸류없음",
  ""),
IF(ISERROR(FIND(",",G167,FIND(",",G167)+1)),
  IF(OR(ISERROR(VLOOKUP(LEFT(G167,FIND(",",G167)-1),ConditionValueTable!$A:$A,1,0)),ISERROR(VLOOKUP(TRIM(MID(G167,FIND(",",G167)+1,999)),ConditionValueTable!$A:$A,1,0))),"컨디션밸류없음",
  ""),
IF(ISERROR(FIND(",",G167,FIND(",",G167,FIND(",",G167)+1)+1)),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+1,999)),ConditionValueTable!$A:$A,1,0))),"컨디션밸류없음",
  ""),
IF(ISERROR(FIND(",",G167,FIND(",",G167,FIND(",",G167,FIND(",",G167)+1)+1)+1)),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FIND(",",G167,FIND(",",G167,FIND(",",G167)+1)+1)-FIND(",",G167,FIND(",",G167)+1)-1)),ConditionValueTable!$A:$A,1,0)),ISERROR(VLOOKUP(TRIM(MID(G167,FIND(",",G167,FIND(",",G167,FIND(",",G167)+1)+1)+1,999)),ConditionValueTable!$A:$A,1,0))),"컨디션밸류없음",
  ""),
)))))</f>
        <v/>
      </c>
      <c r="I167" s="1">
        <v>-1</v>
      </c>
      <c r="J167" s="1">
        <f t="shared" ref="J167:J171" si="154">J125*4.5/6</f>
        <v>0.1875</v>
      </c>
      <c r="M167" s="1" t="s">
        <v>547</v>
      </c>
      <c r="O167" s="7">
        <f t="shared" ca="1" si="143"/>
        <v>20</v>
      </c>
      <c r="S167" s="7" t="str">
        <f t="shared" ca="1" si="2"/>
        <v/>
      </c>
    </row>
    <row r="168" spans="1:19" x14ac:dyDescent="0.3">
      <c r="A168" s="1" t="str">
        <f t="shared" si="148"/>
        <v>LP_CritBetter_02</v>
      </c>
      <c r="B168" s="1" t="s">
        <v>263</v>
      </c>
      <c r="C168" s="1" t="str">
        <f>IF(ISERROR(VLOOKUP(B168,AffectorValueTable!$A:$A,1,0)),"어펙터밸류없음","")</f>
        <v/>
      </c>
      <c r="D168" s="1">
        <v>2</v>
      </c>
      <c r="E168" s="1" t="str">
        <f>VLOOKUP($B168,AffectorValueTable!$1:$1048576,MATCH(AffectorValueTable!$B$1,AffectorValueTable!$1:$1,0),0)</f>
        <v>ChangeActorStatus</v>
      </c>
      <c r="H168" s="1" t="str">
        <f>IF(ISBLANK(G168),"",
IF(ISERROR(FIND(",",G168)),
  IF(ISERROR(VLOOKUP(G168,ConditionValueTable!$A:$A,1,0)),"컨디션밸류없음",
  ""),
IF(ISERROR(FIND(",",G168,FIND(",",G168)+1)),
  IF(OR(ISERROR(VLOOKUP(LEFT(G168,FIND(",",G168)-1),ConditionValueTable!$A:$A,1,0)),ISERROR(VLOOKUP(TRIM(MID(G168,FIND(",",G168)+1,999)),ConditionValueTable!$A:$A,1,0))),"컨디션밸류없음",
  ""),
IF(ISERROR(FIND(",",G168,FIND(",",G168,FIND(",",G168)+1)+1)),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+1,999)),ConditionValueTable!$A:$A,1,0))),"컨디션밸류없음",
  ""),
IF(ISERROR(FIND(",",G168,FIND(",",G168,FIND(",",G168,FIND(",",G168)+1)+1)+1)),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FIND(",",G168,FIND(",",G168,FIND(",",G168)+1)+1)-FIND(",",G168,FIND(",",G168)+1)-1)),ConditionValueTable!$A:$A,1,0)),ISERROR(VLOOKUP(TRIM(MID(G168,FIND(",",G168,FIND(",",G168,FIND(",",G168)+1)+1)+1,999)),ConditionValueTable!$A:$A,1,0))),"컨디션밸류없음",
  ""),
)))))</f>
        <v/>
      </c>
      <c r="I168" s="1">
        <v>-1</v>
      </c>
      <c r="J168" s="1">
        <f t="shared" si="154"/>
        <v>0.39375000000000004</v>
      </c>
      <c r="M168" s="1" t="s">
        <v>547</v>
      </c>
      <c r="O168" s="7">
        <f t="shared" ca="1" si="143"/>
        <v>20</v>
      </c>
      <c r="S168" s="7" t="str">
        <f t="shared" ca="1" si="2"/>
        <v/>
      </c>
    </row>
    <row r="169" spans="1:19" x14ac:dyDescent="0.3">
      <c r="A169" s="1" t="str">
        <f t="shared" ref="A169:A172" si="155">B169&amp;"_"&amp;TEXT(D169,"00")</f>
        <v>LP_CritBetter_03</v>
      </c>
      <c r="B169" s="1" t="s">
        <v>263</v>
      </c>
      <c r="C169" s="1" t="str">
        <f>IF(ISERROR(VLOOKUP(B169,AffectorValueTable!$A:$A,1,0)),"어펙터밸류없음","")</f>
        <v/>
      </c>
      <c r="D169" s="1">
        <v>3</v>
      </c>
      <c r="E169" s="1" t="str">
        <f>VLOOKUP($B169,AffectorValueTable!$1:$1048576,MATCH(AffectorValueTable!$B$1,AffectorValueTable!$1:$1,0),0)</f>
        <v>ChangeActorStatus</v>
      </c>
      <c r="H169" s="1" t="str">
        <f>IF(ISBLANK(G169),"",
IF(ISERROR(FIND(",",G169)),
  IF(ISERROR(VLOOKUP(G169,ConditionValueTable!$A:$A,1,0)),"컨디션밸류없음",
  ""),
IF(ISERROR(FIND(",",G169,FIND(",",G169)+1)),
  IF(OR(ISERROR(VLOOKUP(LEFT(G169,FIND(",",G169)-1),ConditionValueTable!$A:$A,1,0)),ISERROR(VLOOKUP(TRIM(MID(G169,FIND(",",G169)+1,999)),ConditionValueTable!$A:$A,1,0))),"컨디션밸류없음",
  ""),
IF(ISERROR(FIND(",",G169,FIND(",",G169,FIND(",",G169)+1)+1)),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+1,999)),ConditionValueTable!$A:$A,1,0))),"컨디션밸류없음",
  ""),
IF(ISERROR(FIND(",",G169,FIND(",",G169,FIND(",",G169,FIND(",",G169)+1)+1)+1)),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FIND(",",G169,FIND(",",G169,FIND(",",G169)+1)+1)-FIND(",",G169,FIND(",",G169)+1)-1)),ConditionValueTable!$A:$A,1,0)),ISERROR(VLOOKUP(TRIM(MID(G169,FIND(",",G169,FIND(",",G169,FIND(",",G169)+1)+1)+1,999)),ConditionValueTable!$A:$A,1,0))),"컨디션밸류없음",
  ""),
)))))</f>
        <v/>
      </c>
      <c r="I169" s="1">
        <v>-1</v>
      </c>
      <c r="J169" s="1">
        <f t="shared" si="154"/>
        <v>0.61875000000000002</v>
      </c>
      <c r="M169" s="1" t="s">
        <v>547</v>
      </c>
      <c r="O169" s="7">
        <f t="shared" ca="1" si="143"/>
        <v>20</v>
      </c>
      <c r="S169" s="7" t="str">
        <f t="shared" ca="1" si="2"/>
        <v/>
      </c>
    </row>
    <row r="170" spans="1:19" x14ac:dyDescent="0.3">
      <c r="A170" s="1" t="str">
        <f t="shared" ref="A170:A171" si="156">B170&amp;"_"&amp;TEXT(D170,"00")</f>
        <v>LP_CritBetter_04</v>
      </c>
      <c r="B170" s="1" t="s">
        <v>263</v>
      </c>
      <c r="C170" s="1" t="str">
        <f>IF(ISERROR(VLOOKUP(B170,AffectorValueTable!$A:$A,1,0)),"어펙터밸류없음","")</f>
        <v/>
      </c>
      <c r="D170" s="1">
        <v>4</v>
      </c>
      <c r="E170" s="1" t="str">
        <f>VLOOKUP($B170,AffectorValueTable!$1:$1048576,MATCH(AffectorValueTable!$B$1,AffectorValueTable!$1:$1,0),0)</f>
        <v>ChangeActorStatus</v>
      </c>
      <c r="H170" s="1" t="str">
        <f>IF(ISBLANK(G170),"",
IF(ISERROR(FIND(",",G170)),
  IF(ISERROR(VLOOKUP(G170,ConditionValueTable!$A:$A,1,0)),"컨디션밸류없음",
  ""),
IF(ISERROR(FIND(",",G170,FIND(",",G170)+1)),
  IF(OR(ISERROR(VLOOKUP(LEFT(G170,FIND(",",G170)-1),ConditionValueTable!$A:$A,1,0)),ISERROR(VLOOKUP(TRIM(MID(G170,FIND(",",G170)+1,999)),ConditionValueTable!$A:$A,1,0))),"컨디션밸류없음",
  ""),
IF(ISERROR(FIND(",",G170,FIND(",",G170,FIND(",",G170)+1)+1)),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+1,999)),ConditionValueTable!$A:$A,1,0))),"컨디션밸류없음",
  ""),
IF(ISERROR(FIND(",",G170,FIND(",",G170,FIND(",",G170,FIND(",",G170)+1)+1)+1)),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FIND(",",G170,FIND(",",G170,FIND(",",G170)+1)+1)-FIND(",",G170,FIND(",",G170)+1)-1)),ConditionValueTable!$A:$A,1,0)),ISERROR(VLOOKUP(TRIM(MID(G170,FIND(",",G170,FIND(",",G170,FIND(",",G170)+1)+1)+1,999)),ConditionValueTable!$A:$A,1,0))),"컨디션밸류없음",
  ""),
)))))</f>
        <v/>
      </c>
      <c r="I170" s="1">
        <v>-1</v>
      </c>
      <c r="J170" s="1">
        <f t="shared" si="154"/>
        <v>0.86249999999999993</v>
      </c>
      <c r="M170" s="1" t="s">
        <v>547</v>
      </c>
      <c r="O170" s="7">
        <f t="shared" ref="O170:O171" ca="1" si="157">IF(NOT(ISBLANK(N170)),N170,
IF(ISBLANK(M170),"",
VLOOKUP(M170,OFFSET(INDIRECT("$A:$B"),0,MATCH(M$1&amp;"_Verify",INDIRECT("$1:$1"),0)-1),2,0)
))</f>
        <v>20</v>
      </c>
      <c r="S170" s="7" t="str">
        <f t="shared" ca="1" si="2"/>
        <v/>
      </c>
    </row>
    <row r="171" spans="1:19" x14ac:dyDescent="0.3">
      <c r="A171" s="1" t="str">
        <f t="shared" si="156"/>
        <v>LP_CritBetter_05</v>
      </c>
      <c r="B171" s="1" t="s">
        <v>263</v>
      </c>
      <c r="C171" s="1" t="str">
        <f>IF(ISERROR(VLOOKUP(B171,AffectorValueTable!$A:$A,1,0)),"어펙터밸류없음","")</f>
        <v/>
      </c>
      <c r="D171" s="1">
        <v>5</v>
      </c>
      <c r="E171" s="1" t="str">
        <f>VLOOKUP($B171,AffectorValueTable!$1:$1048576,MATCH(AffectorValueTable!$B$1,AffectorValueTable!$1:$1,0),0)</f>
        <v>ChangeActorStatus</v>
      </c>
      <c r="H171" s="1" t="str">
        <f>IF(ISBLANK(G171),"",
IF(ISERROR(FIND(",",G171)),
  IF(ISERROR(VLOOKUP(G171,ConditionValueTable!$A:$A,1,0)),"컨디션밸류없음",
  ""),
IF(ISERROR(FIND(",",G171,FIND(",",G171)+1)),
  IF(OR(ISERROR(VLOOKUP(LEFT(G171,FIND(",",G171)-1),ConditionValueTable!$A:$A,1,0)),ISERROR(VLOOKUP(TRIM(MID(G171,FIND(",",G171)+1,999)),ConditionValueTable!$A:$A,1,0))),"컨디션밸류없음",
  ""),
IF(ISERROR(FIND(",",G171,FIND(",",G171,FIND(",",G171)+1)+1)),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+1,999)),ConditionValueTable!$A:$A,1,0))),"컨디션밸류없음",
  ""),
IF(ISERROR(FIND(",",G171,FIND(",",G171,FIND(",",G171,FIND(",",G171)+1)+1)+1)),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FIND(",",G171,FIND(",",G171,FIND(",",G171)+1)+1)-FIND(",",G171,FIND(",",G171)+1)-1)),ConditionValueTable!$A:$A,1,0)),ISERROR(VLOOKUP(TRIM(MID(G171,FIND(",",G171,FIND(",",G171,FIND(",",G171)+1)+1)+1,999)),ConditionValueTable!$A:$A,1,0))),"컨디션밸류없음",
  ""),
)))))</f>
        <v/>
      </c>
      <c r="I171" s="1">
        <v>-1</v>
      </c>
      <c r="J171" s="1">
        <f t="shared" si="154"/>
        <v>1.125</v>
      </c>
      <c r="M171" s="1" t="s">
        <v>547</v>
      </c>
      <c r="O171" s="7">
        <f t="shared" ca="1" si="157"/>
        <v>20</v>
      </c>
      <c r="S171" s="7" t="str">
        <f t="shared" ca="1" si="2"/>
        <v/>
      </c>
    </row>
    <row r="172" spans="1:19" x14ac:dyDescent="0.3">
      <c r="A172" s="1" t="str">
        <f t="shared" si="155"/>
        <v>LP_CritBest_01</v>
      </c>
      <c r="B172" s="1" t="s">
        <v>264</v>
      </c>
      <c r="C172" s="1" t="str">
        <f>IF(ISERROR(VLOOKUP(B172,AffectorValueTable!$A:$A,1,0)),"어펙터밸류없음","")</f>
        <v/>
      </c>
      <c r="D172" s="1">
        <v>1</v>
      </c>
      <c r="E172" s="1" t="str">
        <f>VLOOKUP($B172,AffectorValueTable!$1:$1048576,MATCH(AffectorValueTable!$B$1,AffectorValueTable!$1:$1,0),0)</f>
        <v>ChangeActorStatus</v>
      </c>
      <c r="H172" s="1" t="str">
        <f>IF(ISBLANK(G172),"",
IF(ISERROR(FIND(",",G172)),
  IF(ISERROR(VLOOKUP(G172,ConditionValueTable!$A:$A,1,0)),"컨디션밸류없음",
  ""),
IF(ISERROR(FIND(",",G172,FIND(",",G172)+1)),
  IF(OR(ISERROR(VLOOKUP(LEFT(G172,FIND(",",G172)-1),ConditionValueTable!$A:$A,1,0)),ISERROR(VLOOKUP(TRIM(MID(G172,FIND(",",G172)+1,999)),ConditionValueTable!$A:$A,1,0))),"컨디션밸류없음",
  ""),
IF(ISERROR(FIND(",",G172,FIND(",",G172,FIND(",",G172)+1)+1)),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+1,999)),ConditionValueTable!$A:$A,1,0))),"컨디션밸류없음",
  ""),
IF(ISERROR(FIND(",",G172,FIND(",",G172,FIND(",",G172,FIND(",",G172)+1)+1)+1)),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FIND(",",G172,FIND(",",G172,FIND(",",G172)+1)+1)-FIND(",",G172,FIND(",",G172)+1)-1)),ConditionValueTable!$A:$A,1,0)),ISERROR(VLOOKUP(TRIM(MID(G172,FIND(",",G172,FIND(",",G172,FIND(",",G172)+1)+1)+1,999)),ConditionValueTable!$A:$A,1,0))),"컨디션밸류없음",
  ""),
)))))</f>
        <v/>
      </c>
      <c r="I172" s="1">
        <v>-1</v>
      </c>
      <c r="J172" s="1">
        <f t="shared" ref="J172:J174" si="158">J134*4.5/6</f>
        <v>0.33749999999999997</v>
      </c>
      <c r="M172" s="1" t="s">
        <v>547</v>
      </c>
      <c r="O172" s="7">
        <f t="shared" ca="1" si="143"/>
        <v>20</v>
      </c>
      <c r="S172" s="7" t="str">
        <f t="shared" ca="1" si="2"/>
        <v/>
      </c>
    </row>
    <row r="173" spans="1:19" x14ac:dyDescent="0.3">
      <c r="A173" s="1" t="str">
        <f t="shared" ref="A173:A174" si="159">B173&amp;"_"&amp;TEXT(D173,"00")</f>
        <v>LP_CritBest_02</v>
      </c>
      <c r="B173" s="1" t="s">
        <v>264</v>
      </c>
      <c r="C173" s="1" t="str">
        <f>IF(ISERROR(VLOOKUP(B173,AffectorValueTable!$A:$A,1,0)),"어펙터밸류없음","")</f>
        <v/>
      </c>
      <c r="D173" s="1">
        <v>2</v>
      </c>
      <c r="E173" s="1" t="str">
        <f>VLOOKUP($B173,AffectorValueTable!$1:$1048576,MATCH(AffectorValueTable!$B$1,AffectorValueTable!$1:$1,0),0)</f>
        <v>ChangeActorStatus</v>
      </c>
      <c r="H173" s="1" t="str">
        <f>IF(ISBLANK(G173),"",
IF(ISERROR(FIND(",",G173)),
  IF(ISERROR(VLOOKUP(G173,ConditionValueTable!$A:$A,1,0)),"컨디션밸류없음",
  ""),
IF(ISERROR(FIND(",",G173,FIND(",",G173)+1)),
  IF(OR(ISERROR(VLOOKUP(LEFT(G173,FIND(",",G173)-1),ConditionValueTable!$A:$A,1,0)),ISERROR(VLOOKUP(TRIM(MID(G173,FIND(",",G173)+1,999)),ConditionValueTable!$A:$A,1,0))),"컨디션밸류없음",
  ""),
IF(ISERROR(FIND(",",G173,FIND(",",G173,FIND(",",G173)+1)+1)),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+1,999)),ConditionValueTable!$A:$A,1,0))),"컨디션밸류없음",
  ""),
IF(ISERROR(FIND(",",G173,FIND(",",G173,FIND(",",G173,FIND(",",G173)+1)+1)+1)),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FIND(",",G173,FIND(",",G173,FIND(",",G173)+1)+1)-FIND(",",G173,FIND(",",G173)+1)-1)),ConditionValueTable!$A:$A,1,0)),ISERROR(VLOOKUP(TRIM(MID(G173,FIND(",",G173,FIND(",",G173,FIND(",",G173)+1)+1)+1,999)),ConditionValueTable!$A:$A,1,0))),"컨디션밸류없음",
  ""),
)))))</f>
        <v/>
      </c>
      <c r="I173" s="1">
        <v>-1</v>
      </c>
      <c r="J173" s="1">
        <f t="shared" si="158"/>
        <v>0.7087500000000001</v>
      </c>
      <c r="M173" s="1" t="s">
        <v>547</v>
      </c>
      <c r="O173" s="7">
        <f t="shared" ref="O173:O174" ca="1" si="160">IF(NOT(ISBLANK(N173)),N173,
IF(ISBLANK(M173),"",
VLOOKUP(M173,OFFSET(INDIRECT("$A:$B"),0,MATCH(M$1&amp;"_Verify",INDIRECT("$1:$1"),0)-1),2,0)
))</f>
        <v>20</v>
      </c>
      <c r="S173" s="7" t="str">
        <f t="shared" ref="S173:S236" ca="1" si="161">IF(NOT(ISBLANK(R173)),R173,
IF(ISBLANK(Q173),"",
VLOOKUP(Q173,OFFSET(INDIRECT("$A:$B"),0,MATCH(Q$1&amp;"_Verify",INDIRECT("$1:$1"),0)-1),2,0)
))</f>
        <v/>
      </c>
    </row>
    <row r="174" spans="1:19" x14ac:dyDescent="0.3">
      <c r="A174" s="1" t="str">
        <f t="shared" si="159"/>
        <v>LP_CritBest_03</v>
      </c>
      <c r="B174" s="1" t="s">
        <v>264</v>
      </c>
      <c r="C174" s="1" t="str">
        <f>IF(ISERROR(VLOOKUP(B174,AffectorValueTable!$A:$A,1,0)),"어펙터밸류없음","")</f>
        <v/>
      </c>
      <c r="D174" s="1">
        <v>3</v>
      </c>
      <c r="E174" s="1" t="str">
        <f>VLOOKUP($B174,AffectorValueTable!$1:$1048576,MATCH(AffectorValueTable!$B$1,AffectorValueTable!$1:$1,0),0)</f>
        <v>ChangeActorStatus</v>
      </c>
      <c r="H174" s="1" t="str">
        <f>IF(ISBLANK(G174),"",
IF(ISERROR(FIND(",",G174)),
  IF(ISERROR(VLOOKUP(G174,ConditionValueTable!$A:$A,1,0)),"컨디션밸류없음",
  ""),
IF(ISERROR(FIND(",",G174,FIND(",",G174)+1)),
  IF(OR(ISERROR(VLOOKUP(LEFT(G174,FIND(",",G174)-1),ConditionValueTable!$A:$A,1,0)),ISERROR(VLOOKUP(TRIM(MID(G174,FIND(",",G174)+1,999)),ConditionValueTable!$A:$A,1,0))),"컨디션밸류없음",
  ""),
IF(ISERROR(FIND(",",G174,FIND(",",G174,FIND(",",G174)+1)+1)),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+1,999)),ConditionValueTable!$A:$A,1,0))),"컨디션밸류없음",
  ""),
IF(ISERROR(FIND(",",G174,FIND(",",G174,FIND(",",G174,FIND(",",G174)+1)+1)+1)),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FIND(",",G174,FIND(",",G174,FIND(",",G174)+1)+1)-FIND(",",G174,FIND(",",G174)+1)-1)),ConditionValueTable!$A:$A,1,0)),ISERROR(VLOOKUP(TRIM(MID(G174,FIND(",",G174,FIND(",",G174,FIND(",",G174)+1)+1)+1,999)),ConditionValueTable!$A:$A,1,0))),"컨디션밸류없음",
  ""),
)))))</f>
        <v/>
      </c>
      <c r="I174" s="1">
        <v>-1</v>
      </c>
      <c r="J174" s="1">
        <f t="shared" si="158"/>
        <v>1.1137500000000002</v>
      </c>
      <c r="M174" s="1" t="s">
        <v>547</v>
      </c>
      <c r="O174" s="7">
        <f t="shared" ca="1" si="160"/>
        <v>20</v>
      </c>
      <c r="S174" s="7" t="str">
        <f t="shared" ca="1" si="161"/>
        <v/>
      </c>
    </row>
    <row r="175" spans="1:19" x14ac:dyDescent="0.3">
      <c r="A175" s="1" t="str">
        <f t="shared" ref="A175:A193" si="162">B175&amp;"_"&amp;TEXT(D175,"00")</f>
        <v>LP_MaxHp_01</v>
      </c>
      <c r="B175" s="1" t="s">
        <v>265</v>
      </c>
      <c r="C175" s="1" t="str">
        <f>IF(ISERROR(VLOOKUP(B175,AffectorValueTable!$A:$A,1,0)),"어펙터밸류없음","")</f>
        <v/>
      </c>
      <c r="D175" s="1">
        <v>1</v>
      </c>
      <c r="E175" s="1" t="str">
        <f>VLOOKUP($B175,AffectorValueTable!$1:$1048576,MATCH(AffectorValueTable!$B$1,AffectorValueTable!$1:$1,0),0)</f>
        <v>ChangeActorStatus</v>
      </c>
      <c r="H175" s="1" t="str">
        <f>IF(ISBLANK(G175),"",
IF(ISERROR(FIND(",",G175)),
  IF(ISERROR(VLOOKUP(G175,ConditionValueTable!$A:$A,1,0)),"컨디션밸류없음",
  ""),
IF(ISERROR(FIND(",",G175,FIND(",",G175)+1)),
  IF(OR(ISERROR(VLOOKUP(LEFT(G175,FIND(",",G175)-1),ConditionValueTable!$A:$A,1,0)),ISERROR(VLOOKUP(TRIM(MID(G175,FIND(",",G175)+1,999)),ConditionValueTable!$A:$A,1,0))),"컨디션밸류없음",
  ""),
IF(ISERROR(FIND(",",G175,FIND(",",G175,FIND(",",G175)+1)+1)),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+1,999)),ConditionValueTable!$A:$A,1,0))),"컨디션밸류없음",
  ""),
IF(ISERROR(FIND(",",G175,FIND(",",G175,FIND(",",G175,FIND(",",G175)+1)+1)+1)),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FIND(",",G175,FIND(",",G175,FIND(",",G175)+1)+1)-FIND(",",G175,FIND(",",G175)+1)-1)),ConditionValueTable!$A:$A,1,0)),ISERROR(VLOOKUP(TRIM(MID(G175,FIND(",",G175,FIND(",",G175,FIND(",",G175)+1)+1)+1,999)),ConditionValueTable!$A:$A,1,0))),"컨디션밸류없음",
  ""),
)))))</f>
        <v/>
      </c>
      <c r="I175" s="1">
        <v>-1</v>
      </c>
      <c r="J175" s="1">
        <f t="shared" ref="J175:J195" si="163">J116*2.5/6</f>
        <v>6.25E-2</v>
      </c>
      <c r="M175" s="1" t="s">
        <v>163</v>
      </c>
      <c r="O175" s="7">
        <f t="shared" ref="O175:O311" ca="1" si="164">IF(NOT(ISBLANK(N175)),N175,
IF(ISBLANK(M175),"",
VLOOKUP(M175,OFFSET(INDIRECT("$A:$B"),0,MATCH(M$1&amp;"_Verify",INDIRECT("$1:$1"),0)-1),2,0)
))</f>
        <v>18</v>
      </c>
      <c r="S175" s="7" t="str">
        <f t="shared" ca="1" si="161"/>
        <v/>
      </c>
    </row>
    <row r="176" spans="1:19" x14ac:dyDescent="0.3">
      <c r="A176" s="1" t="str">
        <f t="shared" si="162"/>
        <v>LP_MaxHp_02</v>
      </c>
      <c r="B176" s="1" t="s">
        <v>265</v>
      </c>
      <c r="C176" s="1" t="str">
        <f>IF(ISERROR(VLOOKUP(B176,AffectorValueTable!$A:$A,1,0)),"어펙터밸류없음","")</f>
        <v/>
      </c>
      <c r="D176" s="1">
        <v>2</v>
      </c>
      <c r="E176" s="1" t="str">
        <f>VLOOKUP($B176,AffectorValueTable!$1:$1048576,MATCH(AffectorValueTable!$B$1,AffectorValueTable!$1:$1,0),0)</f>
        <v>ChangeActorStatus</v>
      </c>
      <c r="H176" s="1" t="str">
        <f>IF(ISBLANK(G176),"",
IF(ISERROR(FIND(",",G176)),
  IF(ISERROR(VLOOKUP(G176,ConditionValueTable!$A:$A,1,0)),"컨디션밸류없음",
  ""),
IF(ISERROR(FIND(",",G176,FIND(",",G176)+1)),
  IF(OR(ISERROR(VLOOKUP(LEFT(G176,FIND(",",G176)-1),ConditionValueTable!$A:$A,1,0)),ISERROR(VLOOKUP(TRIM(MID(G176,FIND(",",G176)+1,999)),ConditionValueTable!$A:$A,1,0))),"컨디션밸류없음",
  ""),
IF(ISERROR(FIND(",",G176,FIND(",",G176,FIND(",",G176)+1)+1)),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+1,999)),ConditionValueTable!$A:$A,1,0))),"컨디션밸류없음",
  ""),
IF(ISERROR(FIND(",",G176,FIND(",",G176,FIND(",",G176,FIND(",",G176)+1)+1)+1)),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FIND(",",G176,FIND(",",G176,FIND(",",G176)+1)+1)-FIND(",",G176,FIND(",",G176)+1)-1)),ConditionValueTable!$A:$A,1,0)),ISERROR(VLOOKUP(TRIM(MID(G176,FIND(",",G176,FIND(",",G176,FIND(",",G176)+1)+1)+1,999)),ConditionValueTable!$A:$A,1,0))),"컨디션밸류없음",
  ""),
)))))</f>
        <v/>
      </c>
      <c r="I176" s="1">
        <v>-1</v>
      </c>
      <c r="J176" s="1">
        <f t="shared" si="163"/>
        <v>0.13125000000000001</v>
      </c>
      <c r="M176" s="1" t="s">
        <v>163</v>
      </c>
      <c r="O176" s="7">
        <f t="shared" ca="1" si="164"/>
        <v>18</v>
      </c>
      <c r="S176" s="7" t="str">
        <f t="shared" ca="1" si="161"/>
        <v/>
      </c>
    </row>
    <row r="177" spans="1:19" x14ac:dyDescent="0.3">
      <c r="A177" s="1" t="str">
        <f t="shared" si="162"/>
        <v>LP_MaxHp_03</v>
      </c>
      <c r="B177" s="1" t="s">
        <v>265</v>
      </c>
      <c r="C177" s="1" t="str">
        <f>IF(ISERROR(VLOOKUP(B177,AffectorValueTable!$A:$A,1,0)),"어펙터밸류없음","")</f>
        <v/>
      </c>
      <c r="D177" s="1">
        <v>3</v>
      </c>
      <c r="E177" s="1" t="str">
        <f>VLOOKUP($B177,AffectorValueTable!$1:$1048576,MATCH(AffectorValueTable!$B$1,AffectorValueTable!$1:$1,0),0)</f>
        <v>ChangeActorStatus</v>
      </c>
      <c r="H177" s="1" t="str">
        <f>IF(ISBLANK(G177),"",
IF(ISERROR(FIND(",",G177)),
  IF(ISERROR(VLOOKUP(G177,ConditionValueTable!$A:$A,1,0)),"컨디션밸류없음",
  ""),
IF(ISERROR(FIND(",",G177,FIND(",",G177)+1)),
  IF(OR(ISERROR(VLOOKUP(LEFT(G177,FIND(",",G177)-1),ConditionValueTable!$A:$A,1,0)),ISERROR(VLOOKUP(TRIM(MID(G177,FIND(",",G177)+1,999)),ConditionValueTable!$A:$A,1,0))),"컨디션밸류없음",
  ""),
IF(ISERROR(FIND(",",G177,FIND(",",G177,FIND(",",G177)+1)+1)),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+1,999)),ConditionValueTable!$A:$A,1,0))),"컨디션밸류없음",
  ""),
IF(ISERROR(FIND(",",G177,FIND(",",G177,FIND(",",G177,FIND(",",G177)+1)+1)+1)),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FIND(",",G177,FIND(",",G177,FIND(",",G177)+1)+1)-FIND(",",G177,FIND(",",G177)+1)-1)),ConditionValueTable!$A:$A,1,0)),ISERROR(VLOOKUP(TRIM(MID(G177,FIND(",",G177,FIND(",",G177,FIND(",",G177)+1)+1)+1,999)),ConditionValueTable!$A:$A,1,0))),"컨디션밸류없음",
  ""),
)))))</f>
        <v/>
      </c>
      <c r="I177" s="1">
        <v>-1</v>
      </c>
      <c r="J177" s="1">
        <f t="shared" si="163"/>
        <v>0.20625000000000002</v>
      </c>
      <c r="M177" s="1" t="s">
        <v>163</v>
      </c>
      <c r="O177" s="7">
        <f t="shared" ca="1" si="164"/>
        <v>18</v>
      </c>
      <c r="S177" s="7" t="str">
        <f t="shared" ca="1" si="161"/>
        <v/>
      </c>
    </row>
    <row r="178" spans="1:19" x14ac:dyDescent="0.3">
      <c r="A178" s="1" t="str">
        <f t="shared" si="162"/>
        <v>LP_MaxHp_04</v>
      </c>
      <c r="B178" s="1" t="s">
        <v>265</v>
      </c>
      <c r="C178" s="1" t="str">
        <f>IF(ISERROR(VLOOKUP(B178,AffectorValueTable!$A:$A,1,0)),"어펙터밸류없음","")</f>
        <v/>
      </c>
      <c r="D178" s="1">
        <v>4</v>
      </c>
      <c r="E178" s="1" t="str">
        <f>VLOOKUP($B178,AffectorValueTable!$1:$1048576,MATCH(AffectorValueTable!$B$1,AffectorValueTable!$1:$1,0),0)</f>
        <v>ChangeActorStatus</v>
      </c>
      <c r="H178" s="1" t="str">
        <f>IF(ISBLANK(G178),"",
IF(ISERROR(FIND(",",G178)),
  IF(ISERROR(VLOOKUP(G178,ConditionValueTable!$A:$A,1,0)),"컨디션밸류없음",
  ""),
IF(ISERROR(FIND(",",G178,FIND(",",G178)+1)),
  IF(OR(ISERROR(VLOOKUP(LEFT(G178,FIND(",",G178)-1),ConditionValueTable!$A:$A,1,0)),ISERROR(VLOOKUP(TRIM(MID(G178,FIND(",",G178)+1,999)),ConditionValueTable!$A:$A,1,0))),"컨디션밸류없음",
  ""),
IF(ISERROR(FIND(",",G178,FIND(",",G178,FIND(",",G178)+1)+1)),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+1,999)),ConditionValueTable!$A:$A,1,0))),"컨디션밸류없음",
  ""),
IF(ISERROR(FIND(",",G178,FIND(",",G178,FIND(",",G178,FIND(",",G178)+1)+1)+1)),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FIND(",",G178,FIND(",",G178,FIND(",",G178)+1)+1)-FIND(",",G178,FIND(",",G178)+1)-1)),ConditionValueTable!$A:$A,1,0)),ISERROR(VLOOKUP(TRIM(MID(G178,FIND(",",G178,FIND(",",G178,FIND(",",G178)+1)+1)+1,999)),ConditionValueTable!$A:$A,1,0))),"컨디션밸류없음",
  ""),
)))))</f>
        <v/>
      </c>
      <c r="I178" s="1">
        <v>-1</v>
      </c>
      <c r="J178" s="1">
        <f t="shared" si="163"/>
        <v>0.28749999999999998</v>
      </c>
      <c r="M178" s="1" t="s">
        <v>163</v>
      </c>
      <c r="O178" s="7">
        <f t="shared" ca="1" si="164"/>
        <v>18</v>
      </c>
      <c r="S178" s="7" t="str">
        <f t="shared" ca="1" si="161"/>
        <v/>
      </c>
    </row>
    <row r="179" spans="1:19" x14ac:dyDescent="0.3">
      <c r="A179" s="1" t="str">
        <f t="shared" si="162"/>
        <v>LP_MaxHp_05</v>
      </c>
      <c r="B179" s="1" t="s">
        <v>265</v>
      </c>
      <c r="C179" s="1" t="str">
        <f>IF(ISERROR(VLOOKUP(B179,AffectorValueTable!$A:$A,1,0)),"어펙터밸류없음","")</f>
        <v/>
      </c>
      <c r="D179" s="1">
        <v>5</v>
      </c>
      <c r="E179" s="1" t="str">
        <f>VLOOKUP($B179,AffectorValueTable!$1:$1048576,MATCH(AffectorValueTable!$B$1,AffectorValueTable!$1:$1,0),0)</f>
        <v>ChangeActorStatus</v>
      </c>
      <c r="H179" s="1" t="str">
        <f>IF(ISBLANK(G179),"",
IF(ISERROR(FIND(",",G179)),
  IF(ISERROR(VLOOKUP(G179,ConditionValueTable!$A:$A,1,0)),"컨디션밸류없음",
  ""),
IF(ISERROR(FIND(",",G179,FIND(",",G179)+1)),
  IF(OR(ISERROR(VLOOKUP(LEFT(G179,FIND(",",G179)-1),ConditionValueTable!$A:$A,1,0)),ISERROR(VLOOKUP(TRIM(MID(G179,FIND(",",G179)+1,999)),ConditionValueTable!$A:$A,1,0))),"컨디션밸류없음",
  ""),
IF(ISERROR(FIND(",",G179,FIND(",",G179,FIND(",",G179)+1)+1)),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+1,999)),ConditionValueTable!$A:$A,1,0))),"컨디션밸류없음",
  ""),
IF(ISERROR(FIND(",",G179,FIND(",",G179,FIND(",",G179,FIND(",",G179)+1)+1)+1)),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FIND(",",G179,FIND(",",G179,FIND(",",G179)+1)+1)-FIND(",",G179,FIND(",",G179)+1)-1)),ConditionValueTable!$A:$A,1,0)),ISERROR(VLOOKUP(TRIM(MID(G179,FIND(",",G179,FIND(",",G179,FIND(",",G179)+1)+1)+1,999)),ConditionValueTable!$A:$A,1,0))),"컨디션밸류없음",
  ""),
)))))</f>
        <v/>
      </c>
      <c r="I179" s="1">
        <v>-1</v>
      </c>
      <c r="J179" s="1">
        <f t="shared" si="163"/>
        <v>0.375</v>
      </c>
      <c r="M179" s="1" t="s">
        <v>163</v>
      </c>
      <c r="O179" s="7">
        <f t="shared" ca="1" si="164"/>
        <v>18</v>
      </c>
      <c r="S179" s="7" t="str">
        <f t="shared" ca="1" si="161"/>
        <v/>
      </c>
    </row>
    <row r="180" spans="1:19" x14ac:dyDescent="0.3">
      <c r="A180" s="1" t="str">
        <f t="shared" si="162"/>
        <v>LP_MaxHp_06</v>
      </c>
      <c r="B180" s="1" t="s">
        <v>265</v>
      </c>
      <c r="C180" s="1" t="str">
        <f>IF(ISERROR(VLOOKUP(B180,AffectorValueTable!$A:$A,1,0)),"어펙터밸류없음","")</f>
        <v/>
      </c>
      <c r="D180" s="1">
        <v>6</v>
      </c>
      <c r="E180" s="1" t="str">
        <f>VLOOKUP($B180,AffectorValueTable!$1:$1048576,MATCH(AffectorValueTable!$B$1,AffectorValueTable!$1:$1,0),0)</f>
        <v>ChangeActorStatus</v>
      </c>
      <c r="H180" s="1" t="str">
        <f>IF(ISBLANK(G180),"",
IF(ISERROR(FIND(",",G180)),
  IF(ISERROR(VLOOKUP(G180,ConditionValueTable!$A:$A,1,0)),"컨디션밸류없음",
  ""),
IF(ISERROR(FIND(",",G180,FIND(",",G180)+1)),
  IF(OR(ISERROR(VLOOKUP(LEFT(G180,FIND(",",G180)-1),ConditionValueTable!$A:$A,1,0)),ISERROR(VLOOKUP(TRIM(MID(G180,FIND(",",G180)+1,999)),ConditionValueTable!$A:$A,1,0))),"컨디션밸류없음",
  ""),
IF(ISERROR(FIND(",",G180,FIND(",",G180,FIND(",",G180)+1)+1)),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+1,999)),ConditionValueTable!$A:$A,1,0))),"컨디션밸류없음",
  ""),
IF(ISERROR(FIND(",",G180,FIND(",",G180,FIND(",",G180,FIND(",",G180)+1)+1)+1)),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FIND(",",G180,FIND(",",G180,FIND(",",G180)+1)+1)-FIND(",",G180,FIND(",",G180)+1)-1)),ConditionValueTable!$A:$A,1,0)),ISERROR(VLOOKUP(TRIM(MID(G180,FIND(",",G180,FIND(",",G180,FIND(",",G180)+1)+1)+1,999)),ConditionValueTable!$A:$A,1,0))),"컨디션밸류없음",
  ""),
)))))</f>
        <v/>
      </c>
      <c r="I180" s="1">
        <v>-1</v>
      </c>
      <c r="J180" s="1">
        <f t="shared" si="163"/>
        <v>0.46875</v>
      </c>
      <c r="M180" s="1" t="s">
        <v>163</v>
      </c>
      <c r="O180" s="7">
        <f t="shared" ca="1" si="164"/>
        <v>18</v>
      </c>
      <c r="S180" s="7" t="str">
        <f t="shared" ca="1" si="161"/>
        <v/>
      </c>
    </row>
    <row r="181" spans="1:19" x14ac:dyDescent="0.3">
      <c r="A181" s="1" t="str">
        <f t="shared" si="162"/>
        <v>LP_MaxHp_07</v>
      </c>
      <c r="B181" s="1" t="s">
        <v>265</v>
      </c>
      <c r="C181" s="1" t="str">
        <f>IF(ISERROR(VLOOKUP(B181,AffectorValueTable!$A:$A,1,0)),"어펙터밸류없음","")</f>
        <v/>
      </c>
      <c r="D181" s="1">
        <v>7</v>
      </c>
      <c r="E181" s="1" t="str">
        <f>VLOOKUP($B181,AffectorValueTable!$1:$1048576,MATCH(AffectorValueTable!$B$1,AffectorValueTable!$1:$1,0),0)</f>
        <v>ChangeActorStatus</v>
      </c>
      <c r="H181" s="1" t="str">
        <f>IF(ISBLANK(G181),"",
IF(ISERROR(FIND(",",G181)),
  IF(ISERROR(VLOOKUP(G181,ConditionValueTable!$A:$A,1,0)),"컨디션밸류없음",
  ""),
IF(ISERROR(FIND(",",G181,FIND(",",G181)+1)),
  IF(OR(ISERROR(VLOOKUP(LEFT(G181,FIND(",",G181)-1),ConditionValueTable!$A:$A,1,0)),ISERROR(VLOOKUP(TRIM(MID(G181,FIND(",",G181)+1,999)),ConditionValueTable!$A:$A,1,0))),"컨디션밸류없음",
  ""),
IF(ISERROR(FIND(",",G181,FIND(",",G181,FIND(",",G181)+1)+1)),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+1,999)),ConditionValueTable!$A:$A,1,0))),"컨디션밸류없음",
  ""),
IF(ISERROR(FIND(",",G181,FIND(",",G181,FIND(",",G181,FIND(",",G181)+1)+1)+1)),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FIND(",",G181,FIND(",",G181,FIND(",",G181)+1)+1)-FIND(",",G181,FIND(",",G181)+1)-1)),ConditionValueTable!$A:$A,1,0)),ISERROR(VLOOKUP(TRIM(MID(G181,FIND(",",G181,FIND(",",G181,FIND(",",G181)+1)+1)+1,999)),ConditionValueTable!$A:$A,1,0))),"컨디션밸류없음",
  ""),
)))))</f>
        <v/>
      </c>
      <c r="I181" s="1">
        <v>-1</v>
      </c>
      <c r="J181" s="1">
        <f t="shared" si="163"/>
        <v>0.56875000000000009</v>
      </c>
      <c r="M181" s="1" t="s">
        <v>163</v>
      </c>
      <c r="O181" s="7">
        <f t="shared" ca="1" si="164"/>
        <v>18</v>
      </c>
      <c r="S181" s="7" t="str">
        <f t="shared" ca="1" si="161"/>
        <v/>
      </c>
    </row>
    <row r="182" spans="1:19" x14ac:dyDescent="0.3">
      <c r="A182" s="1" t="str">
        <f t="shared" si="162"/>
        <v>LP_MaxHp_08</v>
      </c>
      <c r="B182" s="1" t="s">
        <v>265</v>
      </c>
      <c r="C182" s="1" t="str">
        <f>IF(ISERROR(VLOOKUP(B182,AffectorValueTable!$A:$A,1,0)),"어펙터밸류없음","")</f>
        <v/>
      </c>
      <c r="D182" s="1">
        <v>8</v>
      </c>
      <c r="E182" s="1" t="str">
        <f>VLOOKUP($B182,AffectorValueTable!$1:$1048576,MATCH(AffectorValueTable!$B$1,AffectorValueTable!$1:$1,0),0)</f>
        <v>ChangeActorStatus</v>
      </c>
      <c r="H182" s="1" t="str">
        <f>IF(ISBLANK(G182),"",
IF(ISERROR(FIND(",",G182)),
  IF(ISERROR(VLOOKUP(G182,ConditionValueTable!$A:$A,1,0)),"컨디션밸류없음",
  ""),
IF(ISERROR(FIND(",",G182,FIND(",",G182)+1)),
  IF(OR(ISERROR(VLOOKUP(LEFT(G182,FIND(",",G182)-1),ConditionValueTable!$A:$A,1,0)),ISERROR(VLOOKUP(TRIM(MID(G182,FIND(",",G182)+1,999)),ConditionValueTable!$A:$A,1,0))),"컨디션밸류없음",
  ""),
IF(ISERROR(FIND(",",G182,FIND(",",G182,FIND(",",G182)+1)+1)),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+1,999)),ConditionValueTable!$A:$A,1,0))),"컨디션밸류없음",
  ""),
IF(ISERROR(FIND(",",G182,FIND(",",G182,FIND(",",G182,FIND(",",G182)+1)+1)+1)),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FIND(",",G182,FIND(",",G182,FIND(",",G182)+1)+1)-FIND(",",G182,FIND(",",G182)+1)-1)),ConditionValueTable!$A:$A,1,0)),ISERROR(VLOOKUP(TRIM(MID(G182,FIND(",",G182,FIND(",",G182,FIND(",",G182)+1)+1)+1,999)),ConditionValueTable!$A:$A,1,0))),"컨디션밸류없음",
  ""),
)))))</f>
        <v/>
      </c>
      <c r="I182" s="1">
        <v>-1</v>
      </c>
      <c r="J182" s="1">
        <f t="shared" si="163"/>
        <v>0.67500000000000016</v>
      </c>
      <c r="M182" s="1" t="s">
        <v>163</v>
      </c>
      <c r="O182" s="7">
        <f t="shared" ca="1" si="164"/>
        <v>18</v>
      </c>
      <c r="S182" s="7" t="str">
        <f t="shared" ca="1" si="161"/>
        <v/>
      </c>
    </row>
    <row r="183" spans="1:19" x14ac:dyDescent="0.3">
      <c r="A183" s="1" t="str">
        <f t="shared" si="162"/>
        <v>LP_MaxHp_09</v>
      </c>
      <c r="B183" s="1" t="s">
        <v>265</v>
      </c>
      <c r="C183" s="1" t="str">
        <f>IF(ISERROR(VLOOKUP(B183,AffectorValueTable!$A:$A,1,0)),"어펙터밸류없음","")</f>
        <v/>
      </c>
      <c r="D183" s="1">
        <v>9</v>
      </c>
      <c r="E183" s="1" t="str">
        <f>VLOOKUP($B183,AffectorValueTable!$1:$1048576,MATCH(AffectorValueTable!$B$1,AffectorValueTable!$1:$1,0),0)</f>
        <v>ChangeActorStatus</v>
      </c>
      <c r="H183" s="1" t="str">
        <f>IF(ISBLANK(G183),"",
IF(ISERROR(FIND(",",G183)),
  IF(ISERROR(VLOOKUP(G183,ConditionValueTable!$A:$A,1,0)),"컨디션밸류없음",
  ""),
IF(ISERROR(FIND(",",G183,FIND(",",G183)+1)),
  IF(OR(ISERROR(VLOOKUP(LEFT(G183,FIND(",",G183)-1),ConditionValueTable!$A:$A,1,0)),ISERROR(VLOOKUP(TRIM(MID(G183,FIND(",",G183)+1,999)),ConditionValueTable!$A:$A,1,0))),"컨디션밸류없음",
  ""),
IF(ISERROR(FIND(",",G183,FIND(",",G183,FIND(",",G183)+1)+1)),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+1,999)),ConditionValueTable!$A:$A,1,0))),"컨디션밸류없음",
  ""),
IF(ISERROR(FIND(",",G183,FIND(",",G183,FIND(",",G183,FIND(",",G183)+1)+1)+1)),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FIND(",",G183,FIND(",",G183,FIND(",",G183)+1)+1)-FIND(",",G183,FIND(",",G183)+1)-1)),ConditionValueTable!$A:$A,1,0)),ISERROR(VLOOKUP(TRIM(MID(G183,FIND(",",G183,FIND(",",G183,FIND(",",G183)+1)+1)+1,999)),ConditionValueTable!$A:$A,1,0))),"컨디션밸류없음",
  ""),
)))))</f>
        <v/>
      </c>
      <c r="I183" s="1">
        <v>-1</v>
      </c>
      <c r="J183" s="1">
        <f t="shared" si="163"/>
        <v>0.78749999999999998</v>
      </c>
      <c r="M183" s="1" t="s">
        <v>163</v>
      </c>
      <c r="O183" s="7">
        <f t="shared" ca="1" si="164"/>
        <v>18</v>
      </c>
      <c r="S183" s="7" t="str">
        <f t="shared" ca="1" si="161"/>
        <v/>
      </c>
    </row>
    <row r="184" spans="1:19" x14ac:dyDescent="0.3">
      <c r="A184" s="1" t="str">
        <f t="shared" si="162"/>
        <v>LP_MaxHpBetter_01</v>
      </c>
      <c r="B184" s="1" t="s">
        <v>266</v>
      </c>
      <c r="C184" s="1" t="str">
        <f>IF(ISERROR(VLOOKUP(B184,AffectorValueTable!$A:$A,1,0)),"어펙터밸류없음","")</f>
        <v/>
      </c>
      <c r="D184" s="1">
        <v>1</v>
      </c>
      <c r="E184" s="1" t="str">
        <f>VLOOKUP($B184,AffectorValueTable!$1:$1048576,MATCH(AffectorValueTable!$B$1,AffectorValueTable!$1:$1,0),0)</f>
        <v>ChangeActorStatus</v>
      </c>
      <c r="H184" s="1" t="str">
        <f>IF(ISBLANK(G184),"",
IF(ISERROR(FIND(",",G184)),
  IF(ISERROR(VLOOKUP(G184,ConditionValueTable!$A:$A,1,0)),"컨디션밸류없음",
  ""),
IF(ISERROR(FIND(",",G184,FIND(",",G184)+1)),
  IF(OR(ISERROR(VLOOKUP(LEFT(G184,FIND(",",G184)-1),ConditionValueTable!$A:$A,1,0)),ISERROR(VLOOKUP(TRIM(MID(G184,FIND(",",G184)+1,999)),ConditionValueTable!$A:$A,1,0))),"컨디션밸류없음",
  ""),
IF(ISERROR(FIND(",",G184,FIND(",",G184,FIND(",",G184)+1)+1)),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+1,999)),ConditionValueTable!$A:$A,1,0))),"컨디션밸류없음",
  ""),
IF(ISERROR(FIND(",",G184,FIND(",",G184,FIND(",",G184,FIND(",",G184)+1)+1)+1)),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FIND(",",G184,FIND(",",G184,FIND(",",G184)+1)+1)-FIND(",",G184,FIND(",",G184)+1)-1)),ConditionValueTable!$A:$A,1,0)),ISERROR(VLOOKUP(TRIM(MID(G184,FIND(",",G184,FIND(",",G184,FIND(",",G184)+1)+1)+1,999)),ConditionValueTable!$A:$A,1,0))),"컨디션밸류없음",
  ""),
)))))</f>
        <v/>
      </c>
      <c r="I184" s="1">
        <v>-1</v>
      </c>
      <c r="J184" s="1">
        <f t="shared" si="163"/>
        <v>0.10416666666666667</v>
      </c>
      <c r="M184" s="1" t="s">
        <v>163</v>
      </c>
      <c r="O184" s="7">
        <f t="shared" ca="1" si="164"/>
        <v>18</v>
      </c>
      <c r="S184" s="7" t="str">
        <f t="shared" ca="1" si="161"/>
        <v/>
      </c>
    </row>
    <row r="185" spans="1:19" x14ac:dyDescent="0.3">
      <c r="A185" s="1" t="str">
        <f t="shared" si="162"/>
        <v>LP_MaxHpBetter_02</v>
      </c>
      <c r="B185" s="1" t="s">
        <v>266</v>
      </c>
      <c r="C185" s="1" t="str">
        <f>IF(ISERROR(VLOOKUP(B185,AffectorValueTable!$A:$A,1,0)),"어펙터밸류없음","")</f>
        <v/>
      </c>
      <c r="D185" s="1">
        <v>2</v>
      </c>
      <c r="E185" s="1" t="str">
        <f>VLOOKUP($B185,AffectorValueTable!$1:$1048576,MATCH(AffectorValueTable!$B$1,AffectorValueTable!$1:$1,0),0)</f>
        <v>ChangeActorStatus</v>
      </c>
      <c r="H185" s="1" t="str">
        <f>IF(ISBLANK(G185),"",
IF(ISERROR(FIND(",",G185)),
  IF(ISERROR(VLOOKUP(G185,ConditionValueTable!$A:$A,1,0)),"컨디션밸류없음",
  ""),
IF(ISERROR(FIND(",",G185,FIND(",",G185)+1)),
  IF(OR(ISERROR(VLOOKUP(LEFT(G185,FIND(",",G185)-1),ConditionValueTable!$A:$A,1,0)),ISERROR(VLOOKUP(TRIM(MID(G185,FIND(",",G185)+1,999)),ConditionValueTable!$A:$A,1,0))),"컨디션밸류없음",
  ""),
IF(ISERROR(FIND(",",G185,FIND(",",G185,FIND(",",G185)+1)+1)),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+1,999)),ConditionValueTable!$A:$A,1,0))),"컨디션밸류없음",
  ""),
IF(ISERROR(FIND(",",G185,FIND(",",G185,FIND(",",G185,FIND(",",G185)+1)+1)+1)),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FIND(",",G185,FIND(",",G185,FIND(",",G185)+1)+1)-FIND(",",G185,FIND(",",G185)+1)-1)),ConditionValueTable!$A:$A,1,0)),ISERROR(VLOOKUP(TRIM(MID(G185,FIND(",",G185,FIND(",",G185,FIND(",",G185)+1)+1)+1,999)),ConditionValueTable!$A:$A,1,0))),"컨디션밸류없음",
  ""),
)))))</f>
        <v/>
      </c>
      <c r="I185" s="1">
        <v>-1</v>
      </c>
      <c r="J185" s="1">
        <f t="shared" si="163"/>
        <v>0.21875</v>
      </c>
      <c r="M185" s="1" t="s">
        <v>163</v>
      </c>
      <c r="O185" s="7">
        <f t="shared" ca="1" si="164"/>
        <v>18</v>
      </c>
      <c r="S185" s="7" t="str">
        <f t="shared" ca="1" si="161"/>
        <v/>
      </c>
    </row>
    <row r="186" spans="1:19" x14ac:dyDescent="0.3">
      <c r="A186" s="1" t="str">
        <f t="shared" si="162"/>
        <v>LP_MaxHpBetter_03</v>
      </c>
      <c r="B186" s="1" t="s">
        <v>266</v>
      </c>
      <c r="C186" s="1" t="str">
        <f>IF(ISERROR(VLOOKUP(B186,AffectorValueTable!$A:$A,1,0)),"어펙터밸류없음","")</f>
        <v/>
      </c>
      <c r="D186" s="1">
        <v>3</v>
      </c>
      <c r="E186" s="1" t="str">
        <f>VLOOKUP($B186,AffectorValueTable!$1:$1048576,MATCH(AffectorValueTable!$B$1,AffectorValueTable!$1:$1,0),0)</f>
        <v>ChangeActorStatus</v>
      </c>
      <c r="H186" s="1" t="str">
        <f>IF(ISBLANK(G186),"",
IF(ISERROR(FIND(",",G186)),
  IF(ISERROR(VLOOKUP(G186,ConditionValueTable!$A:$A,1,0)),"컨디션밸류없음",
  ""),
IF(ISERROR(FIND(",",G186,FIND(",",G186)+1)),
  IF(OR(ISERROR(VLOOKUP(LEFT(G186,FIND(",",G186)-1),ConditionValueTable!$A:$A,1,0)),ISERROR(VLOOKUP(TRIM(MID(G186,FIND(",",G186)+1,999)),ConditionValueTable!$A:$A,1,0))),"컨디션밸류없음",
  ""),
IF(ISERROR(FIND(",",G186,FIND(",",G186,FIND(",",G186)+1)+1)),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+1,999)),ConditionValueTable!$A:$A,1,0))),"컨디션밸류없음",
  ""),
IF(ISERROR(FIND(",",G186,FIND(",",G186,FIND(",",G186,FIND(",",G186)+1)+1)+1)),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FIND(",",G186,FIND(",",G186,FIND(",",G186)+1)+1)-FIND(",",G186,FIND(",",G186)+1)-1)),ConditionValueTable!$A:$A,1,0)),ISERROR(VLOOKUP(TRIM(MID(G186,FIND(",",G186,FIND(",",G186,FIND(",",G186)+1)+1)+1,999)),ConditionValueTable!$A:$A,1,0))),"컨디션밸류없음",
  ""),
)))))</f>
        <v/>
      </c>
      <c r="I186" s="1">
        <v>-1</v>
      </c>
      <c r="J186" s="1">
        <f t="shared" si="163"/>
        <v>0.34375</v>
      </c>
      <c r="M186" s="1" t="s">
        <v>163</v>
      </c>
      <c r="O186" s="7">
        <f t="shared" ca="1" si="164"/>
        <v>18</v>
      </c>
      <c r="S186" s="7" t="str">
        <f t="shared" ca="1" si="161"/>
        <v/>
      </c>
    </row>
    <row r="187" spans="1:19" x14ac:dyDescent="0.3">
      <c r="A187" s="1" t="str">
        <f t="shared" si="162"/>
        <v>LP_MaxHpBetter_04</v>
      </c>
      <c r="B187" s="1" t="s">
        <v>266</v>
      </c>
      <c r="C187" s="1" t="str">
        <f>IF(ISERROR(VLOOKUP(B187,AffectorValueTable!$A:$A,1,0)),"어펙터밸류없음","")</f>
        <v/>
      </c>
      <c r="D187" s="1">
        <v>4</v>
      </c>
      <c r="E187" s="1" t="str">
        <f>VLOOKUP($B187,AffectorValueTable!$1:$1048576,MATCH(AffectorValueTable!$B$1,AffectorValueTable!$1:$1,0),0)</f>
        <v>ChangeActorStatus</v>
      </c>
      <c r="H187" s="1" t="str">
        <f>IF(ISBLANK(G187),"",
IF(ISERROR(FIND(",",G187)),
  IF(ISERROR(VLOOKUP(G187,ConditionValueTable!$A:$A,1,0)),"컨디션밸류없음",
  ""),
IF(ISERROR(FIND(",",G187,FIND(",",G187)+1)),
  IF(OR(ISERROR(VLOOKUP(LEFT(G187,FIND(",",G187)-1),ConditionValueTable!$A:$A,1,0)),ISERROR(VLOOKUP(TRIM(MID(G187,FIND(",",G187)+1,999)),ConditionValueTable!$A:$A,1,0))),"컨디션밸류없음",
  ""),
IF(ISERROR(FIND(",",G187,FIND(",",G187,FIND(",",G187)+1)+1)),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+1,999)),ConditionValueTable!$A:$A,1,0))),"컨디션밸류없음",
  ""),
IF(ISERROR(FIND(",",G187,FIND(",",G187,FIND(",",G187,FIND(",",G187)+1)+1)+1)),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FIND(",",G187,FIND(",",G187,FIND(",",G187)+1)+1)-FIND(",",G187,FIND(",",G187)+1)-1)),ConditionValueTable!$A:$A,1,0)),ISERROR(VLOOKUP(TRIM(MID(G187,FIND(",",G187,FIND(",",G187,FIND(",",G187)+1)+1)+1,999)),ConditionValueTable!$A:$A,1,0))),"컨디션밸류없음",
  ""),
)))))</f>
        <v/>
      </c>
      <c r="I187" s="1">
        <v>-1</v>
      </c>
      <c r="J187" s="1">
        <f t="shared" si="163"/>
        <v>0.47916666666666669</v>
      </c>
      <c r="M187" s="1" t="s">
        <v>163</v>
      </c>
      <c r="O187" s="7">
        <f t="shared" ca="1" si="164"/>
        <v>18</v>
      </c>
      <c r="S187" s="7" t="str">
        <f t="shared" ca="1" si="161"/>
        <v/>
      </c>
    </row>
    <row r="188" spans="1:19" x14ac:dyDescent="0.3">
      <c r="A188" s="1" t="str">
        <f t="shared" si="162"/>
        <v>LP_MaxHpBetter_05</v>
      </c>
      <c r="B188" s="1" t="s">
        <v>266</v>
      </c>
      <c r="C188" s="1" t="str">
        <f>IF(ISERROR(VLOOKUP(B188,AffectorValueTable!$A:$A,1,0)),"어펙터밸류없음","")</f>
        <v/>
      </c>
      <c r="D188" s="1">
        <v>5</v>
      </c>
      <c r="E188" s="1" t="str">
        <f>VLOOKUP($B188,AffectorValueTable!$1:$1048576,MATCH(AffectorValueTable!$B$1,AffectorValueTable!$1:$1,0),0)</f>
        <v>ChangeActorStatus</v>
      </c>
      <c r="H188" s="1" t="str">
        <f>IF(ISBLANK(G188),"",
IF(ISERROR(FIND(",",G188)),
  IF(ISERROR(VLOOKUP(G188,ConditionValueTable!$A:$A,1,0)),"컨디션밸류없음",
  ""),
IF(ISERROR(FIND(",",G188,FIND(",",G188)+1)),
  IF(OR(ISERROR(VLOOKUP(LEFT(G188,FIND(",",G188)-1),ConditionValueTable!$A:$A,1,0)),ISERROR(VLOOKUP(TRIM(MID(G188,FIND(",",G188)+1,999)),ConditionValueTable!$A:$A,1,0))),"컨디션밸류없음",
  ""),
IF(ISERROR(FIND(",",G188,FIND(",",G188,FIND(",",G188)+1)+1)),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+1,999)),ConditionValueTable!$A:$A,1,0))),"컨디션밸류없음",
  ""),
IF(ISERROR(FIND(",",G188,FIND(",",G188,FIND(",",G188,FIND(",",G188)+1)+1)+1)),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FIND(",",G188,FIND(",",G188,FIND(",",G188)+1)+1)-FIND(",",G188,FIND(",",G188)+1)-1)),ConditionValueTable!$A:$A,1,0)),ISERROR(VLOOKUP(TRIM(MID(G188,FIND(",",G188,FIND(",",G188,FIND(",",G188)+1)+1)+1,999)),ConditionValueTable!$A:$A,1,0))),"컨디션밸류없음",
  ""),
)))))</f>
        <v/>
      </c>
      <c r="I188" s="1">
        <v>-1</v>
      </c>
      <c r="J188" s="1">
        <f t="shared" si="163"/>
        <v>0.625</v>
      </c>
      <c r="M188" s="1" t="s">
        <v>163</v>
      </c>
      <c r="O188" s="7">
        <f t="shared" ca="1" si="164"/>
        <v>18</v>
      </c>
      <c r="S188" s="7" t="str">
        <f t="shared" ca="1" si="161"/>
        <v/>
      </c>
    </row>
    <row r="189" spans="1:19" x14ac:dyDescent="0.3">
      <c r="A189" s="1" t="str">
        <f t="shared" si="162"/>
        <v>LP_MaxHpBetter_06</v>
      </c>
      <c r="B189" s="1" t="s">
        <v>266</v>
      </c>
      <c r="C189" s="1" t="str">
        <f>IF(ISERROR(VLOOKUP(B189,AffectorValueTable!$A:$A,1,0)),"어펙터밸류없음","")</f>
        <v/>
      </c>
      <c r="D189" s="1">
        <v>6</v>
      </c>
      <c r="E189" s="1" t="str">
        <f>VLOOKUP($B189,AffectorValueTable!$1:$1048576,MATCH(AffectorValueTable!$B$1,AffectorValueTable!$1:$1,0),0)</f>
        <v>ChangeActorStatus</v>
      </c>
      <c r="H189" s="1" t="str">
        <f>IF(ISBLANK(G189),"",
IF(ISERROR(FIND(",",G189)),
  IF(ISERROR(VLOOKUP(G189,ConditionValueTable!$A:$A,1,0)),"컨디션밸류없음",
  ""),
IF(ISERROR(FIND(",",G189,FIND(",",G189)+1)),
  IF(OR(ISERROR(VLOOKUP(LEFT(G189,FIND(",",G189)-1),ConditionValueTable!$A:$A,1,0)),ISERROR(VLOOKUP(TRIM(MID(G189,FIND(",",G189)+1,999)),ConditionValueTable!$A:$A,1,0))),"컨디션밸류없음",
  ""),
IF(ISERROR(FIND(",",G189,FIND(",",G189,FIND(",",G189)+1)+1)),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+1,999)),ConditionValueTable!$A:$A,1,0))),"컨디션밸류없음",
  ""),
IF(ISERROR(FIND(",",G189,FIND(",",G189,FIND(",",G189,FIND(",",G189)+1)+1)+1)),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FIND(",",G189,FIND(",",G189,FIND(",",G189)+1)+1)-FIND(",",G189,FIND(",",G189)+1)-1)),ConditionValueTable!$A:$A,1,0)),ISERROR(VLOOKUP(TRIM(MID(G189,FIND(",",G189,FIND(",",G189,FIND(",",G189)+1)+1)+1,999)),ConditionValueTable!$A:$A,1,0))),"컨디션밸류없음",
  ""),
)))))</f>
        <v/>
      </c>
      <c r="I189" s="1">
        <v>-1</v>
      </c>
      <c r="J189" s="1">
        <f t="shared" si="163"/>
        <v>0.78125</v>
      </c>
      <c r="M189" s="1" t="s">
        <v>163</v>
      </c>
      <c r="O189" s="7">
        <f t="shared" ca="1" si="164"/>
        <v>18</v>
      </c>
      <c r="S189" s="7" t="str">
        <f t="shared" ca="1" si="161"/>
        <v/>
      </c>
    </row>
    <row r="190" spans="1:19" x14ac:dyDescent="0.3">
      <c r="A190" s="1" t="str">
        <f t="shared" si="162"/>
        <v>LP_MaxHpBetter_07</v>
      </c>
      <c r="B190" s="1" t="s">
        <v>266</v>
      </c>
      <c r="C190" s="1" t="str">
        <f>IF(ISERROR(VLOOKUP(B190,AffectorValueTable!$A:$A,1,0)),"어펙터밸류없음","")</f>
        <v/>
      </c>
      <c r="D190" s="1">
        <v>7</v>
      </c>
      <c r="E190" s="1" t="str">
        <f>VLOOKUP($B190,AffectorValueTable!$1:$1048576,MATCH(AffectorValueTable!$B$1,AffectorValueTable!$1:$1,0),0)</f>
        <v>ChangeActorStatus</v>
      </c>
      <c r="H190" s="1" t="str">
        <f>IF(ISBLANK(G190),"",
IF(ISERROR(FIND(",",G190)),
  IF(ISERROR(VLOOKUP(G190,ConditionValueTable!$A:$A,1,0)),"컨디션밸류없음",
  ""),
IF(ISERROR(FIND(",",G190,FIND(",",G190)+1)),
  IF(OR(ISERROR(VLOOKUP(LEFT(G190,FIND(",",G190)-1),ConditionValueTable!$A:$A,1,0)),ISERROR(VLOOKUP(TRIM(MID(G190,FIND(",",G190)+1,999)),ConditionValueTable!$A:$A,1,0))),"컨디션밸류없음",
  ""),
IF(ISERROR(FIND(",",G190,FIND(",",G190,FIND(",",G190)+1)+1)),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+1,999)),ConditionValueTable!$A:$A,1,0))),"컨디션밸류없음",
  ""),
IF(ISERROR(FIND(",",G190,FIND(",",G190,FIND(",",G190,FIND(",",G190)+1)+1)+1)),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FIND(",",G190,FIND(",",G190,FIND(",",G190)+1)+1)-FIND(",",G190,FIND(",",G190)+1)-1)),ConditionValueTable!$A:$A,1,0)),ISERROR(VLOOKUP(TRIM(MID(G190,FIND(",",G190,FIND(",",G190,FIND(",",G190)+1)+1)+1,999)),ConditionValueTable!$A:$A,1,0))),"컨디션밸류없음",
  ""),
)))))</f>
        <v/>
      </c>
      <c r="I190" s="1">
        <v>-1</v>
      </c>
      <c r="J190" s="1">
        <f t="shared" si="163"/>
        <v>0.94791666666666663</v>
      </c>
      <c r="M190" s="1" t="s">
        <v>163</v>
      </c>
      <c r="O190" s="7">
        <f t="shared" ca="1" si="164"/>
        <v>18</v>
      </c>
      <c r="S190" s="7" t="str">
        <f t="shared" ca="1" si="161"/>
        <v/>
      </c>
    </row>
    <row r="191" spans="1:19" x14ac:dyDescent="0.3">
      <c r="A191" s="1" t="str">
        <f t="shared" si="162"/>
        <v>LP_MaxHpBetter_08</v>
      </c>
      <c r="B191" s="1" t="s">
        <v>266</v>
      </c>
      <c r="C191" s="1" t="str">
        <f>IF(ISERROR(VLOOKUP(B191,AffectorValueTable!$A:$A,1,0)),"어펙터밸류없음","")</f>
        <v/>
      </c>
      <c r="D191" s="1">
        <v>8</v>
      </c>
      <c r="E191" s="1" t="str">
        <f>VLOOKUP($B191,AffectorValueTable!$1:$1048576,MATCH(AffectorValueTable!$B$1,AffectorValueTable!$1:$1,0),0)</f>
        <v>ChangeActorStatus</v>
      </c>
      <c r="H191" s="1" t="str">
        <f>IF(ISBLANK(G191),"",
IF(ISERROR(FIND(",",G191)),
  IF(ISERROR(VLOOKUP(G191,ConditionValueTable!$A:$A,1,0)),"컨디션밸류없음",
  ""),
IF(ISERROR(FIND(",",G191,FIND(",",G191)+1)),
  IF(OR(ISERROR(VLOOKUP(LEFT(G191,FIND(",",G191)-1),ConditionValueTable!$A:$A,1,0)),ISERROR(VLOOKUP(TRIM(MID(G191,FIND(",",G191)+1,999)),ConditionValueTable!$A:$A,1,0))),"컨디션밸류없음",
  ""),
IF(ISERROR(FIND(",",G191,FIND(",",G191,FIND(",",G191)+1)+1)),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+1,999)),ConditionValueTable!$A:$A,1,0))),"컨디션밸류없음",
  ""),
IF(ISERROR(FIND(",",G191,FIND(",",G191,FIND(",",G191,FIND(",",G191)+1)+1)+1)),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FIND(",",G191,FIND(",",G191,FIND(",",G191)+1)+1)-FIND(",",G191,FIND(",",G191)+1)-1)),ConditionValueTable!$A:$A,1,0)),ISERROR(VLOOKUP(TRIM(MID(G191,FIND(",",G191,FIND(",",G191,FIND(",",G191)+1)+1)+1,999)),ConditionValueTable!$A:$A,1,0))),"컨디션밸류없음",
  ""),
)))))</f>
        <v/>
      </c>
      <c r="I191" s="1">
        <v>-1</v>
      </c>
      <c r="J191" s="1">
        <f t="shared" si="163"/>
        <v>1.125</v>
      </c>
      <c r="M191" s="1" t="s">
        <v>163</v>
      </c>
      <c r="O191" s="7">
        <f t="shared" ca="1" si="164"/>
        <v>18</v>
      </c>
      <c r="S191" s="7" t="str">
        <f t="shared" ca="1" si="161"/>
        <v/>
      </c>
    </row>
    <row r="192" spans="1:19" x14ac:dyDescent="0.3">
      <c r="A192" s="1" t="str">
        <f t="shared" si="162"/>
        <v>LP_MaxHpBetter_09</v>
      </c>
      <c r="B192" s="1" t="s">
        <v>266</v>
      </c>
      <c r="C192" s="1" t="str">
        <f>IF(ISERROR(VLOOKUP(B192,AffectorValueTable!$A:$A,1,0)),"어펙터밸류없음","")</f>
        <v/>
      </c>
      <c r="D192" s="1">
        <v>9</v>
      </c>
      <c r="E192" s="1" t="str">
        <f>VLOOKUP($B192,AffectorValueTable!$1:$1048576,MATCH(AffectorValueTable!$B$1,AffectorValueTable!$1:$1,0),0)</f>
        <v>ChangeActorStatus</v>
      </c>
      <c r="H192" s="1" t="str">
        <f>IF(ISBLANK(G192),"",
IF(ISERROR(FIND(",",G192)),
  IF(ISERROR(VLOOKUP(G192,ConditionValueTable!$A:$A,1,0)),"컨디션밸류없음",
  ""),
IF(ISERROR(FIND(",",G192,FIND(",",G192)+1)),
  IF(OR(ISERROR(VLOOKUP(LEFT(G192,FIND(",",G192)-1),ConditionValueTable!$A:$A,1,0)),ISERROR(VLOOKUP(TRIM(MID(G192,FIND(",",G192)+1,999)),ConditionValueTable!$A:$A,1,0))),"컨디션밸류없음",
  ""),
IF(ISERROR(FIND(",",G192,FIND(",",G192,FIND(",",G192)+1)+1)),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+1,999)),ConditionValueTable!$A:$A,1,0))),"컨디션밸류없음",
  ""),
IF(ISERROR(FIND(",",G192,FIND(",",G192,FIND(",",G192,FIND(",",G192)+1)+1)+1)),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FIND(",",G192,FIND(",",G192,FIND(",",G192)+1)+1)-FIND(",",G192,FIND(",",G192)+1)-1)),ConditionValueTable!$A:$A,1,0)),ISERROR(VLOOKUP(TRIM(MID(G192,FIND(",",G192,FIND(",",G192,FIND(",",G192)+1)+1)+1,999)),ConditionValueTable!$A:$A,1,0))),"컨디션밸류없음",
  ""),
)))))</f>
        <v/>
      </c>
      <c r="I192" s="1">
        <v>-1</v>
      </c>
      <c r="J192" s="1">
        <f t="shared" si="163"/>
        <v>1.3125</v>
      </c>
      <c r="M192" s="1" t="s">
        <v>163</v>
      </c>
      <c r="O192" s="7">
        <f t="shared" ca="1" si="164"/>
        <v>18</v>
      </c>
      <c r="S192" s="7" t="str">
        <f t="shared" ca="1" si="161"/>
        <v/>
      </c>
    </row>
    <row r="193" spans="1:19" x14ac:dyDescent="0.3">
      <c r="A193" s="1" t="str">
        <f t="shared" si="162"/>
        <v>LP_MaxHpBest_01</v>
      </c>
      <c r="B193" s="1" t="s">
        <v>267</v>
      </c>
      <c r="C193" s="1" t="str">
        <f>IF(ISERROR(VLOOKUP(B193,AffectorValueTable!$A:$A,1,0)),"어펙터밸류없음","")</f>
        <v/>
      </c>
      <c r="D193" s="1">
        <v>1</v>
      </c>
      <c r="E193" s="1" t="str">
        <f>VLOOKUP($B193,AffectorValueTable!$1:$1048576,MATCH(AffectorValueTable!$B$1,AffectorValueTable!$1:$1,0),0)</f>
        <v>ChangeActorStatus</v>
      </c>
      <c r="H193" s="1" t="str">
        <f>IF(ISBLANK(G193),"",
IF(ISERROR(FIND(",",G193)),
  IF(ISERROR(VLOOKUP(G193,ConditionValueTable!$A:$A,1,0)),"컨디션밸류없음",
  ""),
IF(ISERROR(FIND(",",G193,FIND(",",G193)+1)),
  IF(OR(ISERROR(VLOOKUP(LEFT(G193,FIND(",",G193)-1),ConditionValueTable!$A:$A,1,0)),ISERROR(VLOOKUP(TRIM(MID(G193,FIND(",",G193)+1,999)),ConditionValueTable!$A:$A,1,0))),"컨디션밸류없음",
  ""),
IF(ISERROR(FIND(",",G193,FIND(",",G193,FIND(",",G193)+1)+1)),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+1,999)),ConditionValueTable!$A:$A,1,0))),"컨디션밸류없음",
  ""),
IF(ISERROR(FIND(",",G193,FIND(",",G193,FIND(",",G193,FIND(",",G193)+1)+1)+1)),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FIND(",",G193,FIND(",",G193,FIND(",",G193)+1)+1)-FIND(",",G193,FIND(",",G193)+1)-1)),ConditionValueTable!$A:$A,1,0)),ISERROR(VLOOKUP(TRIM(MID(G193,FIND(",",G193,FIND(",",G193,FIND(",",G193)+1)+1)+1,999)),ConditionValueTable!$A:$A,1,0))),"컨디션밸류없음",
  ""),
)))))</f>
        <v/>
      </c>
      <c r="I193" s="1">
        <v>-1</v>
      </c>
      <c r="J193" s="1">
        <f t="shared" si="163"/>
        <v>0.1875</v>
      </c>
      <c r="M193" s="1" t="s">
        <v>163</v>
      </c>
      <c r="O193" s="7">
        <f t="shared" ca="1" si="164"/>
        <v>18</v>
      </c>
      <c r="S193" s="7" t="str">
        <f t="shared" ca="1" si="161"/>
        <v/>
      </c>
    </row>
    <row r="194" spans="1:19" x14ac:dyDescent="0.3">
      <c r="A194" s="1" t="str">
        <f t="shared" ref="A194:A237" si="165">B194&amp;"_"&amp;TEXT(D194,"00")</f>
        <v>LP_MaxHpBest_02</v>
      </c>
      <c r="B194" s="1" t="s">
        <v>267</v>
      </c>
      <c r="C194" s="1" t="str">
        <f>IF(ISERROR(VLOOKUP(B194,AffectorValueTable!$A:$A,1,0)),"어펙터밸류없음","")</f>
        <v/>
      </c>
      <c r="D194" s="1">
        <v>2</v>
      </c>
      <c r="E194" s="1" t="str">
        <f>VLOOKUP($B194,AffectorValueTable!$1:$1048576,MATCH(AffectorValueTable!$B$1,AffectorValueTable!$1:$1,0),0)</f>
        <v>ChangeActorStatus</v>
      </c>
      <c r="H194" s="1" t="str">
        <f>IF(ISBLANK(G194),"",
IF(ISERROR(FIND(",",G194)),
  IF(ISERROR(VLOOKUP(G194,ConditionValueTable!$A:$A,1,0)),"컨디션밸류없음",
  ""),
IF(ISERROR(FIND(",",G194,FIND(",",G194)+1)),
  IF(OR(ISERROR(VLOOKUP(LEFT(G194,FIND(",",G194)-1),ConditionValueTable!$A:$A,1,0)),ISERROR(VLOOKUP(TRIM(MID(G194,FIND(",",G194)+1,999)),ConditionValueTable!$A:$A,1,0))),"컨디션밸류없음",
  ""),
IF(ISERROR(FIND(",",G194,FIND(",",G194,FIND(",",G194)+1)+1)),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+1,999)),ConditionValueTable!$A:$A,1,0))),"컨디션밸류없음",
  ""),
IF(ISERROR(FIND(",",G194,FIND(",",G194,FIND(",",G194,FIND(",",G194)+1)+1)+1)),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FIND(",",G194,FIND(",",G194,FIND(",",G194)+1)+1)-FIND(",",G194,FIND(",",G194)+1)-1)),ConditionValueTable!$A:$A,1,0)),ISERROR(VLOOKUP(TRIM(MID(G194,FIND(",",G194,FIND(",",G194,FIND(",",G194)+1)+1)+1,999)),ConditionValueTable!$A:$A,1,0))),"컨디션밸류없음",
  ""),
)))))</f>
        <v/>
      </c>
      <c r="I194" s="1">
        <v>-1</v>
      </c>
      <c r="J194" s="1">
        <f t="shared" si="163"/>
        <v>0.39375000000000004</v>
      </c>
      <c r="M194" s="1" t="s">
        <v>163</v>
      </c>
      <c r="O194" s="7">
        <f t="shared" ca="1" si="164"/>
        <v>18</v>
      </c>
      <c r="S194" s="7" t="str">
        <f t="shared" ca="1" si="161"/>
        <v/>
      </c>
    </row>
    <row r="195" spans="1:19" x14ac:dyDescent="0.3">
      <c r="A195" s="1" t="str">
        <f t="shared" si="165"/>
        <v>LP_MaxHpBest_03</v>
      </c>
      <c r="B195" s="1" t="s">
        <v>267</v>
      </c>
      <c r="C195" s="1" t="str">
        <f>IF(ISERROR(VLOOKUP(B195,AffectorValueTable!$A:$A,1,0)),"어펙터밸류없음","")</f>
        <v/>
      </c>
      <c r="D195" s="1">
        <v>3</v>
      </c>
      <c r="E195" s="1" t="str">
        <f>VLOOKUP($B195,AffectorValueTable!$1:$1048576,MATCH(AffectorValueTable!$B$1,AffectorValueTable!$1:$1,0),0)</f>
        <v>ChangeActorStatus</v>
      </c>
      <c r="H195" s="1" t="str">
        <f>IF(ISBLANK(G195),"",
IF(ISERROR(FIND(",",G195)),
  IF(ISERROR(VLOOKUP(G195,ConditionValueTable!$A:$A,1,0)),"컨디션밸류없음",
  ""),
IF(ISERROR(FIND(",",G195,FIND(",",G195)+1)),
  IF(OR(ISERROR(VLOOKUP(LEFT(G195,FIND(",",G195)-1),ConditionValueTable!$A:$A,1,0)),ISERROR(VLOOKUP(TRIM(MID(G195,FIND(",",G195)+1,999)),ConditionValueTable!$A:$A,1,0))),"컨디션밸류없음",
  ""),
IF(ISERROR(FIND(",",G195,FIND(",",G195,FIND(",",G195)+1)+1)),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+1,999)),ConditionValueTable!$A:$A,1,0))),"컨디션밸류없음",
  ""),
IF(ISERROR(FIND(",",G195,FIND(",",G195,FIND(",",G195,FIND(",",G195)+1)+1)+1)),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FIND(",",G195,FIND(",",G195,FIND(",",G195)+1)+1)-FIND(",",G195,FIND(",",G195)+1)-1)),ConditionValueTable!$A:$A,1,0)),ISERROR(VLOOKUP(TRIM(MID(G195,FIND(",",G195,FIND(",",G195,FIND(",",G195)+1)+1)+1,999)),ConditionValueTable!$A:$A,1,0))),"컨디션밸류없음",
  ""),
)))))</f>
        <v/>
      </c>
      <c r="I195" s="1">
        <v>-1</v>
      </c>
      <c r="J195" s="1">
        <f t="shared" si="163"/>
        <v>0.61875000000000013</v>
      </c>
      <c r="M195" s="1" t="s">
        <v>163</v>
      </c>
      <c r="O195" s="7">
        <f t="shared" ca="1" si="164"/>
        <v>18</v>
      </c>
      <c r="S195" s="7" t="str">
        <f t="shared" ca="1" si="161"/>
        <v/>
      </c>
    </row>
    <row r="196" spans="1:19" x14ac:dyDescent="0.3">
      <c r="A196" s="1" t="str">
        <f t="shared" si="165"/>
        <v>LP_MaxHpBest_04</v>
      </c>
      <c r="B196" s="1" t="s">
        <v>267</v>
      </c>
      <c r="C196" s="1" t="str">
        <f>IF(ISERROR(VLOOKUP(B196,AffectorValueTable!$A:$A,1,0)),"어펙터밸류없음","")</f>
        <v/>
      </c>
      <c r="D196" s="1">
        <v>4</v>
      </c>
      <c r="E196" s="1" t="str">
        <f>VLOOKUP($B196,AffectorValueTable!$1:$1048576,MATCH(AffectorValueTable!$B$1,AffectorValueTable!$1:$1,0),0)</f>
        <v>ChangeActorStatus</v>
      </c>
      <c r="H196" s="1" t="str">
        <f>IF(ISBLANK(G196),"",
IF(ISERROR(FIND(",",G196)),
  IF(ISERROR(VLOOKUP(G196,ConditionValueTable!$A:$A,1,0)),"컨디션밸류없음",
  ""),
IF(ISERROR(FIND(",",G196,FIND(",",G196)+1)),
  IF(OR(ISERROR(VLOOKUP(LEFT(G196,FIND(",",G196)-1),ConditionValueTable!$A:$A,1,0)),ISERROR(VLOOKUP(TRIM(MID(G196,FIND(",",G196)+1,999)),ConditionValueTable!$A:$A,1,0))),"컨디션밸류없음",
  ""),
IF(ISERROR(FIND(",",G196,FIND(",",G196,FIND(",",G196)+1)+1)),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+1,999)),ConditionValueTable!$A:$A,1,0))),"컨디션밸류없음",
  ""),
IF(ISERROR(FIND(",",G196,FIND(",",G196,FIND(",",G196,FIND(",",G196)+1)+1)+1)),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FIND(",",G196,FIND(",",G196,FIND(",",G196)+1)+1)-FIND(",",G196,FIND(",",G196)+1)-1)),ConditionValueTable!$A:$A,1,0)),ISERROR(VLOOKUP(TRIM(MID(G196,FIND(",",G196,FIND(",",G196,FIND(",",G196)+1)+1)+1,999)),ConditionValueTable!$A:$A,1,0))),"컨디션밸류없음",
  ""),
)))))</f>
        <v/>
      </c>
      <c r="I196" s="1">
        <v>-1</v>
      </c>
      <c r="J196" s="1">
        <v>0.86249999999999993</v>
      </c>
      <c r="M196" s="1" t="s">
        <v>163</v>
      </c>
      <c r="O196" s="7">
        <f t="shared" ca="1" si="164"/>
        <v>18</v>
      </c>
      <c r="S196" s="7" t="str">
        <f t="shared" ca="1" si="161"/>
        <v/>
      </c>
    </row>
    <row r="197" spans="1:19" x14ac:dyDescent="0.3">
      <c r="A197" s="1" t="str">
        <f t="shared" si="165"/>
        <v>LP_MaxHpBest_05</v>
      </c>
      <c r="B197" s="1" t="s">
        <v>267</v>
      </c>
      <c r="C197" s="1" t="str">
        <f>IF(ISERROR(VLOOKUP(B197,AffectorValueTable!$A:$A,1,0)),"어펙터밸류없음","")</f>
        <v/>
      </c>
      <c r="D197" s="1">
        <v>5</v>
      </c>
      <c r="E197" s="1" t="str">
        <f>VLOOKUP($B197,AffectorValueTable!$1:$1048576,MATCH(AffectorValueTable!$B$1,AffectorValueTable!$1:$1,0),0)</f>
        <v>ChangeActorStatus</v>
      </c>
      <c r="H197" s="1" t="str">
        <f>IF(ISBLANK(G197),"",
IF(ISERROR(FIND(",",G197)),
  IF(ISERROR(VLOOKUP(G197,ConditionValueTable!$A:$A,1,0)),"컨디션밸류없음",
  ""),
IF(ISERROR(FIND(",",G197,FIND(",",G197)+1)),
  IF(OR(ISERROR(VLOOKUP(LEFT(G197,FIND(",",G197)-1),ConditionValueTable!$A:$A,1,0)),ISERROR(VLOOKUP(TRIM(MID(G197,FIND(",",G197)+1,999)),ConditionValueTable!$A:$A,1,0))),"컨디션밸류없음",
  ""),
IF(ISERROR(FIND(",",G197,FIND(",",G197,FIND(",",G197)+1)+1)),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+1,999)),ConditionValueTable!$A:$A,1,0))),"컨디션밸류없음",
  ""),
IF(ISERROR(FIND(",",G197,FIND(",",G197,FIND(",",G197,FIND(",",G197)+1)+1)+1)),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FIND(",",G197,FIND(",",G197,FIND(",",G197)+1)+1)-FIND(",",G197,FIND(",",G197)+1)-1)),ConditionValueTable!$A:$A,1,0)),ISERROR(VLOOKUP(TRIM(MID(G197,FIND(",",G197,FIND(",",G197,FIND(",",G197)+1)+1)+1,999)),ConditionValueTable!$A:$A,1,0))),"컨디션밸류없음",
  ""),
)))))</f>
        <v/>
      </c>
      <c r="I197" s="1">
        <v>-1</v>
      </c>
      <c r="J197" s="1">
        <v>1.125</v>
      </c>
      <c r="M197" s="1" t="s">
        <v>163</v>
      </c>
      <c r="O197" s="7">
        <f t="shared" ca="1" si="164"/>
        <v>18</v>
      </c>
      <c r="S197" s="7" t="str">
        <f t="shared" ca="1" si="161"/>
        <v/>
      </c>
    </row>
    <row r="198" spans="1:19" x14ac:dyDescent="0.3">
      <c r="A198" s="1" t="str">
        <f t="shared" si="165"/>
        <v>LP_ReduceDmgProjectile_01</v>
      </c>
      <c r="B198" s="1" t="s">
        <v>268</v>
      </c>
      <c r="C198" s="1" t="str">
        <f>IF(ISERROR(VLOOKUP(B198,AffectorValueTable!$A:$A,1,0)),"어펙터밸류없음","")</f>
        <v/>
      </c>
      <c r="D198" s="1">
        <v>1</v>
      </c>
      <c r="E198" s="1" t="str">
        <f>VLOOKUP($B198,AffectorValueTable!$1:$1048576,MATCH(AffectorValueTable!$B$1,AffectorValueTable!$1:$1,0),0)</f>
        <v>ReduceDamage</v>
      </c>
      <c r="H198" s="1" t="str">
        <f>IF(ISBLANK(G198),"",
IF(ISERROR(FIND(",",G198)),
  IF(ISERROR(VLOOKUP(G198,ConditionValueTable!$A:$A,1,0)),"컨디션밸류없음",
  ""),
IF(ISERROR(FIND(",",G198,FIND(",",G198)+1)),
  IF(OR(ISERROR(VLOOKUP(LEFT(G198,FIND(",",G198)-1),ConditionValueTable!$A:$A,1,0)),ISERROR(VLOOKUP(TRIM(MID(G198,FIND(",",G198)+1,999)),ConditionValueTable!$A:$A,1,0))),"컨디션밸류없음",
  ""),
IF(ISERROR(FIND(",",G198,FIND(",",G198,FIND(",",G198)+1)+1)),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+1,999)),ConditionValueTable!$A:$A,1,0))),"컨디션밸류없음",
  ""),
IF(ISERROR(FIND(",",G198,FIND(",",G198,FIND(",",G198,FIND(",",G198)+1)+1)+1)),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FIND(",",G198,FIND(",",G198,FIND(",",G198)+1)+1)-FIND(",",G198,FIND(",",G198)+1)-1)),ConditionValueTable!$A:$A,1,0)),ISERROR(VLOOKUP(TRIM(MID(G198,FIND(",",G198,FIND(",",G198,FIND(",",G198)+1)+1)+1,999)),ConditionValueTable!$A:$A,1,0))),"컨디션밸류없음",
  ""),
)))))</f>
        <v/>
      </c>
      <c r="J198" s="1">
        <f t="shared" ref="J198:J215" si="166">J116*4/6</f>
        <v>9.9999999999999992E-2</v>
      </c>
      <c r="O198" s="7" t="str">
        <f t="shared" ca="1" si="164"/>
        <v/>
      </c>
      <c r="S198" s="7" t="str">
        <f t="shared" ca="1" si="161"/>
        <v/>
      </c>
    </row>
    <row r="199" spans="1:19" x14ac:dyDescent="0.3">
      <c r="A199" s="1" t="str">
        <f t="shared" si="165"/>
        <v>LP_ReduceDmgProjectile_02</v>
      </c>
      <c r="B199" s="1" t="s">
        <v>268</v>
      </c>
      <c r="C199" s="1" t="str">
        <f>IF(ISERROR(VLOOKUP(B199,AffectorValueTable!$A:$A,1,0)),"어펙터밸류없음","")</f>
        <v/>
      </c>
      <c r="D199" s="1">
        <v>2</v>
      </c>
      <c r="E199" s="1" t="str">
        <f>VLOOKUP($B199,AffectorValueTable!$1:$1048576,MATCH(AffectorValueTable!$B$1,AffectorValueTable!$1:$1,0),0)</f>
        <v>ReduceDamage</v>
      </c>
      <c r="H199" s="1" t="str">
        <f>IF(ISBLANK(G199),"",
IF(ISERROR(FIND(",",G199)),
  IF(ISERROR(VLOOKUP(G199,ConditionValueTable!$A:$A,1,0)),"컨디션밸류없음",
  ""),
IF(ISERROR(FIND(",",G199,FIND(",",G199)+1)),
  IF(OR(ISERROR(VLOOKUP(LEFT(G199,FIND(",",G199)-1),ConditionValueTable!$A:$A,1,0)),ISERROR(VLOOKUP(TRIM(MID(G199,FIND(",",G199)+1,999)),ConditionValueTable!$A:$A,1,0))),"컨디션밸류없음",
  ""),
IF(ISERROR(FIND(",",G199,FIND(",",G199,FIND(",",G199)+1)+1)),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+1,999)),ConditionValueTable!$A:$A,1,0))),"컨디션밸류없음",
  ""),
IF(ISERROR(FIND(",",G199,FIND(",",G199,FIND(",",G199,FIND(",",G199)+1)+1)+1)),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FIND(",",G199,FIND(",",G199,FIND(",",G199)+1)+1)-FIND(",",G199,FIND(",",G199)+1)-1)),ConditionValueTable!$A:$A,1,0)),ISERROR(VLOOKUP(TRIM(MID(G199,FIND(",",G199,FIND(",",G199,FIND(",",G199)+1)+1)+1,999)),ConditionValueTable!$A:$A,1,0))),"컨디션밸류없음",
  ""),
)))))</f>
        <v/>
      </c>
      <c r="J199" s="1">
        <f t="shared" si="166"/>
        <v>0.21</v>
      </c>
      <c r="O199" s="7" t="str">
        <f t="shared" ca="1" si="164"/>
        <v/>
      </c>
      <c r="S199" s="7" t="str">
        <f t="shared" ca="1" si="161"/>
        <v/>
      </c>
    </row>
    <row r="200" spans="1:19" x14ac:dyDescent="0.3">
      <c r="A200" s="1" t="str">
        <f t="shared" si="165"/>
        <v>LP_ReduceDmgProjectile_03</v>
      </c>
      <c r="B200" s="1" t="s">
        <v>268</v>
      </c>
      <c r="C200" s="1" t="str">
        <f>IF(ISERROR(VLOOKUP(B200,AffectorValueTable!$A:$A,1,0)),"어펙터밸류없음","")</f>
        <v/>
      </c>
      <c r="D200" s="1">
        <v>3</v>
      </c>
      <c r="E200" s="1" t="str">
        <f>VLOOKUP($B200,AffectorValueTable!$1:$1048576,MATCH(AffectorValueTable!$B$1,AffectorValueTable!$1:$1,0),0)</f>
        <v>ReduceDamage</v>
      </c>
      <c r="H200" s="1" t="str">
        <f>IF(ISBLANK(G200),"",
IF(ISERROR(FIND(",",G200)),
  IF(ISERROR(VLOOKUP(G200,ConditionValueTable!$A:$A,1,0)),"컨디션밸류없음",
  ""),
IF(ISERROR(FIND(",",G200,FIND(",",G200)+1)),
  IF(OR(ISERROR(VLOOKUP(LEFT(G200,FIND(",",G200)-1),ConditionValueTable!$A:$A,1,0)),ISERROR(VLOOKUP(TRIM(MID(G200,FIND(",",G200)+1,999)),ConditionValueTable!$A:$A,1,0))),"컨디션밸류없음",
  ""),
IF(ISERROR(FIND(",",G200,FIND(",",G200,FIND(",",G200)+1)+1)),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+1,999)),ConditionValueTable!$A:$A,1,0))),"컨디션밸류없음",
  ""),
IF(ISERROR(FIND(",",G200,FIND(",",G200,FIND(",",G200,FIND(",",G200)+1)+1)+1)),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FIND(",",G200,FIND(",",G200,FIND(",",G200)+1)+1)-FIND(",",G200,FIND(",",G200)+1)-1)),ConditionValueTable!$A:$A,1,0)),ISERROR(VLOOKUP(TRIM(MID(G200,FIND(",",G200,FIND(",",G200,FIND(",",G200)+1)+1)+1,999)),ConditionValueTable!$A:$A,1,0))),"컨디션밸류없음",
  ""),
)))))</f>
        <v/>
      </c>
      <c r="J200" s="1">
        <f t="shared" si="166"/>
        <v>0.33</v>
      </c>
      <c r="O200" s="7" t="str">
        <f t="shared" ca="1" si="164"/>
        <v/>
      </c>
      <c r="S200" s="7" t="str">
        <f t="shared" ca="1" si="161"/>
        <v/>
      </c>
    </row>
    <row r="201" spans="1:19" x14ac:dyDescent="0.3">
      <c r="A201" s="1" t="str">
        <f t="shared" si="165"/>
        <v>LP_ReduceDmgProjectile_04</v>
      </c>
      <c r="B201" s="1" t="s">
        <v>268</v>
      </c>
      <c r="C201" s="1" t="str">
        <f>IF(ISERROR(VLOOKUP(B201,AffectorValueTable!$A:$A,1,0)),"어펙터밸류없음","")</f>
        <v/>
      </c>
      <c r="D201" s="1">
        <v>4</v>
      </c>
      <c r="E201" s="1" t="str">
        <f>VLOOKUP($B201,AffectorValueTable!$1:$1048576,MATCH(AffectorValueTable!$B$1,AffectorValueTable!$1:$1,0),0)</f>
        <v>ReduceDamage</v>
      </c>
      <c r="H201" s="1" t="str">
        <f>IF(ISBLANK(G201),"",
IF(ISERROR(FIND(",",G201)),
  IF(ISERROR(VLOOKUP(G201,ConditionValueTable!$A:$A,1,0)),"컨디션밸류없음",
  ""),
IF(ISERROR(FIND(",",G201,FIND(",",G201)+1)),
  IF(OR(ISERROR(VLOOKUP(LEFT(G201,FIND(",",G201)-1),ConditionValueTable!$A:$A,1,0)),ISERROR(VLOOKUP(TRIM(MID(G201,FIND(",",G201)+1,999)),ConditionValueTable!$A:$A,1,0))),"컨디션밸류없음",
  ""),
IF(ISERROR(FIND(",",G201,FIND(",",G201,FIND(",",G201)+1)+1)),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+1,999)),ConditionValueTable!$A:$A,1,0))),"컨디션밸류없음",
  ""),
IF(ISERROR(FIND(",",G201,FIND(",",G201,FIND(",",G201,FIND(",",G201)+1)+1)+1)),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FIND(",",G201,FIND(",",G201,FIND(",",G201)+1)+1)-FIND(",",G201,FIND(",",G201)+1)-1)),ConditionValueTable!$A:$A,1,0)),ISERROR(VLOOKUP(TRIM(MID(G201,FIND(",",G201,FIND(",",G201,FIND(",",G201)+1)+1)+1,999)),ConditionValueTable!$A:$A,1,0))),"컨디션밸류없음",
  ""),
)))))</f>
        <v/>
      </c>
      <c r="J201" s="1">
        <f t="shared" si="166"/>
        <v>0.45999999999999996</v>
      </c>
      <c r="O201" s="7" t="str">
        <f t="shared" ca="1" si="164"/>
        <v/>
      </c>
      <c r="S201" s="7" t="str">
        <f t="shared" ca="1" si="161"/>
        <v/>
      </c>
    </row>
    <row r="202" spans="1:19" x14ac:dyDescent="0.3">
      <c r="A202" s="1" t="str">
        <f t="shared" ref="A202:A205" si="167">B202&amp;"_"&amp;TEXT(D202,"00")</f>
        <v>LP_ReduceDmgProjectile_05</v>
      </c>
      <c r="B202" s="1" t="s">
        <v>268</v>
      </c>
      <c r="C202" s="1" t="str">
        <f>IF(ISERROR(VLOOKUP(B202,AffectorValueTable!$A:$A,1,0)),"어펙터밸류없음","")</f>
        <v/>
      </c>
      <c r="D202" s="1">
        <v>5</v>
      </c>
      <c r="E202" s="1" t="str">
        <f>VLOOKUP($B202,AffectorValueTable!$1:$1048576,MATCH(AffectorValueTable!$B$1,AffectorValueTable!$1:$1,0),0)</f>
        <v>ReduceDamage</v>
      </c>
      <c r="H202" s="1" t="str">
        <f>IF(ISBLANK(G202),"",
IF(ISERROR(FIND(",",G202)),
  IF(ISERROR(VLOOKUP(G202,ConditionValueTable!$A:$A,1,0)),"컨디션밸류없음",
  ""),
IF(ISERROR(FIND(",",G202,FIND(",",G202)+1)),
  IF(OR(ISERROR(VLOOKUP(LEFT(G202,FIND(",",G202)-1),ConditionValueTable!$A:$A,1,0)),ISERROR(VLOOKUP(TRIM(MID(G202,FIND(",",G202)+1,999)),ConditionValueTable!$A:$A,1,0))),"컨디션밸류없음",
  ""),
IF(ISERROR(FIND(",",G202,FIND(",",G202,FIND(",",G202)+1)+1)),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+1,999)),ConditionValueTable!$A:$A,1,0))),"컨디션밸류없음",
  ""),
IF(ISERROR(FIND(",",G202,FIND(",",G202,FIND(",",G202,FIND(",",G202)+1)+1)+1)),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FIND(",",G202,FIND(",",G202,FIND(",",G202)+1)+1)-FIND(",",G202,FIND(",",G202)+1)-1)),ConditionValueTable!$A:$A,1,0)),ISERROR(VLOOKUP(TRIM(MID(G202,FIND(",",G202,FIND(",",G202,FIND(",",G202)+1)+1)+1,999)),ConditionValueTable!$A:$A,1,0))),"컨디션밸류없음",
  ""),
)))))</f>
        <v/>
      </c>
      <c r="J202" s="1">
        <f t="shared" si="166"/>
        <v>0.6</v>
      </c>
      <c r="O202" s="7" t="str">
        <f t="shared" ca="1" si="164"/>
        <v/>
      </c>
      <c r="S202" s="7" t="str">
        <f t="shared" ca="1" si="161"/>
        <v/>
      </c>
    </row>
    <row r="203" spans="1:19" x14ac:dyDescent="0.3">
      <c r="A203" s="1" t="str">
        <f t="shared" si="167"/>
        <v>LP_ReduceDmgProjectile_06</v>
      </c>
      <c r="B203" s="1" t="s">
        <v>268</v>
      </c>
      <c r="C203" s="1" t="str">
        <f>IF(ISERROR(VLOOKUP(B203,AffectorValueTable!$A:$A,1,0)),"어펙터밸류없음","")</f>
        <v/>
      </c>
      <c r="D203" s="1">
        <v>6</v>
      </c>
      <c r="E203" s="1" t="str">
        <f>VLOOKUP($B203,AffectorValueTable!$1:$1048576,MATCH(AffectorValueTable!$B$1,AffectorValueTable!$1:$1,0),0)</f>
        <v>ReduceDamage</v>
      </c>
      <c r="H203" s="1" t="str">
        <f>IF(ISBLANK(G203),"",
IF(ISERROR(FIND(",",G203)),
  IF(ISERROR(VLOOKUP(G203,ConditionValueTable!$A:$A,1,0)),"컨디션밸류없음",
  ""),
IF(ISERROR(FIND(",",G203,FIND(",",G203)+1)),
  IF(OR(ISERROR(VLOOKUP(LEFT(G203,FIND(",",G203)-1),ConditionValueTable!$A:$A,1,0)),ISERROR(VLOOKUP(TRIM(MID(G203,FIND(",",G203)+1,999)),ConditionValueTable!$A:$A,1,0))),"컨디션밸류없음",
  ""),
IF(ISERROR(FIND(",",G203,FIND(",",G203,FIND(",",G203)+1)+1)),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+1,999)),ConditionValueTable!$A:$A,1,0))),"컨디션밸류없음",
  ""),
IF(ISERROR(FIND(",",G203,FIND(",",G203,FIND(",",G203,FIND(",",G203)+1)+1)+1)),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FIND(",",G203,FIND(",",G203,FIND(",",G203)+1)+1)-FIND(",",G203,FIND(",",G203)+1)-1)),ConditionValueTable!$A:$A,1,0)),ISERROR(VLOOKUP(TRIM(MID(G203,FIND(",",G203,FIND(",",G203,FIND(",",G203)+1)+1)+1,999)),ConditionValueTable!$A:$A,1,0))),"컨디션밸류없음",
  ""),
)))))</f>
        <v/>
      </c>
      <c r="J203" s="1">
        <f t="shared" si="166"/>
        <v>0.75</v>
      </c>
      <c r="O203" s="7" t="str">
        <f t="shared" ca="1" si="164"/>
        <v/>
      </c>
      <c r="S203" s="7" t="str">
        <f t="shared" ca="1" si="161"/>
        <v/>
      </c>
    </row>
    <row r="204" spans="1:19" x14ac:dyDescent="0.3">
      <c r="A204" s="1" t="str">
        <f t="shared" si="167"/>
        <v>LP_ReduceDmgProjectile_07</v>
      </c>
      <c r="B204" s="1" t="s">
        <v>268</v>
      </c>
      <c r="C204" s="1" t="str">
        <f>IF(ISERROR(VLOOKUP(B204,AffectorValueTable!$A:$A,1,0)),"어펙터밸류없음","")</f>
        <v/>
      </c>
      <c r="D204" s="1">
        <v>7</v>
      </c>
      <c r="E204" s="1" t="str">
        <f>VLOOKUP($B204,AffectorValueTable!$1:$1048576,MATCH(AffectorValueTable!$B$1,AffectorValueTable!$1:$1,0),0)</f>
        <v>ReduceDamage</v>
      </c>
      <c r="H204" s="1" t="str">
        <f>IF(ISBLANK(G204),"",
IF(ISERROR(FIND(",",G204)),
  IF(ISERROR(VLOOKUP(G204,ConditionValueTable!$A:$A,1,0)),"컨디션밸류없음",
  ""),
IF(ISERROR(FIND(",",G204,FIND(",",G204)+1)),
  IF(OR(ISERROR(VLOOKUP(LEFT(G204,FIND(",",G204)-1),ConditionValueTable!$A:$A,1,0)),ISERROR(VLOOKUP(TRIM(MID(G204,FIND(",",G204)+1,999)),ConditionValueTable!$A:$A,1,0))),"컨디션밸류없음",
  ""),
IF(ISERROR(FIND(",",G204,FIND(",",G204,FIND(",",G204)+1)+1)),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+1,999)),ConditionValueTable!$A:$A,1,0))),"컨디션밸류없음",
  ""),
IF(ISERROR(FIND(",",G204,FIND(",",G204,FIND(",",G204,FIND(",",G204)+1)+1)+1)),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FIND(",",G204,FIND(",",G204,FIND(",",G204)+1)+1)-FIND(",",G204,FIND(",",G204)+1)-1)),ConditionValueTable!$A:$A,1,0)),ISERROR(VLOOKUP(TRIM(MID(G204,FIND(",",G204,FIND(",",G204,FIND(",",G204)+1)+1)+1,999)),ConditionValueTable!$A:$A,1,0))),"컨디션밸류없음",
  ""),
)))))</f>
        <v/>
      </c>
      <c r="J204" s="1">
        <f t="shared" si="166"/>
        <v>0.91000000000000014</v>
      </c>
      <c r="O204" s="7" t="str">
        <f t="shared" ca="1" si="164"/>
        <v/>
      </c>
      <c r="S204" s="7" t="str">
        <f t="shared" ca="1" si="161"/>
        <v/>
      </c>
    </row>
    <row r="205" spans="1:19" x14ac:dyDescent="0.3">
      <c r="A205" s="1" t="str">
        <f t="shared" si="167"/>
        <v>LP_ReduceDmgProjectile_08</v>
      </c>
      <c r="B205" s="1" t="s">
        <v>268</v>
      </c>
      <c r="C205" s="1" t="str">
        <f>IF(ISERROR(VLOOKUP(B205,AffectorValueTable!$A:$A,1,0)),"어펙터밸류없음","")</f>
        <v/>
      </c>
      <c r="D205" s="1">
        <v>8</v>
      </c>
      <c r="E205" s="1" t="str">
        <f>VLOOKUP($B205,AffectorValueTable!$1:$1048576,MATCH(AffectorValueTable!$B$1,AffectorValueTable!$1:$1,0),0)</f>
        <v>ReduceDamage</v>
      </c>
      <c r="H205" s="1" t="str">
        <f>IF(ISBLANK(G205),"",
IF(ISERROR(FIND(",",G205)),
  IF(ISERROR(VLOOKUP(G205,ConditionValueTable!$A:$A,1,0)),"컨디션밸류없음",
  ""),
IF(ISERROR(FIND(",",G205,FIND(",",G205)+1)),
  IF(OR(ISERROR(VLOOKUP(LEFT(G205,FIND(",",G205)-1),ConditionValueTable!$A:$A,1,0)),ISERROR(VLOOKUP(TRIM(MID(G205,FIND(",",G205)+1,999)),ConditionValueTable!$A:$A,1,0))),"컨디션밸류없음",
  ""),
IF(ISERROR(FIND(",",G205,FIND(",",G205,FIND(",",G205)+1)+1)),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+1,999)),ConditionValueTable!$A:$A,1,0))),"컨디션밸류없음",
  ""),
IF(ISERROR(FIND(",",G205,FIND(",",G205,FIND(",",G205,FIND(",",G205)+1)+1)+1)),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FIND(",",G205,FIND(",",G205,FIND(",",G205)+1)+1)-FIND(",",G205,FIND(",",G205)+1)-1)),ConditionValueTable!$A:$A,1,0)),ISERROR(VLOOKUP(TRIM(MID(G205,FIND(",",G205,FIND(",",G205,FIND(",",G205)+1)+1)+1,999)),ConditionValueTable!$A:$A,1,0))),"컨디션밸류없음",
  ""),
)))))</f>
        <v/>
      </c>
      <c r="J205" s="1">
        <f t="shared" si="166"/>
        <v>1.08</v>
      </c>
      <c r="O205" s="7" t="str">
        <f t="shared" ca="1" si="164"/>
        <v/>
      </c>
      <c r="S205" s="7" t="str">
        <f t="shared" ca="1" si="161"/>
        <v/>
      </c>
    </row>
    <row r="206" spans="1:19" x14ac:dyDescent="0.3">
      <c r="A206" s="1" t="str">
        <f t="shared" ref="A206:A228" si="168">B206&amp;"_"&amp;TEXT(D206,"00")</f>
        <v>LP_ReduceDmgProjectile_09</v>
      </c>
      <c r="B206" s="1" t="s">
        <v>268</v>
      </c>
      <c r="C206" s="1" t="str">
        <f>IF(ISERROR(VLOOKUP(B206,AffectorValueTable!$A:$A,1,0)),"어펙터밸류없음","")</f>
        <v/>
      </c>
      <c r="D206" s="1">
        <v>9</v>
      </c>
      <c r="E206" s="1" t="str">
        <f>VLOOKUP($B206,AffectorValueTable!$1:$1048576,MATCH(AffectorValueTable!$B$1,AffectorValueTable!$1:$1,0),0)</f>
        <v>ReduceDamage</v>
      </c>
      <c r="H206" s="1" t="str">
        <f>IF(ISBLANK(G206),"",
IF(ISERROR(FIND(",",G206)),
  IF(ISERROR(VLOOKUP(G206,ConditionValueTable!$A:$A,1,0)),"컨디션밸류없음",
  ""),
IF(ISERROR(FIND(",",G206,FIND(",",G206)+1)),
  IF(OR(ISERROR(VLOOKUP(LEFT(G206,FIND(",",G206)-1),ConditionValueTable!$A:$A,1,0)),ISERROR(VLOOKUP(TRIM(MID(G206,FIND(",",G206)+1,999)),ConditionValueTable!$A:$A,1,0))),"컨디션밸류없음",
  ""),
IF(ISERROR(FIND(",",G206,FIND(",",G206,FIND(",",G206)+1)+1)),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+1,999)),ConditionValueTable!$A:$A,1,0))),"컨디션밸류없음",
  ""),
IF(ISERROR(FIND(",",G206,FIND(",",G206,FIND(",",G206,FIND(",",G206)+1)+1)+1)),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FIND(",",G206,FIND(",",G206,FIND(",",G206)+1)+1)-FIND(",",G206,FIND(",",G206)+1)-1)),ConditionValueTable!$A:$A,1,0)),ISERROR(VLOOKUP(TRIM(MID(G206,FIND(",",G206,FIND(",",G206,FIND(",",G206)+1)+1)+1,999)),ConditionValueTable!$A:$A,1,0))),"컨디션밸류없음",
  ""),
)))))</f>
        <v/>
      </c>
      <c r="J206" s="1">
        <f t="shared" si="166"/>
        <v>1.26</v>
      </c>
      <c r="O206" s="7" t="str">
        <f t="shared" ca="1" si="164"/>
        <v/>
      </c>
      <c r="S206" s="7" t="str">
        <f t="shared" ca="1" si="161"/>
        <v/>
      </c>
    </row>
    <row r="207" spans="1:19" x14ac:dyDescent="0.3">
      <c r="A207" s="1" t="str">
        <f t="shared" si="168"/>
        <v>LP_ReduceDmgProjectileBetter_01</v>
      </c>
      <c r="B207" s="1" t="s">
        <v>503</v>
      </c>
      <c r="C207" s="1" t="str">
        <f>IF(ISERROR(VLOOKUP(B207,AffectorValueTable!$A:$A,1,0)),"어펙터밸류없음","")</f>
        <v/>
      </c>
      <c r="D207" s="1">
        <v>1</v>
      </c>
      <c r="E207" s="1" t="str">
        <f>VLOOKUP($B207,AffectorValueTable!$1:$1048576,MATCH(AffectorValueTable!$B$1,AffectorValueTable!$1:$1,0),0)</f>
        <v>ReduceDamage</v>
      </c>
      <c r="H207" s="1" t="str">
        <f>IF(ISBLANK(G207),"",
IF(ISERROR(FIND(",",G207)),
  IF(ISERROR(VLOOKUP(G207,ConditionValueTable!$A:$A,1,0)),"컨디션밸류없음",
  ""),
IF(ISERROR(FIND(",",G207,FIND(",",G207)+1)),
  IF(OR(ISERROR(VLOOKUP(LEFT(G207,FIND(",",G207)-1),ConditionValueTable!$A:$A,1,0)),ISERROR(VLOOKUP(TRIM(MID(G207,FIND(",",G207)+1,999)),ConditionValueTable!$A:$A,1,0))),"컨디션밸류없음",
  ""),
IF(ISERROR(FIND(",",G207,FIND(",",G207,FIND(",",G207)+1)+1)),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+1,999)),ConditionValueTable!$A:$A,1,0))),"컨디션밸류없음",
  ""),
IF(ISERROR(FIND(",",G207,FIND(",",G207,FIND(",",G207,FIND(",",G207)+1)+1)+1)),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FIND(",",G207,FIND(",",G207,FIND(",",G207)+1)+1)-FIND(",",G207,FIND(",",G207)+1)-1)),ConditionValueTable!$A:$A,1,0)),ISERROR(VLOOKUP(TRIM(MID(G207,FIND(",",G207,FIND(",",G207,FIND(",",G207)+1)+1)+1,999)),ConditionValueTable!$A:$A,1,0))),"컨디션밸류없음",
  ""),
)))))</f>
        <v/>
      </c>
      <c r="J207" s="1">
        <f t="shared" si="166"/>
        <v>0.16666666666666666</v>
      </c>
      <c r="O207" s="7" t="str">
        <f t="shared" ref="O207:O228" ca="1" si="169">IF(NOT(ISBLANK(N207)),N207,
IF(ISBLANK(M207),"",
VLOOKUP(M207,OFFSET(INDIRECT("$A:$B"),0,MATCH(M$1&amp;"_Verify",INDIRECT("$1:$1"),0)-1),2,0)
))</f>
        <v/>
      </c>
      <c r="S207" s="7" t="str">
        <f t="shared" ca="1" si="161"/>
        <v/>
      </c>
    </row>
    <row r="208" spans="1:19" x14ac:dyDescent="0.3">
      <c r="A208" s="1" t="str">
        <f t="shared" si="168"/>
        <v>LP_ReduceDmgProjectileBetter_02</v>
      </c>
      <c r="B208" s="1" t="s">
        <v>503</v>
      </c>
      <c r="C208" s="1" t="str">
        <f>IF(ISERROR(VLOOKUP(B208,AffectorValueTable!$A:$A,1,0)),"어펙터밸류없음","")</f>
        <v/>
      </c>
      <c r="D208" s="1">
        <v>2</v>
      </c>
      <c r="E208" s="1" t="str">
        <f>VLOOKUP($B208,AffectorValueTable!$1:$1048576,MATCH(AffectorValueTable!$B$1,AffectorValueTable!$1:$1,0),0)</f>
        <v>ReduceDamage</v>
      </c>
      <c r="H208" s="1" t="str">
        <f>IF(ISBLANK(G208),"",
IF(ISERROR(FIND(",",G208)),
  IF(ISERROR(VLOOKUP(G208,ConditionValueTable!$A:$A,1,0)),"컨디션밸류없음",
  ""),
IF(ISERROR(FIND(",",G208,FIND(",",G208)+1)),
  IF(OR(ISERROR(VLOOKUP(LEFT(G208,FIND(",",G208)-1),ConditionValueTable!$A:$A,1,0)),ISERROR(VLOOKUP(TRIM(MID(G208,FIND(",",G208)+1,999)),ConditionValueTable!$A:$A,1,0))),"컨디션밸류없음",
  ""),
IF(ISERROR(FIND(",",G208,FIND(",",G208,FIND(",",G208)+1)+1)),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+1,999)),ConditionValueTable!$A:$A,1,0))),"컨디션밸류없음",
  ""),
IF(ISERROR(FIND(",",G208,FIND(",",G208,FIND(",",G208,FIND(",",G208)+1)+1)+1)),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FIND(",",G208,FIND(",",G208,FIND(",",G208)+1)+1)-FIND(",",G208,FIND(",",G208)+1)-1)),ConditionValueTable!$A:$A,1,0)),ISERROR(VLOOKUP(TRIM(MID(G208,FIND(",",G208,FIND(",",G208,FIND(",",G208)+1)+1)+1,999)),ConditionValueTable!$A:$A,1,0))),"컨디션밸류없음",
  ""),
)))))</f>
        <v/>
      </c>
      <c r="J208" s="1">
        <f t="shared" si="166"/>
        <v>0.35000000000000003</v>
      </c>
      <c r="O208" s="7" t="str">
        <f t="shared" ca="1" si="169"/>
        <v/>
      </c>
      <c r="S208" s="7" t="str">
        <f t="shared" ca="1" si="161"/>
        <v/>
      </c>
    </row>
    <row r="209" spans="1:19" x14ac:dyDescent="0.3">
      <c r="A209" s="1" t="str">
        <f t="shared" si="168"/>
        <v>LP_ReduceDmgProjectileBetter_03</v>
      </c>
      <c r="B209" s="1" t="s">
        <v>503</v>
      </c>
      <c r="C209" s="1" t="str">
        <f>IF(ISERROR(VLOOKUP(B209,AffectorValueTable!$A:$A,1,0)),"어펙터밸류없음","")</f>
        <v/>
      </c>
      <c r="D209" s="1">
        <v>3</v>
      </c>
      <c r="E209" s="1" t="str">
        <f>VLOOKUP($B209,AffectorValueTable!$1:$1048576,MATCH(AffectorValueTable!$B$1,AffectorValueTable!$1:$1,0),0)</f>
        <v>ReduceDamage</v>
      </c>
      <c r="H209" s="1" t="str">
        <f>IF(ISBLANK(G209),"",
IF(ISERROR(FIND(",",G209)),
  IF(ISERROR(VLOOKUP(G209,ConditionValueTable!$A:$A,1,0)),"컨디션밸류없음",
  ""),
IF(ISERROR(FIND(",",G209,FIND(",",G209)+1)),
  IF(OR(ISERROR(VLOOKUP(LEFT(G209,FIND(",",G209)-1),ConditionValueTable!$A:$A,1,0)),ISERROR(VLOOKUP(TRIM(MID(G209,FIND(",",G209)+1,999)),ConditionValueTable!$A:$A,1,0))),"컨디션밸류없음",
  ""),
IF(ISERROR(FIND(",",G209,FIND(",",G209,FIND(",",G209)+1)+1)),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+1,999)),ConditionValueTable!$A:$A,1,0))),"컨디션밸류없음",
  ""),
IF(ISERROR(FIND(",",G209,FIND(",",G209,FIND(",",G209,FIND(",",G209)+1)+1)+1)),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FIND(",",G209,FIND(",",G209,FIND(",",G209)+1)+1)-FIND(",",G209,FIND(",",G209)+1)-1)),ConditionValueTable!$A:$A,1,0)),ISERROR(VLOOKUP(TRIM(MID(G209,FIND(",",G209,FIND(",",G209,FIND(",",G209)+1)+1)+1,999)),ConditionValueTable!$A:$A,1,0))),"컨디션밸류없음",
  ""),
)))))</f>
        <v/>
      </c>
      <c r="J209" s="1">
        <f t="shared" si="166"/>
        <v>0.55000000000000004</v>
      </c>
      <c r="O209" s="7" t="str">
        <f t="shared" ca="1" si="169"/>
        <v/>
      </c>
      <c r="S209" s="7" t="str">
        <f t="shared" ca="1" si="161"/>
        <v/>
      </c>
    </row>
    <row r="210" spans="1:19" x14ac:dyDescent="0.3">
      <c r="A210" s="1" t="str">
        <f t="shared" si="168"/>
        <v>LP_ReduceDmgProjectileBetter_04</v>
      </c>
      <c r="B210" s="1" t="s">
        <v>503</v>
      </c>
      <c r="C210" s="1" t="str">
        <f>IF(ISERROR(VLOOKUP(B210,AffectorValueTable!$A:$A,1,0)),"어펙터밸류없음","")</f>
        <v/>
      </c>
      <c r="D210" s="1">
        <v>4</v>
      </c>
      <c r="E210" s="1" t="str">
        <f>VLOOKUP($B210,AffectorValueTable!$1:$1048576,MATCH(AffectorValueTable!$B$1,AffectorValueTable!$1:$1,0),0)</f>
        <v>ReduceDamage</v>
      </c>
      <c r="H210" s="1" t="str">
        <f>IF(ISBLANK(G210),"",
IF(ISERROR(FIND(",",G210)),
  IF(ISERROR(VLOOKUP(G210,ConditionValueTable!$A:$A,1,0)),"컨디션밸류없음",
  ""),
IF(ISERROR(FIND(",",G210,FIND(",",G210)+1)),
  IF(OR(ISERROR(VLOOKUP(LEFT(G210,FIND(",",G210)-1),ConditionValueTable!$A:$A,1,0)),ISERROR(VLOOKUP(TRIM(MID(G210,FIND(",",G210)+1,999)),ConditionValueTable!$A:$A,1,0))),"컨디션밸류없음",
  ""),
IF(ISERROR(FIND(",",G210,FIND(",",G210,FIND(",",G210)+1)+1)),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+1,999)),ConditionValueTable!$A:$A,1,0))),"컨디션밸류없음",
  ""),
IF(ISERROR(FIND(",",G210,FIND(",",G210,FIND(",",G210,FIND(",",G210)+1)+1)+1)),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FIND(",",G210,FIND(",",G210,FIND(",",G210)+1)+1)-FIND(",",G210,FIND(",",G210)+1)-1)),ConditionValueTable!$A:$A,1,0)),ISERROR(VLOOKUP(TRIM(MID(G210,FIND(",",G210,FIND(",",G210,FIND(",",G210)+1)+1)+1,999)),ConditionValueTable!$A:$A,1,0))),"컨디션밸류없음",
  ""),
)))))</f>
        <v/>
      </c>
      <c r="J210" s="1">
        <f t="shared" si="166"/>
        <v>0.76666666666666661</v>
      </c>
      <c r="O210" s="7" t="str">
        <f t="shared" ca="1" si="169"/>
        <v/>
      </c>
      <c r="S210" s="7" t="str">
        <f t="shared" ca="1" si="161"/>
        <v/>
      </c>
    </row>
    <row r="211" spans="1:19" x14ac:dyDescent="0.3">
      <c r="A211" s="1" t="str">
        <f t="shared" ref="A211:A215" si="170">B211&amp;"_"&amp;TEXT(D211,"00")</f>
        <v>LP_ReduceDmgProjectileBetter_05</v>
      </c>
      <c r="B211" s="1" t="s">
        <v>503</v>
      </c>
      <c r="C211" s="1" t="str">
        <f>IF(ISERROR(VLOOKUP(B211,AffectorValueTable!$A:$A,1,0)),"어펙터밸류없음","")</f>
        <v/>
      </c>
      <c r="D211" s="1">
        <v>5</v>
      </c>
      <c r="E211" s="1" t="str">
        <f>VLOOKUP($B211,AffectorValueTable!$1:$1048576,MATCH(AffectorValueTable!$B$1,AffectorValueTable!$1:$1,0),0)</f>
        <v>ReduceDamage</v>
      </c>
      <c r="H211" s="1" t="str">
        <f>IF(ISBLANK(G211),"",
IF(ISERROR(FIND(",",G211)),
  IF(ISERROR(VLOOKUP(G211,ConditionValueTable!$A:$A,1,0)),"컨디션밸류없음",
  ""),
IF(ISERROR(FIND(",",G211,FIND(",",G211)+1)),
  IF(OR(ISERROR(VLOOKUP(LEFT(G211,FIND(",",G211)-1),ConditionValueTable!$A:$A,1,0)),ISERROR(VLOOKUP(TRIM(MID(G211,FIND(",",G211)+1,999)),ConditionValueTable!$A:$A,1,0))),"컨디션밸류없음",
  ""),
IF(ISERROR(FIND(",",G211,FIND(",",G211,FIND(",",G211)+1)+1)),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+1,999)),ConditionValueTable!$A:$A,1,0))),"컨디션밸류없음",
  ""),
IF(ISERROR(FIND(",",G211,FIND(",",G211,FIND(",",G211,FIND(",",G211)+1)+1)+1)),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FIND(",",G211,FIND(",",G211,FIND(",",G211)+1)+1)-FIND(",",G211,FIND(",",G211)+1)-1)),ConditionValueTable!$A:$A,1,0)),ISERROR(VLOOKUP(TRIM(MID(G211,FIND(",",G211,FIND(",",G211,FIND(",",G211)+1)+1)+1,999)),ConditionValueTable!$A:$A,1,0))),"컨디션밸류없음",
  ""),
)))))</f>
        <v/>
      </c>
      <c r="J211" s="1">
        <f t="shared" si="166"/>
        <v>1</v>
      </c>
      <c r="O211" s="7" t="str">
        <f t="shared" ref="O211:O215" ca="1" si="171">IF(NOT(ISBLANK(N211)),N211,
IF(ISBLANK(M211),"",
VLOOKUP(M211,OFFSET(INDIRECT("$A:$B"),0,MATCH(M$1&amp;"_Verify",INDIRECT("$1:$1"),0)-1),2,0)
))</f>
        <v/>
      </c>
      <c r="S211" s="7" t="str">
        <f t="shared" ca="1" si="161"/>
        <v/>
      </c>
    </row>
    <row r="212" spans="1:19" x14ac:dyDescent="0.3">
      <c r="A212" s="1" t="str">
        <f t="shared" si="170"/>
        <v>LP_ReduceDmgProjectileBetter_06</v>
      </c>
      <c r="B212" s="1" t="s">
        <v>503</v>
      </c>
      <c r="C212" s="1" t="str">
        <f>IF(ISERROR(VLOOKUP(B212,AffectorValueTable!$A:$A,1,0)),"어펙터밸류없음","")</f>
        <v/>
      </c>
      <c r="D212" s="1">
        <v>6</v>
      </c>
      <c r="E212" s="1" t="str">
        <f>VLOOKUP($B212,AffectorValueTable!$1:$1048576,MATCH(AffectorValueTable!$B$1,AffectorValueTable!$1:$1,0),0)</f>
        <v>ReduceDamage</v>
      </c>
      <c r="H212" s="1" t="str">
        <f>IF(ISBLANK(G212),"",
IF(ISERROR(FIND(",",G212)),
  IF(ISERROR(VLOOKUP(G212,ConditionValueTable!$A:$A,1,0)),"컨디션밸류없음",
  ""),
IF(ISERROR(FIND(",",G212,FIND(",",G212)+1)),
  IF(OR(ISERROR(VLOOKUP(LEFT(G212,FIND(",",G212)-1),ConditionValueTable!$A:$A,1,0)),ISERROR(VLOOKUP(TRIM(MID(G212,FIND(",",G212)+1,999)),ConditionValueTable!$A:$A,1,0))),"컨디션밸류없음",
  ""),
IF(ISERROR(FIND(",",G212,FIND(",",G212,FIND(",",G212)+1)+1)),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+1,999)),ConditionValueTable!$A:$A,1,0))),"컨디션밸류없음",
  ""),
IF(ISERROR(FIND(",",G212,FIND(",",G212,FIND(",",G212,FIND(",",G212)+1)+1)+1)),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FIND(",",G212,FIND(",",G212,FIND(",",G212)+1)+1)-FIND(",",G212,FIND(",",G212)+1)-1)),ConditionValueTable!$A:$A,1,0)),ISERROR(VLOOKUP(TRIM(MID(G212,FIND(",",G212,FIND(",",G212,FIND(",",G212)+1)+1)+1,999)),ConditionValueTable!$A:$A,1,0))),"컨디션밸류없음",
  ""),
)))))</f>
        <v/>
      </c>
      <c r="J212" s="1">
        <f t="shared" si="166"/>
        <v>1.25</v>
      </c>
      <c r="O212" s="7" t="str">
        <f t="shared" ca="1" si="171"/>
        <v/>
      </c>
      <c r="S212" s="7" t="str">
        <f t="shared" ca="1" si="161"/>
        <v/>
      </c>
    </row>
    <row r="213" spans="1:19" x14ac:dyDescent="0.3">
      <c r="A213" s="1" t="str">
        <f t="shared" si="170"/>
        <v>LP_ReduceDmgProjectileBetter_07</v>
      </c>
      <c r="B213" s="1" t="s">
        <v>503</v>
      </c>
      <c r="C213" s="1" t="str">
        <f>IF(ISERROR(VLOOKUP(B213,AffectorValueTable!$A:$A,1,0)),"어펙터밸류없음","")</f>
        <v/>
      </c>
      <c r="D213" s="1">
        <v>7</v>
      </c>
      <c r="E213" s="1" t="str">
        <f>VLOOKUP($B213,AffectorValueTable!$1:$1048576,MATCH(AffectorValueTable!$B$1,AffectorValueTable!$1:$1,0),0)</f>
        <v>ReduceDamage</v>
      </c>
      <c r="H213" s="1" t="str">
        <f>IF(ISBLANK(G213),"",
IF(ISERROR(FIND(",",G213)),
  IF(ISERROR(VLOOKUP(G213,ConditionValueTable!$A:$A,1,0)),"컨디션밸류없음",
  ""),
IF(ISERROR(FIND(",",G213,FIND(",",G213)+1)),
  IF(OR(ISERROR(VLOOKUP(LEFT(G213,FIND(",",G213)-1),ConditionValueTable!$A:$A,1,0)),ISERROR(VLOOKUP(TRIM(MID(G213,FIND(",",G213)+1,999)),ConditionValueTable!$A:$A,1,0))),"컨디션밸류없음",
  ""),
IF(ISERROR(FIND(",",G213,FIND(",",G213,FIND(",",G213)+1)+1)),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+1,999)),ConditionValueTable!$A:$A,1,0))),"컨디션밸류없음",
  ""),
IF(ISERROR(FIND(",",G213,FIND(",",G213,FIND(",",G213,FIND(",",G213)+1)+1)+1)),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FIND(",",G213,FIND(",",G213,FIND(",",G213)+1)+1)-FIND(",",G213,FIND(",",G213)+1)-1)),ConditionValueTable!$A:$A,1,0)),ISERROR(VLOOKUP(TRIM(MID(G213,FIND(",",G213,FIND(",",G213,FIND(",",G213)+1)+1)+1,999)),ConditionValueTable!$A:$A,1,0))),"컨디션밸류없음",
  ""),
)))))</f>
        <v/>
      </c>
      <c r="J213" s="1">
        <f t="shared" si="166"/>
        <v>1.5166666666666666</v>
      </c>
      <c r="O213" s="7" t="str">
        <f t="shared" ca="1" si="171"/>
        <v/>
      </c>
      <c r="S213" s="7" t="str">
        <f t="shared" ca="1" si="161"/>
        <v/>
      </c>
    </row>
    <row r="214" spans="1:19" x14ac:dyDescent="0.3">
      <c r="A214" s="1" t="str">
        <f t="shared" si="170"/>
        <v>LP_ReduceDmgProjectileBetter_08</v>
      </c>
      <c r="B214" s="1" t="s">
        <v>503</v>
      </c>
      <c r="C214" s="1" t="str">
        <f>IF(ISERROR(VLOOKUP(B214,AffectorValueTable!$A:$A,1,0)),"어펙터밸류없음","")</f>
        <v/>
      </c>
      <c r="D214" s="1">
        <v>8</v>
      </c>
      <c r="E214" s="1" t="str">
        <f>VLOOKUP($B214,AffectorValueTable!$1:$1048576,MATCH(AffectorValueTable!$B$1,AffectorValueTable!$1:$1,0),0)</f>
        <v>ReduceDamage</v>
      </c>
      <c r="H214" s="1" t="str">
        <f>IF(ISBLANK(G214),"",
IF(ISERROR(FIND(",",G214)),
  IF(ISERROR(VLOOKUP(G214,ConditionValueTable!$A:$A,1,0)),"컨디션밸류없음",
  ""),
IF(ISERROR(FIND(",",G214,FIND(",",G214)+1)),
  IF(OR(ISERROR(VLOOKUP(LEFT(G214,FIND(",",G214)-1),ConditionValueTable!$A:$A,1,0)),ISERROR(VLOOKUP(TRIM(MID(G214,FIND(",",G214)+1,999)),ConditionValueTable!$A:$A,1,0))),"컨디션밸류없음",
  ""),
IF(ISERROR(FIND(",",G214,FIND(",",G214,FIND(",",G214)+1)+1)),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+1,999)),ConditionValueTable!$A:$A,1,0))),"컨디션밸류없음",
  ""),
IF(ISERROR(FIND(",",G214,FIND(",",G214,FIND(",",G214,FIND(",",G214)+1)+1)+1)),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FIND(",",G214,FIND(",",G214,FIND(",",G214)+1)+1)-FIND(",",G214,FIND(",",G214)+1)-1)),ConditionValueTable!$A:$A,1,0)),ISERROR(VLOOKUP(TRIM(MID(G214,FIND(",",G214,FIND(",",G214,FIND(",",G214)+1)+1)+1,999)),ConditionValueTable!$A:$A,1,0))),"컨디션밸류없음",
  ""),
)))))</f>
        <v/>
      </c>
      <c r="J214" s="1">
        <f t="shared" si="166"/>
        <v>1.8</v>
      </c>
      <c r="O214" s="7" t="str">
        <f t="shared" ca="1" si="171"/>
        <v/>
      </c>
      <c r="S214" s="7" t="str">
        <f t="shared" ca="1" si="161"/>
        <v/>
      </c>
    </row>
    <row r="215" spans="1:19" x14ac:dyDescent="0.3">
      <c r="A215" s="1" t="str">
        <f t="shared" si="170"/>
        <v>LP_ReduceDmgProjectileBetter_09</v>
      </c>
      <c r="B215" s="1" t="s">
        <v>503</v>
      </c>
      <c r="C215" s="1" t="str">
        <f>IF(ISERROR(VLOOKUP(B215,AffectorValueTable!$A:$A,1,0)),"어펙터밸류없음","")</f>
        <v/>
      </c>
      <c r="D215" s="1">
        <v>9</v>
      </c>
      <c r="E215" s="1" t="str">
        <f>VLOOKUP($B215,AffectorValueTable!$1:$1048576,MATCH(AffectorValueTable!$B$1,AffectorValueTable!$1:$1,0),0)</f>
        <v>ReduceDamage</v>
      </c>
      <c r="H215" s="1" t="str">
        <f>IF(ISBLANK(G215),"",
IF(ISERROR(FIND(",",G215)),
  IF(ISERROR(VLOOKUP(G215,ConditionValueTable!$A:$A,1,0)),"컨디션밸류없음",
  ""),
IF(ISERROR(FIND(",",G215,FIND(",",G215)+1)),
  IF(OR(ISERROR(VLOOKUP(LEFT(G215,FIND(",",G215)-1),ConditionValueTable!$A:$A,1,0)),ISERROR(VLOOKUP(TRIM(MID(G215,FIND(",",G215)+1,999)),ConditionValueTable!$A:$A,1,0))),"컨디션밸류없음",
  ""),
IF(ISERROR(FIND(",",G215,FIND(",",G215,FIND(",",G215)+1)+1)),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+1,999)),ConditionValueTable!$A:$A,1,0))),"컨디션밸류없음",
  ""),
IF(ISERROR(FIND(",",G215,FIND(",",G215,FIND(",",G215,FIND(",",G215)+1)+1)+1)),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FIND(",",G215,FIND(",",G215,FIND(",",G215)+1)+1)-FIND(",",G215,FIND(",",G215)+1)-1)),ConditionValueTable!$A:$A,1,0)),ISERROR(VLOOKUP(TRIM(MID(G215,FIND(",",G215,FIND(",",G215,FIND(",",G215)+1)+1)+1,999)),ConditionValueTable!$A:$A,1,0))),"컨디션밸류없음",
  ""),
)))))</f>
        <v/>
      </c>
      <c r="J215" s="1">
        <f t="shared" si="166"/>
        <v>2.1</v>
      </c>
      <c r="O215" s="7" t="str">
        <f t="shared" ca="1" si="171"/>
        <v/>
      </c>
      <c r="S215" s="7" t="str">
        <f t="shared" ca="1" si="161"/>
        <v/>
      </c>
    </row>
    <row r="216" spans="1:19" x14ac:dyDescent="0.3">
      <c r="A216" s="1" t="str">
        <f t="shared" si="168"/>
        <v>LP_ReduceDmgMelee_01</v>
      </c>
      <c r="B216" s="1" t="s">
        <v>504</v>
      </c>
      <c r="C216" s="1" t="str">
        <f>IF(ISERROR(VLOOKUP(B216,AffectorValueTable!$A:$A,1,0)),"어펙터밸류없음","")</f>
        <v/>
      </c>
      <c r="D216" s="1">
        <v>1</v>
      </c>
      <c r="E216" s="1" t="str">
        <f>VLOOKUP($B216,AffectorValueTable!$1:$1048576,MATCH(AffectorValueTable!$B$1,AffectorValueTable!$1:$1,0),0)</f>
        <v>ReduceDamage</v>
      </c>
      <c r="H216" s="1" t="str">
        <f>IF(ISBLANK(G216),"",
IF(ISERROR(FIND(",",G216)),
  IF(ISERROR(VLOOKUP(G216,ConditionValueTable!$A:$A,1,0)),"컨디션밸류없음",
  ""),
IF(ISERROR(FIND(",",G216,FIND(",",G216)+1)),
  IF(OR(ISERROR(VLOOKUP(LEFT(G216,FIND(",",G216)-1),ConditionValueTable!$A:$A,1,0)),ISERROR(VLOOKUP(TRIM(MID(G216,FIND(",",G216)+1,999)),ConditionValueTable!$A:$A,1,0))),"컨디션밸류없음",
  ""),
IF(ISERROR(FIND(",",G216,FIND(",",G216,FIND(",",G216)+1)+1)),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+1,999)),ConditionValueTable!$A:$A,1,0))),"컨디션밸류없음",
  ""),
IF(ISERROR(FIND(",",G216,FIND(",",G216,FIND(",",G216,FIND(",",G216)+1)+1)+1)),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FIND(",",G216,FIND(",",G216,FIND(",",G216)+1)+1)-FIND(",",G216,FIND(",",G216)+1)-1)),ConditionValueTable!$A:$A,1,0)),ISERROR(VLOOKUP(TRIM(MID(G216,FIND(",",G216,FIND(",",G216,FIND(",",G216)+1)+1)+1,999)),ConditionValueTable!$A:$A,1,0))),"컨디션밸류없음",
  ""),
)))))</f>
        <v/>
      </c>
      <c r="I216" s="1">
        <f t="shared" ref="I216:I233" si="172">J116*4/6</f>
        <v>9.9999999999999992E-2</v>
      </c>
      <c r="O216" s="7" t="str">
        <f t="shared" ca="1" si="169"/>
        <v/>
      </c>
      <c r="S216" s="7" t="str">
        <f t="shared" ca="1" si="161"/>
        <v/>
      </c>
    </row>
    <row r="217" spans="1:19" x14ac:dyDescent="0.3">
      <c r="A217" s="1" t="str">
        <f t="shared" si="168"/>
        <v>LP_ReduceDmgMelee_02</v>
      </c>
      <c r="B217" s="1" t="s">
        <v>504</v>
      </c>
      <c r="C217" s="1" t="str">
        <f>IF(ISERROR(VLOOKUP(B217,AffectorValueTable!$A:$A,1,0)),"어펙터밸류없음","")</f>
        <v/>
      </c>
      <c r="D217" s="1">
        <v>2</v>
      </c>
      <c r="E217" s="1" t="str">
        <f>VLOOKUP($B217,AffectorValueTable!$1:$1048576,MATCH(AffectorValueTable!$B$1,AffectorValueTable!$1:$1,0),0)</f>
        <v>ReduceDamage</v>
      </c>
      <c r="H217" s="1" t="str">
        <f>IF(ISBLANK(G217),"",
IF(ISERROR(FIND(",",G217)),
  IF(ISERROR(VLOOKUP(G217,ConditionValueTable!$A:$A,1,0)),"컨디션밸류없음",
  ""),
IF(ISERROR(FIND(",",G217,FIND(",",G217)+1)),
  IF(OR(ISERROR(VLOOKUP(LEFT(G217,FIND(",",G217)-1),ConditionValueTable!$A:$A,1,0)),ISERROR(VLOOKUP(TRIM(MID(G217,FIND(",",G217)+1,999)),ConditionValueTable!$A:$A,1,0))),"컨디션밸류없음",
  ""),
IF(ISERROR(FIND(",",G217,FIND(",",G217,FIND(",",G217)+1)+1)),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+1,999)),ConditionValueTable!$A:$A,1,0))),"컨디션밸류없음",
  ""),
IF(ISERROR(FIND(",",G217,FIND(",",G217,FIND(",",G217,FIND(",",G217)+1)+1)+1)),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FIND(",",G217,FIND(",",G217,FIND(",",G217)+1)+1)-FIND(",",G217,FIND(",",G217)+1)-1)),ConditionValueTable!$A:$A,1,0)),ISERROR(VLOOKUP(TRIM(MID(G217,FIND(",",G217,FIND(",",G217,FIND(",",G217)+1)+1)+1,999)),ConditionValueTable!$A:$A,1,0))),"컨디션밸류없음",
  ""),
)))))</f>
        <v/>
      </c>
      <c r="I217" s="1">
        <f t="shared" si="172"/>
        <v>0.21</v>
      </c>
      <c r="O217" s="7" t="str">
        <f t="shared" ca="1" si="169"/>
        <v/>
      </c>
      <c r="S217" s="7" t="str">
        <f t="shared" ca="1" si="161"/>
        <v/>
      </c>
    </row>
    <row r="218" spans="1:19" x14ac:dyDescent="0.3">
      <c r="A218" s="1" t="str">
        <f t="shared" si="168"/>
        <v>LP_ReduceDmgMelee_03</v>
      </c>
      <c r="B218" s="1" t="s">
        <v>504</v>
      </c>
      <c r="C218" s="1" t="str">
        <f>IF(ISERROR(VLOOKUP(B218,AffectorValueTable!$A:$A,1,0)),"어펙터밸류없음","")</f>
        <v/>
      </c>
      <c r="D218" s="1">
        <v>3</v>
      </c>
      <c r="E218" s="1" t="str">
        <f>VLOOKUP($B218,AffectorValueTable!$1:$1048576,MATCH(AffectorValueTable!$B$1,AffectorValueTable!$1:$1,0),0)</f>
        <v>ReduceDamage</v>
      </c>
      <c r="H218" s="1" t="str">
        <f>IF(ISBLANK(G218),"",
IF(ISERROR(FIND(",",G218)),
  IF(ISERROR(VLOOKUP(G218,ConditionValueTable!$A:$A,1,0)),"컨디션밸류없음",
  ""),
IF(ISERROR(FIND(",",G218,FIND(",",G218)+1)),
  IF(OR(ISERROR(VLOOKUP(LEFT(G218,FIND(",",G218)-1),ConditionValueTable!$A:$A,1,0)),ISERROR(VLOOKUP(TRIM(MID(G218,FIND(",",G218)+1,999)),ConditionValueTable!$A:$A,1,0))),"컨디션밸류없음",
  ""),
IF(ISERROR(FIND(",",G218,FIND(",",G218,FIND(",",G218)+1)+1)),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+1,999)),ConditionValueTable!$A:$A,1,0))),"컨디션밸류없음",
  ""),
IF(ISERROR(FIND(",",G218,FIND(",",G218,FIND(",",G218,FIND(",",G218)+1)+1)+1)),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FIND(",",G218,FIND(",",G218,FIND(",",G218)+1)+1)-FIND(",",G218,FIND(",",G218)+1)-1)),ConditionValueTable!$A:$A,1,0)),ISERROR(VLOOKUP(TRIM(MID(G218,FIND(",",G218,FIND(",",G218,FIND(",",G218)+1)+1)+1,999)),ConditionValueTable!$A:$A,1,0))),"컨디션밸류없음",
  ""),
)))))</f>
        <v/>
      </c>
      <c r="I218" s="1">
        <f t="shared" si="172"/>
        <v>0.33</v>
      </c>
      <c r="O218" s="7" t="str">
        <f t="shared" ca="1" si="169"/>
        <v/>
      </c>
      <c r="S218" s="7" t="str">
        <f t="shared" ca="1" si="161"/>
        <v/>
      </c>
    </row>
    <row r="219" spans="1:19" x14ac:dyDescent="0.3">
      <c r="A219" s="1" t="str">
        <f t="shared" si="168"/>
        <v>LP_ReduceDmgMelee_04</v>
      </c>
      <c r="B219" s="1" t="s">
        <v>504</v>
      </c>
      <c r="C219" s="1" t="str">
        <f>IF(ISERROR(VLOOKUP(B219,AffectorValueTable!$A:$A,1,0)),"어펙터밸류없음","")</f>
        <v/>
      </c>
      <c r="D219" s="1">
        <v>4</v>
      </c>
      <c r="E219" s="1" t="str">
        <f>VLOOKUP($B219,AffectorValueTable!$1:$1048576,MATCH(AffectorValueTable!$B$1,AffectorValueTable!$1:$1,0),0)</f>
        <v>ReduceDamage</v>
      </c>
      <c r="H219" s="1" t="str">
        <f>IF(ISBLANK(G219),"",
IF(ISERROR(FIND(",",G219)),
  IF(ISERROR(VLOOKUP(G219,ConditionValueTable!$A:$A,1,0)),"컨디션밸류없음",
  ""),
IF(ISERROR(FIND(",",G219,FIND(",",G219)+1)),
  IF(OR(ISERROR(VLOOKUP(LEFT(G219,FIND(",",G219)-1),ConditionValueTable!$A:$A,1,0)),ISERROR(VLOOKUP(TRIM(MID(G219,FIND(",",G219)+1,999)),ConditionValueTable!$A:$A,1,0))),"컨디션밸류없음",
  ""),
IF(ISERROR(FIND(",",G219,FIND(",",G219,FIND(",",G219)+1)+1)),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+1,999)),ConditionValueTable!$A:$A,1,0))),"컨디션밸류없음",
  ""),
IF(ISERROR(FIND(",",G219,FIND(",",G219,FIND(",",G219,FIND(",",G219)+1)+1)+1)),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FIND(",",G219,FIND(",",G219,FIND(",",G219)+1)+1)-FIND(",",G219,FIND(",",G219)+1)-1)),ConditionValueTable!$A:$A,1,0)),ISERROR(VLOOKUP(TRIM(MID(G219,FIND(",",G219,FIND(",",G219,FIND(",",G219)+1)+1)+1,999)),ConditionValueTable!$A:$A,1,0))),"컨디션밸류없음",
  ""),
)))))</f>
        <v/>
      </c>
      <c r="I219" s="1">
        <f t="shared" si="172"/>
        <v>0.45999999999999996</v>
      </c>
      <c r="O219" s="7" t="str">
        <f t="shared" ca="1" si="169"/>
        <v/>
      </c>
      <c r="S219" s="7" t="str">
        <f t="shared" ca="1" si="161"/>
        <v/>
      </c>
    </row>
    <row r="220" spans="1:19" x14ac:dyDescent="0.3">
      <c r="A220" s="1" t="str">
        <f t="shared" si="168"/>
        <v>LP_ReduceDmgMelee_05</v>
      </c>
      <c r="B220" s="1" t="s">
        <v>504</v>
      </c>
      <c r="C220" s="1" t="str">
        <f>IF(ISERROR(VLOOKUP(B220,AffectorValueTable!$A:$A,1,0)),"어펙터밸류없음","")</f>
        <v/>
      </c>
      <c r="D220" s="1">
        <v>5</v>
      </c>
      <c r="E220" s="1" t="str">
        <f>VLOOKUP($B220,AffectorValueTable!$1:$1048576,MATCH(AffectorValueTable!$B$1,AffectorValueTable!$1:$1,0),0)</f>
        <v>ReduceDamage</v>
      </c>
      <c r="H220" s="1" t="str">
        <f>IF(ISBLANK(G220),"",
IF(ISERROR(FIND(",",G220)),
  IF(ISERROR(VLOOKUP(G220,ConditionValueTable!$A:$A,1,0)),"컨디션밸류없음",
  ""),
IF(ISERROR(FIND(",",G220,FIND(",",G220)+1)),
  IF(OR(ISERROR(VLOOKUP(LEFT(G220,FIND(",",G220)-1),ConditionValueTable!$A:$A,1,0)),ISERROR(VLOOKUP(TRIM(MID(G220,FIND(",",G220)+1,999)),ConditionValueTable!$A:$A,1,0))),"컨디션밸류없음",
  ""),
IF(ISERROR(FIND(",",G220,FIND(",",G220,FIND(",",G220)+1)+1)),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+1,999)),ConditionValueTable!$A:$A,1,0))),"컨디션밸류없음",
  ""),
IF(ISERROR(FIND(",",G220,FIND(",",G220,FIND(",",G220,FIND(",",G220)+1)+1)+1)),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FIND(",",G220,FIND(",",G220,FIND(",",G220)+1)+1)-FIND(",",G220,FIND(",",G220)+1)-1)),ConditionValueTable!$A:$A,1,0)),ISERROR(VLOOKUP(TRIM(MID(G220,FIND(",",G220,FIND(",",G220,FIND(",",G220)+1)+1)+1,999)),ConditionValueTable!$A:$A,1,0))),"컨디션밸류없음",
  ""),
)))))</f>
        <v/>
      </c>
      <c r="I220" s="1">
        <f t="shared" si="172"/>
        <v>0.6</v>
      </c>
      <c r="O220" s="7" t="str">
        <f t="shared" ca="1" si="169"/>
        <v/>
      </c>
      <c r="S220" s="7" t="str">
        <f t="shared" ca="1" si="161"/>
        <v/>
      </c>
    </row>
    <row r="221" spans="1:19" x14ac:dyDescent="0.3">
      <c r="A221" s="1" t="str">
        <f t="shared" si="168"/>
        <v>LP_ReduceDmgMelee_06</v>
      </c>
      <c r="B221" s="1" t="s">
        <v>504</v>
      </c>
      <c r="C221" s="1" t="str">
        <f>IF(ISERROR(VLOOKUP(B221,AffectorValueTable!$A:$A,1,0)),"어펙터밸류없음","")</f>
        <v/>
      </c>
      <c r="D221" s="1">
        <v>6</v>
      </c>
      <c r="E221" s="1" t="str">
        <f>VLOOKUP($B221,AffectorValueTable!$1:$1048576,MATCH(AffectorValueTable!$B$1,AffectorValueTable!$1:$1,0),0)</f>
        <v>ReduceDamage</v>
      </c>
      <c r="H221" s="1" t="str">
        <f>IF(ISBLANK(G221),"",
IF(ISERROR(FIND(",",G221)),
  IF(ISERROR(VLOOKUP(G221,ConditionValueTable!$A:$A,1,0)),"컨디션밸류없음",
  ""),
IF(ISERROR(FIND(",",G221,FIND(",",G221)+1)),
  IF(OR(ISERROR(VLOOKUP(LEFT(G221,FIND(",",G221)-1),ConditionValueTable!$A:$A,1,0)),ISERROR(VLOOKUP(TRIM(MID(G221,FIND(",",G221)+1,999)),ConditionValueTable!$A:$A,1,0))),"컨디션밸류없음",
  ""),
IF(ISERROR(FIND(",",G221,FIND(",",G221,FIND(",",G221)+1)+1)),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+1,999)),ConditionValueTable!$A:$A,1,0))),"컨디션밸류없음",
  ""),
IF(ISERROR(FIND(",",G221,FIND(",",G221,FIND(",",G221,FIND(",",G221)+1)+1)+1)),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FIND(",",G221,FIND(",",G221,FIND(",",G221)+1)+1)-FIND(",",G221,FIND(",",G221)+1)-1)),ConditionValueTable!$A:$A,1,0)),ISERROR(VLOOKUP(TRIM(MID(G221,FIND(",",G221,FIND(",",G221,FIND(",",G221)+1)+1)+1,999)),ConditionValueTable!$A:$A,1,0))),"컨디션밸류없음",
  ""),
)))))</f>
        <v/>
      </c>
      <c r="I221" s="1">
        <f t="shared" si="172"/>
        <v>0.75</v>
      </c>
      <c r="O221" s="7" t="str">
        <f t="shared" ca="1" si="169"/>
        <v/>
      </c>
      <c r="S221" s="7" t="str">
        <f t="shared" ca="1" si="161"/>
        <v/>
      </c>
    </row>
    <row r="222" spans="1:19" x14ac:dyDescent="0.3">
      <c r="A222" s="1" t="str">
        <f t="shared" si="168"/>
        <v>LP_ReduceDmgMelee_07</v>
      </c>
      <c r="B222" s="1" t="s">
        <v>504</v>
      </c>
      <c r="C222" s="1" t="str">
        <f>IF(ISERROR(VLOOKUP(B222,AffectorValueTable!$A:$A,1,0)),"어펙터밸류없음","")</f>
        <v/>
      </c>
      <c r="D222" s="1">
        <v>7</v>
      </c>
      <c r="E222" s="1" t="str">
        <f>VLOOKUP($B222,AffectorValueTable!$1:$1048576,MATCH(AffectorValueTable!$B$1,AffectorValueTable!$1:$1,0),0)</f>
        <v>ReduceDamage</v>
      </c>
      <c r="H222" s="1" t="str">
        <f>IF(ISBLANK(G222),"",
IF(ISERROR(FIND(",",G222)),
  IF(ISERROR(VLOOKUP(G222,ConditionValueTable!$A:$A,1,0)),"컨디션밸류없음",
  ""),
IF(ISERROR(FIND(",",G222,FIND(",",G222)+1)),
  IF(OR(ISERROR(VLOOKUP(LEFT(G222,FIND(",",G222)-1),ConditionValueTable!$A:$A,1,0)),ISERROR(VLOOKUP(TRIM(MID(G222,FIND(",",G222)+1,999)),ConditionValueTable!$A:$A,1,0))),"컨디션밸류없음",
  ""),
IF(ISERROR(FIND(",",G222,FIND(",",G222,FIND(",",G222)+1)+1)),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+1,999)),ConditionValueTable!$A:$A,1,0))),"컨디션밸류없음",
  ""),
IF(ISERROR(FIND(",",G222,FIND(",",G222,FIND(",",G222,FIND(",",G222)+1)+1)+1)),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FIND(",",G222,FIND(",",G222,FIND(",",G222)+1)+1)-FIND(",",G222,FIND(",",G222)+1)-1)),ConditionValueTable!$A:$A,1,0)),ISERROR(VLOOKUP(TRIM(MID(G222,FIND(",",G222,FIND(",",G222,FIND(",",G222)+1)+1)+1,999)),ConditionValueTable!$A:$A,1,0))),"컨디션밸류없음",
  ""),
)))))</f>
        <v/>
      </c>
      <c r="I222" s="1">
        <f t="shared" si="172"/>
        <v>0.91000000000000014</v>
      </c>
      <c r="O222" s="7" t="str">
        <f t="shared" ca="1" si="169"/>
        <v/>
      </c>
      <c r="S222" s="7" t="str">
        <f t="shared" ca="1" si="161"/>
        <v/>
      </c>
    </row>
    <row r="223" spans="1:19" x14ac:dyDescent="0.3">
      <c r="A223" s="1" t="str">
        <f t="shared" si="168"/>
        <v>LP_ReduceDmgMelee_08</v>
      </c>
      <c r="B223" s="1" t="s">
        <v>504</v>
      </c>
      <c r="C223" s="1" t="str">
        <f>IF(ISERROR(VLOOKUP(B223,AffectorValueTable!$A:$A,1,0)),"어펙터밸류없음","")</f>
        <v/>
      </c>
      <c r="D223" s="1">
        <v>8</v>
      </c>
      <c r="E223" s="1" t="str">
        <f>VLOOKUP($B223,AffectorValueTable!$1:$1048576,MATCH(AffectorValueTable!$B$1,AffectorValueTable!$1:$1,0),0)</f>
        <v>ReduceDamage</v>
      </c>
      <c r="H223" s="1" t="str">
        <f>IF(ISBLANK(G223),"",
IF(ISERROR(FIND(",",G223)),
  IF(ISERROR(VLOOKUP(G223,ConditionValueTable!$A:$A,1,0)),"컨디션밸류없음",
  ""),
IF(ISERROR(FIND(",",G223,FIND(",",G223)+1)),
  IF(OR(ISERROR(VLOOKUP(LEFT(G223,FIND(",",G223)-1),ConditionValueTable!$A:$A,1,0)),ISERROR(VLOOKUP(TRIM(MID(G223,FIND(",",G223)+1,999)),ConditionValueTable!$A:$A,1,0))),"컨디션밸류없음",
  ""),
IF(ISERROR(FIND(",",G223,FIND(",",G223,FIND(",",G223)+1)+1)),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+1,999)),ConditionValueTable!$A:$A,1,0))),"컨디션밸류없음",
  ""),
IF(ISERROR(FIND(",",G223,FIND(",",G223,FIND(",",G223,FIND(",",G223)+1)+1)+1)),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FIND(",",G223,FIND(",",G223,FIND(",",G223)+1)+1)-FIND(",",G223,FIND(",",G223)+1)-1)),ConditionValueTable!$A:$A,1,0)),ISERROR(VLOOKUP(TRIM(MID(G223,FIND(",",G223,FIND(",",G223,FIND(",",G223)+1)+1)+1,999)),ConditionValueTable!$A:$A,1,0))),"컨디션밸류없음",
  ""),
)))))</f>
        <v/>
      </c>
      <c r="I223" s="1">
        <f t="shared" si="172"/>
        <v>1.08</v>
      </c>
      <c r="O223" s="7" t="str">
        <f t="shared" ca="1" si="169"/>
        <v/>
      </c>
      <c r="S223" s="7" t="str">
        <f t="shared" ca="1" si="161"/>
        <v/>
      </c>
    </row>
    <row r="224" spans="1:19" x14ac:dyDescent="0.3">
      <c r="A224" s="1" t="str">
        <f t="shared" si="168"/>
        <v>LP_ReduceDmgMelee_09</v>
      </c>
      <c r="B224" s="1" t="s">
        <v>504</v>
      </c>
      <c r="C224" s="1" t="str">
        <f>IF(ISERROR(VLOOKUP(B224,AffectorValueTable!$A:$A,1,0)),"어펙터밸류없음","")</f>
        <v/>
      </c>
      <c r="D224" s="1">
        <v>9</v>
      </c>
      <c r="E224" s="1" t="str">
        <f>VLOOKUP($B224,AffectorValueTable!$1:$1048576,MATCH(AffectorValueTable!$B$1,AffectorValueTable!$1:$1,0),0)</f>
        <v>ReduceDamage</v>
      </c>
      <c r="H224" s="1" t="str">
        <f>IF(ISBLANK(G224),"",
IF(ISERROR(FIND(",",G224)),
  IF(ISERROR(VLOOKUP(G224,ConditionValueTable!$A:$A,1,0)),"컨디션밸류없음",
  ""),
IF(ISERROR(FIND(",",G224,FIND(",",G224)+1)),
  IF(OR(ISERROR(VLOOKUP(LEFT(G224,FIND(",",G224)-1),ConditionValueTable!$A:$A,1,0)),ISERROR(VLOOKUP(TRIM(MID(G224,FIND(",",G224)+1,999)),ConditionValueTable!$A:$A,1,0))),"컨디션밸류없음",
  ""),
IF(ISERROR(FIND(",",G224,FIND(",",G224,FIND(",",G224)+1)+1)),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+1,999)),ConditionValueTable!$A:$A,1,0))),"컨디션밸류없음",
  ""),
IF(ISERROR(FIND(",",G224,FIND(",",G224,FIND(",",G224,FIND(",",G224)+1)+1)+1)),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FIND(",",G224,FIND(",",G224,FIND(",",G224)+1)+1)-FIND(",",G224,FIND(",",G224)+1)-1)),ConditionValueTable!$A:$A,1,0)),ISERROR(VLOOKUP(TRIM(MID(G224,FIND(",",G224,FIND(",",G224,FIND(",",G224)+1)+1)+1,999)),ConditionValueTable!$A:$A,1,0))),"컨디션밸류없음",
  ""),
)))))</f>
        <v/>
      </c>
      <c r="I224" s="1">
        <f t="shared" si="172"/>
        <v>1.26</v>
      </c>
      <c r="O224" s="7" t="str">
        <f t="shared" ca="1" si="169"/>
        <v/>
      </c>
      <c r="S224" s="7" t="str">
        <f t="shared" ca="1" si="161"/>
        <v/>
      </c>
    </row>
    <row r="225" spans="1:19" x14ac:dyDescent="0.3">
      <c r="A225" s="1" t="str">
        <f t="shared" si="168"/>
        <v>LP_ReduceDmgMeleeBetter_01</v>
      </c>
      <c r="B225" s="1" t="s">
        <v>506</v>
      </c>
      <c r="C225" s="1" t="str">
        <f>IF(ISERROR(VLOOKUP(B225,AffectorValueTable!$A:$A,1,0)),"어펙터밸류없음","")</f>
        <v/>
      </c>
      <c r="D225" s="1">
        <v>1</v>
      </c>
      <c r="E225" s="1" t="str">
        <f>VLOOKUP($B225,AffectorValueTable!$1:$1048576,MATCH(AffectorValueTable!$B$1,AffectorValueTable!$1:$1,0),0)</f>
        <v>ReduceDamage</v>
      </c>
      <c r="H225" s="1" t="str">
        <f>IF(ISBLANK(G225),"",
IF(ISERROR(FIND(",",G225)),
  IF(ISERROR(VLOOKUP(G225,ConditionValueTable!$A:$A,1,0)),"컨디션밸류없음",
  ""),
IF(ISERROR(FIND(",",G225,FIND(",",G225)+1)),
  IF(OR(ISERROR(VLOOKUP(LEFT(G225,FIND(",",G225)-1),ConditionValueTable!$A:$A,1,0)),ISERROR(VLOOKUP(TRIM(MID(G225,FIND(",",G225)+1,999)),ConditionValueTable!$A:$A,1,0))),"컨디션밸류없음",
  ""),
IF(ISERROR(FIND(",",G225,FIND(",",G225,FIND(",",G225)+1)+1)),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+1,999)),ConditionValueTable!$A:$A,1,0))),"컨디션밸류없음",
  ""),
IF(ISERROR(FIND(",",G225,FIND(",",G225,FIND(",",G225,FIND(",",G225)+1)+1)+1)),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FIND(",",G225,FIND(",",G225,FIND(",",G225)+1)+1)-FIND(",",G225,FIND(",",G225)+1)-1)),ConditionValueTable!$A:$A,1,0)),ISERROR(VLOOKUP(TRIM(MID(G225,FIND(",",G225,FIND(",",G225,FIND(",",G225)+1)+1)+1,999)),ConditionValueTable!$A:$A,1,0))),"컨디션밸류없음",
  ""),
)))))</f>
        <v/>
      </c>
      <c r="I225" s="1">
        <f t="shared" si="172"/>
        <v>0.16666666666666666</v>
      </c>
      <c r="O225" s="7" t="str">
        <f t="shared" ca="1" si="169"/>
        <v/>
      </c>
      <c r="S225" s="7" t="str">
        <f t="shared" ca="1" si="161"/>
        <v/>
      </c>
    </row>
    <row r="226" spans="1:19" x14ac:dyDescent="0.3">
      <c r="A226" s="1" t="str">
        <f t="shared" si="168"/>
        <v>LP_ReduceDmgMeleeBetter_02</v>
      </c>
      <c r="B226" s="1" t="s">
        <v>506</v>
      </c>
      <c r="C226" s="1" t="str">
        <f>IF(ISERROR(VLOOKUP(B226,AffectorValueTable!$A:$A,1,0)),"어펙터밸류없음","")</f>
        <v/>
      </c>
      <c r="D226" s="1">
        <v>2</v>
      </c>
      <c r="E226" s="1" t="str">
        <f>VLOOKUP($B226,AffectorValueTable!$1:$1048576,MATCH(AffectorValueTable!$B$1,AffectorValueTable!$1:$1,0),0)</f>
        <v>ReduceDamage</v>
      </c>
      <c r="H226" s="1" t="str">
        <f>IF(ISBLANK(G226),"",
IF(ISERROR(FIND(",",G226)),
  IF(ISERROR(VLOOKUP(G226,ConditionValueTable!$A:$A,1,0)),"컨디션밸류없음",
  ""),
IF(ISERROR(FIND(",",G226,FIND(",",G226)+1)),
  IF(OR(ISERROR(VLOOKUP(LEFT(G226,FIND(",",G226)-1),ConditionValueTable!$A:$A,1,0)),ISERROR(VLOOKUP(TRIM(MID(G226,FIND(",",G226)+1,999)),ConditionValueTable!$A:$A,1,0))),"컨디션밸류없음",
  ""),
IF(ISERROR(FIND(",",G226,FIND(",",G226,FIND(",",G226)+1)+1)),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+1,999)),ConditionValueTable!$A:$A,1,0))),"컨디션밸류없음",
  ""),
IF(ISERROR(FIND(",",G226,FIND(",",G226,FIND(",",G226,FIND(",",G226)+1)+1)+1)),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FIND(",",G226,FIND(",",G226,FIND(",",G226)+1)+1)-FIND(",",G226,FIND(",",G226)+1)-1)),ConditionValueTable!$A:$A,1,0)),ISERROR(VLOOKUP(TRIM(MID(G226,FIND(",",G226,FIND(",",G226,FIND(",",G226)+1)+1)+1,999)),ConditionValueTable!$A:$A,1,0))),"컨디션밸류없음",
  ""),
)))))</f>
        <v/>
      </c>
      <c r="I226" s="1">
        <f t="shared" si="172"/>
        <v>0.35000000000000003</v>
      </c>
      <c r="O226" s="7" t="str">
        <f t="shared" ca="1" si="169"/>
        <v/>
      </c>
      <c r="S226" s="7" t="str">
        <f t="shared" ca="1" si="161"/>
        <v/>
      </c>
    </row>
    <row r="227" spans="1:19" x14ac:dyDescent="0.3">
      <c r="A227" s="1" t="str">
        <f t="shared" si="168"/>
        <v>LP_ReduceDmgMeleeBetter_03</v>
      </c>
      <c r="B227" s="1" t="s">
        <v>506</v>
      </c>
      <c r="C227" s="1" t="str">
        <f>IF(ISERROR(VLOOKUP(B227,AffectorValueTable!$A:$A,1,0)),"어펙터밸류없음","")</f>
        <v/>
      </c>
      <c r="D227" s="1">
        <v>3</v>
      </c>
      <c r="E227" s="1" t="str">
        <f>VLOOKUP($B227,AffectorValueTable!$1:$1048576,MATCH(AffectorValueTable!$B$1,AffectorValueTable!$1:$1,0),0)</f>
        <v>ReduceDamage</v>
      </c>
      <c r="H227" s="1" t="str">
        <f>IF(ISBLANK(G227),"",
IF(ISERROR(FIND(",",G227)),
  IF(ISERROR(VLOOKUP(G227,ConditionValueTable!$A:$A,1,0)),"컨디션밸류없음",
  ""),
IF(ISERROR(FIND(",",G227,FIND(",",G227)+1)),
  IF(OR(ISERROR(VLOOKUP(LEFT(G227,FIND(",",G227)-1),ConditionValueTable!$A:$A,1,0)),ISERROR(VLOOKUP(TRIM(MID(G227,FIND(",",G227)+1,999)),ConditionValueTable!$A:$A,1,0))),"컨디션밸류없음",
  ""),
IF(ISERROR(FIND(",",G227,FIND(",",G227,FIND(",",G227)+1)+1)),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+1,999)),ConditionValueTable!$A:$A,1,0))),"컨디션밸류없음",
  ""),
IF(ISERROR(FIND(",",G227,FIND(",",G227,FIND(",",G227,FIND(",",G227)+1)+1)+1)),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FIND(",",G227,FIND(",",G227,FIND(",",G227)+1)+1)-FIND(",",G227,FIND(",",G227)+1)-1)),ConditionValueTable!$A:$A,1,0)),ISERROR(VLOOKUP(TRIM(MID(G227,FIND(",",G227,FIND(",",G227,FIND(",",G227)+1)+1)+1,999)),ConditionValueTable!$A:$A,1,0))),"컨디션밸류없음",
  ""),
)))))</f>
        <v/>
      </c>
      <c r="I227" s="1">
        <f t="shared" si="172"/>
        <v>0.55000000000000004</v>
      </c>
      <c r="O227" s="7" t="str">
        <f t="shared" ca="1" si="169"/>
        <v/>
      </c>
      <c r="S227" s="7" t="str">
        <f t="shared" ca="1" si="161"/>
        <v/>
      </c>
    </row>
    <row r="228" spans="1:19" x14ac:dyDescent="0.3">
      <c r="A228" s="1" t="str">
        <f t="shared" si="168"/>
        <v>LP_ReduceDmgMeleeBetter_04</v>
      </c>
      <c r="B228" s="1" t="s">
        <v>506</v>
      </c>
      <c r="C228" s="1" t="str">
        <f>IF(ISERROR(VLOOKUP(B228,AffectorValueTable!$A:$A,1,0)),"어펙터밸류없음","")</f>
        <v/>
      </c>
      <c r="D228" s="1">
        <v>4</v>
      </c>
      <c r="E228" s="1" t="str">
        <f>VLOOKUP($B228,AffectorValueTable!$1:$1048576,MATCH(AffectorValueTable!$B$1,AffectorValueTable!$1:$1,0),0)</f>
        <v>ReduceDamage</v>
      </c>
      <c r="H228" s="1" t="str">
        <f>IF(ISBLANK(G228),"",
IF(ISERROR(FIND(",",G228)),
  IF(ISERROR(VLOOKUP(G228,ConditionValueTable!$A:$A,1,0)),"컨디션밸류없음",
  ""),
IF(ISERROR(FIND(",",G228,FIND(",",G228)+1)),
  IF(OR(ISERROR(VLOOKUP(LEFT(G228,FIND(",",G228)-1),ConditionValueTable!$A:$A,1,0)),ISERROR(VLOOKUP(TRIM(MID(G228,FIND(",",G228)+1,999)),ConditionValueTable!$A:$A,1,0))),"컨디션밸류없음",
  ""),
IF(ISERROR(FIND(",",G228,FIND(",",G228,FIND(",",G228)+1)+1)),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+1,999)),ConditionValueTable!$A:$A,1,0))),"컨디션밸류없음",
  ""),
IF(ISERROR(FIND(",",G228,FIND(",",G228,FIND(",",G228,FIND(",",G228)+1)+1)+1)),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FIND(",",G228,FIND(",",G228,FIND(",",G228)+1)+1)-FIND(",",G228,FIND(",",G228)+1)-1)),ConditionValueTable!$A:$A,1,0)),ISERROR(VLOOKUP(TRIM(MID(G228,FIND(",",G228,FIND(",",G228,FIND(",",G228)+1)+1)+1,999)),ConditionValueTable!$A:$A,1,0))),"컨디션밸류없음",
  ""),
)))))</f>
        <v/>
      </c>
      <c r="I228" s="1">
        <f t="shared" si="172"/>
        <v>0.76666666666666661</v>
      </c>
      <c r="O228" s="7" t="str">
        <f t="shared" ca="1" si="169"/>
        <v/>
      </c>
      <c r="S228" s="7" t="str">
        <f t="shared" ca="1" si="161"/>
        <v/>
      </c>
    </row>
    <row r="229" spans="1:19" x14ac:dyDescent="0.3">
      <c r="A229" s="1" t="str">
        <f t="shared" ref="A229:A233" si="173">B229&amp;"_"&amp;TEXT(D229,"00")</f>
        <v>LP_ReduceDmgMeleeBetter_05</v>
      </c>
      <c r="B229" s="1" t="s">
        <v>506</v>
      </c>
      <c r="C229" s="1" t="str">
        <f>IF(ISERROR(VLOOKUP(B229,AffectorValueTable!$A:$A,1,0)),"어펙터밸류없음","")</f>
        <v/>
      </c>
      <c r="D229" s="1">
        <v>5</v>
      </c>
      <c r="E229" s="1" t="str">
        <f>VLOOKUP($B229,AffectorValueTable!$1:$1048576,MATCH(AffectorValueTable!$B$1,AffectorValueTable!$1:$1,0),0)</f>
        <v>ReduceDamage</v>
      </c>
      <c r="H229" s="1" t="str">
        <f>IF(ISBLANK(G229),"",
IF(ISERROR(FIND(",",G229)),
  IF(ISERROR(VLOOKUP(G229,ConditionValueTable!$A:$A,1,0)),"컨디션밸류없음",
  ""),
IF(ISERROR(FIND(",",G229,FIND(",",G229)+1)),
  IF(OR(ISERROR(VLOOKUP(LEFT(G229,FIND(",",G229)-1),ConditionValueTable!$A:$A,1,0)),ISERROR(VLOOKUP(TRIM(MID(G229,FIND(",",G229)+1,999)),ConditionValueTable!$A:$A,1,0))),"컨디션밸류없음",
  ""),
IF(ISERROR(FIND(",",G229,FIND(",",G229,FIND(",",G229)+1)+1)),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+1,999)),ConditionValueTable!$A:$A,1,0))),"컨디션밸류없음",
  ""),
IF(ISERROR(FIND(",",G229,FIND(",",G229,FIND(",",G229,FIND(",",G229)+1)+1)+1)),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FIND(",",G229,FIND(",",G229,FIND(",",G229)+1)+1)-FIND(",",G229,FIND(",",G229)+1)-1)),ConditionValueTable!$A:$A,1,0)),ISERROR(VLOOKUP(TRIM(MID(G229,FIND(",",G229,FIND(",",G229,FIND(",",G229)+1)+1)+1,999)),ConditionValueTable!$A:$A,1,0))),"컨디션밸류없음",
  ""),
)))))</f>
        <v/>
      </c>
      <c r="I229" s="1">
        <f t="shared" si="172"/>
        <v>1</v>
      </c>
      <c r="O229" s="7" t="str">
        <f t="shared" ref="O229:O233" ca="1" si="174">IF(NOT(ISBLANK(N229)),N229,
IF(ISBLANK(M229),"",
VLOOKUP(M229,OFFSET(INDIRECT("$A:$B"),0,MATCH(M$1&amp;"_Verify",INDIRECT("$1:$1"),0)-1),2,0)
))</f>
        <v/>
      </c>
      <c r="S229" s="7" t="str">
        <f t="shared" ca="1" si="161"/>
        <v/>
      </c>
    </row>
    <row r="230" spans="1:19" x14ac:dyDescent="0.3">
      <c r="A230" s="1" t="str">
        <f t="shared" si="173"/>
        <v>LP_ReduceDmgMeleeBetter_06</v>
      </c>
      <c r="B230" s="1" t="s">
        <v>506</v>
      </c>
      <c r="C230" s="1" t="str">
        <f>IF(ISERROR(VLOOKUP(B230,AffectorValueTable!$A:$A,1,0)),"어펙터밸류없음","")</f>
        <v/>
      </c>
      <c r="D230" s="1">
        <v>6</v>
      </c>
      <c r="E230" s="1" t="str">
        <f>VLOOKUP($B230,AffectorValueTable!$1:$1048576,MATCH(AffectorValueTable!$B$1,AffectorValueTable!$1:$1,0),0)</f>
        <v>ReduceDamage</v>
      </c>
      <c r="H230" s="1" t="str">
        <f>IF(ISBLANK(G230),"",
IF(ISERROR(FIND(",",G230)),
  IF(ISERROR(VLOOKUP(G230,ConditionValueTable!$A:$A,1,0)),"컨디션밸류없음",
  ""),
IF(ISERROR(FIND(",",G230,FIND(",",G230)+1)),
  IF(OR(ISERROR(VLOOKUP(LEFT(G230,FIND(",",G230)-1),ConditionValueTable!$A:$A,1,0)),ISERROR(VLOOKUP(TRIM(MID(G230,FIND(",",G230)+1,999)),ConditionValueTable!$A:$A,1,0))),"컨디션밸류없음",
  ""),
IF(ISERROR(FIND(",",G230,FIND(",",G230,FIND(",",G230)+1)+1)),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+1,999)),ConditionValueTable!$A:$A,1,0))),"컨디션밸류없음",
  ""),
IF(ISERROR(FIND(",",G230,FIND(",",G230,FIND(",",G230,FIND(",",G230)+1)+1)+1)),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FIND(",",G230,FIND(",",G230,FIND(",",G230)+1)+1)-FIND(",",G230,FIND(",",G230)+1)-1)),ConditionValueTable!$A:$A,1,0)),ISERROR(VLOOKUP(TRIM(MID(G230,FIND(",",G230,FIND(",",G230,FIND(",",G230)+1)+1)+1,999)),ConditionValueTable!$A:$A,1,0))),"컨디션밸류없음",
  ""),
)))))</f>
        <v/>
      </c>
      <c r="I230" s="1">
        <f t="shared" si="172"/>
        <v>1.25</v>
      </c>
      <c r="O230" s="7" t="str">
        <f t="shared" ca="1" si="174"/>
        <v/>
      </c>
      <c r="S230" s="7" t="str">
        <f t="shared" ca="1" si="161"/>
        <v/>
      </c>
    </row>
    <row r="231" spans="1:19" x14ac:dyDescent="0.3">
      <c r="A231" s="1" t="str">
        <f t="shared" si="173"/>
        <v>LP_ReduceDmgMeleeBetter_07</v>
      </c>
      <c r="B231" s="1" t="s">
        <v>506</v>
      </c>
      <c r="C231" s="1" t="str">
        <f>IF(ISERROR(VLOOKUP(B231,AffectorValueTable!$A:$A,1,0)),"어펙터밸류없음","")</f>
        <v/>
      </c>
      <c r="D231" s="1">
        <v>7</v>
      </c>
      <c r="E231" s="1" t="str">
        <f>VLOOKUP($B231,AffectorValueTable!$1:$1048576,MATCH(AffectorValueTable!$B$1,AffectorValueTable!$1:$1,0),0)</f>
        <v>ReduceDamage</v>
      </c>
      <c r="H231" s="1" t="str">
        <f>IF(ISBLANK(G231),"",
IF(ISERROR(FIND(",",G231)),
  IF(ISERROR(VLOOKUP(G231,ConditionValueTable!$A:$A,1,0)),"컨디션밸류없음",
  ""),
IF(ISERROR(FIND(",",G231,FIND(",",G231)+1)),
  IF(OR(ISERROR(VLOOKUP(LEFT(G231,FIND(",",G231)-1),ConditionValueTable!$A:$A,1,0)),ISERROR(VLOOKUP(TRIM(MID(G231,FIND(",",G231)+1,999)),ConditionValueTable!$A:$A,1,0))),"컨디션밸류없음",
  ""),
IF(ISERROR(FIND(",",G231,FIND(",",G231,FIND(",",G231)+1)+1)),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+1,999)),ConditionValueTable!$A:$A,1,0))),"컨디션밸류없음",
  ""),
IF(ISERROR(FIND(",",G231,FIND(",",G231,FIND(",",G231,FIND(",",G231)+1)+1)+1)),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FIND(",",G231,FIND(",",G231,FIND(",",G231)+1)+1)-FIND(",",G231,FIND(",",G231)+1)-1)),ConditionValueTable!$A:$A,1,0)),ISERROR(VLOOKUP(TRIM(MID(G231,FIND(",",G231,FIND(",",G231,FIND(",",G231)+1)+1)+1,999)),ConditionValueTable!$A:$A,1,0))),"컨디션밸류없음",
  ""),
)))))</f>
        <v/>
      </c>
      <c r="I231" s="1">
        <f t="shared" si="172"/>
        <v>1.5166666666666666</v>
      </c>
      <c r="O231" s="7" t="str">
        <f t="shared" ca="1" si="174"/>
        <v/>
      </c>
      <c r="S231" s="7" t="str">
        <f t="shared" ca="1" si="161"/>
        <v/>
      </c>
    </row>
    <row r="232" spans="1:19" x14ac:dyDescent="0.3">
      <c r="A232" s="1" t="str">
        <f t="shared" si="173"/>
        <v>LP_ReduceDmgMeleeBetter_08</v>
      </c>
      <c r="B232" s="1" t="s">
        <v>506</v>
      </c>
      <c r="C232" s="1" t="str">
        <f>IF(ISERROR(VLOOKUP(B232,AffectorValueTable!$A:$A,1,0)),"어펙터밸류없음","")</f>
        <v/>
      </c>
      <c r="D232" s="1">
        <v>8</v>
      </c>
      <c r="E232" s="1" t="str">
        <f>VLOOKUP($B232,AffectorValueTable!$1:$1048576,MATCH(AffectorValueTable!$B$1,AffectorValueTable!$1:$1,0),0)</f>
        <v>ReduceDamage</v>
      </c>
      <c r="H232" s="1" t="str">
        <f>IF(ISBLANK(G232),"",
IF(ISERROR(FIND(",",G232)),
  IF(ISERROR(VLOOKUP(G232,ConditionValueTable!$A:$A,1,0)),"컨디션밸류없음",
  ""),
IF(ISERROR(FIND(",",G232,FIND(",",G232)+1)),
  IF(OR(ISERROR(VLOOKUP(LEFT(G232,FIND(",",G232)-1),ConditionValueTable!$A:$A,1,0)),ISERROR(VLOOKUP(TRIM(MID(G232,FIND(",",G232)+1,999)),ConditionValueTable!$A:$A,1,0))),"컨디션밸류없음",
  ""),
IF(ISERROR(FIND(",",G232,FIND(",",G232,FIND(",",G232)+1)+1)),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+1,999)),ConditionValueTable!$A:$A,1,0))),"컨디션밸류없음",
  ""),
IF(ISERROR(FIND(",",G232,FIND(",",G232,FIND(",",G232,FIND(",",G232)+1)+1)+1)),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FIND(",",G232,FIND(",",G232,FIND(",",G232)+1)+1)-FIND(",",G232,FIND(",",G232)+1)-1)),ConditionValueTable!$A:$A,1,0)),ISERROR(VLOOKUP(TRIM(MID(G232,FIND(",",G232,FIND(",",G232,FIND(",",G232)+1)+1)+1,999)),ConditionValueTable!$A:$A,1,0))),"컨디션밸류없음",
  ""),
)))))</f>
        <v/>
      </c>
      <c r="I232" s="1">
        <f t="shared" si="172"/>
        <v>1.8</v>
      </c>
      <c r="O232" s="7" t="str">
        <f t="shared" ca="1" si="174"/>
        <v/>
      </c>
      <c r="S232" s="7" t="str">
        <f t="shared" ca="1" si="161"/>
        <v/>
      </c>
    </row>
    <row r="233" spans="1:19" x14ac:dyDescent="0.3">
      <c r="A233" s="1" t="str">
        <f t="shared" si="173"/>
        <v>LP_ReduceDmgMeleeBetter_09</v>
      </c>
      <c r="B233" s="1" t="s">
        <v>506</v>
      </c>
      <c r="C233" s="1" t="str">
        <f>IF(ISERROR(VLOOKUP(B233,AffectorValueTable!$A:$A,1,0)),"어펙터밸류없음","")</f>
        <v/>
      </c>
      <c r="D233" s="1">
        <v>9</v>
      </c>
      <c r="E233" s="1" t="str">
        <f>VLOOKUP($B233,AffectorValueTable!$1:$1048576,MATCH(AffectorValueTable!$B$1,AffectorValueTable!$1:$1,0),0)</f>
        <v>ReduceDamage</v>
      </c>
      <c r="H233" s="1" t="str">
        <f>IF(ISBLANK(G233),"",
IF(ISERROR(FIND(",",G233)),
  IF(ISERROR(VLOOKUP(G233,ConditionValueTable!$A:$A,1,0)),"컨디션밸류없음",
  ""),
IF(ISERROR(FIND(",",G233,FIND(",",G233)+1)),
  IF(OR(ISERROR(VLOOKUP(LEFT(G233,FIND(",",G233)-1),ConditionValueTable!$A:$A,1,0)),ISERROR(VLOOKUP(TRIM(MID(G233,FIND(",",G233)+1,999)),ConditionValueTable!$A:$A,1,0))),"컨디션밸류없음",
  ""),
IF(ISERROR(FIND(",",G233,FIND(",",G233,FIND(",",G233)+1)+1)),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+1,999)),ConditionValueTable!$A:$A,1,0))),"컨디션밸류없음",
  ""),
IF(ISERROR(FIND(",",G233,FIND(",",G233,FIND(",",G233,FIND(",",G233)+1)+1)+1)),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FIND(",",G233,FIND(",",G233,FIND(",",G233)+1)+1)-FIND(",",G233,FIND(",",G233)+1)-1)),ConditionValueTable!$A:$A,1,0)),ISERROR(VLOOKUP(TRIM(MID(G233,FIND(",",G233,FIND(",",G233,FIND(",",G233)+1)+1)+1,999)),ConditionValueTable!$A:$A,1,0))),"컨디션밸류없음",
  ""),
)))))</f>
        <v/>
      </c>
      <c r="I233" s="1">
        <f t="shared" si="172"/>
        <v>2.1</v>
      </c>
      <c r="O233" s="7" t="str">
        <f t="shared" ca="1" si="174"/>
        <v/>
      </c>
      <c r="S233" s="7" t="str">
        <f t="shared" ca="1" si="161"/>
        <v/>
      </c>
    </row>
    <row r="234" spans="1:19" x14ac:dyDescent="0.3">
      <c r="A234" s="1" t="str">
        <f t="shared" si="165"/>
        <v>LP_ReduceDmgClose_01</v>
      </c>
      <c r="B234" s="1" t="s">
        <v>269</v>
      </c>
      <c r="C234" s="1" t="str">
        <f>IF(ISERROR(VLOOKUP(B234,AffectorValueTable!$A:$A,1,0)),"어펙터밸류없음","")</f>
        <v/>
      </c>
      <c r="D234" s="1">
        <v>1</v>
      </c>
      <c r="E234" s="1" t="str">
        <f>VLOOKUP($B234,AffectorValueTable!$1:$1048576,MATCH(AffectorValueTable!$B$1,AffectorValueTable!$1:$1,0),0)</f>
        <v>ReduceDamage</v>
      </c>
      <c r="H234" s="1" t="str">
        <f>IF(ISBLANK(G234),"",
IF(ISERROR(FIND(",",G234)),
  IF(ISERROR(VLOOKUP(G234,ConditionValueTable!$A:$A,1,0)),"컨디션밸류없음",
  ""),
IF(ISERROR(FIND(",",G234,FIND(",",G234)+1)),
  IF(OR(ISERROR(VLOOKUP(LEFT(G234,FIND(",",G234)-1),ConditionValueTable!$A:$A,1,0)),ISERROR(VLOOKUP(TRIM(MID(G234,FIND(",",G234)+1,999)),ConditionValueTable!$A:$A,1,0))),"컨디션밸류없음",
  ""),
IF(ISERROR(FIND(",",G234,FIND(",",G234,FIND(",",G234)+1)+1)),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+1,999)),ConditionValueTable!$A:$A,1,0))),"컨디션밸류없음",
  ""),
IF(ISERROR(FIND(",",G234,FIND(",",G234,FIND(",",G234,FIND(",",G234)+1)+1)+1)),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FIND(",",G234,FIND(",",G234,FIND(",",G234)+1)+1)-FIND(",",G234,FIND(",",G234)+1)-1)),ConditionValueTable!$A:$A,1,0)),ISERROR(VLOOKUP(TRIM(MID(G234,FIND(",",G234,FIND(",",G234,FIND(",",G234)+1)+1)+1,999)),ConditionValueTable!$A:$A,1,0))),"컨디션밸류없음",
  ""),
)))))</f>
        <v/>
      </c>
      <c r="K234" s="1">
        <f t="shared" ref="K234:K251" si="175">J116*4/6</f>
        <v>9.9999999999999992E-2</v>
      </c>
      <c r="O234" s="7" t="str">
        <f t="shared" ca="1" si="164"/>
        <v/>
      </c>
      <c r="S234" s="7" t="str">
        <f t="shared" ca="1" si="161"/>
        <v/>
      </c>
    </row>
    <row r="235" spans="1:19" x14ac:dyDescent="0.3">
      <c r="A235" s="1" t="str">
        <f t="shared" si="165"/>
        <v>LP_ReduceDmgClose_02</v>
      </c>
      <c r="B235" s="1" t="s">
        <v>269</v>
      </c>
      <c r="C235" s="1" t="str">
        <f>IF(ISERROR(VLOOKUP(B235,AffectorValueTable!$A:$A,1,0)),"어펙터밸류없음","")</f>
        <v/>
      </c>
      <c r="D235" s="1">
        <v>2</v>
      </c>
      <c r="E235" s="1" t="str">
        <f>VLOOKUP($B235,AffectorValueTable!$1:$1048576,MATCH(AffectorValueTable!$B$1,AffectorValueTable!$1:$1,0),0)</f>
        <v>ReduceDamage</v>
      </c>
      <c r="H235" s="1" t="str">
        <f>IF(ISBLANK(G235),"",
IF(ISERROR(FIND(",",G235)),
  IF(ISERROR(VLOOKUP(G235,ConditionValueTable!$A:$A,1,0)),"컨디션밸류없음",
  ""),
IF(ISERROR(FIND(",",G235,FIND(",",G235)+1)),
  IF(OR(ISERROR(VLOOKUP(LEFT(G235,FIND(",",G235)-1),ConditionValueTable!$A:$A,1,0)),ISERROR(VLOOKUP(TRIM(MID(G235,FIND(",",G235)+1,999)),ConditionValueTable!$A:$A,1,0))),"컨디션밸류없음",
  ""),
IF(ISERROR(FIND(",",G235,FIND(",",G235,FIND(",",G235)+1)+1)),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+1,999)),ConditionValueTable!$A:$A,1,0))),"컨디션밸류없음",
  ""),
IF(ISERROR(FIND(",",G235,FIND(",",G235,FIND(",",G235,FIND(",",G235)+1)+1)+1)),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FIND(",",G235,FIND(",",G235,FIND(",",G235)+1)+1)-FIND(",",G235,FIND(",",G235)+1)-1)),ConditionValueTable!$A:$A,1,0)),ISERROR(VLOOKUP(TRIM(MID(G235,FIND(",",G235,FIND(",",G235,FIND(",",G235)+1)+1)+1,999)),ConditionValueTable!$A:$A,1,0))),"컨디션밸류없음",
  ""),
)))))</f>
        <v/>
      </c>
      <c r="K235" s="1">
        <f t="shared" si="175"/>
        <v>0.21</v>
      </c>
      <c r="O235" s="7" t="str">
        <f t="shared" ca="1" si="164"/>
        <v/>
      </c>
      <c r="S235" s="7" t="str">
        <f t="shared" ca="1" si="161"/>
        <v/>
      </c>
    </row>
    <row r="236" spans="1:19" x14ac:dyDescent="0.3">
      <c r="A236" s="1" t="str">
        <f t="shared" si="165"/>
        <v>LP_ReduceDmgClose_03</v>
      </c>
      <c r="B236" s="1" t="s">
        <v>269</v>
      </c>
      <c r="C236" s="1" t="str">
        <f>IF(ISERROR(VLOOKUP(B236,AffectorValueTable!$A:$A,1,0)),"어펙터밸류없음","")</f>
        <v/>
      </c>
      <c r="D236" s="1">
        <v>3</v>
      </c>
      <c r="E236" s="1" t="str">
        <f>VLOOKUP($B236,AffectorValueTable!$1:$1048576,MATCH(AffectorValueTable!$B$1,AffectorValueTable!$1:$1,0),0)</f>
        <v>ReduceDamage</v>
      </c>
      <c r="H236" s="1" t="str">
        <f>IF(ISBLANK(G236),"",
IF(ISERROR(FIND(",",G236)),
  IF(ISERROR(VLOOKUP(G236,ConditionValueTable!$A:$A,1,0)),"컨디션밸류없음",
  ""),
IF(ISERROR(FIND(",",G236,FIND(",",G236)+1)),
  IF(OR(ISERROR(VLOOKUP(LEFT(G236,FIND(",",G236)-1),ConditionValueTable!$A:$A,1,0)),ISERROR(VLOOKUP(TRIM(MID(G236,FIND(",",G236)+1,999)),ConditionValueTable!$A:$A,1,0))),"컨디션밸류없음",
  ""),
IF(ISERROR(FIND(",",G236,FIND(",",G236,FIND(",",G236)+1)+1)),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+1,999)),ConditionValueTable!$A:$A,1,0))),"컨디션밸류없음",
  ""),
IF(ISERROR(FIND(",",G236,FIND(",",G236,FIND(",",G236,FIND(",",G236)+1)+1)+1)),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FIND(",",G236,FIND(",",G236,FIND(",",G236)+1)+1)-FIND(",",G236,FIND(",",G236)+1)-1)),ConditionValueTable!$A:$A,1,0)),ISERROR(VLOOKUP(TRIM(MID(G236,FIND(",",G236,FIND(",",G236,FIND(",",G236)+1)+1)+1,999)),ConditionValueTable!$A:$A,1,0))),"컨디션밸류없음",
  ""),
)))))</f>
        <v/>
      </c>
      <c r="K236" s="1">
        <f t="shared" si="175"/>
        <v>0.33</v>
      </c>
      <c r="O236" s="7" t="str">
        <f t="shared" ca="1" si="164"/>
        <v/>
      </c>
      <c r="S236" s="7" t="str">
        <f t="shared" ca="1" si="161"/>
        <v/>
      </c>
    </row>
    <row r="237" spans="1:19" x14ac:dyDescent="0.3">
      <c r="A237" s="1" t="str">
        <f t="shared" si="165"/>
        <v>LP_ReduceDmgClose_04</v>
      </c>
      <c r="B237" s="1" t="s">
        <v>269</v>
      </c>
      <c r="C237" s="1" t="str">
        <f>IF(ISERROR(VLOOKUP(B237,AffectorValueTable!$A:$A,1,0)),"어펙터밸류없음","")</f>
        <v/>
      </c>
      <c r="D237" s="1">
        <v>4</v>
      </c>
      <c r="E237" s="1" t="str">
        <f>VLOOKUP($B237,AffectorValueTable!$1:$1048576,MATCH(AffectorValueTable!$B$1,AffectorValueTable!$1:$1,0),0)</f>
        <v>ReduceDamage</v>
      </c>
      <c r="H237" s="1" t="str">
        <f>IF(ISBLANK(G237),"",
IF(ISERROR(FIND(",",G237)),
  IF(ISERROR(VLOOKUP(G237,ConditionValueTable!$A:$A,1,0)),"컨디션밸류없음",
  ""),
IF(ISERROR(FIND(",",G237,FIND(",",G237)+1)),
  IF(OR(ISERROR(VLOOKUP(LEFT(G237,FIND(",",G237)-1),ConditionValueTable!$A:$A,1,0)),ISERROR(VLOOKUP(TRIM(MID(G237,FIND(",",G237)+1,999)),ConditionValueTable!$A:$A,1,0))),"컨디션밸류없음",
  ""),
IF(ISERROR(FIND(",",G237,FIND(",",G237,FIND(",",G237)+1)+1)),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+1,999)),ConditionValueTable!$A:$A,1,0))),"컨디션밸류없음",
  ""),
IF(ISERROR(FIND(",",G237,FIND(",",G237,FIND(",",G237,FIND(",",G237)+1)+1)+1)),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FIND(",",G237,FIND(",",G237,FIND(",",G237)+1)+1)-FIND(",",G237,FIND(",",G237)+1)-1)),ConditionValueTable!$A:$A,1,0)),ISERROR(VLOOKUP(TRIM(MID(G237,FIND(",",G237,FIND(",",G237,FIND(",",G237)+1)+1)+1,999)),ConditionValueTable!$A:$A,1,0))),"컨디션밸류없음",
  ""),
)))))</f>
        <v/>
      </c>
      <c r="K237" s="1">
        <f t="shared" si="175"/>
        <v>0.45999999999999996</v>
      </c>
      <c r="O237" s="7" t="str">
        <f t="shared" ca="1" si="164"/>
        <v/>
      </c>
      <c r="S237" s="7" t="str">
        <f t="shared" ref="S237:S280" ca="1" si="176">IF(NOT(ISBLANK(R237)),R237,
IF(ISBLANK(Q237),"",
VLOOKUP(Q237,OFFSET(INDIRECT("$A:$B"),0,MATCH(Q$1&amp;"_Verify",INDIRECT("$1:$1"),0)-1),2,0)
))</f>
        <v/>
      </c>
    </row>
    <row r="238" spans="1:19" x14ac:dyDescent="0.3">
      <c r="A238" s="1" t="str">
        <f t="shared" ref="A238:A255" si="177">B238&amp;"_"&amp;TEXT(D238,"00")</f>
        <v>LP_ReduceDmgClose_05</v>
      </c>
      <c r="B238" s="1" t="s">
        <v>269</v>
      </c>
      <c r="C238" s="1" t="str">
        <f>IF(ISERROR(VLOOKUP(B238,AffectorValueTable!$A:$A,1,0)),"어펙터밸류없음","")</f>
        <v/>
      </c>
      <c r="D238" s="1">
        <v>5</v>
      </c>
      <c r="E238" s="1" t="str">
        <f>VLOOKUP($B238,AffectorValueTable!$1:$1048576,MATCH(AffectorValueTable!$B$1,AffectorValueTable!$1:$1,0),0)</f>
        <v>ReduceDamage</v>
      </c>
      <c r="H238" s="1" t="str">
        <f>IF(ISBLANK(G238),"",
IF(ISERROR(FIND(",",G238)),
  IF(ISERROR(VLOOKUP(G238,ConditionValueTable!$A:$A,1,0)),"컨디션밸류없음",
  ""),
IF(ISERROR(FIND(",",G238,FIND(",",G238)+1)),
  IF(OR(ISERROR(VLOOKUP(LEFT(G238,FIND(",",G238)-1),ConditionValueTable!$A:$A,1,0)),ISERROR(VLOOKUP(TRIM(MID(G238,FIND(",",G238)+1,999)),ConditionValueTable!$A:$A,1,0))),"컨디션밸류없음",
  ""),
IF(ISERROR(FIND(",",G238,FIND(",",G238,FIND(",",G238)+1)+1)),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+1,999)),ConditionValueTable!$A:$A,1,0))),"컨디션밸류없음",
  ""),
IF(ISERROR(FIND(",",G238,FIND(",",G238,FIND(",",G238,FIND(",",G238)+1)+1)+1)),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FIND(",",G238,FIND(",",G238,FIND(",",G238)+1)+1)-FIND(",",G238,FIND(",",G238)+1)-1)),ConditionValueTable!$A:$A,1,0)),ISERROR(VLOOKUP(TRIM(MID(G238,FIND(",",G238,FIND(",",G238,FIND(",",G238)+1)+1)+1,999)),ConditionValueTable!$A:$A,1,0))),"컨디션밸류없음",
  ""),
)))))</f>
        <v/>
      </c>
      <c r="K238" s="1">
        <f t="shared" si="175"/>
        <v>0.6</v>
      </c>
      <c r="O238" s="7" t="str">
        <f t="shared" ca="1" si="164"/>
        <v/>
      </c>
      <c r="S238" s="7" t="str">
        <f t="shared" ca="1" si="176"/>
        <v/>
      </c>
    </row>
    <row r="239" spans="1:19" x14ac:dyDescent="0.3">
      <c r="A239" s="1" t="str">
        <f t="shared" si="177"/>
        <v>LP_ReduceDmgClose_06</v>
      </c>
      <c r="B239" s="1" t="s">
        <v>269</v>
      </c>
      <c r="C239" s="1" t="str">
        <f>IF(ISERROR(VLOOKUP(B239,AffectorValueTable!$A:$A,1,0)),"어펙터밸류없음","")</f>
        <v/>
      </c>
      <c r="D239" s="1">
        <v>6</v>
      </c>
      <c r="E239" s="1" t="str">
        <f>VLOOKUP($B239,AffectorValueTable!$1:$1048576,MATCH(AffectorValueTable!$B$1,AffectorValueTable!$1:$1,0),0)</f>
        <v>ReduceDamage</v>
      </c>
      <c r="H239" s="1" t="str">
        <f>IF(ISBLANK(G239),"",
IF(ISERROR(FIND(",",G239)),
  IF(ISERROR(VLOOKUP(G239,ConditionValueTable!$A:$A,1,0)),"컨디션밸류없음",
  ""),
IF(ISERROR(FIND(",",G239,FIND(",",G239)+1)),
  IF(OR(ISERROR(VLOOKUP(LEFT(G239,FIND(",",G239)-1),ConditionValueTable!$A:$A,1,0)),ISERROR(VLOOKUP(TRIM(MID(G239,FIND(",",G239)+1,999)),ConditionValueTable!$A:$A,1,0))),"컨디션밸류없음",
  ""),
IF(ISERROR(FIND(",",G239,FIND(",",G239,FIND(",",G239)+1)+1)),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+1,999)),ConditionValueTable!$A:$A,1,0))),"컨디션밸류없음",
  ""),
IF(ISERROR(FIND(",",G239,FIND(",",G239,FIND(",",G239,FIND(",",G239)+1)+1)+1)),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FIND(",",G239,FIND(",",G239,FIND(",",G239)+1)+1)-FIND(",",G239,FIND(",",G239)+1)-1)),ConditionValueTable!$A:$A,1,0)),ISERROR(VLOOKUP(TRIM(MID(G239,FIND(",",G239,FIND(",",G239,FIND(",",G239)+1)+1)+1,999)),ConditionValueTable!$A:$A,1,0))),"컨디션밸류없음",
  ""),
)))))</f>
        <v/>
      </c>
      <c r="K239" s="1">
        <f t="shared" si="175"/>
        <v>0.75</v>
      </c>
      <c r="O239" s="7" t="str">
        <f t="shared" ca="1" si="164"/>
        <v/>
      </c>
      <c r="S239" s="7" t="str">
        <f t="shared" ca="1" si="176"/>
        <v/>
      </c>
    </row>
    <row r="240" spans="1:19" x14ac:dyDescent="0.3">
      <c r="A240" s="1" t="str">
        <f t="shared" si="177"/>
        <v>LP_ReduceDmgClose_07</v>
      </c>
      <c r="B240" s="1" t="s">
        <v>269</v>
      </c>
      <c r="C240" s="1" t="str">
        <f>IF(ISERROR(VLOOKUP(B240,AffectorValueTable!$A:$A,1,0)),"어펙터밸류없음","")</f>
        <v/>
      </c>
      <c r="D240" s="1">
        <v>7</v>
      </c>
      <c r="E240" s="1" t="str">
        <f>VLOOKUP($B240,AffectorValueTable!$1:$1048576,MATCH(AffectorValueTable!$B$1,AffectorValueTable!$1:$1,0),0)</f>
        <v>ReduceDamage</v>
      </c>
      <c r="H240" s="1" t="str">
        <f>IF(ISBLANK(G240),"",
IF(ISERROR(FIND(",",G240)),
  IF(ISERROR(VLOOKUP(G240,ConditionValueTable!$A:$A,1,0)),"컨디션밸류없음",
  ""),
IF(ISERROR(FIND(",",G240,FIND(",",G240)+1)),
  IF(OR(ISERROR(VLOOKUP(LEFT(G240,FIND(",",G240)-1),ConditionValueTable!$A:$A,1,0)),ISERROR(VLOOKUP(TRIM(MID(G240,FIND(",",G240)+1,999)),ConditionValueTable!$A:$A,1,0))),"컨디션밸류없음",
  ""),
IF(ISERROR(FIND(",",G240,FIND(",",G240,FIND(",",G240)+1)+1)),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+1,999)),ConditionValueTable!$A:$A,1,0))),"컨디션밸류없음",
  ""),
IF(ISERROR(FIND(",",G240,FIND(",",G240,FIND(",",G240,FIND(",",G240)+1)+1)+1)),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FIND(",",G240,FIND(",",G240,FIND(",",G240)+1)+1)-FIND(",",G240,FIND(",",G240)+1)-1)),ConditionValueTable!$A:$A,1,0)),ISERROR(VLOOKUP(TRIM(MID(G240,FIND(",",G240,FIND(",",G240,FIND(",",G240)+1)+1)+1,999)),ConditionValueTable!$A:$A,1,0))),"컨디션밸류없음",
  ""),
)))))</f>
        <v/>
      </c>
      <c r="K240" s="1">
        <f t="shared" si="175"/>
        <v>0.91000000000000014</v>
      </c>
      <c r="O240" s="7" t="str">
        <f t="shared" ca="1" si="164"/>
        <v/>
      </c>
      <c r="S240" s="7" t="str">
        <f t="shared" ca="1" si="176"/>
        <v/>
      </c>
    </row>
    <row r="241" spans="1:19" x14ac:dyDescent="0.3">
      <c r="A241" s="1" t="str">
        <f t="shared" si="177"/>
        <v>LP_ReduceDmgClose_08</v>
      </c>
      <c r="B241" s="1" t="s">
        <v>269</v>
      </c>
      <c r="C241" s="1" t="str">
        <f>IF(ISERROR(VLOOKUP(B241,AffectorValueTable!$A:$A,1,0)),"어펙터밸류없음","")</f>
        <v/>
      </c>
      <c r="D241" s="1">
        <v>8</v>
      </c>
      <c r="E241" s="1" t="str">
        <f>VLOOKUP($B241,AffectorValueTable!$1:$1048576,MATCH(AffectorValueTable!$B$1,AffectorValueTable!$1:$1,0),0)</f>
        <v>ReduceDamage</v>
      </c>
      <c r="H241" s="1" t="str">
        <f>IF(ISBLANK(G241),"",
IF(ISERROR(FIND(",",G241)),
  IF(ISERROR(VLOOKUP(G241,ConditionValueTable!$A:$A,1,0)),"컨디션밸류없음",
  ""),
IF(ISERROR(FIND(",",G241,FIND(",",G241)+1)),
  IF(OR(ISERROR(VLOOKUP(LEFT(G241,FIND(",",G241)-1),ConditionValueTable!$A:$A,1,0)),ISERROR(VLOOKUP(TRIM(MID(G241,FIND(",",G241)+1,999)),ConditionValueTable!$A:$A,1,0))),"컨디션밸류없음",
  ""),
IF(ISERROR(FIND(",",G241,FIND(",",G241,FIND(",",G241)+1)+1)),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+1,999)),ConditionValueTable!$A:$A,1,0))),"컨디션밸류없음",
  ""),
IF(ISERROR(FIND(",",G241,FIND(",",G241,FIND(",",G241,FIND(",",G241)+1)+1)+1)),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FIND(",",G241,FIND(",",G241,FIND(",",G241)+1)+1)-FIND(",",G241,FIND(",",G241)+1)-1)),ConditionValueTable!$A:$A,1,0)),ISERROR(VLOOKUP(TRIM(MID(G241,FIND(",",G241,FIND(",",G241,FIND(",",G241)+1)+1)+1,999)),ConditionValueTable!$A:$A,1,0))),"컨디션밸류없음",
  ""),
)))))</f>
        <v/>
      </c>
      <c r="K241" s="1">
        <f t="shared" si="175"/>
        <v>1.08</v>
      </c>
      <c r="O241" s="7" t="str">
        <f t="shared" ca="1" si="164"/>
        <v/>
      </c>
      <c r="S241" s="7" t="str">
        <f t="shared" ca="1" si="176"/>
        <v/>
      </c>
    </row>
    <row r="242" spans="1:19" x14ac:dyDescent="0.3">
      <c r="A242" s="1" t="str">
        <f t="shared" si="177"/>
        <v>LP_ReduceDmgClose_09</v>
      </c>
      <c r="B242" s="1" t="s">
        <v>269</v>
      </c>
      <c r="C242" s="1" t="str">
        <f>IF(ISERROR(VLOOKUP(B242,AffectorValueTable!$A:$A,1,0)),"어펙터밸류없음","")</f>
        <v/>
      </c>
      <c r="D242" s="1">
        <v>9</v>
      </c>
      <c r="E242" s="1" t="str">
        <f>VLOOKUP($B242,AffectorValueTable!$1:$1048576,MATCH(AffectorValueTable!$B$1,AffectorValueTable!$1:$1,0),0)</f>
        <v>ReduceDamage</v>
      </c>
      <c r="H242" s="1" t="str">
        <f>IF(ISBLANK(G242),"",
IF(ISERROR(FIND(",",G242)),
  IF(ISERROR(VLOOKUP(G242,ConditionValueTable!$A:$A,1,0)),"컨디션밸류없음",
  ""),
IF(ISERROR(FIND(",",G242,FIND(",",G242)+1)),
  IF(OR(ISERROR(VLOOKUP(LEFT(G242,FIND(",",G242)-1),ConditionValueTable!$A:$A,1,0)),ISERROR(VLOOKUP(TRIM(MID(G242,FIND(",",G242)+1,999)),ConditionValueTable!$A:$A,1,0))),"컨디션밸류없음",
  ""),
IF(ISERROR(FIND(",",G242,FIND(",",G242,FIND(",",G242)+1)+1)),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+1,999)),ConditionValueTable!$A:$A,1,0))),"컨디션밸류없음",
  ""),
IF(ISERROR(FIND(",",G242,FIND(",",G242,FIND(",",G242,FIND(",",G242)+1)+1)+1)),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FIND(",",G242,FIND(",",G242,FIND(",",G242)+1)+1)-FIND(",",G242,FIND(",",G242)+1)-1)),ConditionValueTable!$A:$A,1,0)),ISERROR(VLOOKUP(TRIM(MID(G242,FIND(",",G242,FIND(",",G242,FIND(",",G242)+1)+1)+1,999)),ConditionValueTable!$A:$A,1,0))),"컨디션밸류없음",
  ""),
)))))</f>
        <v/>
      </c>
      <c r="K242" s="1">
        <f t="shared" si="175"/>
        <v>1.26</v>
      </c>
      <c r="O242" s="7" t="str">
        <f t="shared" ca="1" si="164"/>
        <v/>
      </c>
      <c r="S242" s="7" t="str">
        <f t="shared" ca="1" si="176"/>
        <v/>
      </c>
    </row>
    <row r="243" spans="1:19" x14ac:dyDescent="0.3">
      <c r="A243" s="1" t="str">
        <f t="shared" si="177"/>
        <v>LP_ReduceDmgCloseBetter_01</v>
      </c>
      <c r="B243" s="1" t="s">
        <v>508</v>
      </c>
      <c r="C243" s="1" t="str">
        <f>IF(ISERROR(VLOOKUP(B243,AffectorValueTable!$A:$A,1,0)),"어펙터밸류없음","")</f>
        <v/>
      </c>
      <c r="D243" s="1">
        <v>1</v>
      </c>
      <c r="E243" s="1" t="str">
        <f>VLOOKUP($B243,AffectorValueTable!$1:$1048576,MATCH(AffectorValueTable!$B$1,AffectorValueTable!$1:$1,0),0)</f>
        <v>ReduceDamage</v>
      </c>
      <c r="H243" s="1" t="str">
        <f>IF(ISBLANK(G243),"",
IF(ISERROR(FIND(",",G243)),
  IF(ISERROR(VLOOKUP(G243,ConditionValueTable!$A:$A,1,0)),"컨디션밸류없음",
  ""),
IF(ISERROR(FIND(",",G243,FIND(",",G243)+1)),
  IF(OR(ISERROR(VLOOKUP(LEFT(G243,FIND(",",G243)-1),ConditionValueTable!$A:$A,1,0)),ISERROR(VLOOKUP(TRIM(MID(G243,FIND(",",G243)+1,999)),ConditionValueTable!$A:$A,1,0))),"컨디션밸류없음",
  ""),
IF(ISERROR(FIND(",",G243,FIND(",",G243,FIND(",",G243)+1)+1)),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+1,999)),ConditionValueTable!$A:$A,1,0))),"컨디션밸류없음",
  ""),
IF(ISERROR(FIND(",",G243,FIND(",",G243,FIND(",",G243,FIND(",",G243)+1)+1)+1)),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FIND(",",G243,FIND(",",G243,FIND(",",G243)+1)+1)-FIND(",",G243,FIND(",",G243)+1)-1)),ConditionValueTable!$A:$A,1,0)),ISERROR(VLOOKUP(TRIM(MID(G243,FIND(",",G243,FIND(",",G243,FIND(",",G243)+1)+1)+1,999)),ConditionValueTable!$A:$A,1,0))),"컨디션밸류없음",
  ""),
)))))</f>
        <v/>
      </c>
      <c r="K243" s="1">
        <f t="shared" si="175"/>
        <v>0.16666666666666666</v>
      </c>
      <c r="O243" s="7" t="str">
        <f t="shared" ref="O243:O260" ca="1" si="178">IF(NOT(ISBLANK(N243)),N243,
IF(ISBLANK(M243),"",
VLOOKUP(M243,OFFSET(INDIRECT("$A:$B"),0,MATCH(M$1&amp;"_Verify",INDIRECT("$1:$1"),0)-1),2,0)
))</f>
        <v/>
      </c>
      <c r="S243" s="7" t="str">
        <f t="shared" ca="1" si="176"/>
        <v/>
      </c>
    </row>
    <row r="244" spans="1:19" x14ac:dyDescent="0.3">
      <c r="A244" s="1" t="str">
        <f t="shared" si="177"/>
        <v>LP_ReduceDmgCloseBetter_02</v>
      </c>
      <c r="B244" s="1" t="s">
        <v>508</v>
      </c>
      <c r="C244" s="1" t="str">
        <f>IF(ISERROR(VLOOKUP(B244,AffectorValueTable!$A:$A,1,0)),"어펙터밸류없음","")</f>
        <v/>
      </c>
      <c r="D244" s="1">
        <v>2</v>
      </c>
      <c r="E244" s="1" t="str">
        <f>VLOOKUP($B244,AffectorValueTable!$1:$1048576,MATCH(AffectorValueTable!$B$1,AffectorValueTable!$1:$1,0),0)</f>
        <v>ReduceDamage</v>
      </c>
      <c r="H244" s="1" t="str">
        <f>IF(ISBLANK(G244),"",
IF(ISERROR(FIND(",",G244)),
  IF(ISERROR(VLOOKUP(G244,ConditionValueTable!$A:$A,1,0)),"컨디션밸류없음",
  ""),
IF(ISERROR(FIND(",",G244,FIND(",",G244)+1)),
  IF(OR(ISERROR(VLOOKUP(LEFT(G244,FIND(",",G244)-1),ConditionValueTable!$A:$A,1,0)),ISERROR(VLOOKUP(TRIM(MID(G244,FIND(",",G244)+1,999)),ConditionValueTable!$A:$A,1,0))),"컨디션밸류없음",
  ""),
IF(ISERROR(FIND(",",G244,FIND(",",G244,FIND(",",G244)+1)+1)),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+1,999)),ConditionValueTable!$A:$A,1,0))),"컨디션밸류없음",
  ""),
IF(ISERROR(FIND(",",G244,FIND(",",G244,FIND(",",G244,FIND(",",G244)+1)+1)+1)),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FIND(",",G244,FIND(",",G244,FIND(",",G244)+1)+1)-FIND(",",G244,FIND(",",G244)+1)-1)),ConditionValueTable!$A:$A,1,0)),ISERROR(VLOOKUP(TRIM(MID(G244,FIND(",",G244,FIND(",",G244,FIND(",",G244)+1)+1)+1,999)),ConditionValueTable!$A:$A,1,0))),"컨디션밸류없음",
  ""),
)))))</f>
        <v/>
      </c>
      <c r="K244" s="1">
        <f t="shared" si="175"/>
        <v>0.35000000000000003</v>
      </c>
      <c r="O244" s="7" t="str">
        <f t="shared" ca="1" si="178"/>
        <v/>
      </c>
      <c r="S244" s="7" t="str">
        <f t="shared" ca="1" si="176"/>
        <v/>
      </c>
    </row>
    <row r="245" spans="1:19" x14ac:dyDescent="0.3">
      <c r="A245" s="1" t="str">
        <f t="shared" si="177"/>
        <v>LP_ReduceDmgCloseBetter_03</v>
      </c>
      <c r="B245" s="1" t="s">
        <v>508</v>
      </c>
      <c r="C245" s="1" t="str">
        <f>IF(ISERROR(VLOOKUP(B245,AffectorValueTable!$A:$A,1,0)),"어펙터밸류없음","")</f>
        <v/>
      </c>
      <c r="D245" s="1">
        <v>3</v>
      </c>
      <c r="E245" s="1" t="str">
        <f>VLOOKUP($B245,AffectorValueTable!$1:$1048576,MATCH(AffectorValueTable!$B$1,AffectorValueTable!$1:$1,0),0)</f>
        <v>ReduceDamage</v>
      </c>
      <c r="H245" s="1" t="str">
        <f>IF(ISBLANK(G245),"",
IF(ISERROR(FIND(",",G245)),
  IF(ISERROR(VLOOKUP(G245,ConditionValueTable!$A:$A,1,0)),"컨디션밸류없음",
  ""),
IF(ISERROR(FIND(",",G245,FIND(",",G245)+1)),
  IF(OR(ISERROR(VLOOKUP(LEFT(G245,FIND(",",G245)-1),ConditionValueTable!$A:$A,1,0)),ISERROR(VLOOKUP(TRIM(MID(G245,FIND(",",G245)+1,999)),ConditionValueTable!$A:$A,1,0))),"컨디션밸류없음",
  ""),
IF(ISERROR(FIND(",",G245,FIND(",",G245,FIND(",",G245)+1)+1)),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+1,999)),ConditionValueTable!$A:$A,1,0))),"컨디션밸류없음",
  ""),
IF(ISERROR(FIND(",",G245,FIND(",",G245,FIND(",",G245,FIND(",",G245)+1)+1)+1)),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FIND(",",G245,FIND(",",G245,FIND(",",G245)+1)+1)-FIND(",",G245,FIND(",",G245)+1)-1)),ConditionValueTable!$A:$A,1,0)),ISERROR(VLOOKUP(TRIM(MID(G245,FIND(",",G245,FIND(",",G245,FIND(",",G245)+1)+1)+1,999)),ConditionValueTable!$A:$A,1,0))),"컨디션밸류없음",
  ""),
)))))</f>
        <v/>
      </c>
      <c r="K245" s="1">
        <f t="shared" si="175"/>
        <v>0.55000000000000004</v>
      </c>
      <c r="O245" s="7" t="str">
        <f t="shared" ca="1" si="178"/>
        <v/>
      </c>
      <c r="S245" s="7" t="str">
        <f t="shared" ca="1" si="176"/>
        <v/>
      </c>
    </row>
    <row r="246" spans="1:19" x14ac:dyDescent="0.3">
      <c r="A246" s="1" t="str">
        <f t="shared" si="177"/>
        <v>LP_ReduceDmgCloseBetter_04</v>
      </c>
      <c r="B246" s="1" t="s">
        <v>508</v>
      </c>
      <c r="C246" s="1" t="str">
        <f>IF(ISERROR(VLOOKUP(B246,AffectorValueTable!$A:$A,1,0)),"어펙터밸류없음","")</f>
        <v/>
      </c>
      <c r="D246" s="1">
        <v>4</v>
      </c>
      <c r="E246" s="1" t="str">
        <f>VLOOKUP($B246,AffectorValueTable!$1:$1048576,MATCH(AffectorValueTable!$B$1,AffectorValueTable!$1:$1,0),0)</f>
        <v>ReduceDamage</v>
      </c>
      <c r="H246" s="1" t="str">
        <f>IF(ISBLANK(G246),"",
IF(ISERROR(FIND(",",G246)),
  IF(ISERROR(VLOOKUP(G246,ConditionValueTable!$A:$A,1,0)),"컨디션밸류없음",
  ""),
IF(ISERROR(FIND(",",G246,FIND(",",G246)+1)),
  IF(OR(ISERROR(VLOOKUP(LEFT(G246,FIND(",",G246)-1),ConditionValueTable!$A:$A,1,0)),ISERROR(VLOOKUP(TRIM(MID(G246,FIND(",",G246)+1,999)),ConditionValueTable!$A:$A,1,0))),"컨디션밸류없음",
  ""),
IF(ISERROR(FIND(",",G246,FIND(",",G246,FIND(",",G246)+1)+1)),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+1,999)),ConditionValueTable!$A:$A,1,0))),"컨디션밸류없음",
  ""),
IF(ISERROR(FIND(",",G246,FIND(",",G246,FIND(",",G246,FIND(",",G246)+1)+1)+1)),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FIND(",",G246,FIND(",",G246,FIND(",",G246)+1)+1)-FIND(",",G246,FIND(",",G246)+1)-1)),ConditionValueTable!$A:$A,1,0)),ISERROR(VLOOKUP(TRIM(MID(G246,FIND(",",G246,FIND(",",G246,FIND(",",G246)+1)+1)+1,999)),ConditionValueTable!$A:$A,1,0))),"컨디션밸류없음",
  ""),
)))))</f>
        <v/>
      </c>
      <c r="K246" s="1">
        <f t="shared" si="175"/>
        <v>0.76666666666666661</v>
      </c>
      <c r="O246" s="7" t="str">
        <f t="shared" ca="1" si="178"/>
        <v/>
      </c>
      <c r="S246" s="7" t="str">
        <f t="shared" ca="1" si="176"/>
        <v/>
      </c>
    </row>
    <row r="247" spans="1:19" x14ac:dyDescent="0.3">
      <c r="A247" s="1" t="str">
        <f t="shared" ref="A247:A251" si="179">B247&amp;"_"&amp;TEXT(D247,"00")</f>
        <v>LP_ReduceDmgCloseBetter_05</v>
      </c>
      <c r="B247" s="1" t="s">
        <v>508</v>
      </c>
      <c r="C247" s="1" t="str">
        <f>IF(ISERROR(VLOOKUP(B247,AffectorValueTable!$A:$A,1,0)),"어펙터밸류없음","")</f>
        <v/>
      </c>
      <c r="D247" s="1">
        <v>5</v>
      </c>
      <c r="E247" s="1" t="str">
        <f>VLOOKUP($B247,AffectorValueTable!$1:$1048576,MATCH(AffectorValueTable!$B$1,AffectorValueTable!$1:$1,0),0)</f>
        <v>ReduceDamage</v>
      </c>
      <c r="H247" s="1" t="str">
        <f>IF(ISBLANK(G247),"",
IF(ISERROR(FIND(",",G247)),
  IF(ISERROR(VLOOKUP(G247,ConditionValueTable!$A:$A,1,0)),"컨디션밸류없음",
  ""),
IF(ISERROR(FIND(",",G247,FIND(",",G247)+1)),
  IF(OR(ISERROR(VLOOKUP(LEFT(G247,FIND(",",G247)-1),ConditionValueTable!$A:$A,1,0)),ISERROR(VLOOKUP(TRIM(MID(G247,FIND(",",G247)+1,999)),ConditionValueTable!$A:$A,1,0))),"컨디션밸류없음",
  ""),
IF(ISERROR(FIND(",",G247,FIND(",",G247,FIND(",",G247)+1)+1)),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+1,999)),ConditionValueTable!$A:$A,1,0))),"컨디션밸류없음",
  ""),
IF(ISERROR(FIND(",",G247,FIND(",",G247,FIND(",",G247,FIND(",",G247)+1)+1)+1)),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FIND(",",G247,FIND(",",G247,FIND(",",G247)+1)+1)-FIND(",",G247,FIND(",",G247)+1)-1)),ConditionValueTable!$A:$A,1,0)),ISERROR(VLOOKUP(TRIM(MID(G247,FIND(",",G247,FIND(",",G247,FIND(",",G247)+1)+1)+1,999)),ConditionValueTable!$A:$A,1,0))),"컨디션밸류없음",
  ""),
)))))</f>
        <v/>
      </c>
      <c r="K247" s="1">
        <f t="shared" si="175"/>
        <v>1</v>
      </c>
      <c r="O247" s="7" t="str">
        <f t="shared" ref="O247:O251" ca="1" si="180">IF(NOT(ISBLANK(N247)),N247,
IF(ISBLANK(M247),"",
VLOOKUP(M247,OFFSET(INDIRECT("$A:$B"),0,MATCH(M$1&amp;"_Verify",INDIRECT("$1:$1"),0)-1),2,0)
))</f>
        <v/>
      </c>
      <c r="S247" s="7" t="str">
        <f t="shared" ca="1" si="176"/>
        <v/>
      </c>
    </row>
    <row r="248" spans="1:19" x14ac:dyDescent="0.3">
      <c r="A248" s="1" t="str">
        <f t="shared" si="179"/>
        <v>LP_ReduceDmgCloseBetter_06</v>
      </c>
      <c r="B248" s="1" t="s">
        <v>508</v>
      </c>
      <c r="C248" s="1" t="str">
        <f>IF(ISERROR(VLOOKUP(B248,AffectorValueTable!$A:$A,1,0)),"어펙터밸류없음","")</f>
        <v/>
      </c>
      <c r="D248" s="1">
        <v>6</v>
      </c>
      <c r="E248" s="1" t="str">
        <f>VLOOKUP($B248,AffectorValueTable!$1:$1048576,MATCH(AffectorValueTable!$B$1,AffectorValueTable!$1:$1,0),0)</f>
        <v>ReduceDamage</v>
      </c>
      <c r="H248" s="1" t="str">
        <f>IF(ISBLANK(G248),"",
IF(ISERROR(FIND(",",G248)),
  IF(ISERROR(VLOOKUP(G248,ConditionValueTable!$A:$A,1,0)),"컨디션밸류없음",
  ""),
IF(ISERROR(FIND(",",G248,FIND(",",G248)+1)),
  IF(OR(ISERROR(VLOOKUP(LEFT(G248,FIND(",",G248)-1),ConditionValueTable!$A:$A,1,0)),ISERROR(VLOOKUP(TRIM(MID(G248,FIND(",",G248)+1,999)),ConditionValueTable!$A:$A,1,0))),"컨디션밸류없음",
  ""),
IF(ISERROR(FIND(",",G248,FIND(",",G248,FIND(",",G248)+1)+1)),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+1,999)),ConditionValueTable!$A:$A,1,0))),"컨디션밸류없음",
  ""),
IF(ISERROR(FIND(",",G248,FIND(",",G248,FIND(",",G248,FIND(",",G248)+1)+1)+1)),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FIND(",",G248,FIND(",",G248,FIND(",",G248)+1)+1)-FIND(",",G248,FIND(",",G248)+1)-1)),ConditionValueTable!$A:$A,1,0)),ISERROR(VLOOKUP(TRIM(MID(G248,FIND(",",G248,FIND(",",G248,FIND(",",G248)+1)+1)+1,999)),ConditionValueTable!$A:$A,1,0))),"컨디션밸류없음",
  ""),
)))))</f>
        <v/>
      </c>
      <c r="K248" s="1">
        <f t="shared" si="175"/>
        <v>1.25</v>
      </c>
      <c r="O248" s="7" t="str">
        <f t="shared" ca="1" si="180"/>
        <v/>
      </c>
      <c r="S248" s="7" t="str">
        <f t="shared" ca="1" si="176"/>
        <v/>
      </c>
    </row>
    <row r="249" spans="1:19" x14ac:dyDescent="0.3">
      <c r="A249" s="1" t="str">
        <f t="shared" si="179"/>
        <v>LP_ReduceDmgCloseBetter_07</v>
      </c>
      <c r="B249" s="1" t="s">
        <v>508</v>
      </c>
      <c r="C249" s="1" t="str">
        <f>IF(ISERROR(VLOOKUP(B249,AffectorValueTable!$A:$A,1,0)),"어펙터밸류없음","")</f>
        <v/>
      </c>
      <c r="D249" s="1">
        <v>7</v>
      </c>
      <c r="E249" s="1" t="str">
        <f>VLOOKUP($B249,AffectorValueTable!$1:$1048576,MATCH(AffectorValueTable!$B$1,AffectorValueTable!$1:$1,0),0)</f>
        <v>ReduceDamage</v>
      </c>
      <c r="H249" s="1" t="str">
        <f>IF(ISBLANK(G249),"",
IF(ISERROR(FIND(",",G249)),
  IF(ISERROR(VLOOKUP(G249,ConditionValueTable!$A:$A,1,0)),"컨디션밸류없음",
  ""),
IF(ISERROR(FIND(",",G249,FIND(",",G249)+1)),
  IF(OR(ISERROR(VLOOKUP(LEFT(G249,FIND(",",G249)-1),ConditionValueTable!$A:$A,1,0)),ISERROR(VLOOKUP(TRIM(MID(G249,FIND(",",G249)+1,999)),ConditionValueTable!$A:$A,1,0))),"컨디션밸류없음",
  ""),
IF(ISERROR(FIND(",",G249,FIND(",",G249,FIND(",",G249)+1)+1)),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+1,999)),ConditionValueTable!$A:$A,1,0))),"컨디션밸류없음",
  ""),
IF(ISERROR(FIND(",",G249,FIND(",",G249,FIND(",",G249,FIND(",",G249)+1)+1)+1)),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FIND(",",G249,FIND(",",G249,FIND(",",G249)+1)+1)-FIND(",",G249,FIND(",",G249)+1)-1)),ConditionValueTable!$A:$A,1,0)),ISERROR(VLOOKUP(TRIM(MID(G249,FIND(",",G249,FIND(",",G249,FIND(",",G249)+1)+1)+1,999)),ConditionValueTable!$A:$A,1,0))),"컨디션밸류없음",
  ""),
)))))</f>
        <v/>
      </c>
      <c r="K249" s="1">
        <f t="shared" si="175"/>
        <v>1.5166666666666666</v>
      </c>
      <c r="O249" s="7" t="str">
        <f t="shared" ca="1" si="180"/>
        <v/>
      </c>
      <c r="S249" s="7" t="str">
        <f t="shared" ca="1" si="176"/>
        <v/>
      </c>
    </row>
    <row r="250" spans="1:19" x14ac:dyDescent="0.3">
      <c r="A250" s="1" t="str">
        <f t="shared" si="179"/>
        <v>LP_ReduceDmgCloseBetter_08</v>
      </c>
      <c r="B250" s="1" t="s">
        <v>508</v>
      </c>
      <c r="C250" s="1" t="str">
        <f>IF(ISERROR(VLOOKUP(B250,AffectorValueTable!$A:$A,1,0)),"어펙터밸류없음","")</f>
        <v/>
      </c>
      <c r="D250" s="1">
        <v>8</v>
      </c>
      <c r="E250" s="1" t="str">
        <f>VLOOKUP($B250,AffectorValueTable!$1:$1048576,MATCH(AffectorValueTable!$B$1,AffectorValueTable!$1:$1,0),0)</f>
        <v>ReduceDamage</v>
      </c>
      <c r="H250" s="1" t="str">
        <f>IF(ISBLANK(G250),"",
IF(ISERROR(FIND(",",G250)),
  IF(ISERROR(VLOOKUP(G250,ConditionValueTable!$A:$A,1,0)),"컨디션밸류없음",
  ""),
IF(ISERROR(FIND(",",G250,FIND(",",G250)+1)),
  IF(OR(ISERROR(VLOOKUP(LEFT(G250,FIND(",",G250)-1),ConditionValueTable!$A:$A,1,0)),ISERROR(VLOOKUP(TRIM(MID(G250,FIND(",",G250)+1,999)),ConditionValueTable!$A:$A,1,0))),"컨디션밸류없음",
  ""),
IF(ISERROR(FIND(",",G250,FIND(",",G250,FIND(",",G250)+1)+1)),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+1,999)),ConditionValueTable!$A:$A,1,0))),"컨디션밸류없음",
  ""),
IF(ISERROR(FIND(",",G250,FIND(",",G250,FIND(",",G250,FIND(",",G250)+1)+1)+1)),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FIND(",",G250,FIND(",",G250,FIND(",",G250)+1)+1)-FIND(",",G250,FIND(",",G250)+1)-1)),ConditionValueTable!$A:$A,1,0)),ISERROR(VLOOKUP(TRIM(MID(G250,FIND(",",G250,FIND(",",G250,FIND(",",G250)+1)+1)+1,999)),ConditionValueTable!$A:$A,1,0))),"컨디션밸류없음",
  ""),
)))))</f>
        <v/>
      </c>
      <c r="K250" s="1">
        <f t="shared" si="175"/>
        <v>1.8</v>
      </c>
      <c r="O250" s="7" t="str">
        <f t="shared" ca="1" si="180"/>
        <v/>
      </c>
      <c r="S250" s="7" t="str">
        <f t="shared" ca="1" si="176"/>
        <v/>
      </c>
    </row>
    <row r="251" spans="1:19" x14ac:dyDescent="0.3">
      <c r="A251" s="1" t="str">
        <f t="shared" si="179"/>
        <v>LP_ReduceDmgCloseBetter_09</v>
      </c>
      <c r="B251" s="1" t="s">
        <v>508</v>
      </c>
      <c r="C251" s="1" t="str">
        <f>IF(ISERROR(VLOOKUP(B251,AffectorValueTable!$A:$A,1,0)),"어펙터밸류없음","")</f>
        <v/>
      </c>
      <c r="D251" s="1">
        <v>9</v>
      </c>
      <c r="E251" s="1" t="str">
        <f>VLOOKUP($B251,AffectorValueTable!$1:$1048576,MATCH(AffectorValueTable!$B$1,AffectorValueTable!$1:$1,0),0)</f>
        <v>ReduceDamage</v>
      </c>
      <c r="H251" s="1" t="str">
        <f>IF(ISBLANK(G251),"",
IF(ISERROR(FIND(",",G251)),
  IF(ISERROR(VLOOKUP(G251,ConditionValueTable!$A:$A,1,0)),"컨디션밸류없음",
  ""),
IF(ISERROR(FIND(",",G251,FIND(",",G251)+1)),
  IF(OR(ISERROR(VLOOKUP(LEFT(G251,FIND(",",G251)-1),ConditionValueTable!$A:$A,1,0)),ISERROR(VLOOKUP(TRIM(MID(G251,FIND(",",G251)+1,999)),ConditionValueTable!$A:$A,1,0))),"컨디션밸류없음",
  ""),
IF(ISERROR(FIND(",",G251,FIND(",",G251,FIND(",",G251)+1)+1)),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+1,999)),ConditionValueTable!$A:$A,1,0))),"컨디션밸류없음",
  ""),
IF(ISERROR(FIND(",",G251,FIND(",",G251,FIND(",",G251,FIND(",",G251)+1)+1)+1)),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FIND(",",G251,FIND(",",G251,FIND(",",G251)+1)+1)-FIND(",",G251,FIND(",",G251)+1)-1)),ConditionValueTable!$A:$A,1,0)),ISERROR(VLOOKUP(TRIM(MID(G251,FIND(",",G251,FIND(",",G251,FIND(",",G251)+1)+1)+1,999)),ConditionValueTable!$A:$A,1,0))),"컨디션밸류없음",
  ""),
)))))</f>
        <v/>
      </c>
      <c r="K251" s="1">
        <f t="shared" si="175"/>
        <v>2.1</v>
      </c>
      <c r="O251" s="7" t="str">
        <f t="shared" ca="1" si="180"/>
        <v/>
      </c>
      <c r="S251" s="7" t="str">
        <f t="shared" ca="1" si="176"/>
        <v/>
      </c>
    </row>
    <row r="252" spans="1:19" x14ac:dyDescent="0.3">
      <c r="A252" s="1" t="str">
        <f t="shared" si="177"/>
        <v>LP_ReduceDmgTrap_01</v>
      </c>
      <c r="B252" s="1" t="s">
        <v>509</v>
      </c>
      <c r="C252" s="1" t="str">
        <f>IF(ISERROR(VLOOKUP(B252,AffectorValueTable!$A:$A,1,0)),"어펙터밸류없음","")</f>
        <v/>
      </c>
      <c r="D252" s="1">
        <v>1</v>
      </c>
      <c r="E252" s="1" t="str">
        <f>VLOOKUP($B252,AffectorValueTable!$1:$1048576,MATCH(AffectorValueTable!$B$1,AffectorValueTable!$1:$1,0),0)</f>
        <v>ReduceDamage</v>
      </c>
      <c r="H252" s="1" t="str">
        <f>IF(ISBLANK(G252),"",
IF(ISERROR(FIND(",",G252)),
  IF(ISERROR(VLOOKUP(G252,ConditionValueTable!$A:$A,1,0)),"컨디션밸류없음",
  ""),
IF(ISERROR(FIND(",",G252,FIND(",",G252)+1)),
  IF(OR(ISERROR(VLOOKUP(LEFT(G252,FIND(",",G252)-1),ConditionValueTable!$A:$A,1,0)),ISERROR(VLOOKUP(TRIM(MID(G252,FIND(",",G252)+1,999)),ConditionValueTable!$A:$A,1,0))),"컨디션밸류없음",
  ""),
IF(ISERROR(FIND(",",G252,FIND(",",G252,FIND(",",G252)+1)+1)),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+1,999)),ConditionValueTable!$A:$A,1,0))),"컨디션밸류없음",
  ""),
IF(ISERROR(FIND(",",G252,FIND(",",G252,FIND(",",G252,FIND(",",G252)+1)+1)+1)),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FIND(",",G252,FIND(",",G252,FIND(",",G252)+1)+1)-FIND(",",G252,FIND(",",G252)+1)-1)),ConditionValueTable!$A:$A,1,0)),ISERROR(VLOOKUP(TRIM(MID(G252,FIND(",",G252,FIND(",",G252,FIND(",",G252)+1)+1)+1,999)),ConditionValueTable!$A:$A,1,0))),"컨디션밸류없음",
  ""),
)))))</f>
        <v/>
      </c>
      <c r="L252" s="1">
        <f t="shared" ref="L252:L269" si="181">J116*4/6</f>
        <v>9.9999999999999992E-2</v>
      </c>
      <c r="O252" s="7" t="str">
        <f t="shared" ca="1" si="178"/>
        <v/>
      </c>
      <c r="S252" s="7" t="str">
        <f t="shared" ca="1" si="176"/>
        <v/>
      </c>
    </row>
    <row r="253" spans="1:19" x14ac:dyDescent="0.3">
      <c r="A253" s="1" t="str">
        <f t="shared" si="177"/>
        <v>LP_ReduceDmgTrap_02</v>
      </c>
      <c r="B253" s="1" t="s">
        <v>509</v>
      </c>
      <c r="C253" s="1" t="str">
        <f>IF(ISERROR(VLOOKUP(B253,AffectorValueTable!$A:$A,1,0)),"어펙터밸류없음","")</f>
        <v/>
      </c>
      <c r="D253" s="1">
        <v>2</v>
      </c>
      <c r="E253" s="1" t="str">
        <f>VLOOKUP($B253,AffectorValueTable!$1:$1048576,MATCH(AffectorValueTable!$B$1,AffectorValueTable!$1:$1,0),0)</f>
        <v>ReduceDamage</v>
      </c>
      <c r="H253" s="1" t="str">
        <f>IF(ISBLANK(G253),"",
IF(ISERROR(FIND(",",G253)),
  IF(ISERROR(VLOOKUP(G253,ConditionValueTable!$A:$A,1,0)),"컨디션밸류없음",
  ""),
IF(ISERROR(FIND(",",G253,FIND(",",G253)+1)),
  IF(OR(ISERROR(VLOOKUP(LEFT(G253,FIND(",",G253)-1),ConditionValueTable!$A:$A,1,0)),ISERROR(VLOOKUP(TRIM(MID(G253,FIND(",",G253)+1,999)),ConditionValueTable!$A:$A,1,0))),"컨디션밸류없음",
  ""),
IF(ISERROR(FIND(",",G253,FIND(",",G253,FIND(",",G253)+1)+1)),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+1,999)),ConditionValueTable!$A:$A,1,0))),"컨디션밸류없음",
  ""),
IF(ISERROR(FIND(",",G253,FIND(",",G253,FIND(",",G253,FIND(",",G253)+1)+1)+1)),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FIND(",",G253,FIND(",",G253,FIND(",",G253)+1)+1)-FIND(",",G253,FIND(",",G253)+1)-1)),ConditionValueTable!$A:$A,1,0)),ISERROR(VLOOKUP(TRIM(MID(G253,FIND(",",G253,FIND(",",G253,FIND(",",G253)+1)+1)+1,999)),ConditionValueTable!$A:$A,1,0))),"컨디션밸류없음",
  ""),
)))))</f>
        <v/>
      </c>
      <c r="L253" s="1">
        <f t="shared" si="181"/>
        <v>0.21</v>
      </c>
      <c r="O253" s="7" t="str">
        <f t="shared" ca="1" si="178"/>
        <v/>
      </c>
      <c r="S253" s="7" t="str">
        <f t="shared" ca="1" si="176"/>
        <v/>
      </c>
    </row>
    <row r="254" spans="1:19" x14ac:dyDescent="0.3">
      <c r="A254" s="1" t="str">
        <f t="shared" si="177"/>
        <v>LP_ReduceDmgTrap_03</v>
      </c>
      <c r="B254" s="1" t="s">
        <v>509</v>
      </c>
      <c r="C254" s="1" t="str">
        <f>IF(ISERROR(VLOOKUP(B254,AffectorValueTable!$A:$A,1,0)),"어펙터밸류없음","")</f>
        <v/>
      </c>
      <c r="D254" s="1">
        <v>3</v>
      </c>
      <c r="E254" s="1" t="str">
        <f>VLOOKUP($B254,AffectorValueTable!$1:$1048576,MATCH(AffectorValueTable!$B$1,AffectorValueTable!$1:$1,0),0)</f>
        <v>ReduceDamage</v>
      </c>
      <c r="H254" s="1" t="str">
        <f>IF(ISBLANK(G254),"",
IF(ISERROR(FIND(",",G254)),
  IF(ISERROR(VLOOKUP(G254,ConditionValueTable!$A:$A,1,0)),"컨디션밸류없음",
  ""),
IF(ISERROR(FIND(",",G254,FIND(",",G254)+1)),
  IF(OR(ISERROR(VLOOKUP(LEFT(G254,FIND(",",G254)-1),ConditionValueTable!$A:$A,1,0)),ISERROR(VLOOKUP(TRIM(MID(G254,FIND(",",G254)+1,999)),ConditionValueTable!$A:$A,1,0))),"컨디션밸류없음",
  ""),
IF(ISERROR(FIND(",",G254,FIND(",",G254,FIND(",",G254)+1)+1)),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+1,999)),ConditionValueTable!$A:$A,1,0))),"컨디션밸류없음",
  ""),
IF(ISERROR(FIND(",",G254,FIND(",",G254,FIND(",",G254,FIND(",",G254)+1)+1)+1)),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FIND(",",G254,FIND(",",G254,FIND(",",G254)+1)+1)-FIND(",",G254,FIND(",",G254)+1)-1)),ConditionValueTable!$A:$A,1,0)),ISERROR(VLOOKUP(TRIM(MID(G254,FIND(",",G254,FIND(",",G254,FIND(",",G254)+1)+1)+1,999)),ConditionValueTable!$A:$A,1,0))),"컨디션밸류없음",
  ""),
)))))</f>
        <v/>
      </c>
      <c r="L254" s="1">
        <f t="shared" si="181"/>
        <v>0.33</v>
      </c>
      <c r="O254" s="7" t="str">
        <f t="shared" ca="1" si="178"/>
        <v/>
      </c>
      <c r="S254" s="7" t="str">
        <f t="shared" ca="1" si="176"/>
        <v/>
      </c>
    </row>
    <row r="255" spans="1:19" x14ac:dyDescent="0.3">
      <c r="A255" s="1" t="str">
        <f t="shared" si="177"/>
        <v>LP_ReduceDmgTrap_04</v>
      </c>
      <c r="B255" s="1" t="s">
        <v>509</v>
      </c>
      <c r="C255" s="1" t="str">
        <f>IF(ISERROR(VLOOKUP(B255,AffectorValueTable!$A:$A,1,0)),"어펙터밸류없음","")</f>
        <v/>
      </c>
      <c r="D255" s="1">
        <v>4</v>
      </c>
      <c r="E255" s="1" t="str">
        <f>VLOOKUP($B255,AffectorValueTable!$1:$1048576,MATCH(AffectorValueTable!$B$1,AffectorValueTable!$1:$1,0),0)</f>
        <v>ReduceDamage</v>
      </c>
      <c r="H255" s="1" t="str">
        <f>IF(ISBLANK(G255),"",
IF(ISERROR(FIND(",",G255)),
  IF(ISERROR(VLOOKUP(G255,ConditionValueTable!$A:$A,1,0)),"컨디션밸류없음",
  ""),
IF(ISERROR(FIND(",",G255,FIND(",",G255)+1)),
  IF(OR(ISERROR(VLOOKUP(LEFT(G255,FIND(",",G255)-1),ConditionValueTable!$A:$A,1,0)),ISERROR(VLOOKUP(TRIM(MID(G255,FIND(",",G255)+1,999)),ConditionValueTable!$A:$A,1,0))),"컨디션밸류없음",
  ""),
IF(ISERROR(FIND(",",G255,FIND(",",G255,FIND(",",G255)+1)+1)),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+1,999)),ConditionValueTable!$A:$A,1,0))),"컨디션밸류없음",
  ""),
IF(ISERROR(FIND(",",G255,FIND(",",G255,FIND(",",G255,FIND(",",G255)+1)+1)+1)),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FIND(",",G255,FIND(",",G255,FIND(",",G255)+1)+1)-FIND(",",G255,FIND(",",G255)+1)-1)),ConditionValueTable!$A:$A,1,0)),ISERROR(VLOOKUP(TRIM(MID(G255,FIND(",",G255,FIND(",",G255,FIND(",",G255)+1)+1)+1,999)),ConditionValueTable!$A:$A,1,0))),"컨디션밸류없음",
  ""),
)))))</f>
        <v/>
      </c>
      <c r="L255" s="1">
        <f t="shared" si="181"/>
        <v>0.45999999999999996</v>
      </c>
      <c r="O255" s="7" t="str">
        <f t="shared" ca="1" si="178"/>
        <v/>
      </c>
      <c r="S255" s="7" t="str">
        <f t="shared" ca="1" si="176"/>
        <v/>
      </c>
    </row>
    <row r="256" spans="1:19" x14ac:dyDescent="0.3">
      <c r="A256" s="1" t="str">
        <f t="shared" ref="A256:A272" si="182">B256&amp;"_"&amp;TEXT(D256,"00")</f>
        <v>LP_ReduceDmgTrap_05</v>
      </c>
      <c r="B256" s="1" t="s">
        <v>509</v>
      </c>
      <c r="C256" s="1" t="str">
        <f>IF(ISERROR(VLOOKUP(B256,AffectorValueTable!$A:$A,1,0)),"어펙터밸류없음","")</f>
        <v/>
      </c>
      <c r="D256" s="1">
        <v>5</v>
      </c>
      <c r="E256" s="1" t="str">
        <f>VLOOKUP($B256,AffectorValueTable!$1:$1048576,MATCH(AffectorValueTable!$B$1,AffectorValueTable!$1:$1,0),0)</f>
        <v>ReduceDamage</v>
      </c>
      <c r="H256" s="1" t="str">
        <f>IF(ISBLANK(G256),"",
IF(ISERROR(FIND(",",G256)),
  IF(ISERROR(VLOOKUP(G256,ConditionValueTable!$A:$A,1,0)),"컨디션밸류없음",
  ""),
IF(ISERROR(FIND(",",G256,FIND(",",G256)+1)),
  IF(OR(ISERROR(VLOOKUP(LEFT(G256,FIND(",",G256)-1),ConditionValueTable!$A:$A,1,0)),ISERROR(VLOOKUP(TRIM(MID(G256,FIND(",",G256)+1,999)),ConditionValueTable!$A:$A,1,0))),"컨디션밸류없음",
  ""),
IF(ISERROR(FIND(",",G256,FIND(",",G256,FIND(",",G256)+1)+1)),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+1,999)),ConditionValueTable!$A:$A,1,0))),"컨디션밸류없음",
  ""),
IF(ISERROR(FIND(",",G256,FIND(",",G256,FIND(",",G256,FIND(",",G256)+1)+1)+1)),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FIND(",",G256,FIND(",",G256,FIND(",",G256)+1)+1)-FIND(",",G256,FIND(",",G256)+1)-1)),ConditionValueTable!$A:$A,1,0)),ISERROR(VLOOKUP(TRIM(MID(G256,FIND(",",G256,FIND(",",G256,FIND(",",G256)+1)+1)+1,999)),ConditionValueTable!$A:$A,1,0))),"컨디션밸류없음",
  ""),
)))))</f>
        <v/>
      </c>
      <c r="L256" s="1">
        <f t="shared" si="181"/>
        <v>0.6</v>
      </c>
      <c r="O256" s="7" t="str">
        <f t="shared" ca="1" si="178"/>
        <v/>
      </c>
      <c r="S256" s="7" t="str">
        <f t="shared" ca="1" si="176"/>
        <v/>
      </c>
    </row>
    <row r="257" spans="1:19" x14ac:dyDescent="0.3">
      <c r="A257" s="1" t="str">
        <f t="shared" si="182"/>
        <v>LP_ReduceDmgTrap_06</v>
      </c>
      <c r="B257" s="1" t="s">
        <v>509</v>
      </c>
      <c r="C257" s="1" t="str">
        <f>IF(ISERROR(VLOOKUP(B257,AffectorValueTable!$A:$A,1,0)),"어펙터밸류없음","")</f>
        <v/>
      </c>
      <c r="D257" s="1">
        <v>6</v>
      </c>
      <c r="E257" s="1" t="str">
        <f>VLOOKUP($B257,AffectorValueTable!$1:$1048576,MATCH(AffectorValueTable!$B$1,AffectorValueTable!$1:$1,0),0)</f>
        <v>ReduceDamage</v>
      </c>
      <c r="H257" s="1" t="str">
        <f>IF(ISBLANK(G257),"",
IF(ISERROR(FIND(",",G257)),
  IF(ISERROR(VLOOKUP(G257,ConditionValueTable!$A:$A,1,0)),"컨디션밸류없음",
  ""),
IF(ISERROR(FIND(",",G257,FIND(",",G257)+1)),
  IF(OR(ISERROR(VLOOKUP(LEFT(G257,FIND(",",G257)-1),ConditionValueTable!$A:$A,1,0)),ISERROR(VLOOKUP(TRIM(MID(G257,FIND(",",G257)+1,999)),ConditionValueTable!$A:$A,1,0))),"컨디션밸류없음",
  ""),
IF(ISERROR(FIND(",",G257,FIND(",",G257,FIND(",",G257)+1)+1)),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+1,999)),ConditionValueTable!$A:$A,1,0))),"컨디션밸류없음",
  ""),
IF(ISERROR(FIND(",",G257,FIND(",",G257,FIND(",",G257,FIND(",",G257)+1)+1)+1)),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FIND(",",G257,FIND(",",G257,FIND(",",G257)+1)+1)-FIND(",",G257,FIND(",",G257)+1)-1)),ConditionValueTable!$A:$A,1,0)),ISERROR(VLOOKUP(TRIM(MID(G257,FIND(",",G257,FIND(",",G257,FIND(",",G257)+1)+1)+1,999)),ConditionValueTable!$A:$A,1,0))),"컨디션밸류없음",
  ""),
)))))</f>
        <v/>
      </c>
      <c r="L257" s="1">
        <f t="shared" si="181"/>
        <v>0.75</v>
      </c>
      <c r="O257" s="7" t="str">
        <f t="shared" ca="1" si="178"/>
        <v/>
      </c>
      <c r="S257" s="7" t="str">
        <f t="shared" ca="1" si="176"/>
        <v/>
      </c>
    </row>
    <row r="258" spans="1:19" x14ac:dyDescent="0.3">
      <c r="A258" s="1" t="str">
        <f t="shared" si="182"/>
        <v>LP_ReduceDmgTrap_07</v>
      </c>
      <c r="B258" s="1" t="s">
        <v>509</v>
      </c>
      <c r="C258" s="1" t="str">
        <f>IF(ISERROR(VLOOKUP(B258,AffectorValueTable!$A:$A,1,0)),"어펙터밸류없음","")</f>
        <v/>
      </c>
      <c r="D258" s="1">
        <v>7</v>
      </c>
      <c r="E258" s="1" t="str">
        <f>VLOOKUP($B258,AffectorValueTable!$1:$1048576,MATCH(AffectorValueTable!$B$1,AffectorValueTable!$1:$1,0),0)</f>
        <v>ReduceDamage</v>
      </c>
      <c r="H258" s="1" t="str">
        <f>IF(ISBLANK(G258),"",
IF(ISERROR(FIND(",",G258)),
  IF(ISERROR(VLOOKUP(G258,ConditionValueTable!$A:$A,1,0)),"컨디션밸류없음",
  ""),
IF(ISERROR(FIND(",",G258,FIND(",",G258)+1)),
  IF(OR(ISERROR(VLOOKUP(LEFT(G258,FIND(",",G258)-1),ConditionValueTable!$A:$A,1,0)),ISERROR(VLOOKUP(TRIM(MID(G258,FIND(",",G258)+1,999)),ConditionValueTable!$A:$A,1,0))),"컨디션밸류없음",
  ""),
IF(ISERROR(FIND(",",G258,FIND(",",G258,FIND(",",G258)+1)+1)),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+1,999)),ConditionValueTable!$A:$A,1,0))),"컨디션밸류없음",
  ""),
IF(ISERROR(FIND(",",G258,FIND(",",G258,FIND(",",G258,FIND(",",G258)+1)+1)+1)),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FIND(",",G258,FIND(",",G258,FIND(",",G258)+1)+1)-FIND(",",G258,FIND(",",G258)+1)-1)),ConditionValueTable!$A:$A,1,0)),ISERROR(VLOOKUP(TRIM(MID(G258,FIND(",",G258,FIND(",",G258,FIND(",",G258)+1)+1)+1,999)),ConditionValueTable!$A:$A,1,0))),"컨디션밸류없음",
  ""),
)))))</f>
        <v/>
      </c>
      <c r="L258" s="1">
        <f t="shared" si="181"/>
        <v>0.91000000000000014</v>
      </c>
      <c r="O258" s="7" t="str">
        <f t="shared" ca="1" si="178"/>
        <v/>
      </c>
      <c r="S258" s="7" t="str">
        <f t="shared" ca="1" si="176"/>
        <v/>
      </c>
    </row>
    <row r="259" spans="1:19" x14ac:dyDescent="0.3">
      <c r="A259" s="1" t="str">
        <f t="shared" si="182"/>
        <v>LP_ReduceDmgTrap_08</v>
      </c>
      <c r="B259" s="1" t="s">
        <v>509</v>
      </c>
      <c r="C259" s="1" t="str">
        <f>IF(ISERROR(VLOOKUP(B259,AffectorValueTable!$A:$A,1,0)),"어펙터밸류없음","")</f>
        <v/>
      </c>
      <c r="D259" s="1">
        <v>8</v>
      </c>
      <c r="E259" s="1" t="str">
        <f>VLOOKUP($B259,AffectorValueTable!$1:$1048576,MATCH(AffectorValueTable!$B$1,AffectorValueTable!$1:$1,0),0)</f>
        <v>ReduceDamage</v>
      </c>
      <c r="H259" s="1" t="str">
        <f>IF(ISBLANK(G259),"",
IF(ISERROR(FIND(",",G259)),
  IF(ISERROR(VLOOKUP(G259,ConditionValueTable!$A:$A,1,0)),"컨디션밸류없음",
  ""),
IF(ISERROR(FIND(",",G259,FIND(",",G259)+1)),
  IF(OR(ISERROR(VLOOKUP(LEFT(G259,FIND(",",G259)-1),ConditionValueTable!$A:$A,1,0)),ISERROR(VLOOKUP(TRIM(MID(G259,FIND(",",G259)+1,999)),ConditionValueTable!$A:$A,1,0))),"컨디션밸류없음",
  ""),
IF(ISERROR(FIND(",",G259,FIND(",",G259,FIND(",",G259)+1)+1)),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+1,999)),ConditionValueTable!$A:$A,1,0))),"컨디션밸류없음",
  ""),
IF(ISERROR(FIND(",",G259,FIND(",",G259,FIND(",",G259,FIND(",",G259)+1)+1)+1)),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FIND(",",G259,FIND(",",G259,FIND(",",G259)+1)+1)-FIND(",",G259,FIND(",",G259)+1)-1)),ConditionValueTable!$A:$A,1,0)),ISERROR(VLOOKUP(TRIM(MID(G259,FIND(",",G259,FIND(",",G259,FIND(",",G259)+1)+1)+1,999)),ConditionValueTable!$A:$A,1,0))),"컨디션밸류없음",
  ""),
)))))</f>
        <v/>
      </c>
      <c r="L259" s="1">
        <f t="shared" si="181"/>
        <v>1.08</v>
      </c>
      <c r="O259" s="7" t="str">
        <f t="shared" ca="1" si="178"/>
        <v/>
      </c>
      <c r="S259" s="7" t="str">
        <f t="shared" ca="1" si="176"/>
        <v/>
      </c>
    </row>
    <row r="260" spans="1:19" x14ac:dyDescent="0.3">
      <c r="A260" s="1" t="str">
        <f t="shared" si="182"/>
        <v>LP_ReduceDmgTrap_09</v>
      </c>
      <c r="B260" s="1" t="s">
        <v>509</v>
      </c>
      <c r="C260" s="1" t="str">
        <f>IF(ISERROR(VLOOKUP(B260,AffectorValueTable!$A:$A,1,0)),"어펙터밸류없음","")</f>
        <v/>
      </c>
      <c r="D260" s="1">
        <v>9</v>
      </c>
      <c r="E260" s="1" t="str">
        <f>VLOOKUP($B260,AffectorValueTable!$1:$1048576,MATCH(AffectorValueTable!$B$1,AffectorValueTable!$1:$1,0),0)</f>
        <v>ReduceDamage</v>
      </c>
      <c r="H260" s="1" t="str">
        <f>IF(ISBLANK(G260),"",
IF(ISERROR(FIND(",",G260)),
  IF(ISERROR(VLOOKUP(G260,ConditionValueTable!$A:$A,1,0)),"컨디션밸류없음",
  ""),
IF(ISERROR(FIND(",",G260,FIND(",",G260)+1)),
  IF(OR(ISERROR(VLOOKUP(LEFT(G260,FIND(",",G260)-1),ConditionValueTable!$A:$A,1,0)),ISERROR(VLOOKUP(TRIM(MID(G260,FIND(",",G260)+1,999)),ConditionValueTable!$A:$A,1,0))),"컨디션밸류없음",
  ""),
IF(ISERROR(FIND(",",G260,FIND(",",G260,FIND(",",G260)+1)+1)),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+1,999)),ConditionValueTable!$A:$A,1,0))),"컨디션밸류없음",
  ""),
IF(ISERROR(FIND(",",G260,FIND(",",G260,FIND(",",G260,FIND(",",G260)+1)+1)+1)),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FIND(",",G260,FIND(",",G260,FIND(",",G260)+1)+1)-FIND(",",G260,FIND(",",G260)+1)-1)),ConditionValueTable!$A:$A,1,0)),ISERROR(VLOOKUP(TRIM(MID(G260,FIND(",",G260,FIND(",",G260,FIND(",",G260)+1)+1)+1,999)),ConditionValueTable!$A:$A,1,0))),"컨디션밸류없음",
  ""),
)))))</f>
        <v/>
      </c>
      <c r="L260" s="1">
        <f t="shared" si="181"/>
        <v>1.26</v>
      </c>
      <c r="O260" s="7" t="str">
        <f t="shared" ca="1" si="178"/>
        <v/>
      </c>
      <c r="S260" s="7" t="str">
        <f t="shared" ca="1" si="176"/>
        <v/>
      </c>
    </row>
    <row r="261" spans="1:19" x14ac:dyDescent="0.3">
      <c r="A261" s="1" t="str">
        <f t="shared" si="182"/>
        <v>LP_ReduceDmgTrapBetter_01</v>
      </c>
      <c r="B261" s="1" t="s">
        <v>510</v>
      </c>
      <c r="C261" s="1" t="str">
        <f>IF(ISERROR(VLOOKUP(B261,AffectorValueTable!$A:$A,1,0)),"어펙터밸류없음","")</f>
        <v/>
      </c>
      <c r="D261" s="1">
        <v>1</v>
      </c>
      <c r="E261" s="1" t="str">
        <f>VLOOKUP($B261,AffectorValueTable!$1:$1048576,MATCH(AffectorValueTable!$B$1,AffectorValueTable!$1:$1,0),0)</f>
        <v>ReduceDamage</v>
      </c>
      <c r="H261" s="1" t="str">
        <f>IF(ISBLANK(G261),"",
IF(ISERROR(FIND(",",G261)),
  IF(ISERROR(VLOOKUP(G261,ConditionValueTable!$A:$A,1,0)),"컨디션밸류없음",
  ""),
IF(ISERROR(FIND(",",G261,FIND(",",G261)+1)),
  IF(OR(ISERROR(VLOOKUP(LEFT(G261,FIND(",",G261)-1),ConditionValueTable!$A:$A,1,0)),ISERROR(VLOOKUP(TRIM(MID(G261,FIND(",",G261)+1,999)),ConditionValueTable!$A:$A,1,0))),"컨디션밸류없음",
  ""),
IF(ISERROR(FIND(",",G261,FIND(",",G261,FIND(",",G261)+1)+1)),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+1,999)),ConditionValueTable!$A:$A,1,0))),"컨디션밸류없음",
  ""),
IF(ISERROR(FIND(",",G261,FIND(",",G261,FIND(",",G261,FIND(",",G261)+1)+1)+1)),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FIND(",",G261,FIND(",",G261,FIND(",",G261)+1)+1)-FIND(",",G261,FIND(",",G261)+1)-1)),ConditionValueTable!$A:$A,1,0)),ISERROR(VLOOKUP(TRIM(MID(G261,FIND(",",G261,FIND(",",G261,FIND(",",G261)+1)+1)+1,999)),ConditionValueTable!$A:$A,1,0))),"컨디션밸류없음",
  ""),
)))))</f>
        <v/>
      </c>
      <c r="L261" s="1">
        <f t="shared" si="181"/>
        <v>0.16666666666666666</v>
      </c>
      <c r="O261" s="7" t="str">
        <f t="shared" ref="O261:O275" ca="1" si="183">IF(NOT(ISBLANK(N261)),N261,
IF(ISBLANK(M261),"",
VLOOKUP(M261,OFFSET(INDIRECT("$A:$B"),0,MATCH(M$1&amp;"_Verify",INDIRECT("$1:$1"),0)-1),2,0)
))</f>
        <v/>
      </c>
      <c r="S261" s="7" t="str">
        <f t="shared" ca="1" si="176"/>
        <v/>
      </c>
    </row>
    <row r="262" spans="1:19" x14ac:dyDescent="0.3">
      <c r="A262" s="1" t="str">
        <f t="shared" si="182"/>
        <v>LP_ReduceDmgTrapBetter_02</v>
      </c>
      <c r="B262" s="1" t="s">
        <v>510</v>
      </c>
      <c r="C262" s="1" t="str">
        <f>IF(ISERROR(VLOOKUP(B262,AffectorValueTable!$A:$A,1,0)),"어펙터밸류없음","")</f>
        <v/>
      </c>
      <c r="D262" s="1">
        <v>2</v>
      </c>
      <c r="E262" s="1" t="str">
        <f>VLOOKUP($B262,AffectorValueTable!$1:$1048576,MATCH(AffectorValueTable!$B$1,AffectorValueTable!$1:$1,0),0)</f>
        <v>ReduceDamage</v>
      </c>
      <c r="H262" s="1" t="str">
        <f>IF(ISBLANK(G262),"",
IF(ISERROR(FIND(",",G262)),
  IF(ISERROR(VLOOKUP(G262,ConditionValueTable!$A:$A,1,0)),"컨디션밸류없음",
  ""),
IF(ISERROR(FIND(",",G262,FIND(",",G262)+1)),
  IF(OR(ISERROR(VLOOKUP(LEFT(G262,FIND(",",G262)-1),ConditionValueTable!$A:$A,1,0)),ISERROR(VLOOKUP(TRIM(MID(G262,FIND(",",G262)+1,999)),ConditionValueTable!$A:$A,1,0))),"컨디션밸류없음",
  ""),
IF(ISERROR(FIND(",",G262,FIND(",",G262,FIND(",",G262)+1)+1)),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+1,999)),ConditionValueTable!$A:$A,1,0))),"컨디션밸류없음",
  ""),
IF(ISERROR(FIND(",",G262,FIND(",",G262,FIND(",",G262,FIND(",",G262)+1)+1)+1)),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FIND(",",G262,FIND(",",G262,FIND(",",G262)+1)+1)-FIND(",",G262,FIND(",",G262)+1)-1)),ConditionValueTable!$A:$A,1,0)),ISERROR(VLOOKUP(TRIM(MID(G262,FIND(",",G262,FIND(",",G262,FIND(",",G262)+1)+1)+1,999)),ConditionValueTable!$A:$A,1,0))),"컨디션밸류없음",
  ""),
)))))</f>
        <v/>
      </c>
      <c r="L262" s="1">
        <f t="shared" si="181"/>
        <v>0.35000000000000003</v>
      </c>
      <c r="O262" s="7" t="str">
        <f t="shared" ca="1" si="183"/>
        <v/>
      </c>
      <c r="S262" s="7" t="str">
        <f t="shared" ca="1" si="176"/>
        <v/>
      </c>
    </row>
    <row r="263" spans="1:19" x14ac:dyDescent="0.3">
      <c r="A263" s="1" t="str">
        <f t="shared" si="182"/>
        <v>LP_ReduceDmgTrapBetter_03</v>
      </c>
      <c r="B263" s="1" t="s">
        <v>510</v>
      </c>
      <c r="C263" s="1" t="str">
        <f>IF(ISERROR(VLOOKUP(B263,AffectorValueTable!$A:$A,1,0)),"어펙터밸류없음","")</f>
        <v/>
      </c>
      <c r="D263" s="1">
        <v>3</v>
      </c>
      <c r="E263" s="1" t="str">
        <f>VLOOKUP($B263,AffectorValueTable!$1:$1048576,MATCH(AffectorValueTable!$B$1,AffectorValueTable!$1:$1,0),0)</f>
        <v>ReduceDamage</v>
      </c>
      <c r="H263" s="1" t="str">
        <f>IF(ISBLANK(G263),"",
IF(ISERROR(FIND(",",G263)),
  IF(ISERROR(VLOOKUP(G263,ConditionValueTable!$A:$A,1,0)),"컨디션밸류없음",
  ""),
IF(ISERROR(FIND(",",G263,FIND(",",G263)+1)),
  IF(OR(ISERROR(VLOOKUP(LEFT(G263,FIND(",",G263)-1),ConditionValueTable!$A:$A,1,0)),ISERROR(VLOOKUP(TRIM(MID(G263,FIND(",",G263)+1,999)),ConditionValueTable!$A:$A,1,0))),"컨디션밸류없음",
  ""),
IF(ISERROR(FIND(",",G263,FIND(",",G263,FIND(",",G263)+1)+1)),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+1,999)),ConditionValueTable!$A:$A,1,0))),"컨디션밸류없음",
  ""),
IF(ISERROR(FIND(",",G263,FIND(",",G263,FIND(",",G263,FIND(",",G263)+1)+1)+1)),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FIND(",",G263,FIND(",",G263,FIND(",",G263)+1)+1)-FIND(",",G263,FIND(",",G263)+1)-1)),ConditionValueTable!$A:$A,1,0)),ISERROR(VLOOKUP(TRIM(MID(G263,FIND(",",G263,FIND(",",G263,FIND(",",G263)+1)+1)+1,999)),ConditionValueTable!$A:$A,1,0))),"컨디션밸류없음",
  ""),
)))))</f>
        <v/>
      </c>
      <c r="L263" s="1">
        <f t="shared" si="181"/>
        <v>0.55000000000000004</v>
      </c>
      <c r="O263" s="7" t="str">
        <f t="shared" ca="1" si="183"/>
        <v/>
      </c>
      <c r="S263" s="7" t="str">
        <f t="shared" ca="1" si="176"/>
        <v/>
      </c>
    </row>
    <row r="264" spans="1:19" x14ac:dyDescent="0.3">
      <c r="A264" s="1" t="str">
        <f t="shared" si="182"/>
        <v>LP_ReduceDmgTrapBetter_04</v>
      </c>
      <c r="B264" s="1" t="s">
        <v>510</v>
      </c>
      <c r="C264" s="1" t="str">
        <f>IF(ISERROR(VLOOKUP(B264,AffectorValueTable!$A:$A,1,0)),"어펙터밸류없음","")</f>
        <v/>
      </c>
      <c r="D264" s="1">
        <v>4</v>
      </c>
      <c r="E264" s="1" t="str">
        <f>VLOOKUP($B264,AffectorValueTable!$1:$1048576,MATCH(AffectorValueTable!$B$1,AffectorValueTable!$1:$1,0),0)</f>
        <v>ReduceDamage</v>
      </c>
      <c r="H264" s="1" t="str">
        <f>IF(ISBLANK(G264),"",
IF(ISERROR(FIND(",",G264)),
  IF(ISERROR(VLOOKUP(G264,ConditionValueTable!$A:$A,1,0)),"컨디션밸류없음",
  ""),
IF(ISERROR(FIND(",",G264,FIND(",",G264)+1)),
  IF(OR(ISERROR(VLOOKUP(LEFT(G264,FIND(",",G264)-1),ConditionValueTable!$A:$A,1,0)),ISERROR(VLOOKUP(TRIM(MID(G264,FIND(",",G264)+1,999)),ConditionValueTable!$A:$A,1,0))),"컨디션밸류없음",
  ""),
IF(ISERROR(FIND(",",G264,FIND(",",G264,FIND(",",G264)+1)+1)),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+1,999)),ConditionValueTable!$A:$A,1,0))),"컨디션밸류없음",
  ""),
IF(ISERROR(FIND(",",G264,FIND(",",G264,FIND(",",G264,FIND(",",G264)+1)+1)+1)),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FIND(",",G264,FIND(",",G264,FIND(",",G264)+1)+1)-FIND(",",G264,FIND(",",G264)+1)-1)),ConditionValueTable!$A:$A,1,0)),ISERROR(VLOOKUP(TRIM(MID(G264,FIND(",",G264,FIND(",",G264,FIND(",",G264)+1)+1)+1,999)),ConditionValueTable!$A:$A,1,0))),"컨디션밸류없음",
  ""),
)))))</f>
        <v/>
      </c>
      <c r="L264" s="1">
        <f t="shared" si="181"/>
        <v>0.76666666666666661</v>
      </c>
      <c r="O264" s="7" t="str">
        <f t="shared" ca="1" si="183"/>
        <v/>
      </c>
      <c r="S264" s="7" t="str">
        <f t="shared" ca="1" si="176"/>
        <v/>
      </c>
    </row>
    <row r="265" spans="1:19" x14ac:dyDescent="0.3">
      <c r="A265" s="1" t="str">
        <f t="shared" ref="A265:A269" si="184">B265&amp;"_"&amp;TEXT(D265,"00")</f>
        <v>LP_ReduceDmgTrapBetter_05</v>
      </c>
      <c r="B265" s="1" t="s">
        <v>510</v>
      </c>
      <c r="C265" s="1" t="str">
        <f>IF(ISERROR(VLOOKUP(B265,AffectorValueTable!$A:$A,1,0)),"어펙터밸류없음","")</f>
        <v/>
      </c>
      <c r="D265" s="1">
        <v>5</v>
      </c>
      <c r="E265" s="1" t="str">
        <f>VLOOKUP($B265,AffectorValueTable!$1:$1048576,MATCH(AffectorValueTable!$B$1,AffectorValueTable!$1:$1,0),0)</f>
        <v>ReduceDamage</v>
      </c>
      <c r="H265" s="1" t="str">
        <f>IF(ISBLANK(G265),"",
IF(ISERROR(FIND(",",G265)),
  IF(ISERROR(VLOOKUP(G265,ConditionValueTable!$A:$A,1,0)),"컨디션밸류없음",
  ""),
IF(ISERROR(FIND(",",G265,FIND(",",G265)+1)),
  IF(OR(ISERROR(VLOOKUP(LEFT(G265,FIND(",",G265)-1),ConditionValueTable!$A:$A,1,0)),ISERROR(VLOOKUP(TRIM(MID(G265,FIND(",",G265)+1,999)),ConditionValueTable!$A:$A,1,0))),"컨디션밸류없음",
  ""),
IF(ISERROR(FIND(",",G265,FIND(",",G265,FIND(",",G265)+1)+1)),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+1,999)),ConditionValueTable!$A:$A,1,0))),"컨디션밸류없음",
  ""),
IF(ISERROR(FIND(",",G265,FIND(",",G265,FIND(",",G265,FIND(",",G265)+1)+1)+1)),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FIND(",",G265,FIND(",",G265,FIND(",",G265)+1)+1)-FIND(",",G265,FIND(",",G265)+1)-1)),ConditionValueTable!$A:$A,1,0)),ISERROR(VLOOKUP(TRIM(MID(G265,FIND(",",G265,FIND(",",G265,FIND(",",G265)+1)+1)+1,999)),ConditionValueTable!$A:$A,1,0))),"컨디션밸류없음",
  ""),
)))))</f>
        <v/>
      </c>
      <c r="L265" s="1">
        <f t="shared" si="181"/>
        <v>1</v>
      </c>
      <c r="O265" s="7" t="str">
        <f t="shared" ref="O265:O269" ca="1" si="185">IF(NOT(ISBLANK(N265)),N265,
IF(ISBLANK(M265),"",
VLOOKUP(M265,OFFSET(INDIRECT("$A:$B"),0,MATCH(M$1&amp;"_Verify",INDIRECT("$1:$1"),0)-1),2,0)
))</f>
        <v/>
      </c>
      <c r="S265" s="7" t="str">
        <f t="shared" ca="1" si="176"/>
        <v/>
      </c>
    </row>
    <row r="266" spans="1:19" x14ac:dyDescent="0.3">
      <c r="A266" s="1" t="str">
        <f t="shared" si="184"/>
        <v>LP_ReduceDmgTrapBetter_06</v>
      </c>
      <c r="B266" s="1" t="s">
        <v>510</v>
      </c>
      <c r="C266" s="1" t="str">
        <f>IF(ISERROR(VLOOKUP(B266,AffectorValueTable!$A:$A,1,0)),"어펙터밸류없음","")</f>
        <v/>
      </c>
      <c r="D266" s="1">
        <v>6</v>
      </c>
      <c r="E266" s="1" t="str">
        <f>VLOOKUP($B266,AffectorValueTable!$1:$1048576,MATCH(AffectorValueTable!$B$1,AffectorValueTable!$1:$1,0),0)</f>
        <v>ReduceDamage</v>
      </c>
      <c r="H266" s="1" t="str">
        <f>IF(ISBLANK(G266),"",
IF(ISERROR(FIND(",",G266)),
  IF(ISERROR(VLOOKUP(G266,ConditionValueTable!$A:$A,1,0)),"컨디션밸류없음",
  ""),
IF(ISERROR(FIND(",",G266,FIND(",",G266)+1)),
  IF(OR(ISERROR(VLOOKUP(LEFT(G266,FIND(",",G266)-1),ConditionValueTable!$A:$A,1,0)),ISERROR(VLOOKUP(TRIM(MID(G266,FIND(",",G266)+1,999)),ConditionValueTable!$A:$A,1,0))),"컨디션밸류없음",
  ""),
IF(ISERROR(FIND(",",G266,FIND(",",G266,FIND(",",G266)+1)+1)),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+1,999)),ConditionValueTable!$A:$A,1,0))),"컨디션밸류없음",
  ""),
IF(ISERROR(FIND(",",G266,FIND(",",G266,FIND(",",G266,FIND(",",G266)+1)+1)+1)),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FIND(",",G266,FIND(",",G266,FIND(",",G266)+1)+1)-FIND(",",G266,FIND(",",G266)+1)-1)),ConditionValueTable!$A:$A,1,0)),ISERROR(VLOOKUP(TRIM(MID(G266,FIND(",",G266,FIND(",",G266,FIND(",",G266)+1)+1)+1,999)),ConditionValueTable!$A:$A,1,0))),"컨디션밸류없음",
  ""),
)))))</f>
        <v/>
      </c>
      <c r="L266" s="1">
        <f t="shared" si="181"/>
        <v>1.25</v>
      </c>
      <c r="O266" s="7" t="str">
        <f t="shared" ca="1" si="185"/>
        <v/>
      </c>
      <c r="S266" s="7" t="str">
        <f t="shared" ca="1" si="176"/>
        <v/>
      </c>
    </row>
    <row r="267" spans="1:19" x14ac:dyDescent="0.3">
      <c r="A267" s="1" t="str">
        <f t="shared" si="184"/>
        <v>LP_ReduceDmgTrapBetter_07</v>
      </c>
      <c r="B267" s="1" t="s">
        <v>510</v>
      </c>
      <c r="C267" s="1" t="str">
        <f>IF(ISERROR(VLOOKUP(B267,AffectorValueTable!$A:$A,1,0)),"어펙터밸류없음","")</f>
        <v/>
      </c>
      <c r="D267" s="1">
        <v>7</v>
      </c>
      <c r="E267" s="1" t="str">
        <f>VLOOKUP($B267,AffectorValueTable!$1:$1048576,MATCH(AffectorValueTable!$B$1,AffectorValueTable!$1:$1,0),0)</f>
        <v>ReduceDamage</v>
      </c>
      <c r="H267" s="1" t="str">
        <f>IF(ISBLANK(G267),"",
IF(ISERROR(FIND(",",G267)),
  IF(ISERROR(VLOOKUP(G267,ConditionValueTable!$A:$A,1,0)),"컨디션밸류없음",
  ""),
IF(ISERROR(FIND(",",G267,FIND(",",G267)+1)),
  IF(OR(ISERROR(VLOOKUP(LEFT(G267,FIND(",",G267)-1),ConditionValueTable!$A:$A,1,0)),ISERROR(VLOOKUP(TRIM(MID(G267,FIND(",",G267)+1,999)),ConditionValueTable!$A:$A,1,0))),"컨디션밸류없음",
  ""),
IF(ISERROR(FIND(",",G267,FIND(",",G267,FIND(",",G267)+1)+1)),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+1,999)),ConditionValueTable!$A:$A,1,0))),"컨디션밸류없음",
  ""),
IF(ISERROR(FIND(",",G267,FIND(",",G267,FIND(",",G267,FIND(",",G267)+1)+1)+1)),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FIND(",",G267,FIND(",",G267,FIND(",",G267)+1)+1)-FIND(",",G267,FIND(",",G267)+1)-1)),ConditionValueTable!$A:$A,1,0)),ISERROR(VLOOKUP(TRIM(MID(G267,FIND(",",G267,FIND(",",G267,FIND(",",G267)+1)+1)+1,999)),ConditionValueTable!$A:$A,1,0))),"컨디션밸류없음",
  ""),
)))))</f>
        <v/>
      </c>
      <c r="L267" s="1">
        <f t="shared" si="181"/>
        <v>1.5166666666666666</v>
      </c>
      <c r="O267" s="7" t="str">
        <f t="shared" ca="1" si="185"/>
        <v/>
      </c>
      <c r="S267" s="7" t="str">
        <f t="shared" ca="1" si="176"/>
        <v/>
      </c>
    </row>
    <row r="268" spans="1:19" x14ac:dyDescent="0.3">
      <c r="A268" s="1" t="str">
        <f t="shared" si="184"/>
        <v>LP_ReduceDmgTrapBetter_08</v>
      </c>
      <c r="B268" s="1" t="s">
        <v>510</v>
      </c>
      <c r="C268" s="1" t="str">
        <f>IF(ISERROR(VLOOKUP(B268,AffectorValueTable!$A:$A,1,0)),"어펙터밸류없음","")</f>
        <v/>
      </c>
      <c r="D268" s="1">
        <v>8</v>
      </c>
      <c r="E268" s="1" t="str">
        <f>VLOOKUP($B268,AffectorValueTable!$1:$1048576,MATCH(AffectorValueTable!$B$1,AffectorValueTable!$1:$1,0),0)</f>
        <v>ReduceDamage</v>
      </c>
      <c r="H268" s="1" t="str">
        <f>IF(ISBLANK(G268),"",
IF(ISERROR(FIND(",",G268)),
  IF(ISERROR(VLOOKUP(G268,ConditionValueTable!$A:$A,1,0)),"컨디션밸류없음",
  ""),
IF(ISERROR(FIND(",",G268,FIND(",",G268)+1)),
  IF(OR(ISERROR(VLOOKUP(LEFT(G268,FIND(",",G268)-1),ConditionValueTable!$A:$A,1,0)),ISERROR(VLOOKUP(TRIM(MID(G268,FIND(",",G268)+1,999)),ConditionValueTable!$A:$A,1,0))),"컨디션밸류없음",
  ""),
IF(ISERROR(FIND(",",G268,FIND(",",G268,FIND(",",G268)+1)+1)),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+1,999)),ConditionValueTable!$A:$A,1,0))),"컨디션밸류없음",
  ""),
IF(ISERROR(FIND(",",G268,FIND(",",G268,FIND(",",G268,FIND(",",G268)+1)+1)+1)),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FIND(",",G268,FIND(",",G268,FIND(",",G268)+1)+1)-FIND(",",G268,FIND(",",G268)+1)-1)),ConditionValueTable!$A:$A,1,0)),ISERROR(VLOOKUP(TRIM(MID(G268,FIND(",",G268,FIND(",",G268,FIND(",",G268)+1)+1)+1,999)),ConditionValueTable!$A:$A,1,0))),"컨디션밸류없음",
  ""),
)))))</f>
        <v/>
      </c>
      <c r="L268" s="1">
        <f t="shared" si="181"/>
        <v>1.8</v>
      </c>
      <c r="O268" s="7" t="str">
        <f t="shared" ca="1" si="185"/>
        <v/>
      </c>
      <c r="S268" s="7" t="str">
        <f t="shared" ca="1" si="176"/>
        <v/>
      </c>
    </row>
    <row r="269" spans="1:19" x14ac:dyDescent="0.3">
      <c r="A269" s="1" t="str">
        <f t="shared" si="184"/>
        <v>LP_ReduceDmgTrapBetter_09</v>
      </c>
      <c r="B269" s="1" t="s">
        <v>510</v>
      </c>
      <c r="C269" s="1" t="str">
        <f>IF(ISERROR(VLOOKUP(B269,AffectorValueTable!$A:$A,1,0)),"어펙터밸류없음","")</f>
        <v/>
      </c>
      <c r="D269" s="1">
        <v>9</v>
      </c>
      <c r="E269" s="1" t="str">
        <f>VLOOKUP($B269,AffectorValueTable!$1:$1048576,MATCH(AffectorValueTable!$B$1,AffectorValueTable!$1:$1,0),0)</f>
        <v>ReduceDamage</v>
      </c>
      <c r="H269" s="1" t="str">
        <f>IF(ISBLANK(G269),"",
IF(ISERROR(FIND(",",G269)),
  IF(ISERROR(VLOOKUP(G269,ConditionValueTable!$A:$A,1,0)),"컨디션밸류없음",
  ""),
IF(ISERROR(FIND(",",G269,FIND(",",G269)+1)),
  IF(OR(ISERROR(VLOOKUP(LEFT(G269,FIND(",",G269)-1),ConditionValueTable!$A:$A,1,0)),ISERROR(VLOOKUP(TRIM(MID(G269,FIND(",",G269)+1,999)),ConditionValueTable!$A:$A,1,0))),"컨디션밸류없음",
  ""),
IF(ISERROR(FIND(",",G269,FIND(",",G269,FIND(",",G269)+1)+1)),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+1,999)),ConditionValueTable!$A:$A,1,0))),"컨디션밸류없음",
  ""),
IF(ISERROR(FIND(",",G269,FIND(",",G269,FIND(",",G269,FIND(",",G269)+1)+1)+1)),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FIND(",",G269,FIND(",",G269,FIND(",",G269)+1)+1)-FIND(",",G269,FIND(",",G269)+1)-1)),ConditionValueTable!$A:$A,1,0)),ISERROR(VLOOKUP(TRIM(MID(G269,FIND(",",G269,FIND(",",G269,FIND(",",G269)+1)+1)+1,999)),ConditionValueTable!$A:$A,1,0))),"컨디션밸류없음",
  ""),
)))))</f>
        <v/>
      </c>
      <c r="L269" s="1">
        <f t="shared" si="181"/>
        <v>2.1</v>
      </c>
      <c r="O269" s="7" t="str">
        <f t="shared" ca="1" si="185"/>
        <v/>
      </c>
      <c r="S269" s="7" t="str">
        <f t="shared" ca="1" si="176"/>
        <v/>
      </c>
    </row>
    <row r="270" spans="1:19" x14ac:dyDescent="0.3">
      <c r="A270" s="1" t="str">
        <f t="shared" si="182"/>
        <v>LP_ReduceContinuousDmg_01</v>
      </c>
      <c r="B270" s="1" t="s">
        <v>513</v>
      </c>
      <c r="C270" s="1" t="str">
        <f>IF(ISERROR(VLOOKUP(B270,AffectorValueTable!$A:$A,1,0)),"어펙터밸류없음","")</f>
        <v/>
      </c>
      <c r="D270" s="1">
        <v>1</v>
      </c>
      <c r="E270" s="1" t="str">
        <f>VLOOKUP($B270,AffectorValueTable!$1:$1048576,MATCH(AffectorValueTable!$B$1,AffectorValueTable!$1:$1,0),0)</f>
        <v>ReduceContinuousDamage</v>
      </c>
      <c r="H270" s="1" t="str">
        <f>IF(ISBLANK(G270),"",
IF(ISERROR(FIND(",",G270)),
  IF(ISERROR(VLOOKUP(G270,ConditionValueTable!$A:$A,1,0)),"컨디션밸류없음",
  ""),
IF(ISERROR(FIND(",",G270,FIND(",",G270)+1)),
  IF(OR(ISERROR(VLOOKUP(LEFT(G270,FIND(",",G270)-1),ConditionValueTable!$A:$A,1,0)),ISERROR(VLOOKUP(TRIM(MID(G270,FIND(",",G270)+1,999)),ConditionValueTable!$A:$A,1,0))),"컨디션밸류없음",
  ""),
IF(ISERROR(FIND(",",G270,FIND(",",G270,FIND(",",G270)+1)+1)),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+1,999)),ConditionValueTable!$A:$A,1,0))),"컨디션밸류없음",
  ""),
IF(ISERROR(FIND(",",G270,FIND(",",G270,FIND(",",G270,FIND(",",G270)+1)+1)+1)),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FIND(",",G270,FIND(",",G270,FIND(",",G270)+1)+1)-FIND(",",G270,FIND(",",G270)+1)-1)),ConditionValueTable!$A:$A,1,0)),ISERROR(VLOOKUP(TRIM(MID(G270,FIND(",",G270,FIND(",",G270,FIND(",",G270)+1)+1)+1,999)),ConditionValueTable!$A:$A,1,0))),"컨디션밸류없음",
  ""),
)))))</f>
        <v/>
      </c>
      <c r="I270" s="1">
        <v>-1</v>
      </c>
      <c r="J270" s="1">
        <v>1</v>
      </c>
      <c r="K270" s="1">
        <v>0.5</v>
      </c>
      <c r="O270" s="7" t="str">
        <f t="shared" ca="1" si="183"/>
        <v/>
      </c>
      <c r="S270" s="7" t="str">
        <f t="shared" ca="1" si="176"/>
        <v/>
      </c>
    </row>
    <row r="271" spans="1:19" x14ac:dyDescent="0.3">
      <c r="A271" s="1" t="str">
        <f t="shared" si="182"/>
        <v>LP_ReduceContinuousDmg_02</v>
      </c>
      <c r="B271" s="1" t="s">
        <v>513</v>
      </c>
      <c r="C271" s="1" t="str">
        <f>IF(ISERROR(VLOOKUP(B271,AffectorValueTable!$A:$A,1,0)),"어펙터밸류없음","")</f>
        <v/>
      </c>
      <c r="D271" s="1">
        <v>2</v>
      </c>
      <c r="E271" s="1" t="str">
        <f>VLOOKUP($B271,AffectorValueTable!$1:$1048576,MATCH(AffectorValueTable!$B$1,AffectorValueTable!$1:$1,0),0)</f>
        <v>ReduceContinuousDamage</v>
      </c>
      <c r="H271" s="1" t="str">
        <f>IF(ISBLANK(G271),"",
IF(ISERROR(FIND(",",G271)),
  IF(ISERROR(VLOOKUP(G271,ConditionValueTable!$A:$A,1,0)),"컨디션밸류없음",
  ""),
IF(ISERROR(FIND(",",G271,FIND(",",G271)+1)),
  IF(OR(ISERROR(VLOOKUP(LEFT(G271,FIND(",",G271)-1),ConditionValueTable!$A:$A,1,0)),ISERROR(VLOOKUP(TRIM(MID(G271,FIND(",",G271)+1,999)),ConditionValueTable!$A:$A,1,0))),"컨디션밸류없음",
  ""),
IF(ISERROR(FIND(",",G271,FIND(",",G271,FIND(",",G271)+1)+1)),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+1,999)),ConditionValueTable!$A:$A,1,0))),"컨디션밸류없음",
  ""),
IF(ISERROR(FIND(",",G271,FIND(",",G271,FIND(",",G271,FIND(",",G271)+1)+1)+1)),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FIND(",",G271,FIND(",",G271,FIND(",",G271)+1)+1)-FIND(",",G271,FIND(",",G271)+1)-1)),ConditionValueTable!$A:$A,1,0)),ISERROR(VLOOKUP(TRIM(MID(G271,FIND(",",G271,FIND(",",G271,FIND(",",G271)+1)+1)+1,999)),ConditionValueTable!$A:$A,1,0))),"컨디션밸류없음",
  ""),
)))))</f>
        <v/>
      </c>
      <c r="I271" s="1">
        <v>-1</v>
      </c>
      <c r="J271" s="1">
        <v>4.1900000000000004</v>
      </c>
      <c r="K271" s="1">
        <v>0.5</v>
      </c>
      <c r="O271" s="7" t="str">
        <f t="shared" ca="1" si="183"/>
        <v/>
      </c>
      <c r="S271" s="7" t="str">
        <f t="shared" ca="1" si="176"/>
        <v/>
      </c>
    </row>
    <row r="272" spans="1:19" x14ac:dyDescent="0.3">
      <c r="A272" s="1" t="str">
        <f t="shared" si="182"/>
        <v>LP_ReduceContinuousDmg_03</v>
      </c>
      <c r="B272" s="1" t="s">
        <v>513</v>
      </c>
      <c r="C272" s="1" t="str">
        <f>IF(ISERROR(VLOOKUP(B272,AffectorValueTable!$A:$A,1,0)),"어펙터밸류없음","")</f>
        <v/>
      </c>
      <c r="D272" s="1">
        <v>3</v>
      </c>
      <c r="E272" s="1" t="str">
        <f>VLOOKUP($B272,AffectorValueTable!$1:$1048576,MATCH(AffectorValueTable!$B$1,AffectorValueTable!$1:$1,0),0)</f>
        <v>ReduceContinuousDamage</v>
      </c>
      <c r="H272" s="1" t="str">
        <f>IF(ISBLANK(G272),"",
IF(ISERROR(FIND(",",G272)),
  IF(ISERROR(VLOOKUP(G272,ConditionValueTable!$A:$A,1,0)),"컨디션밸류없음",
  ""),
IF(ISERROR(FIND(",",G272,FIND(",",G272)+1)),
  IF(OR(ISERROR(VLOOKUP(LEFT(G272,FIND(",",G272)-1),ConditionValueTable!$A:$A,1,0)),ISERROR(VLOOKUP(TRIM(MID(G272,FIND(",",G272)+1,999)),ConditionValueTable!$A:$A,1,0))),"컨디션밸류없음",
  ""),
IF(ISERROR(FIND(",",G272,FIND(",",G272,FIND(",",G272)+1)+1)),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+1,999)),ConditionValueTable!$A:$A,1,0))),"컨디션밸류없음",
  ""),
IF(ISERROR(FIND(",",G272,FIND(",",G272,FIND(",",G272,FIND(",",G272)+1)+1)+1)),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FIND(",",G272,FIND(",",G272,FIND(",",G272)+1)+1)-FIND(",",G272,FIND(",",G272)+1)-1)),ConditionValueTable!$A:$A,1,0)),ISERROR(VLOOKUP(TRIM(MID(G272,FIND(",",G272,FIND(",",G272,FIND(",",G272)+1)+1)+1,999)),ConditionValueTable!$A:$A,1,0))),"컨디션밸류없음",
  ""),
)))))</f>
        <v/>
      </c>
      <c r="I272" s="1">
        <v>-1</v>
      </c>
      <c r="J272" s="1">
        <v>9.57</v>
      </c>
      <c r="K272" s="1">
        <v>0.5</v>
      </c>
      <c r="O272" s="7" t="str">
        <f t="shared" ca="1" si="183"/>
        <v/>
      </c>
      <c r="S272" s="7" t="str">
        <f t="shared" ca="1" si="176"/>
        <v/>
      </c>
    </row>
    <row r="273" spans="1:19" x14ac:dyDescent="0.3">
      <c r="A273" s="1" t="str">
        <f t="shared" ref="A273:A275" si="186">B273&amp;"_"&amp;TEXT(D273,"00")</f>
        <v>LP_DefenseStrongDmg_01</v>
      </c>
      <c r="B273" s="1" t="s">
        <v>514</v>
      </c>
      <c r="C273" s="1" t="str">
        <f>IF(ISERROR(VLOOKUP(B273,AffectorValueTable!$A:$A,1,0)),"어펙터밸류없음","")</f>
        <v/>
      </c>
      <c r="D273" s="1">
        <v>1</v>
      </c>
      <c r="E273" s="1" t="str">
        <f>VLOOKUP($B273,AffectorValueTable!$1:$1048576,MATCH(AffectorValueTable!$B$1,AffectorValueTable!$1:$1,0),0)</f>
        <v>DefenseStrongDamage</v>
      </c>
      <c r="H273" s="1" t="str">
        <f>IF(ISBLANK(G273),"",
IF(ISERROR(FIND(",",G273)),
  IF(ISERROR(VLOOKUP(G273,ConditionValueTable!$A:$A,1,0)),"컨디션밸류없음",
  ""),
IF(ISERROR(FIND(",",G273,FIND(",",G273)+1)),
  IF(OR(ISERROR(VLOOKUP(LEFT(G273,FIND(",",G273)-1),ConditionValueTable!$A:$A,1,0)),ISERROR(VLOOKUP(TRIM(MID(G273,FIND(",",G273)+1,999)),ConditionValueTable!$A:$A,1,0))),"컨디션밸류없음",
  ""),
IF(ISERROR(FIND(",",G273,FIND(",",G273,FIND(",",G273)+1)+1)),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+1,999)),ConditionValueTable!$A:$A,1,0))),"컨디션밸류없음",
  ""),
IF(ISERROR(FIND(",",G273,FIND(",",G273,FIND(",",G273,FIND(",",G273)+1)+1)+1)),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FIND(",",G273,FIND(",",G273,FIND(",",G273)+1)+1)-FIND(",",G273,FIND(",",G273)+1)-1)),ConditionValueTable!$A:$A,1,0)),ISERROR(VLOOKUP(TRIM(MID(G273,FIND(",",G273,FIND(",",G273,FIND(",",G273)+1)+1)+1,999)),ConditionValueTable!$A:$A,1,0))),"컨디션밸류없음",
  ""),
)))))</f>
        <v/>
      </c>
      <c r="I273" s="1">
        <v>-1</v>
      </c>
      <c r="J273" s="1">
        <v>0.24</v>
      </c>
      <c r="O273" s="7" t="str">
        <f t="shared" ca="1" si="183"/>
        <v/>
      </c>
      <c r="S273" s="7" t="str">
        <f t="shared" ca="1" si="176"/>
        <v/>
      </c>
    </row>
    <row r="274" spans="1:19" x14ac:dyDescent="0.3">
      <c r="A274" s="1" t="str">
        <f t="shared" si="186"/>
        <v>LP_DefenseStrongDmg_02</v>
      </c>
      <c r="B274" s="1" t="s">
        <v>514</v>
      </c>
      <c r="C274" s="1" t="str">
        <f>IF(ISERROR(VLOOKUP(B274,AffectorValueTable!$A:$A,1,0)),"어펙터밸류없음","")</f>
        <v/>
      </c>
      <c r="D274" s="1">
        <v>2</v>
      </c>
      <c r="E274" s="1" t="str">
        <f>VLOOKUP($B274,AffectorValueTable!$1:$1048576,MATCH(AffectorValueTable!$B$1,AffectorValueTable!$1:$1,0),0)</f>
        <v>DefenseStrongDamage</v>
      </c>
      <c r="H274" s="1" t="str">
        <f>IF(ISBLANK(G274),"",
IF(ISERROR(FIND(",",G274)),
  IF(ISERROR(VLOOKUP(G274,ConditionValueTable!$A:$A,1,0)),"컨디션밸류없음",
  ""),
IF(ISERROR(FIND(",",G274,FIND(",",G274)+1)),
  IF(OR(ISERROR(VLOOKUP(LEFT(G274,FIND(",",G274)-1),ConditionValueTable!$A:$A,1,0)),ISERROR(VLOOKUP(TRIM(MID(G274,FIND(",",G274)+1,999)),ConditionValueTable!$A:$A,1,0))),"컨디션밸류없음",
  ""),
IF(ISERROR(FIND(",",G274,FIND(",",G274,FIND(",",G274)+1)+1)),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+1,999)),ConditionValueTable!$A:$A,1,0))),"컨디션밸류없음",
  ""),
IF(ISERROR(FIND(",",G274,FIND(",",G274,FIND(",",G274,FIND(",",G274)+1)+1)+1)),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FIND(",",G274,FIND(",",G274,FIND(",",G274)+1)+1)-FIND(",",G274,FIND(",",G274)+1)-1)),ConditionValueTable!$A:$A,1,0)),ISERROR(VLOOKUP(TRIM(MID(G274,FIND(",",G274,FIND(",",G274,FIND(",",G274)+1)+1)+1,999)),ConditionValueTable!$A:$A,1,0))),"컨디션밸류없음",
  ""),
)))))</f>
        <v/>
      </c>
      <c r="I274" s="1">
        <v>-1</v>
      </c>
      <c r="J274" s="1">
        <v>0.20869565217391306</v>
      </c>
      <c r="O274" s="7" t="str">
        <f t="shared" ca="1" si="183"/>
        <v/>
      </c>
      <c r="S274" s="7" t="str">
        <f t="shared" ca="1" si="176"/>
        <v/>
      </c>
    </row>
    <row r="275" spans="1:19" x14ac:dyDescent="0.3">
      <c r="A275" s="1" t="str">
        <f t="shared" si="186"/>
        <v>LP_DefenseStrongDmg_03</v>
      </c>
      <c r="B275" s="1" t="s">
        <v>514</v>
      </c>
      <c r="C275" s="1" t="str">
        <f>IF(ISERROR(VLOOKUP(B275,AffectorValueTable!$A:$A,1,0)),"어펙터밸류없음","")</f>
        <v/>
      </c>
      <c r="D275" s="1">
        <v>3</v>
      </c>
      <c r="E275" s="1" t="str">
        <f>VLOOKUP($B275,AffectorValueTable!$1:$1048576,MATCH(AffectorValueTable!$B$1,AffectorValueTable!$1:$1,0),0)</f>
        <v>DefenseStrongDamage</v>
      </c>
      <c r="H275" s="1" t="str">
        <f>IF(ISBLANK(G275),"",
IF(ISERROR(FIND(",",G275)),
  IF(ISERROR(VLOOKUP(G275,ConditionValueTable!$A:$A,1,0)),"컨디션밸류없음",
  ""),
IF(ISERROR(FIND(",",G275,FIND(",",G275)+1)),
  IF(OR(ISERROR(VLOOKUP(LEFT(G275,FIND(",",G275)-1),ConditionValueTable!$A:$A,1,0)),ISERROR(VLOOKUP(TRIM(MID(G275,FIND(",",G275)+1,999)),ConditionValueTable!$A:$A,1,0))),"컨디션밸류없음",
  ""),
IF(ISERROR(FIND(",",G275,FIND(",",G275,FIND(",",G275)+1)+1)),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+1,999)),ConditionValueTable!$A:$A,1,0))),"컨디션밸류없음",
  ""),
IF(ISERROR(FIND(",",G275,FIND(",",G275,FIND(",",G275,FIND(",",G275)+1)+1)+1)),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FIND(",",G275,FIND(",",G275,FIND(",",G275)+1)+1)-FIND(",",G275,FIND(",",G275)+1)-1)),ConditionValueTable!$A:$A,1,0)),ISERROR(VLOOKUP(TRIM(MID(G275,FIND(",",G275,FIND(",",G275,FIND(",",G275)+1)+1)+1,999)),ConditionValueTable!$A:$A,1,0))),"컨디션밸류없음",
  ""),
)))))</f>
        <v/>
      </c>
      <c r="I275" s="1">
        <v>-1</v>
      </c>
      <c r="J275" s="1">
        <v>0.18147448015122877</v>
      </c>
      <c r="O275" s="7" t="str">
        <f t="shared" ca="1" si="183"/>
        <v/>
      </c>
      <c r="S275" s="7" t="str">
        <f t="shared" ca="1" si="176"/>
        <v/>
      </c>
    </row>
    <row r="276" spans="1:19" x14ac:dyDescent="0.3">
      <c r="A276" s="1" t="str">
        <f t="shared" ref="A276:A311" si="187">B276&amp;"_"&amp;TEXT(D276,"00")</f>
        <v>LP_ExtraGold_01</v>
      </c>
      <c r="B276" s="1" t="s">
        <v>172</v>
      </c>
      <c r="C276" s="1" t="str">
        <f>IF(ISERROR(VLOOKUP(B276,AffectorValueTable!$A:$A,1,0)),"어펙터밸류없음","")</f>
        <v/>
      </c>
      <c r="D276" s="1">
        <v>1</v>
      </c>
      <c r="E276" s="1" t="str">
        <f>VLOOKUP($B276,AffectorValueTable!$1:$1048576,MATCH(AffectorValueTable!$B$1,AffectorValueTable!$1:$1,0),0)</f>
        <v>DropAdjust</v>
      </c>
      <c r="H276" s="1" t="str">
        <f>IF(ISBLANK(G276),"",
IF(ISERROR(FIND(",",G276)),
  IF(ISERROR(VLOOKUP(G276,ConditionValueTable!$A:$A,1,0)),"컨디션밸류없음",
  ""),
IF(ISERROR(FIND(",",G276,FIND(",",G276)+1)),
  IF(OR(ISERROR(VLOOKUP(LEFT(G276,FIND(",",G276)-1),ConditionValueTable!$A:$A,1,0)),ISERROR(VLOOKUP(TRIM(MID(G276,FIND(",",G276)+1,999)),ConditionValueTable!$A:$A,1,0))),"컨디션밸류없음",
  ""),
IF(ISERROR(FIND(",",G276,FIND(",",G276,FIND(",",G276)+1)+1)),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+1,999)),ConditionValueTable!$A:$A,1,0))),"컨디션밸류없음",
  ""),
IF(ISERROR(FIND(",",G276,FIND(",",G276,FIND(",",G276,FIND(",",G276)+1)+1)+1)),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FIND(",",G276,FIND(",",G276,FIND(",",G276)+1)+1)-FIND(",",G276,FIND(",",G276)+1)-1)),ConditionValueTable!$A:$A,1,0)),ISERROR(VLOOKUP(TRIM(MID(G276,FIND(",",G276,FIND(",",G276,FIND(",",G276)+1)+1)+1,999)),ConditionValueTable!$A:$A,1,0))),"컨디션밸류없음",
  ""),
)))))</f>
        <v/>
      </c>
      <c r="J276" s="1">
        <v>0.05</v>
      </c>
      <c r="O276" s="7" t="str">
        <f t="shared" ca="1" si="164"/>
        <v/>
      </c>
      <c r="S276" s="7" t="str">
        <f t="shared" ca="1" si="176"/>
        <v/>
      </c>
    </row>
    <row r="277" spans="1:19" x14ac:dyDescent="0.3">
      <c r="A277" s="1" t="str">
        <f t="shared" ref="A277:A279" si="188">B277&amp;"_"&amp;TEXT(D277,"00")</f>
        <v>LP_ExtraGold_02</v>
      </c>
      <c r="B277" s="1" t="s">
        <v>172</v>
      </c>
      <c r="C277" s="1" t="str">
        <f>IF(ISERROR(VLOOKUP(B277,AffectorValueTable!$A:$A,1,0)),"어펙터밸류없음","")</f>
        <v/>
      </c>
      <c r="D277" s="1">
        <v>2</v>
      </c>
      <c r="E277" s="1" t="str">
        <f>VLOOKUP($B277,AffectorValueTable!$1:$1048576,MATCH(AffectorValueTable!$B$1,AffectorValueTable!$1:$1,0),0)</f>
        <v>DropAdjust</v>
      </c>
      <c r="H277" s="1" t="str">
        <f>IF(ISBLANK(G277),"",
IF(ISERROR(FIND(",",G277)),
  IF(ISERROR(VLOOKUP(G277,ConditionValueTable!$A:$A,1,0)),"컨디션밸류없음",
  ""),
IF(ISERROR(FIND(",",G277,FIND(",",G277)+1)),
  IF(OR(ISERROR(VLOOKUP(LEFT(G277,FIND(",",G277)-1),ConditionValueTable!$A:$A,1,0)),ISERROR(VLOOKUP(TRIM(MID(G277,FIND(",",G277)+1,999)),ConditionValueTable!$A:$A,1,0))),"컨디션밸류없음",
  ""),
IF(ISERROR(FIND(",",G277,FIND(",",G277,FIND(",",G277)+1)+1)),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+1,999)),ConditionValueTable!$A:$A,1,0))),"컨디션밸류없음",
  ""),
IF(ISERROR(FIND(",",G277,FIND(",",G277,FIND(",",G277,FIND(",",G277)+1)+1)+1)),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FIND(",",G277,FIND(",",G277,FIND(",",G277)+1)+1)-FIND(",",G277,FIND(",",G277)+1)-1)),ConditionValueTable!$A:$A,1,0)),ISERROR(VLOOKUP(TRIM(MID(G277,FIND(",",G277,FIND(",",G277,FIND(",",G277)+1)+1)+1,999)),ConditionValueTable!$A:$A,1,0))),"컨디션밸류없음",
  ""),
)))))</f>
        <v/>
      </c>
      <c r="J277" s="1">
        <v>0.10500000000000001</v>
      </c>
      <c r="O277" s="7" t="str">
        <f t="shared" ref="O277:O279" ca="1" si="189">IF(NOT(ISBLANK(N277)),N277,
IF(ISBLANK(M277),"",
VLOOKUP(M277,OFFSET(INDIRECT("$A:$B"),0,MATCH(M$1&amp;"_Verify",INDIRECT("$1:$1"),0)-1),2,0)
))</f>
        <v/>
      </c>
      <c r="S277" s="7" t="str">
        <f t="shared" ca="1" si="176"/>
        <v/>
      </c>
    </row>
    <row r="278" spans="1:19" x14ac:dyDescent="0.3">
      <c r="A278" s="1" t="str">
        <f t="shared" si="188"/>
        <v>LP_ExtraGold_03</v>
      </c>
      <c r="B278" s="1" t="s">
        <v>172</v>
      </c>
      <c r="C278" s="1" t="str">
        <f>IF(ISERROR(VLOOKUP(B278,AffectorValueTable!$A:$A,1,0)),"어펙터밸류없음","")</f>
        <v/>
      </c>
      <c r="D278" s="1">
        <v>3</v>
      </c>
      <c r="E278" s="1" t="str">
        <f>VLOOKUP($B278,AffectorValueTable!$1:$1048576,MATCH(AffectorValueTable!$B$1,AffectorValueTable!$1:$1,0),0)</f>
        <v>DropAdjust</v>
      </c>
      <c r="H278" s="1" t="str">
        <f>IF(ISBLANK(G278),"",
IF(ISERROR(FIND(",",G278)),
  IF(ISERROR(VLOOKUP(G278,ConditionValueTable!$A:$A,1,0)),"컨디션밸류없음",
  ""),
IF(ISERROR(FIND(",",G278,FIND(",",G278)+1)),
  IF(OR(ISERROR(VLOOKUP(LEFT(G278,FIND(",",G278)-1),ConditionValueTable!$A:$A,1,0)),ISERROR(VLOOKUP(TRIM(MID(G278,FIND(",",G278)+1,999)),ConditionValueTable!$A:$A,1,0))),"컨디션밸류없음",
  ""),
IF(ISERROR(FIND(",",G278,FIND(",",G278,FIND(",",G278)+1)+1)),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+1,999)),ConditionValueTable!$A:$A,1,0))),"컨디션밸류없음",
  ""),
IF(ISERROR(FIND(",",G278,FIND(",",G278,FIND(",",G278,FIND(",",G278)+1)+1)+1)),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FIND(",",G278,FIND(",",G278,FIND(",",G278)+1)+1)-FIND(",",G278,FIND(",",G278)+1)-1)),ConditionValueTable!$A:$A,1,0)),ISERROR(VLOOKUP(TRIM(MID(G278,FIND(",",G278,FIND(",",G278,FIND(",",G278)+1)+1)+1,999)),ConditionValueTable!$A:$A,1,0))),"컨디션밸류없음",
  ""),
)))))</f>
        <v/>
      </c>
      <c r="J278" s="1">
        <v>0.16500000000000004</v>
      </c>
      <c r="O278" s="7" t="str">
        <f t="shared" ca="1" si="189"/>
        <v/>
      </c>
      <c r="S278" s="7" t="str">
        <f t="shared" ca="1" si="176"/>
        <v/>
      </c>
    </row>
    <row r="279" spans="1:19" x14ac:dyDescent="0.3">
      <c r="A279" s="1" t="str">
        <f t="shared" si="188"/>
        <v>LP_ExtraGoldBetter_01</v>
      </c>
      <c r="B279" s="1" t="s">
        <v>515</v>
      </c>
      <c r="C279" s="1" t="str">
        <f>IF(ISERROR(VLOOKUP(B279,AffectorValueTable!$A:$A,1,0)),"어펙터밸류없음","")</f>
        <v/>
      </c>
      <c r="D279" s="1">
        <v>1</v>
      </c>
      <c r="E279" s="1" t="str">
        <f>VLOOKUP($B279,AffectorValueTable!$1:$1048576,MATCH(AffectorValueTable!$B$1,AffectorValueTable!$1:$1,0),0)</f>
        <v>DropAdjust</v>
      </c>
      <c r="H279" s="1" t="str">
        <f>IF(ISBLANK(G279),"",
IF(ISERROR(FIND(",",G279)),
  IF(ISERROR(VLOOKUP(G279,ConditionValueTable!$A:$A,1,0)),"컨디션밸류없음",
  ""),
IF(ISERROR(FIND(",",G279,FIND(",",G279)+1)),
  IF(OR(ISERROR(VLOOKUP(LEFT(G279,FIND(",",G279)-1),ConditionValueTable!$A:$A,1,0)),ISERROR(VLOOKUP(TRIM(MID(G279,FIND(",",G279)+1,999)),ConditionValueTable!$A:$A,1,0))),"컨디션밸류없음",
  ""),
IF(ISERROR(FIND(",",G279,FIND(",",G279,FIND(",",G279)+1)+1)),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+1,999)),ConditionValueTable!$A:$A,1,0))),"컨디션밸류없음",
  ""),
IF(ISERROR(FIND(",",G279,FIND(",",G279,FIND(",",G279,FIND(",",G279)+1)+1)+1)),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FIND(",",G279,FIND(",",G279,FIND(",",G279)+1)+1)-FIND(",",G279,FIND(",",G279)+1)-1)),ConditionValueTable!$A:$A,1,0)),ISERROR(VLOOKUP(TRIM(MID(G279,FIND(",",G279,FIND(",",G279,FIND(",",G279)+1)+1)+1,999)),ConditionValueTable!$A:$A,1,0))),"컨디션밸류없음",
  ""),
)))))</f>
        <v/>
      </c>
      <c r="J279" s="1">
        <f t="shared" ref="J279:J281" si="190">J276*5/3</f>
        <v>8.3333333333333329E-2</v>
      </c>
      <c r="O279" s="7" t="str">
        <f t="shared" ca="1" si="189"/>
        <v/>
      </c>
      <c r="S279" s="7" t="str">
        <f t="shared" ca="1" si="176"/>
        <v/>
      </c>
    </row>
    <row r="280" spans="1:19" x14ac:dyDescent="0.3">
      <c r="A280" s="1" t="str">
        <f t="shared" ref="A280:A281" si="191">B280&amp;"_"&amp;TEXT(D280,"00")</f>
        <v>LP_ExtraGoldBetter_02</v>
      </c>
      <c r="B280" s="1" t="s">
        <v>515</v>
      </c>
      <c r="C280" s="1" t="str">
        <f>IF(ISERROR(VLOOKUP(B280,AffectorValueTable!$A:$A,1,0)),"어펙터밸류없음","")</f>
        <v/>
      </c>
      <c r="D280" s="1">
        <v>2</v>
      </c>
      <c r="E280" s="1" t="str">
        <f>VLOOKUP($B280,AffectorValueTable!$1:$1048576,MATCH(AffectorValueTable!$B$1,AffectorValueTable!$1:$1,0),0)</f>
        <v>DropAdjust</v>
      </c>
      <c r="H280" s="1" t="str">
        <f>IF(ISBLANK(G280),"",
IF(ISERROR(FIND(",",G280)),
  IF(ISERROR(VLOOKUP(G280,ConditionValueTable!$A:$A,1,0)),"컨디션밸류없음",
  ""),
IF(ISERROR(FIND(",",G280,FIND(",",G280)+1)),
  IF(OR(ISERROR(VLOOKUP(LEFT(G280,FIND(",",G280)-1),ConditionValueTable!$A:$A,1,0)),ISERROR(VLOOKUP(TRIM(MID(G280,FIND(",",G280)+1,999)),ConditionValueTable!$A:$A,1,0))),"컨디션밸류없음",
  ""),
IF(ISERROR(FIND(",",G280,FIND(",",G280,FIND(",",G280)+1)+1)),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+1,999)),ConditionValueTable!$A:$A,1,0))),"컨디션밸류없음",
  ""),
IF(ISERROR(FIND(",",G280,FIND(",",G280,FIND(",",G280,FIND(",",G280)+1)+1)+1)),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FIND(",",G280,FIND(",",G280,FIND(",",G280)+1)+1)-FIND(",",G280,FIND(",",G280)+1)-1)),ConditionValueTable!$A:$A,1,0)),ISERROR(VLOOKUP(TRIM(MID(G280,FIND(",",G280,FIND(",",G280,FIND(",",G280)+1)+1)+1,999)),ConditionValueTable!$A:$A,1,0))),"컨디션밸류없음",
  ""),
)))))</f>
        <v/>
      </c>
      <c r="J280" s="1">
        <f t="shared" si="190"/>
        <v>0.17500000000000002</v>
      </c>
      <c r="O280" s="7" t="str">
        <f t="shared" ref="O280:O281" ca="1" si="192">IF(NOT(ISBLANK(N280)),N280,
IF(ISBLANK(M280),"",
VLOOKUP(M280,OFFSET(INDIRECT("$A:$B"),0,MATCH(M$1&amp;"_Verify",INDIRECT("$1:$1"),0)-1),2,0)
))</f>
        <v/>
      </c>
      <c r="S280" s="7" t="str">
        <f t="shared" ca="1" si="176"/>
        <v/>
      </c>
    </row>
    <row r="281" spans="1:19" x14ac:dyDescent="0.3">
      <c r="A281" s="1" t="str">
        <f t="shared" si="191"/>
        <v>LP_ExtraGoldBetter_03</v>
      </c>
      <c r="B281" s="1" t="s">
        <v>515</v>
      </c>
      <c r="C281" s="1" t="str">
        <f>IF(ISERROR(VLOOKUP(B281,AffectorValueTable!$A:$A,1,0)),"어펙터밸류없음","")</f>
        <v/>
      </c>
      <c r="D281" s="1">
        <v>3</v>
      </c>
      <c r="E281" s="1" t="str">
        <f>VLOOKUP($B281,AffectorValueTable!$1:$1048576,MATCH(AffectorValueTable!$B$1,AffectorValueTable!$1:$1,0),0)</f>
        <v>DropAdjust</v>
      </c>
      <c r="H281" s="1" t="str">
        <f>IF(ISBLANK(G281),"",
IF(ISERROR(FIND(",",G281)),
  IF(ISERROR(VLOOKUP(G281,ConditionValueTable!$A:$A,1,0)),"컨디션밸류없음",
  ""),
IF(ISERROR(FIND(",",G281,FIND(",",G281)+1)),
  IF(OR(ISERROR(VLOOKUP(LEFT(G281,FIND(",",G281)-1),ConditionValueTable!$A:$A,1,0)),ISERROR(VLOOKUP(TRIM(MID(G281,FIND(",",G281)+1,999)),ConditionValueTable!$A:$A,1,0))),"컨디션밸류없음",
  ""),
IF(ISERROR(FIND(",",G281,FIND(",",G281,FIND(",",G281)+1)+1)),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+1,999)),ConditionValueTable!$A:$A,1,0))),"컨디션밸류없음",
  ""),
IF(ISERROR(FIND(",",G281,FIND(",",G281,FIND(",",G281,FIND(",",G281)+1)+1)+1)),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FIND(",",G281,FIND(",",G281,FIND(",",G281)+1)+1)-FIND(",",G281,FIND(",",G281)+1)-1)),ConditionValueTable!$A:$A,1,0)),ISERROR(VLOOKUP(TRIM(MID(G281,FIND(",",G281,FIND(",",G281,FIND(",",G281)+1)+1)+1,999)),ConditionValueTable!$A:$A,1,0))),"컨디션밸류없음",
  ""),
)))))</f>
        <v/>
      </c>
      <c r="J281" s="1">
        <f t="shared" si="190"/>
        <v>0.27500000000000008</v>
      </c>
      <c r="O281" s="7" t="str">
        <f t="shared" ca="1" si="192"/>
        <v/>
      </c>
      <c r="S281" s="7" t="str">
        <f t="shared" ref="S281:S320" ca="1" si="193">IF(NOT(ISBLANK(R281)),R281,
IF(ISBLANK(Q281),"",
VLOOKUP(Q281,OFFSET(INDIRECT("$A:$B"),0,MATCH(Q$1&amp;"_Verify",INDIRECT("$1:$1"),0)-1),2,0)
))</f>
        <v/>
      </c>
    </row>
    <row r="282" spans="1:19" x14ac:dyDescent="0.3">
      <c r="A282" s="1" t="str">
        <f t="shared" si="187"/>
        <v>LP_ItemChanceBoost_01</v>
      </c>
      <c r="B282" s="1" t="s">
        <v>173</v>
      </c>
      <c r="C282" s="1" t="str">
        <f>IF(ISERROR(VLOOKUP(B282,AffectorValueTable!$A:$A,1,0)),"어펙터밸류없음","")</f>
        <v/>
      </c>
      <c r="D282" s="1">
        <v>1</v>
      </c>
      <c r="E282" s="1" t="str">
        <f>VLOOKUP($B282,AffectorValueTable!$1:$1048576,MATCH(AffectorValueTable!$B$1,AffectorValueTable!$1:$1,0),0)</f>
        <v>DropAdjust</v>
      </c>
      <c r="H282" s="1" t="str">
        <f>IF(ISBLANK(G282),"",
IF(ISERROR(FIND(",",G282)),
  IF(ISERROR(VLOOKUP(G282,ConditionValueTable!$A:$A,1,0)),"컨디션밸류없음",
  ""),
IF(ISERROR(FIND(",",G282,FIND(",",G282)+1)),
  IF(OR(ISERROR(VLOOKUP(LEFT(G282,FIND(",",G282)-1),ConditionValueTable!$A:$A,1,0)),ISERROR(VLOOKUP(TRIM(MID(G282,FIND(",",G282)+1,999)),ConditionValueTable!$A:$A,1,0))),"컨디션밸류없음",
  ""),
IF(ISERROR(FIND(",",G282,FIND(",",G282,FIND(",",G282)+1)+1)),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+1,999)),ConditionValueTable!$A:$A,1,0))),"컨디션밸류없음",
  ""),
IF(ISERROR(FIND(",",G282,FIND(",",G282,FIND(",",G282,FIND(",",G282)+1)+1)+1)),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FIND(",",G282,FIND(",",G282,FIND(",",G282)+1)+1)-FIND(",",G282,FIND(",",G282)+1)-1)),ConditionValueTable!$A:$A,1,0)),ISERROR(VLOOKUP(TRIM(MID(G282,FIND(",",G282,FIND(",",G282,FIND(",",G282)+1)+1)+1,999)),ConditionValueTable!$A:$A,1,0))),"컨디션밸류없음",
  ""),
)))))</f>
        <v/>
      </c>
      <c r="K282" s="1">
        <v>2.5000000000000001E-2</v>
      </c>
      <c r="O282" s="7" t="str">
        <f t="shared" ca="1" si="164"/>
        <v/>
      </c>
      <c r="S282" s="7" t="str">
        <f t="shared" ca="1" si="193"/>
        <v/>
      </c>
    </row>
    <row r="283" spans="1:19" x14ac:dyDescent="0.3">
      <c r="A283" s="1" t="str">
        <f t="shared" ref="A283:A285" si="194">B283&amp;"_"&amp;TEXT(D283,"00")</f>
        <v>LP_ItemChanceBoost_02</v>
      </c>
      <c r="B283" s="1" t="s">
        <v>173</v>
      </c>
      <c r="C283" s="1" t="str">
        <f>IF(ISERROR(VLOOKUP(B283,AffectorValueTable!$A:$A,1,0)),"어펙터밸류없음","")</f>
        <v/>
      </c>
      <c r="D283" s="1">
        <v>2</v>
      </c>
      <c r="E283" s="1" t="str">
        <f>VLOOKUP($B283,AffectorValueTable!$1:$1048576,MATCH(AffectorValueTable!$B$1,AffectorValueTable!$1:$1,0),0)</f>
        <v>DropAdjust</v>
      </c>
      <c r="H283" s="1" t="str">
        <f>IF(ISBLANK(G283),"",
IF(ISERROR(FIND(",",G283)),
  IF(ISERROR(VLOOKUP(G283,ConditionValueTable!$A:$A,1,0)),"컨디션밸류없음",
  ""),
IF(ISERROR(FIND(",",G283,FIND(",",G283)+1)),
  IF(OR(ISERROR(VLOOKUP(LEFT(G283,FIND(",",G283)-1),ConditionValueTable!$A:$A,1,0)),ISERROR(VLOOKUP(TRIM(MID(G283,FIND(",",G283)+1,999)),ConditionValueTable!$A:$A,1,0))),"컨디션밸류없음",
  ""),
IF(ISERROR(FIND(",",G283,FIND(",",G283,FIND(",",G283)+1)+1)),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+1,999)),ConditionValueTable!$A:$A,1,0))),"컨디션밸류없음",
  ""),
IF(ISERROR(FIND(",",G283,FIND(",",G283,FIND(",",G283,FIND(",",G283)+1)+1)+1)),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FIND(",",G283,FIND(",",G283,FIND(",",G283)+1)+1)-FIND(",",G283,FIND(",",G283)+1)-1)),ConditionValueTable!$A:$A,1,0)),ISERROR(VLOOKUP(TRIM(MID(G283,FIND(",",G283,FIND(",",G283,FIND(",",G283)+1)+1)+1,999)),ConditionValueTable!$A:$A,1,0))),"컨디션밸류없음",
  ""),
)))))</f>
        <v/>
      </c>
      <c r="K283" s="1">
        <v>5.2500000000000005E-2</v>
      </c>
      <c r="O283" s="7" t="str">
        <f t="shared" ref="O283:O285" ca="1" si="195">IF(NOT(ISBLANK(N283)),N283,
IF(ISBLANK(M283),"",
VLOOKUP(M283,OFFSET(INDIRECT("$A:$B"),0,MATCH(M$1&amp;"_Verify",INDIRECT("$1:$1"),0)-1),2,0)
))</f>
        <v/>
      </c>
      <c r="S283" s="7" t="str">
        <f t="shared" ca="1" si="193"/>
        <v/>
      </c>
    </row>
    <row r="284" spans="1:19" x14ac:dyDescent="0.3">
      <c r="A284" s="1" t="str">
        <f t="shared" si="194"/>
        <v>LP_ItemChanceBoost_03</v>
      </c>
      <c r="B284" s="1" t="s">
        <v>173</v>
      </c>
      <c r="C284" s="1" t="str">
        <f>IF(ISERROR(VLOOKUP(B284,AffectorValueTable!$A:$A,1,0)),"어펙터밸류없음","")</f>
        <v/>
      </c>
      <c r="D284" s="1">
        <v>3</v>
      </c>
      <c r="E284" s="1" t="str">
        <f>VLOOKUP($B284,AffectorValueTable!$1:$1048576,MATCH(AffectorValueTable!$B$1,AffectorValueTable!$1:$1,0),0)</f>
        <v>DropAdjust</v>
      </c>
      <c r="H284" s="1" t="str">
        <f>IF(ISBLANK(G284),"",
IF(ISERROR(FIND(",",G284)),
  IF(ISERROR(VLOOKUP(G284,ConditionValueTable!$A:$A,1,0)),"컨디션밸류없음",
  ""),
IF(ISERROR(FIND(",",G284,FIND(",",G284)+1)),
  IF(OR(ISERROR(VLOOKUP(LEFT(G284,FIND(",",G284)-1),ConditionValueTable!$A:$A,1,0)),ISERROR(VLOOKUP(TRIM(MID(G284,FIND(",",G284)+1,999)),ConditionValueTable!$A:$A,1,0))),"컨디션밸류없음",
  ""),
IF(ISERROR(FIND(",",G284,FIND(",",G284,FIND(",",G284)+1)+1)),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+1,999)),ConditionValueTable!$A:$A,1,0))),"컨디션밸류없음",
  ""),
IF(ISERROR(FIND(",",G284,FIND(",",G284,FIND(",",G284,FIND(",",G284)+1)+1)+1)),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FIND(",",G284,FIND(",",G284,FIND(",",G284)+1)+1)-FIND(",",G284,FIND(",",G284)+1)-1)),ConditionValueTable!$A:$A,1,0)),ISERROR(VLOOKUP(TRIM(MID(G284,FIND(",",G284,FIND(",",G284,FIND(",",G284)+1)+1)+1,999)),ConditionValueTable!$A:$A,1,0))),"컨디션밸류없음",
  ""),
)))))</f>
        <v/>
      </c>
      <c r="K284" s="1">
        <v>8.2500000000000018E-2</v>
      </c>
      <c r="O284" s="7" t="str">
        <f t="shared" ca="1" si="195"/>
        <v/>
      </c>
      <c r="S284" s="7" t="str">
        <f t="shared" ca="1" si="193"/>
        <v/>
      </c>
    </row>
    <row r="285" spans="1:19" x14ac:dyDescent="0.3">
      <c r="A285" s="1" t="str">
        <f t="shared" si="194"/>
        <v>LP_ItemChanceBoostBetter_01</v>
      </c>
      <c r="B285" s="1" t="s">
        <v>516</v>
      </c>
      <c r="C285" s="1" t="str">
        <f>IF(ISERROR(VLOOKUP(B285,AffectorValueTable!$A:$A,1,0)),"어펙터밸류없음","")</f>
        <v/>
      </c>
      <c r="D285" s="1">
        <v>1</v>
      </c>
      <c r="E285" s="1" t="str">
        <f>VLOOKUP($B285,AffectorValueTable!$1:$1048576,MATCH(AffectorValueTable!$B$1,AffectorValueTable!$1:$1,0),0)</f>
        <v>DropAdjust</v>
      </c>
      <c r="H285" s="1" t="str">
        <f>IF(ISBLANK(G285),"",
IF(ISERROR(FIND(",",G285)),
  IF(ISERROR(VLOOKUP(G285,ConditionValueTable!$A:$A,1,0)),"컨디션밸류없음",
  ""),
IF(ISERROR(FIND(",",G285,FIND(",",G285)+1)),
  IF(OR(ISERROR(VLOOKUP(LEFT(G285,FIND(",",G285)-1),ConditionValueTable!$A:$A,1,0)),ISERROR(VLOOKUP(TRIM(MID(G285,FIND(",",G285)+1,999)),ConditionValueTable!$A:$A,1,0))),"컨디션밸류없음",
  ""),
IF(ISERROR(FIND(",",G285,FIND(",",G285,FIND(",",G285)+1)+1)),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+1,999)),ConditionValueTable!$A:$A,1,0))),"컨디션밸류없음",
  ""),
IF(ISERROR(FIND(",",G285,FIND(",",G285,FIND(",",G285,FIND(",",G285)+1)+1)+1)),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FIND(",",G285,FIND(",",G285,FIND(",",G285)+1)+1)-FIND(",",G285,FIND(",",G285)+1)-1)),ConditionValueTable!$A:$A,1,0)),ISERROR(VLOOKUP(TRIM(MID(G285,FIND(",",G285,FIND(",",G285,FIND(",",G285)+1)+1)+1,999)),ConditionValueTable!$A:$A,1,0))),"컨디션밸류없음",
  ""),
)))))</f>
        <v/>
      </c>
      <c r="K285" s="1">
        <f t="shared" ref="K285:K287" si="196">K282*5/3</f>
        <v>4.1666666666666664E-2</v>
      </c>
      <c r="O285" s="7" t="str">
        <f t="shared" ca="1" si="195"/>
        <v/>
      </c>
      <c r="S285" s="7" t="str">
        <f t="shared" ca="1" si="193"/>
        <v/>
      </c>
    </row>
    <row r="286" spans="1:19" x14ac:dyDescent="0.3">
      <c r="A286" s="1" t="str">
        <f t="shared" ref="A286:A287" si="197">B286&amp;"_"&amp;TEXT(D286,"00")</f>
        <v>LP_ItemChanceBoostBetter_02</v>
      </c>
      <c r="B286" s="1" t="s">
        <v>516</v>
      </c>
      <c r="C286" s="1" t="str">
        <f>IF(ISERROR(VLOOKUP(B286,AffectorValueTable!$A:$A,1,0)),"어펙터밸류없음","")</f>
        <v/>
      </c>
      <c r="D286" s="1">
        <v>2</v>
      </c>
      <c r="E286" s="1" t="str">
        <f>VLOOKUP($B286,AffectorValueTable!$1:$1048576,MATCH(AffectorValueTable!$B$1,AffectorValueTable!$1:$1,0),0)</f>
        <v>DropAdjust</v>
      </c>
      <c r="H286" s="1" t="str">
        <f>IF(ISBLANK(G286),"",
IF(ISERROR(FIND(",",G286)),
  IF(ISERROR(VLOOKUP(G286,ConditionValueTable!$A:$A,1,0)),"컨디션밸류없음",
  ""),
IF(ISERROR(FIND(",",G286,FIND(",",G286)+1)),
  IF(OR(ISERROR(VLOOKUP(LEFT(G286,FIND(",",G286)-1),ConditionValueTable!$A:$A,1,0)),ISERROR(VLOOKUP(TRIM(MID(G286,FIND(",",G286)+1,999)),ConditionValueTable!$A:$A,1,0))),"컨디션밸류없음",
  ""),
IF(ISERROR(FIND(",",G286,FIND(",",G286,FIND(",",G286)+1)+1)),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+1,999)),ConditionValueTable!$A:$A,1,0))),"컨디션밸류없음",
  ""),
IF(ISERROR(FIND(",",G286,FIND(",",G286,FIND(",",G286,FIND(",",G286)+1)+1)+1)),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FIND(",",G286,FIND(",",G286,FIND(",",G286)+1)+1)-FIND(",",G286,FIND(",",G286)+1)-1)),ConditionValueTable!$A:$A,1,0)),ISERROR(VLOOKUP(TRIM(MID(G286,FIND(",",G286,FIND(",",G286,FIND(",",G286)+1)+1)+1,999)),ConditionValueTable!$A:$A,1,0))),"컨디션밸류없음",
  ""),
)))))</f>
        <v/>
      </c>
      <c r="K286" s="1">
        <f t="shared" si="196"/>
        <v>8.7500000000000008E-2</v>
      </c>
      <c r="O286" s="7" t="str">
        <f t="shared" ref="O286:O287" ca="1" si="198">IF(NOT(ISBLANK(N286)),N286,
IF(ISBLANK(M286),"",
VLOOKUP(M286,OFFSET(INDIRECT("$A:$B"),0,MATCH(M$1&amp;"_Verify",INDIRECT("$1:$1"),0)-1),2,0)
))</f>
        <v/>
      </c>
      <c r="S286" s="7" t="str">
        <f t="shared" ca="1" si="193"/>
        <v/>
      </c>
    </row>
    <row r="287" spans="1:19" x14ac:dyDescent="0.3">
      <c r="A287" s="1" t="str">
        <f t="shared" si="197"/>
        <v>LP_ItemChanceBoostBetter_03</v>
      </c>
      <c r="B287" s="1" t="s">
        <v>516</v>
      </c>
      <c r="C287" s="1" t="str">
        <f>IF(ISERROR(VLOOKUP(B287,AffectorValueTable!$A:$A,1,0)),"어펙터밸류없음","")</f>
        <v/>
      </c>
      <c r="D287" s="1">
        <v>3</v>
      </c>
      <c r="E287" s="1" t="str">
        <f>VLOOKUP($B287,AffectorValueTable!$1:$1048576,MATCH(AffectorValueTable!$B$1,AffectorValueTable!$1:$1,0),0)</f>
        <v>DropAdjust</v>
      </c>
      <c r="H287" s="1" t="str">
        <f>IF(ISBLANK(G287),"",
IF(ISERROR(FIND(",",G287)),
  IF(ISERROR(VLOOKUP(G287,ConditionValueTable!$A:$A,1,0)),"컨디션밸류없음",
  ""),
IF(ISERROR(FIND(",",G287,FIND(",",G287)+1)),
  IF(OR(ISERROR(VLOOKUP(LEFT(G287,FIND(",",G287)-1),ConditionValueTable!$A:$A,1,0)),ISERROR(VLOOKUP(TRIM(MID(G287,FIND(",",G287)+1,999)),ConditionValueTable!$A:$A,1,0))),"컨디션밸류없음",
  ""),
IF(ISERROR(FIND(",",G287,FIND(",",G287,FIND(",",G287)+1)+1)),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+1,999)),ConditionValueTable!$A:$A,1,0))),"컨디션밸류없음",
  ""),
IF(ISERROR(FIND(",",G287,FIND(",",G287,FIND(",",G287,FIND(",",G287)+1)+1)+1)),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FIND(",",G287,FIND(",",G287,FIND(",",G287)+1)+1)-FIND(",",G287,FIND(",",G287)+1)-1)),ConditionValueTable!$A:$A,1,0)),ISERROR(VLOOKUP(TRIM(MID(G287,FIND(",",G287,FIND(",",G287,FIND(",",G287)+1)+1)+1,999)),ConditionValueTable!$A:$A,1,0))),"컨디션밸류없음",
  ""),
)))))</f>
        <v/>
      </c>
      <c r="K287" s="1">
        <f t="shared" si="196"/>
        <v>0.13750000000000004</v>
      </c>
      <c r="O287" s="7" t="str">
        <f t="shared" ca="1" si="198"/>
        <v/>
      </c>
      <c r="S287" s="7" t="str">
        <f t="shared" ca="1" si="193"/>
        <v/>
      </c>
    </row>
    <row r="288" spans="1:19" x14ac:dyDescent="0.3">
      <c r="A288" s="1" t="str">
        <f t="shared" si="187"/>
        <v>LP_HealChanceBoost_01</v>
      </c>
      <c r="B288" s="1" t="s">
        <v>174</v>
      </c>
      <c r="C288" s="1" t="str">
        <f>IF(ISERROR(VLOOKUP(B288,AffectorValueTable!$A:$A,1,0)),"어펙터밸류없음","")</f>
        <v/>
      </c>
      <c r="D288" s="1">
        <v>1</v>
      </c>
      <c r="E288" s="1" t="str">
        <f>VLOOKUP($B288,AffectorValueTable!$1:$1048576,MATCH(AffectorValueTable!$B$1,AffectorValueTable!$1:$1,0),0)</f>
        <v>DropAdjust</v>
      </c>
      <c r="H288" s="1" t="str">
        <f>IF(ISBLANK(G288),"",
IF(ISERROR(FIND(",",G288)),
  IF(ISERROR(VLOOKUP(G288,ConditionValueTable!$A:$A,1,0)),"컨디션밸류없음",
  ""),
IF(ISERROR(FIND(",",G288,FIND(",",G288)+1)),
  IF(OR(ISERROR(VLOOKUP(LEFT(G288,FIND(",",G288)-1),ConditionValueTable!$A:$A,1,0)),ISERROR(VLOOKUP(TRIM(MID(G288,FIND(",",G288)+1,999)),ConditionValueTable!$A:$A,1,0))),"컨디션밸류없음",
  ""),
IF(ISERROR(FIND(",",G288,FIND(",",G288,FIND(",",G288)+1)+1)),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+1,999)),ConditionValueTable!$A:$A,1,0))),"컨디션밸류없음",
  ""),
IF(ISERROR(FIND(",",G288,FIND(",",G288,FIND(",",G288,FIND(",",G288)+1)+1)+1)),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FIND(",",G288,FIND(",",G288,FIND(",",G288)+1)+1)-FIND(",",G288,FIND(",",G288)+1)-1)),ConditionValueTable!$A:$A,1,0)),ISERROR(VLOOKUP(TRIM(MID(G288,FIND(",",G288,FIND(",",G288,FIND(",",G288)+1)+1)+1,999)),ConditionValueTable!$A:$A,1,0))),"컨디션밸류없음",
  ""),
)))))</f>
        <v/>
      </c>
      <c r="L288" s="1">
        <v>0.16666666699999999</v>
      </c>
      <c r="O288" s="7" t="str">
        <f t="shared" ca="1" si="164"/>
        <v/>
      </c>
      <c r="S288" s="7" t="str">
        <f t="shared" ca="1" si="193"/>
        <v/>
      </c>
    </row>
    <row r="289" spans="1:19" x14ac:dyDescent="0.3">
      <c r="A289" s="1" t="str">
        <f t="shared" ref="A289:A291" si="199">B289&amp;"_"&amp;TEXT(D289,"00")</f>
        <v>LP_HealChanceBoost_02</v>
      </c>
      <c r="B289" s="1" t="s">
        <v>174</v>
      </c>
      <c r="C289" s="1" t="str">
        <f>IF(ISERROR(VLOOKUP(B289,AffectorValueTable!$A:$A,1,0)),"어펙터밸류없음","")</f>
        <v/>
      </c>
      <c r="D289" s="1">
        <v>2</v>
      </c>
      <c r="E289" s="1" t="str">
        <f>VLOOKUP($B289,AffectorValueTable!$1:$1048576,MATCH(AffectorValueTable!$B$1,AffectorValueTable!$1:$1,0),0)</f>
        <v>DropAdjust</v>
      </c>
      <c r="H289" s="1" t="str">
        <f>IF(ISBLANK(G289),"",
IF(ISERROR(FIND(",",G289)),
  IF(ISERROR(VLOOKUP(G289,ConditionValueTable!$A:$A,1,0)),"컨디션밸류없음",
  ""),
IF(ISERROR(FIND(",",G289,FIND(",",G289)+1)),
  IF(OR(ISERROR(VLOOKUP(LEFT(G289,FIND(",",G289)-1),ConditionValueTable!$A:$A,1,0)),ISERROR(VLOOKUP(TRIM(MID(G289,FIND(",",G289)+1,999)),ConditionValueTable!$A:$A,1,0))),"컨디션밸류없음",
  ""),
IF(ISERROR(FIND(",",G289,FIND(",",G289,FIND(",",G289)+1)+1)),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+1,999)),ConditionValueTable!$A:$A,1,0))),"컨디션밸류없음",
  ""),
IF(ISERROR(FIND(",",G289,FIND(",",G289,FIND(",",G289,FIND(",",G289)+1)+1)+1)),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FIND(",",G289,FIND(",",G289,FIND(",",G289)+1)+1)-FIND(",",G289,FIND(",",G289)+1)-1)),ConditionValueTable!$A:$A,1,0)),ISERROR(VLOOKUP(TRIM(MID(G289,FIND(",",G289,FIND(",",G289,FIND(",",G289)+1)+1)+1,999)),ConditionValueTable!$A:$A,1,0))),"컨디션밸류없음",
  ""),
)))))</f>
        <v/>
      </c>
      <c r="L289" s="1">
        <v>0.35</v>
      </c>
      <c r="O289" s="7" t="str">
        <f t="shared" ref="O289:O291" ca="1" si="200">IF(NOT(ISBLANK(N289)),N289,
IF(ISBLANK(M289),"",
VLOOKUP(M289,OFFSET(INDIRECT("$A:$B"),0,MATCH(M$1&amp;"_Verify",INDIRECT("$1:$1"),0)-1),2,0)
))</f>
        <v/>
      </c>
      <c r="S289" s="7" t="str">
        <f t="shared" ca="1" si="193"/>
        <v/>
      </c>
    </row>
    <row r="290" spans="1:19" x14ac:dyDescent="0.3">
      <c r="A290" s="1" t="str">
        <f t="shared" si="199"/>
        <v>LP_HealChanceBoost_03</v>
      </c>
      <c r="B290" s="1" t="s">
        <v>174</v>
      </c>
      <c r="C290" s="1" t="str">
        <f>IF(ISERROR(VLOOKUP(B290,AffectorValueTable!$A:$A,1,0)),"어펙터밸류없음","")</f>
        <v/>
      </c>
      <c r="D290" s="1">
        <v>3</v>
      </c>
      <c r="E290" s="1" t="str">
        <f>VLOOKUP($B290,AffectorValueTable!$1:$1048576,MATCH(AffectorValueTable!$B$1,AffectorValueTable!$1:$1,0),0)</f>
        <v>DropAdjust</v>
      </c>
      <c r="H290" s="1" t="str">
        <f>IF(ISBLANK(G290),"",
IF(ISERROR(FIND(",",G290)),
  IF(ISERROR(VLOOKUP(G290,ConditionValueTable!$A:$A,1,0)),"컨디션밸류없음",
  ""),
IF(ISERROR(FIND(",",G290,FIND(",",G290)+1)),
  IF(OR(ISERROR(VLOOKUP(LEFT(G290,FIND(",",G290)-1),ConditionValueTable!$A:$A,1,0)),ISERROR(VLOOKUP(TRIM(MID(G290,FIND(",",G290)+1,999)),ConditionValueTable!$A:$A,1,0))),"컨디션밸류없음",
  ""),
IF(ISERROR(FIND(",",G290,FIND(",",G290,FIND(",",G290)+1)+1)),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+1,999)),ConditionValueTable!$A:$A,1,0))),"컨디션밸류없음",
  ""),
IF(ISERROR(FIND(",",G290,FIND(",",G290,FIND(",",G290,FIND(",",G290)+1)+1)+1)),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FIND(",",G290,FIND(",",G290,FIND(",",G290)+1)+1)-FIND(",",G290,FIND(",",G290)+1)-1)),ConditionValueTable!$A:$A,1,0)),ISERROR(VLOOKUP(TRIM(MID(G290,FIND(",",G290,FIND(",",G290,FIND(",",G290)+1)+1)+1,999)),ConditionValueTable!$A:$A,1,0))),"컨디션밸류없음",
  ""),
)))))</f>
        <v/>
      </c>
      <c r="L290" s="1">
        <v>0.55000000000000004</v>
      </c>
      <c r="O290" s="7" t="str">
        <f t="shared" ca="1" si="200"/>
        <v/>
      </c>
      <c r="S290" s="7" t="str">
        <f t="shared" ca="1" si="193"/>
        <v/>
      </c>
    </row>
    <row r="291" spans="1:19" x14ac:dyDescent="0.3">
      <c r="A291" s="1" t="str">
        <f t="shared" si="199"/>
        <v>LP_HealChanceBoostBetter_01</v>
      </c>
      <c r="B291" s="1" t="s">
        <v>517</v>
      </c>
      <c r="C291" s="1" t="str">
        <f>IF(ISERROR(VLOOKUP(B291,AffectorValueTable!$A:$A,1,0)),"어펙터밸류없음","")</f>
        <v/>
      </c>
      <c r="D291" s="1">
        <v>1</v>
      </c>
      <c r="E291" s="1" t="str">
        <f>VLOOKUP($B291,AffectorValueTable!$1:$1048576,MATCH(AffectorValueTable!$B$1,AffectorValueTable!$1:$1,0),0)</f>
        <v>DropAdjust</v>
      </c>
      <c r="H291" s="1" t="str">
        <f>IF(ISBLANK(G291),"",
IF(ISERROR(FIND(",",G291)),
  IF(ISERROR(VLOOKUP(G291,ConditionValueTable!$A:$A,1,0)),"컨디션밸류없음",
  ""),
IF(ISERROR(FIND(",",G291,FIND(",",G291)+1)),
  IF(OR(ISERROR(VLOOKUP(LEFT(G291,FIND(",",G291)-1),ConditionValueTable!$A:$A,1,0)),ISERROR(VLOOKUP(TRIM(MID(G291,FIND(",",G291)+1,999)),ConditionValueTable!$A:$A,1,0))),"컨디션밸류없음",
  ""),
IF(ISERROR(FIND(",",G291,FIND(",",G291,FIND(",",G291)+1)+1)),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+1,999)),ConditionValueTable!$A:$A,1,0))),"컨디션밸류없음",
  ""),
IF(ISERROR(FIND(",",G291,FIND(",",G291,FIND(",",G291,FIND(",",G291)+1)+1)+1)),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FIND(",",G291,FIND(",",G291,FIND(",",G291)+1)+1)-FIND(",",G291,FIND(",",G291)+1)-1)),ConditionValueTable!$A:$A,1,0)),ISERROR(VLOOKUP(TRIM(MID(G291,FIND(",",G291,FIND(",",G291,FIND(",",G291)+1)+1)+1,999)),ConditionValueTable!$A:$A,1,0))),"컨디션밸류없음",
  ""),
)))))</f>
        <v/>
      </c>
      <c r="L291" s="1">
        <f t="shared" ref="L291:L293" si="201">L288*5/3</f>
        <v>0.27777777833333334</v>
      </c>
      <c r="O291" s="7" t="str">
        <f t="shared" ca="1" si="200"/>
        <v/>
      </c>
      <c r="S291" s="7" t="str">
        <f t="shared" ref="S291:S293" ca="1" si="202">IF(NOT(ISBLANK(R291)),R291,
IF(ISBLANK(Q291),"",
VLOOKUP(Q291,OFFSET(INDIRECT("$A:$B"),0,MATCH(Q$1&amp;"_Verify",INDIRECT("$1:$1"),0)-1),2,0)
))</f>
        <v/>
      </c>
    </row>
    <row r="292" spans="1:19" x14ac:dyDescent="0.3">
      <c r="A292" s="1" t="str">
        <f t="shared" ref="A292:A293" si="203">B292&amp;"_"&amp;TEXT(D292,"00")</f>
        <v>LP_HealChanceBoostBetter_02</v>
      </c>
      <c r="B292" s="1" t="s">
        <v>517</v>
      </c>
      <c r="C292" s="1" t="str">
        <f>IF(ISERROR(VLOOKUP(B292,AffectorValueTable!$A:$A,1,0)),"어펙터밸류없음","")</f>
        <v/>
      </c>
      <c r="D292" s="1">
        <v>2</v>
      </c>
      <c r="E292" s="1" t="str">
        <f>VLOOKUP($B292,AffectorValueTable!$1:$1048576,MATCH(AffectorValueTable!$B$1,AffectorValueTable!$1:$1,0),0)</f>
        <v>DropAdjust</v>
      </c>
      <c r="H292" s="1" t="str">
        <f>IF(ISBLANK(G292),"",
IF(ISERROR(FIND(",",G292)),
  IF(ISERROR(VLOOKUP(G292,ConditionValueTable!$A:$A,1,0)),"컨디션밸류없음",
  ""),
IF(ISERROR(FIND(",",G292,FIND(",",G292)+1)),
  IF(OR(ISERROR(VLOOKUP(LEFT(G292,FIND(",",G292)-1),ConditionValueTable!$A:$A,1,0)),ISERROR(VLOOKUP(TRIM(MID(G292,FIND(",",G292)+1,999)),ConditionValueTable!$A:$A,1,0))),"컨디션밸류없음",
  ""),
IF(ISERROR(FIND(",",G292,FIND(",",G292,FIND(",",G292)+1)+1)),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+1,999)),ConditionValueTable!$A:$A,1,0))),"컨디션밸류없음",
  ""),
IF(ISERROR(FIND(",",G292,FIND(",",G292,FIND(",",G292,FIND(",",G292)+1)+1)+1)),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FIND(",",G292,FIND(",",G292,FIND(",",G292)+1)+1)-FIND(",",G292,FIND(",",G292)+1)-1)),ConditionValueTable!$A:$A,1,0)),ISERROR(VLOOKUP(TRIM(MID(G292,FIND(",",G292,FIND(",",G292,FIND(",",G292)+1)+1)+1,999)),ConditionValueTable!$A:$A,1,0))),"컨디션밸류없음",
  ""),
)))))</f>
        <v/>
      </c>
      <c r="L292" s="1">
        <f t="shared" si="201"/>
        <v>0.58333333333333337</v>
      </c>
      <c r="O292" s="7" t="str">
        <f t="shared" ref="O292:O293" ca="1" si="204">IF(NOT(ISBLANK(N292)),N292,
IF(ISBLANK(M292),"",
VLOOKUP(M292,OFFSET(INDIRECT("$A:$B"),0,MATCH(M$1&amp;"_Verify",INDIRECT("$1:$1"),0)-1),2,0)
))</f>
        <v/>
      </c>
      <c r="S292" s="7" t="str">
        <f t="shared" ca="1" si="202"/>
        <v/>
      </c>
    </row>
    <row r="293" spans="1:19" x14ac:dyDescent="0.3">
      <c r="A293" s="1" t="str">
        <f t="shared" si="203"/>
        <v>LP_HealChanceBoostBetter_03</v>
      </c>
      <c r="B293" s="1" t="s">
        <v>517</v>
      </c>
      <c r="C293" s="1" t="str">
        <f>IF(ISERROR(VLOOKUP(B293,AffectorValueTable!$A:$A,1,0)),"어펙터밸류없음","")</f>
        <v/>
      </c>
      <c r="D293" s="1">
        <v>3</v>
      </c>
      <c r="E293" s="1" t="str">
        <f>VLOOKUP($B293,AffectorValueTable!$1:$1048576,MATCH(AffectorValueTable!$B$1,AffectorValueTable!$1:$1,0),0)</f>
        <v>DropAdjust</v>
      </c>
      <c r="H293" s="1" t="str">
        <f>IF(ISBLANK(G293),"",
IF(ISERROR(FIND(",",G293)),
  IF(ISERROR(VLOOKUP(G293,ConditionValueTable!$A:$A,1,0)),"컨디션밸류없음",
  ""),
IF(ISERROR(FIND(",",G293,FIND(",",G293)+1)),
  IF(OR(ISERROR(VLOOKUP(LEFT(G293,FIND(",",G293)-1),ConditionValueTable!$A:$A,1,0)),ISERROR(VLOOKUP(TRIM(MID(G293,FIND(",",G293)+1,999)),ConditionValueTable!$A:$A,1,0))),"컨디션밸류없음",
  ""),
IF(ISERROR(FIND(",",G293,FIND(",",G293,FIND(",",G293)+1)+1)),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+1,999)),ConditionValueTable!$A:$A,1,0))),"컨디션밸류없음",
  ""),
IF(ISERROR(FIND(",",G293,FIND(",",G293,FIND(",",G293,FIND(",",G293)+1)+1)+1)),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FIND(",",G293,FIND(",",G293,FIND(",",G293)+1)+1)-FIND(",",G293,FIND(",",G293)+1)-1)),ConditionValueTable!$A:$A,1,0)),ISERROR(VLOOKUP(TRIM(MID(G293,FIND(",",G293,FIND(",",G293,FIND(",",G293)+1)+1)+1,999)),ConditionValueTable!$A:$A,1,0))),"컨디션밸류없음",
  ""),
)))))</f>
        <v/>
      </c>
      <c r="L293" s="1">
        <f t="shared" si="201"/>
        <v>0.91666666666666663</v>
      </c>
      <c r="O293" s="7" t="str">
        <f t="shared" ca="1" si="204"/>
        <v/>
      </c>
      <c r="S293" s="7" t="str">
        <f t="shared" ca="1" si="202"/>
        <v/>
      </c>
    </row>
    <row r="294" spans="1:19" x14ac:dyDescent="0.3">
      <c r="A294" s="1" t="str">
        <f t="shared" si="187"/>
        <v>LP_MonsterThrough_01</v>
      </c>
      <c r="B294" s="1" t="s">
        <v>175</v>
      </c>
      <c r="C294" s="1" t="str">
        <f>IF(ISERROR(VLOOKUP(B294,AffectorValueTable!$A:$A,1,0)),"어펙터밸류없음","")</f>
        <v/>
      </c>
      <c r="D294" s="1">
        <v>1</v>
      </c>
      <c r="E294" s="1" t="str">
        <f>VLOOKUP($B294,AffectorValueTable!$1:$1048576,MATCH(AffectorValueTable!$B$1,AffectorValueTable!$1:$1,0),0)</f>
        <v>MonsterThroughHitObject</v>
      </c>
      <c r="H294" s="1" t="str">
        <f>IF(ISBLANK(G294),"",
IF(ISERROR(FIND(",",G294)),
  IF(ISERROR(VLOOKUP(G294,ConditionValueTable!$A:$A,1,0)),"컨디션밸류없음",
  ""),
IF(ISERROR(FIND(",",G294,FIND(",",G294)+1)),
  IF(OR(ISERROR(VLOOKUP(LEFT(G294,FIND(",",G294)-1),ConditionValueTable!$A:$A,1,0)),ISERROR(VLOOKUP(TRIM(MID(G294,FIND(",",G294)+1,999)),ConditionValueTable!$A:$A,1,0))),"컨디션밸류없음",
  ""),
IF(ISERROR(FIND(",",G294,FIND(",",G294,FIND(",",G294)+1)+1)),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+1,999)),ConditionValueTable!$A:$A,1,0))),"컨디션밸류없음",
  ""),
IF(ISERROR(FIND(",",G294,FIND(",",G294,FIND(",",G294,FIND(",",G294)+1)+1)+1)),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FIND(",",G294,FIND(",",G294,FIND(",",G294)+1)+1)-FIND(",",G294,FIND(",",G294)+1)-1)),ConditionValueTable!$A:$A,1,0)),ISERROR(VLOOKUP(TRIM(MID(G294,FIND(",",G294,FIND(",",G294,FIND(",",G294)+1)+1)+1,999)),ConditionValueTable!$A:$A,1,0))),"컨디션밸류없음",
  ""),
)))))</f>
        <v/>
      </c>
      <c r="N294" s="1">
        <v>1</v>
      </c>
      <c r="O294" s="7">
        <f t="shared" ca="1" si="164"/>
        <v>1</v>
      </c>
      <c r="S294" s="7" t="str">
        <f t="shared" ca="1" si="193"/>
        <v/>
      </c>
    </row>
    <row r="295" spans="1:19" x14ac:dyDescent="0.3">
      <c r="A295" s="1" t="str">
        <f t="shared" si="187"/>
        <v>LP_MonsterThrough_02</v>
      </c>
      <c r="B295" s="1" t="s">
        <v>175</v>
      </c>
      <c r="C295" s="1" t="str">
        <f>IF(ISERROR(VLOOKUP(B295,AffectorValueTable!$A:$A,1,0)),"어펙터밸류없음","")</f>
        <v/>
      </c>
      <c r="D295" s="1">
        <v>2</v>
      </c>
      <c r="E295" s="1" t="str">
        <f>VLOOKUP($B295,AffectorValueTable!$1:$1048576,MATCH(AffectorValueTable!$B$1,AffectorValueTable!$1:$1,0),0)</f>
        <v>MonsterThroughHitObject</v>
      </c>
      <c r="H295" s="1" t="str">
        <f>IF(ISBLANK(G295),"",
IF(ISERROR(FIND(",",G295)),
  IF(ISERROR(VLOOKUP(G295,ConditionValueTable!$A:$A,1,0)),"컨디션밸류없음",
  ""),
IF(ISERROR(FIND(",",G295,FIND(",",G295)+1)),
  IF(OR(ISERROR(VLOOKUP(LEFT(G295,FIND(",",G295)-1),ConditionValueTable!$A:$A,1,0)),ISERROR(VLOOKUP(TRIM(MID(G295,FIND(",",G295)+1,999)),ConditionValueTable!$A:$A,1,0))),"컨디션밸류없음",
  ""),
IF(ISERROR(FIND(",",G295,FIND(",",G295,FIND(",",G295)+1)+1)),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+1,999)),ConditionValueTable!$A:$A,1,0))),"컨디션밸류없음",
  ""),
IF(ISERROR(FIND(",",G295,FIND(",",G295,FIND(",",G295,FIND(",",G295)+1)+1)+1)),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FIND(",",G295,FIND(",",G295,FIND(",",G295)+1)+1)-FIND(",",G295,FIND(",",G295)+1)-1)),ConditionValueTable!$A:$A,1,0)),ISERROR(VLOOKUP(TRIM(MID(G295,FIND(",",G295,FIND(",",G295,FIND(",",G295)+1)+1)+1,999)),ConditionValueTable!$A:$A,1,0))),"컨디션밸류없음",
  ""),
)))))</f>
        <v/>
      </c>
      <c r="N295" s="1">
        <v>2</v>
      </c>
      <c r="O295" s="7">
        <f t="shared" ca="1" si="164"/>
        <v>2</v>
      </c>
      <c r="S295" s="7" t="str">
        <f t="shared" ca="1" si="193"/>
        <v/>
      </c>
    </row>
    <row r="296" spans="1:19" x14ac:dyDescent="0.3">
      <c r="A296" s="1" t="str">
        <f t="shared" si="187"/>
        <v>LP_Ricochet_01</v>
      </c>
      <c r="B296" s="1" t="s">
        <v>176</v>
      </c>
      <c r="C296" s="1" t="str">
        <f>IF(ISERROR(VLOOKUP(B296,AffectorValueTable!$A:$A,1,0)),"어펙터밸류없음","")</f>
        <v/>
      </c>
      <c r="D296" s="1">
        <v>1</v>
      </c>
      <c r="E296" s="1" t="str">
        <f>VLOOKUP($B296,AffectorValueTable!$1:$1048576,MATCH(AffectorValueTable!$B$1,AffectorValueTable!$1:$1,0),0)</f>
        <v>RicochetHitObject</v>
      </c>
      <c r="H296" s="1" t="str">
        <f>IF(ISBLANK(G296),"",
IF(ISERROR(FIND(",",G296)),
  IF(ISERROR(VLOOKUP(G296,ConditionValueTable!$A:$A,1,0)),"컨디션밸류없음",
  ""),
IF(ISERROR(FIND(",",G296,FIND(",",G296)+1)),
  IF(OR(ISERROR(VLOOKUP(LEFT(G296,FIND(",",G296)-1),ConditionValueTable!$A:$A,1,0)),ISERROR(VLOOKUP(TRIM(MID(G296,FIND(",",G296)+1,999)),ConditionValueTable!$A:$A,1,0))),"컨디션밸류없음",
  ""),
IF(ISERROR(FIND(",",G296,FIND(",",G296,FIND(",",G296)+1)+1)),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+1,999)),ConditionValueTable!$A:$A,1,0))),"컨디션밸류없음",
  ""),
IF(ISERROR(FIND(",",G296,FIND(",",G296,FIND(",",G296,FIND(",",G296)+1)+1)+1)),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FIND(",",G296,FIND(",",G296,FIND(",",G296)+1)+1)-FIND(",",G296,FIND(",",G296)+1)-1)),ConditionValueTable!$A:$A,1,0)),ISERROR(VLOOKUP(TRIM(MID(G296,FIND(",",G296,FIND(",",G296,FIND(",",G296)+1)+1)+1,999)),ConditionValueTable!$A:$A,1,0))),"컨디션밸류없음",
  ""),
)))))</f>
        <v/>
      </c>
      <c r="N296" s="1">
        <v>1</v>
      </c>
      <c r="O296" s="7">
        <f t="shared" ca="1" si="164"/>
        <v>1</v>
      </c>
      <c r="S296" s="7" t="str">
        <f t="shared" ca="1" si="193"/>
        <v/>
      </c>
    </row>
    <row r="297" spans="1:19" x14ac:dyDescent="0.3">
      <c r="A297" s="1" t="str">
        <f t="shared" si="187"/>
        <v>LP_Ricochet_02</v>
      </c>
      <c r="B297" s="1" t="s">
        <v>176</v>
      </c>
      <c r="C297" s="1" t="str">
        <f>IF(ISERROR(VLOOKUP(B297,AffectorValueTable!$A:$A,1,0)),"어펙터밸류없음","")</f>
        <v/>
      </c>
      <c r="D297" s="1">
        <v>2</v>
      </c>
      <c r="E297" s="1" t="str">
        <f>VLOOKUP($B297,AffectorValueTable!$1:$1048576,MATCH(AffectorValueTable!$B$1,AffectorValueTable!$1:$1,0),0)</f>
        <v>RicochetHitObject</v>
      </c>
      <c r="H297" s="1" t="str">
        <f>IF(ISBLANK(G297),"",
IF(ISERROR(FIND(",",G297)),
  IF(ISERROR(VLOOKUP(G297,ConditionValueTable!$A:$A,1,0)),"컨디션밸류없음",
  ""),
IF(ISERROR(FIND(",",G297,FIND(",",G297)+1)),
  IF(OR(ISERROR(VLOOKUP(LEFT(G297,FIND(",",G297)-1),ConditionValueTable!$A:$A,1,0)),ISERROR(VLOOKUP(TRIM(MID(G297,FIND(",",G297)+1,999)),ConditionValueTable!$A:$A,1,0))),"컨디션밸류없음",
  ""),
IF(ISERROR(FIND(",",G297,FIND(",",G297,FIND(",",G297)+1)+1)),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+1,999)),ConditionValueTable!$A:$A,1,0))),"컨디션밸류없음",
  ""),
IF(ISERROR(FIND(",",G297,FIND(",",G297,FIND(",",G297,FIND(",",G297)+1)+1)+1)),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FIND(",",G297,FIND(",",G297,FIND(",",G297)+1)+1)-FIND(",",G297,FIND(",",G297)+1)-1)),ConditionValueTable!$A:$A,1,0)),ISERROR(VLOOKUP(TRIM(MID(G297,FIND(",",G297,FIND(",",G297,FIND(",",G297)+1)+1)+1,999)),ConditionValueTable!$A:$A,1,0))),"컨디션밸류없음",
  ""),
)))))</f>
        <v/>
      </c>
      <c r="N297" s="1">
        <v>2</v>
      </c>
      <c r="O297" s="7">
        <f t="shared" ca="1" si="164"/>
        <v>2</v>
      </c>
      <c r="S297" s="7" t="str">
        <f t="shared" ref="S297:S299" ca="1" si="205">IF(NOT(ISBLANK(R297)),R297,
IF(ISBLANK(Q297),"",
VLOOKUP(Q297,OFFSET(INDIRECT("$A:$B"),0,MATCH(Q$1&amp;"_Verify",INDIRECT("$1:$1"),0)-1),2,0)
))</f>
        <v/>
      </c>
    </row>
    <row r="298" spans="1:19" x14ac:dyDescent="0.3">
      <c r="A298" s="1" t="str">
        <f t="shared" si="187"/>
        <v>LP_BounceWallQuad_01</v>
      </c>
      <c r="B298" s="1" t="s">
        <v>177</v>
      </c>
      <c r="C298" s="1" t="str">
        <f>IF(ISERROR(VLOOKUP(B298,AffectorValueTable!$A:$A,1,0)),"어펙터밸류없음","")</f>
        <v/>
      </c>
      <c r="D298" s="1">
        <v>1</v>
      </c>
      <c r="E298" s="1" t="str">
        <f>VLOOKUP($B298,AffectorValueTable!$1:$1048576,MATCH(AffectorValueTable!$B$1,AffectorValueTable!$1:$1,0),0)</f>
        <v>BounceWallQuadHitObject</v>
      </c>
      <c r="H298" s="1" t="str">
        <f>IF(ISBLANK(G298),"",
IF(ISERROR(FIND(",",G298)),
  IF(ISERROR(VLOOKUP(G298,ConditionValueTable!$A:$A,1,0)),"컨디션밸류없음",
  ""),
IF(ISERROR(FIND(",",G298,FIND(",",G298)+1)),
  IF(OR(ISERROR(VLOOKUP(LEFT(G298,FIND(",",G298)-1),ConditionValueTable!$A:$A,1,0)),ISERROR(VLOOKUP(TRIM(MID(G298,FIND(",",G298)+1,999)),ConditionValueTable!$A:$A,1,0))),"컨디션밸류없음",
  ""),
IF(ISERROR(FIND(",",G298,FIND(",",G298,FIND(",",G298)+1)+1)),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+1,999)),ConditionValueTable!$A:$A,1,0))),"컨디션밸류없음",
  ""),
IF(ISERROR(FIND(",",G298,FIND(",",G298,FIND(",",G298,FIND(",",G298)+1)+1)+1)),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FIND(",",G298,FIND(",",G298,FIND(",",G298)+1)+1)-FIND(",",G298,FIND(",",G298)+1)-1)),ConditionValueTable!$A:$A,1,0)),ISERROR(VLOOKUP(TRIM(MID(G298,FIND(",",G298,FIND(",",G298,FIND(",",G298)+1)+1)+1,999)),ConditionValueTable!$A:$A,1,0))),"컨디션밸류없음",
  ""),
)))))</f>
        <v/>
      </c>
      <c r="N298" s="1">
        <v>1</v>
      </c>
      <c r="O298" s="7">
        <f t="shared" ca="1" si="164"/>
        <v>1</v>
      </c>
      <c r="S298" s="7" t="str">
        <f t="shared" ca="1" si="205"/>
        <v/>
      </c>
    </row>
    <row r="299" spans="1:19" x14ac:dyDescent="0.3">
      <c r="A299" s="1" t="str">
        <f t="shared" si="187"/>
        <v>LP_BounceWallQuad_02</v>
      </c>
      <c r="B299" s="1" t="s">
        <v>177</v>
      </c>
      <c r="C299" s="1" t="str">
        <f>IF(ISERROR(VLOOKUP(B299,AffectorValueTable!$A:$A,1,0)),"어펙터밸류없음","")</f>
        <v/>
      </c>
      <c r="D299" s="1">
        <v>2</v>
      </c>
      <c r="E299" s="1" t="str">
        <f>VLOOKUP($B299,AffectorValueTable!$1:$1048576,MATCH(AffectorValueTable!$B$1,AffectorValueTable!$1:$1,0),0)</f>
        <v>BounceWallQuadHitObject</v>
      </c>
      <c r="H299" s="1" t="str">
        <f>IF(ISBLANK(G299),"",
IF(ISERROR(FIND(",",G299)),
  IF(ISERROR(VLOOKUP(G299,ConditionValueTable!$A:$A,1,0)),"컨디션밸류없음",
  ""),
IF(ISERROR(FIND(",",G299,FIND(",",G299)+1)),
  IF(OR(ISERROR(VLOOKUP(LEFT(G299,FIND(",",G299)-1),ConditionValueTable!$A:$A,1,0)),ISERROR(VLOOKUP(TRIM(MID(G299,FIND(",",G299)+1,999)),ConditionValueTable!$A:$A,1,0))),"컨디션밸류없음",
  ""),
IF(ISERROR(FIND(",",G299,FIND(",",G299,FIND(",",G299)+1)+1)),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+1,999)),ConditionValueTable!$A:$A,1,0))),"컨디션밸류없음",
  ""),
IF(ISERROR(FIND(",",G299,FIND(",",G299,FIND(",",G299,FIND(",",G299)+1)+1)+1)),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FIND(",",G299,FIND(",",G299,FIND(",",G299)+1)+1)-FIND(",",G299,FIND(",",G299)+1)-1)),ConditionValueTable!$A:$A,1,0)),ISERROR(VLOOKUP(TRIM(MID(G299,FIND(",",G299,FIND(",",G299,FIND(",",G299)+1)+1)+1,999)),ConditionValueTable!$A:$A,1,0))),"컨디션밸류없음",
  ""),
)))))</f>
        <v/>
      </c>
      <c r="N299" s="1">
        <v>2</v>
      </c>
      <c r="O299" s="7">
        <f t="shared" ca="1" si="164"/>
        <v>2</v>
      </c>
      <c r="S299" s="7" t="str">
        <f t="shared" ca="1" si="205"/>
        <v/>
      </c>
    </row>
    <row r="300" spans="1:19" x14ac:dyDescent="0.3">
      <c r="A300" s="1" t="str">
        <f t="shared" si="187"/>
        <v>LP_Parallel_01</v>
      </c>
      <c r="B300" s="1" t="s">
        <v>178</v>
      </c>
      <c r="C300" s="1" t="str">
        <f>IF(ISERROR(VLOOKUP(B300,AffectorValueTable!$A:$A,1,0)),"어펙터밸류없음","")</f>
        <v/>
      </c>
      <c r="D300" s="1">
        <v>1</v>
      </c>
      <c r="E300" s="1" t="str">
        <f>VLOOKUP($B300,AffectorValueTable!$1:$1048576,MATCH(AffectorValueTable!$B$1,AffectorValueTable!$1:$1,0),0)</f>
        <v>ParallelHitObject</v>
      </c>
      <c r="H300" s="1" t="str">
        <f>IF(ISBLANK(G300),"",
IF(ISERROR(FIND(",",G300)),
  IF(ISERROR(VLOOKUP(G300,ConditionValueTable!$A:$A,1,0)),"컨디션밸류없음",
  ""),
IF(ISERROR(FIND(",",G300,FIND(",",G300)+1)),
  IF(OR(ISERROR(VLOOKUP(LEFT(G300,FIND(",",G300)-1),ConditionValueTable!$A:$A,1,0)),ISERROR(VLOOKUP(TRIM(MID(G300,FIND(",",G300)+1,999)),ConditionValueTable!$A:$A,1,0))),"컨디션밸류없음",
  ""),
IF(ISERROR(FIND(",",G300,FIND(",",G300,FIND(",",G300)+1)+1)),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+1,999)),ConditionValueTable!$A:$A,1,0))),"컨디션밸류없음",
  ""),
IF(ISERROR(FIND(",",G300,FIND(",",G300,FIND(",",G300,FIND(",",G300)+1)+1)+1)),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FIND(",",G300,FIND(",",G300,FIND(",",G300)+1)+1)-FIND(",",G300,FIND(",",G300)+1)-1)),ConditionValueTable!$A:$A,1,0)),ISERROR(VLOOKUP(TRIM(MID(G300,FIND(",",G300,FIND(",",G300,FIND(",",G300)+1)+1)+1,999)),ConditionValueTable!$A:$A,1,0))),"컨디션밸류없음",
  ""),
)))))</f>
        <v/>
      </c>
      <c r="J300" s="1">
        <v>0.6</v>
      </c>
      <c r="N300" s="1">
        <v>1</v>
      </c>
      <c r="O300" s="7">
        <f t="shared" ca="1" si="164"/>
        <v>1</v>
      </c>
      <c r="S300" s="7" t="str">
        <f t="shared" ca="1" si="193"/>
        <v/>
      </c>
    </row>
    <row r="301" spans="1:19" x14ac:dyDescent="0.3">
      <c r="A301" s="1" t="str">
        <f t="shared" si="187"/>
        <v>LP_Parallel_02</v>
      </c>
      <c r="B301" s="1" t="s">
        <v>178</v>
      </c>
      <c r="C301" s="1" t="str">
        <f>IF(ISERROR(VLOOKUP(B301,AffectorValueTable!$A:$A,1,0)),"어펙터밸류없음","")</f>
        <v/>
      </c>
      <c r="D301" s="1">
        <v>2</v>
      </c>
      <c r="E301" s="1" t="str">
        <f>VLOOKUP($B301,AffectorValueTable!$1:$1048576,MATCH(AffectorValueTable!$B$1,AffectorValueTable!$1:$1,0),0)</f>
        <v>ParallelHitObject</v>
      </c>
      <c r="H301" s="1" t="str">
        <f>IF(ISBLANK(G301),"",
IF(ISERROR(FIND(",",G301)),
  IF(ISERROR(VLOOKUP(G301,ConditionValueTable!$A:$A,1,0)),"컨디션밸류없음",
  ""),
IF(ISERROR(FIND(",",G301,FIND(",",G301)+1)),
  IF(OR(ISERROR(VLOOKUP(LEFT(G301,FIND(",",G301)-1),ConditionValueTable!$A:$A,1,0)),ISERROR(VLOOKUP(TRIM(MID(G301,FIND(",",G301)+1,999)),ConditionValueTable!$A:$A,1,0))),"컨디션밸류없음",
  ""),
IF(ISERROR(FIND(",",G301,FIND(",",G301,FIND(",",G301)+1)+1)),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+1,999)),ConditionValueTable!$A:$A,1,0))),"컨디션밸류없음",
  ""),
IF(ISERROR(FIND(",",G301,FIND(",",G301,FIND(",",G301,FIND(",",G301)+1)+1)+1)),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FIND(",",G301,FIND(",",G301,FIND(",",G301)+1)+1)-FIND(",",G301,FIND(",",G301)+1)-1)),ConditionValueTable!$A:$A,1,0)),ISERROR(VLOOKUP(TRIM(MID(G301,FIND(",",G301,FIND(",",G301,FIND(",",G301)+1)+1)+1,999)),ConditionValueTable!$A:$A,1,0))),"컨디션밸류없음",
  ""),
)))))</f>
        <v/>
      </c>
      <c r="J301" s="1">
        <v>0.6</v>
      </c>
      <c r="N301" s="1">
        <v>2</v>
      </c>
      <c r="O301" s="7">
        <f t="shared" ca="1" si="164"/>
        <v>2</v>
      </c>
      <c r="S301" s="7" t="str">
        <f t="shared" ca="1" si="193"/>
        <v/>
      </c>
    </row>
    <row r="302" spans="1:19" x14ac:dyDescent="0.3">
      <c r="A302" s="1" t="str">
        <f t="shared" si="187"/>
        <v>LP_DiagonalNwayGenerator_01</v>
      </c>
      <c r="B302" s="1" t="s">
        <v>179</v>
      </c>
      <c r="C302" s="1" t="str">
        <f>IF(ISERROR(VLOOKUP(B302,AffectorValueTable!$A:$A,1,0)),"어펙터밸류없음","")</f>
        <v/>
      </c>
      <c r="D302" s="1">
        <v>1</v>
      </c>
      <c r="E302" s="1" t="str">
        <f>VLOOKUP($B302,AffectorValueTable!$1:$1048576,MATCH(AffectorValueTable!$B$1,AffectorValueTable!$1:$1,0),0)</f>
        <v>DiagonalNwayGenerator</v>
      </c>
      <c r="H302" s="1" t="str">
        <f>IF(ISBLANK(G302),"",
IF(ISERROR(FIND(",",G302)),
  IF(ISERROR(VLOOKUP(G302,ConditionValueTable!$A:$A,1,0)),"컨디션밸류없음",
  ""),
IF(ISERROR(FIND(",",G302,FIND(",",G302)+1)),
  IF(OR(ISERROR(VLOOKUP(LEFT(G302,FIND(",",G302)-1),ConditionValueTable!$A:$A,1,0)),ISERROR(VLOOKUP(TRIM(MID(G302,FIND(",",G302)+1,999)),ConditionValueTable!$A:$A,1,0))),"컨디션밸류없음",
  ""),
IF(ISERROR(FIND(",",G302,FIND(",",G302,FIND(",",G302)+1)+1)),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+1,999)),ConditionValueTable!$A:$A,1,0))),"컨디션밸류없음",
  ""),
IF(ISERROR(FIND(",",G302,FIND(",",G302,FIND(",",G302,FIND(",",G302)+1)+1)+1)),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FIND(",",G302,FIND(",",G302,FIND(",",G302)+1)+1)-FIND(",",G302,FIND(",",G302)+1)-1)),ConditionValueTable!$A:$A,1,0)),ISERROR(VLOOKUP(TRIM(MID(G302,FIND(",",G302,FIND(",",G302,FIND(",",G302)+1)+1)+1,999)),ConditionValueTable!$A:$A,1,0))),"컨디션밸류없음",
  ""),
)))))</f>
        <v/>
      </c>
      <c r="N302" s="1">
        <v>1</v>
      </c>
      <c r="O302" s="7">
        <f t="shared" ca="1" si="164"/>
        <v>1</v>
      </c>
      <c r="S302" s="7" t="str">
        <f t="shared" ca="1" si="193"/>
        <v/>
      </c>
    </row>
    <row r="303" spans="1:19" x14ac:dyDescent="0.3">
      <c r="A303" s="1" t="str">
        <f t="shared" si="187"/>
        <v>LP_DiagonalNwayGenerator_02</v>
      </c>
      <c r="B303" s="1" t="s">
        <v>179</v>
      </c>
      <c r="C303" s="1" t="str">
        <f>IF(ISERROR(VLOOKUP(B303,AffectorValueTable!$A:$A,1,0)),"어펙터밸류없음","")</f>
        <v/>
      </c>
      <c r="D303" s="1">
        <v>2</v>
      </c>
      <c r="E303" s="1" t="str">
        <f>VLOOKUP($B303,AffectorValueTable!$1:$1048576,MATCH(AffectorValueTable!$B$1,AffectorValueTable!$1:$1,0),0)</f>
        <v>DiagonalNwayGenerator</v>
      </c>
      <c r="H303" s="1" t="str">
        <f>IF(ISBLANK(G303),"",
IF(ISERROR(FIND(",",G303)),
  IF(ISERROR(VLOOKUP(G303,ConditionValueTable!$A:$A,1,0)),"컨디션밸류없음",
  ""),
IF(ISERROR(FIND(",",G303,FIND(",",G303)+1)),
  IF(OR(ISERROR(VLOOKUP(LEFT(G303,FIND(",",G303)-1),ConditionValueTable!$A:$A,1,0)),ISERROR(VLOOKUP(TRIM(MID(G303,FIND(",",G303)+1,999)),ConditionValueTable!$A:$A,1,0))),"컨디션밸류없음",
  ""),
IF(ISERROR(FIND(",",G303,FIND(",",G303,FIND(",",G303)+1)+1)),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+1,999)),ConditionValueTable!$A:$A,1,0))),"컨디션밸류없음",
  ""),
IF(ISERROR(FIND(",",G303,FIND(",",G303,FIND(",",G303,FIND(",",G303)+1)+1)+1)),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FIND(",",G303,FIND(",",G303,FIND(",",G303)+1)+1)-FIND(",",G303,FIND(",",G303)+1)-1)),ConditionValueTable!$A:$A,1,0)),ISERROR(VLOOKUP(TRIM(MID(G303,FIND(",",G303,FIND(",",G303,FIND(",",G303)+1)+1)+1,999)),ConditionValueTable!$A:$A,1,0))),"컨디션밸류없음",
  ""),
)))))</f>
        <v/>
      </c>
      <c r="N303" s="1">
        <v>2</v>
      </c>
      <c r="O303" s="7">
        <f t="shared" ca="1" si="164"/>
        <v>2</v>
      </c>
      <c r="S303" s="7" t="str">
        <f t="shared" ca="1" si="193"/>
        <v/>
      </c>
    </row>
    <row r="304" spans="1:19" x14ac:dyDescent="0.3">
      <c r="A304" s="1" t="str">
        <f t="shared" si="187"/>
        <v>LP_LeftRightNwayGenerator_01</v>
      </c>
      <c r="B304" s="1" t="s">
        <v>180</v>
      </c>
      <c r="C304" s="1" t="str">
        <f>IF(ISERROR(VLOOKUP(B304,AffectorValueTable!$A:$A,1,0)),"어펙터밸류없음","")</f>
        <v/>
      </c>
      <c r="D304" s="1">
        <v>1</v>
      </c>
      <c r="E304" s="1" t="str">
        <f>VLOOKUP($B304,AffectorValueTable!$1:$1048576,MATCH(AffectorValueTable!$B$1,AffectorValueTable!$1:$1,0),0)</f>
        <v>LeftRightNwayGenerator</v>
      </c>
      <c r="H304" s="1" t="str">
        <f>IF(ISBLANK(G304),"",
IF(ISERROR(FIND(",",G304)),
  IF(ISERROR(VLOOKUP(G304,ConditionValueTable!$A:$A,1,0)),"컨디션밸류없음",
  ""),
IF(ISERROR(FIND(",",G304,FIND(",",G304)+1)),
  IF(OR(ISERROR(VLOOKUP(LEFT(G304,FIND(",",G304)-1),ConditionValueTable!$A:$A,1,0)),ISERROR(VLOOKUP(TRIM(MID(G304,FIND(",",G304)+1,999)),ConditionValueTable!$A:$A,1,0))),"컨디션밸류없음",
  ""),
IF(ISERROR(FIND(",",G304,FIND(",",G304,FIND(",",G304)+1)+1)),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+1,999)),ConditionValueTable!$A:$A,1,0))),"컨디션밸류없음",
  ""),
IF(ISERROR(FIND(",",G304,FIND(",",G304,FIND(",",G304,FIND(",",G304)+1)+1)+1)),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FIND(",",G304,FIND(",",G304,FIND(",",G304)+1)+1)-FIND(",",G304,FIND(",",G304)+1)-1)),ConditionValueTable!$A:$A,1,0)),ISERROR(VLOOKUP(TRIM(MID(G304,FIND(",",G304,FIND(",",G304,FIND(",",G304)+1)+1)+1,999)),ConditionValueTable!$A:$A,1,0))),"컨디션밸류없음",
  ""),
)))))</f>
        <v/>
      </c>
      <c r="N304" s="1">
        <v>1</v>
      </c>
      <c r="O304" s="7">
        <f t="shared" ca="1" si="164"/>
        <v>1</v>
      </c>
      <c r="S304" s="7" t="str">
        <f t="shared" ca="1" si="193"/>
        <v/>
      </c>
    </row>
    <row r="305" spans="1:19" x14ac:dyDescent="0.3">
      <c r="A305" s="1" t="str">
        <f t="shared" si="187"/>
        <v>LP_LeftRightNwayGenerator_02</v>
      </c>
      <c r="B305" s="1" t="s">
        <v>180</v>
      </c>
      <c r="C305" s="1" t="str">
        <f>IF(ISERROR(VLOOKUP(B305,AffectorValueTable!$A:$A,1,0)),"어펙터밸류없음","")</f>
        <v/>
      </c>
      <c r="D305" s="1">
        <v>2</v>
      </c>
      <c r="E305" s="1" t="str">
        <f>VLOOKUP($B305,AffectorValueTable!$1:$1048576,MATCH(AffectorValueTable!$B$1,AffectorValueTable!$1:$1,0),0)</f>
        <v>LeftRightNwayGenerator</v>
      </c>
      <c r="H305" s="1" t="str">
        <f>IF(ISBLANK(G305),"",
IF(ISERROR(FIND(",",G305)),
  IF(ISERROR(VLOOKUP(G305,ConditionValueTable!$A:$A,1,0)),"컨디션밸류없음",
  ""),
IF(ISERROR(FIND(",",G305,FIND(",",G305)+1)),
  IF(OR(ISERROR(VLOOKUP(LEFT(G305,FIND(",",G305)-1),ConditionValueTable!$A:$A,1,0)),ISERROR(VLOOKUP(TRIM(MID(G305,FIND(",",G305)+1,999)),ConditionValueTable!$A:$A,1,0))),"컨디션밸류없음",
  ""),
IF(ISERROR(FIND(",",G305,FIND(",",G305,FIND(",",G305)+1)+1)),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+1,999)),ConditionValueTable!$A:$A,1,0))),"컨디션밸류없음",
  ""),
IF(ISERROR(FIND(",",G305,FIND(",",G305,FIND(",",G305,FIND(",",G305)+1)+1)+1)),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FIND(",",G305,FIND(",",G305,FIND(",",G305)+1)+1)-FIND(",",G305,FIND(",",G305)+1)-1)),ConditionValueTable!$A:$A,1,0)),ISERROR(VLOOKUP(TRIM(MID(G305,FIND(",",G305,FIND(",",G305,FIND(",",G305)+1)+1)+1,999)),ConditionValueTable!$A:$A,1,0))),"컨디션밸류없음",
  ""),
)))))</f>
        <v/>
      </c>
      <c r="N305" s="1">
        <v>2</v>
      </c>
      <c r="O305" s="7">
        <f t="shared" ca="1" si="164"/>
        <v>2</v>
      </c>
      <c r="S305" s="7" t="str">
        <f t="shared" ca="1" si="193"/>
        <v/>
      </c>
    </row>
    <row r="306" spans="1:19" x14ac:dyDescent="0.3">
      <c r="A306" s="1" t="str">
        <f t="shared" si="187"/>
        <v>LP_BackNwayGenerator_01</v>
      </c>
      <c r="B306" s="1" t="s">
        <v>181</v>
      </c>
      <c r="C306" s="1" t="str">
        <f>IF(ISERROR(VLOOKUP(B306,AffectorValueTable!$A:$A,1,0)),"어펙터밸류없음","")</f>
        <v/>
      </c>
      <c r="D306" s="1">
        <v>1</v>
      </c>
      <c r="E306" s="1" t="str">
        <f>VLOOKUP($B306,AffectorValueTable!$1:$1048576,MATCH(AffectorValueTable!$B$1,AffectorValueTable!$1:$1,0),0)</f>
        <v>BackNwayGenerator</v>
      </c>
      <c r="H306" s="1" t="str">
        <f>IF(ISBLANK(G306),"",
IF(ISERROR(FIND(",",G306)),
  IF(ISERROR(VLOOKUP(G306,ConditionValueTable!$A:$A,1,0)),"컨디션밸류없음",
  ""),
IF(ISERROR(FIND(",",G306,FIND(",",G306)+1)),
  IF(OR(ISERROR(VLOOKUP(LEFT(G306,FIND(",",G306)-1),ConditionValueTable!$A:$A,1,0)),ISERROR(VLOOKUP(TRIM(MID(G306,FIND(",",G306)+1,999)),ConditionValueTable!$A:$A,1,0))),"컨디션밸류없음",
  ""),
IF(ISERROR(FIND(",",G306,FIND(",",G306,FIND(",",G306)+1)+1)),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+1,999)),ConditionValueTable!$A:$A,1,0))),"컨디션밸류없음",
  ""),
IF(ISERROR(FIND(",",G306,FIND(",",G306,FIND(",",G306,FIND(",",G306)+1)+1)+1)),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FIND(",",G306,FIND(",",G306,FIND(",",G306)+1)+1)-FIND(",",G306,FIND(",",G306)+1)-1)),ConditionValueTable!$A:$A,1,0)),ISERROR(VLOOKUP(TRIM(MID(G306,FIND(",",G306,FIND(",",G306,FIND(",",G306)+1)+1)+1,999)),ConditionValueTable!$A:$A,1,0))),"컨디션밸류없음",
  ""),
)))))</f>
        <v/>
      </c>
      <c r="N306" s="1">
        <v>1</v>
      </c>
      <c r="O306" s="7">
        <f t="shared" ca="1" si="164"/>
        <v>1</v>
      </c>
      <c r="S306" s="7" t="str">
        <f t="shared" ca="1" si="193"/>
        <v/>
      </c>
    </row>
    <row r="307" spans="1:19" x14ac:dyDescent="0.3">
      <c r="A307" s="1" t="str">
        <f t="shared" si="187"/>
        <v>LP_BackNwayGenerator_02</v>
      </c>
      <c r="B307" s="1" t="s">
        <v>181</v>
      </c>
      <c r="C307" s="1" t="str">
        <f>IF(ISERROR(VLOOKUP(B307,AffectorValueTable!$A:$A,1,0)),"어펙터밸류없음","")</f>
        <v/>
      </c>
      <c r="D307" s="1">
        <v>2</v>
      </c>
      <c r="E307" s="1" t="str">
        <f>VLOOKUP($B307,AffectorValueTable!$1:$1048576,MATCH(AffectorValueTable!$B$1,AffectorValueTable!$1:$1,0),0)</f>
        <v>BackNwayGenerator</v>
      </c>
      <c r="H307" s="1" t="str">
        <f>IF(ISBLANK(G307),"",
IF(ISERROR(FIND(",",G307)),
  IF(ISERROR(VLOOKUP(G307,ConditionValueTable!$A:$A,1,0)),"컨디션밸류없음",
  ""),
IF(ISERROR(FIND(",",G307,FIND(",",G307)+1)),
  IF(OR(ISERROR(VLOOKUP(LEFT(G307,FIND(",",G307)-1),ConditionValueTable!$A:$A,1,0)),ISERROR(VLOOKUP(TRIM(MID(G307,FIND(",",G307)+1,999)),ConditionValueTable!$A:$A,1,0))),"컨디션밸류없음",
  ""),
IF(ISERROR(FIND(",",G307,FIND(",",G307,FIND(",",G307)+1)+1)),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+1,999)),ConditionValueTable!$A:$A,1,0))),"컨디션밸류없음",
  ""),
IF(ISERROR(FIND(",",G307,FIND(",",G307,FIND(",",G307,FIND(",",G307)+1)+1)+1)),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FIND(",",G307,FIND(",",G307,FIND(",",G307)+1)+1)-FIND(",",G307,FIND(",",G307)+1)-1)),ConditionValueTable!$A:$A,1,0)),ISERROR(VLOOKUP(TRIM(MID(G307,FIND(",",G307,FIND(",",G307,FIND(",",G307)+1)+1)+1,999)),ConditionValueTable!$A:$A,1,0))),"컨디션밸류없음",
  ""),
)))))</f>
        <v/>
      </c>
      <c r="N307" s="1">
        <v>2</v>
      </c>
      <c r="O307" s="7">
        <f t="shared" ca="1" si="164"/>
        <v>2</v>
      </c>
      <c r="S307" s="7" t="str">
        <f t="shared" ca="1" si="193"/>
        <v/>
      </c>
    </row>
    <row r="308" spans="1:19" x14ac:dyDescent="0.3">
      <c r="A308" s="1" t="str">
        <f t="shared" si="187"/>
        <v>LP_Repeat_01</v>
      </c>
      <c r="B308" s="1" t="s">
        <v>182</v>
      </c>
      <c r="C308" s="1" t="str">
        <f>IF(ISERROR(VLOOKUP(B308,AffectorValueTable!$A:$A,1,0)),"어펙터밸류없음","")</f>
        <v/>
      </c>
      <c r="D308" s="1">
        <v>1</v>
      </c>
      <c r="E308" s="1" t="str">
        <f>VLOOKUP($B308,AffectorValueTable!$1:$1048576,MATCH(AffectorValueTable!$B$1,AffectorValueTable!$1:$1,0),0)</f>
        <v>RepeatHitObject</v>
      </c>
      <c r="H308" s="1" t="str">
        <f>IF(ISBLANK(G308),"",
IF(ISERROR(FIND(",",G308)),
  IF(ISERROR(VLOOKUP(G308,ConditionValueTable!$A:$A,1,0)),"컨디션밸류없음",
  ""),
IF(ISERROR(FIND(",",G308,FIND(",",G308)+1)),
  IF(OR(ISERROR(VLOOKUP(LEFT(G308,FIND(",",G308)-1),ConditionValueTable!$A:$A,1,0)),ISERROR(VLOOKUP(TRIM(MID(G308,FIND(",",G308)+1,999)),ConditionValueTable!$A:$A,1,0))),"컨디션밸류없음",
  ""),
IF(ISERROR(FIND(",",G308,FIND(",",G308,FIND(",",G308)+1)+1)),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+1,999)),ConditionValueTable!$A:$A,1,0))),"컨디션밸류없음",
  ""),
IF(ISERROR(FIND(",",G308,FIND(",",G308,FIND(",",G308,FIND(",",G308)+1)+1)+1)),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FIND(",",G308,FIND(",",G308,FIND(",",G308)+1)+1)-FIND(",",G308,FIND(",",G308)+1)-1)),ConditionValueTable!$A:$A,1,0)),ISERROR(VLOOKUP(TRIM(MID(G308,FIND(",",G308,FIND(",",G308,FIND(",",G308)+1)+1)+1,999)),ConditionValueTable!$A:$A,1,0))),"컨디션밸류없음",
  ""),
)))))</f>
        <v/>
      </c>
      <c r="J308" s="1">
        <v>0.3</v>
      </c>
      <c r="N308" s="1">
        <v>1</v>
      </c>
      <c r="O308" s="7">
        <f t="shared" ca="1" si="164"/>
        <v>1</v>
      </c>
      <c r="S308" s="7" t="str">
        <f t="shared" ca="1" si="193"/>
        <v/>
      </c>
    </row>
    <row r="309" spans="1:19" x14ac:dyDescent="0.3">
      <c r="A309" s="1" t="str">
        <f t="shared" si="187"/>
        <v>LP_Repeat_02</v>
      </c>
      <c r="B309" s="1" t="s">
        <v>182</v>
      </c>
      <c r="C309" s="1" t="str">
        <f>IF(ISERROR(VLOOKUP(B309,AffectorValueTable!$A:$A,1,0)),"어펙터밸류없음","")</f>
        <v/>
      </c>
      <c r="D309" s="1">
        <v>2</v>
      </c>
      <c r="E309" s="1" t="str">
        <f>VLOOKUP($B309,AffectorValueTable!$1:$1048576,MATCH(AffectorValueTable!$B$1,AffectorValueTable!$1:$1,0),0)</f>
        <v>RepeatHitObject</v>
      </c>
      <c r="H309" s="1" t="str">
        <f>IF(ISBLANK(G309),"",
IF(ISERROR(FIND(",",G309)),
  IF(ISERROR(VLOOKUP(G309,ConditionValueTable!$A:$A,1,0)),"컨디션밸류없음",
  ""),
IF(ISERROR(FIND(",",G309,FIND(",",G309)+1)),
  IF(OR(ISERROR(VLOOKUP(LEFT(G309,FIND(",",G309)-1),ConditionValueTable!$A:$A,1,0)),ISERROR(VLOOKUP(TRIM(MID(G309,FIND(",",G309)+1,999)),ConditionValueTable!$A:$A,1,0))),"컨디션밸류없음",
  ""),
IF(ISERROR(FIND(",",G309,FIND(",",G309,FIND(",",G309)+1)+1)),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+1,999)),ConditionValueTable!$A:$A,1,0))),"컨디션밸류없음",
  ""),
IF(ISERROR(FIND(",",G309,FIND(",",G309,FIND(",",G309,FIND(",",G309)+1)+1)+1)),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FIND(",",G309,FIND(",",G309,FIND(",",G309)+1)+1)-FIND(",",G309,FIND(",",G309)+1)-1)),ConditionValueTable!$A:$A,1,0)),ISERROR(VLOOKUP(TRIM(MID(G309,FIND(",",G309,FIND(",",G309,FIND(",",G309)+1)+1)+1,999)),ConditionValueTable!$A:$A,1,0))),"컨디션밸류없음",
  ""),
)))))</f>
        <v/>
      </c>
      <c r="J309" s="1">
        <v>0.3</v>
      </c>
      <c r="N309" s="1">
        <v>2</v>
      </c>
      <c r="O309" s="7">
        <f t="shared" ca="1" si="164"/>
        <v>2</v>
      </c>
      <c r="S309" s="7" t="str">
        <f t="shared" ca="1" si="193"/>
        <v/>
      </c>
    </row>
    <row r="310" spans="1:19" x14ac:dyDescent="0.3">
      <c r="A310" s="1" t="str">
        <f t="shared" si="187"/>
        <v>LP_HealOnKill_01</v>
      </c>
      <c r="B310" s="1" t="s">
        <v>271</v>
      </c>
      <c r="C310" s="1" t="str">
        <f>IF(ISERROR(VLOOKUP(B310,AffectorValueTable!$A:$A,1,0)),"어펙터밸류없음","")</f>
        <v/>
      </c>
      <c r="D310" s="1">
        <v>1</v>
      </c>
      <c r="E310" s="1" t="str">
        <f>VLOOKUP($B310,AffectorValueTable!$1:$1048576,MATCH(AffectorValueTable!$B$1,AffectorValueTable!$1:$1,0),0)</f>
        <v>Vampire</v>
      </c>
      <c r="H310" s="1" t="str">
        <f>IF(ISBLANK(G310),"",
IF(ISERROR(FIND(",",G310)),
  IF(ISERROR(VLOOKUP(G310,ConditionValueTable!$A:$A,1,0)),"컨디션밸류없음",
  ""),
IF(ISERROR(FIND(",",G310,FIND(",",G310)+1)),
  IF(OR(ISERROR(VLOOKUP(LEFT(G310,FIND(",",G310)-1),ConditionValueTable!$A:$A,1,0)),ISERROR(VLOOKUP(TRIM(MID(G310,FIND(",",G310)+1,999)),ConditionValueTable!$A:$A,1,0))),"컨디션밸류없음",
  ""),
IF(ISERROR(FIND(",",G310,FIND(",",G310,FIND(",",G310)+1)+1)),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+1,999)),ConditionValueTable!$A:$A,1,0))),"컨디션밸류없음",
  ""),
IF(ISERROR(FIND(",",G310,FIND(",",G310,FIND(",",G310,FIND(",",G310)+1)+1)+1)),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FIND(",",G310,FIND(",",G310,FIND(",",G310)+1)+1)-FIND(",",G310,FIND(",",G310)+1)-1)),ConditionValueTable!$A:$A,1,0)),ISERROR(VLOOKUP(TRIM(MID(G310,FIND(",",G310,FIND(",",G310,FIND(",",G310)+1)+1)+1,999)),ConditionValueTable!$A:$A,1,0))),"컨디션밸류없음",
  ""),
)))))</f>
        <v/>
      </c>
      <c r="I310" s="1">
        <v>-1</v>
      </c>
      <c r="K310" s="1">
        <f t="shared" ref="K310:K323" si="206">J116</f>
        <v>0.15</v>
      </c>
      <c r="O310" s="7" t="str">
        <f t="shared" ref="O310" ca="1" si="207">IF(NOT(ISBLANK(N310)),N310,
IF(ISBLANK(M310),"",
VLOOKUP(M310,OFFSET(INDIRECT("$A:$B"),0,MATCH(M$1&amp;"_Verify",INDIRECT("$1:$1"),0)-1),2,0)
))</f>
        <v/>
      </c>
      <c r="S310" s="7" t="str">
        <f t="shared" ca="1" si="193"/>
        <v/>
      </c>
    </row>
    <row r="311" spans="1:19" x14ac:dyDescent="0.3">
      <c r="A311" s="1" t="str">
        <f t="shared" si="187"/>
        <v>LP_HealOnKill_02</v>
      </c>
      <c r="B311" s="1" t="s">
        <v>271</v>
      </c>
      <c r="C311" s="1" t="str">
        <f>IF(ISERROR(VLOOKUP(B311,AffectorValueTable!$A:$A,1,0)),"어펙터밸류없음","")</f>
        <v/>
      </c>
      <c r="D311" s="1">
        <v>2</v>
      </c>
      <c r="E311" s="1" t="str">
        <f>VLOOKUP($B311,AffectorValueTable!$1:$1048576,MATCH(AffectorValueTable!$B$1,AffectorValueTable!$1:$1,0),0)</f>
        <v>Vampire</v>
      </c>
      <c r="H311" s="1" t="str">
        <f>IF(ISBLANK(G311),"",
IF(ISERROR(FIND(",",G311)),
  IF(ISERROR(VLOOKUP(G311,ConditionValueTable!$A:$A,1,0)),"컨디션밸류없음",
  ""),
IF(ISERROR(FIND(",",G311,FIND(",",G311)+1)),
  IF(OR(ISERROR(VLOOKUP(LEFT(G311,FIND(",",G311)-1),ConditionValueTable!$A:$A,1,0)),ISERROR(VLOOKUP(TRIM(MID(G311,FIND(",",G311)+1,999)),ConditionValueTable!$A:$A,1,0))),"컨디션밸류없음",
  ""),
IF(ISERROR(FIND(",",G311,FIND(",",G311,FIND(",",G311)+1)+1)),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+1,999)),ConditionValueTable!$A:$A,1,0))),"컨디션밸류없음",
  ""),
IF(ISERROR(FIND(",",G311,FIND(",",G311,FIND(",",G311,FIND(",",G311)+1)+1)+1)),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FIND(",",G311,FIND(",",G311,FIND(",",G311)+1)+1)-FIND(",",G311,FIND(",",G311)+1)-1)),ConditionValueTable!$A:$A,1,0)),ISERROR(VLOOKUP(TRIM(MID(G311,FIND(",",G311,FIND(",",G311,FIND(",",G311)+1)+1)+1,999)),ConditionValueTable!$A:$A,1,0))),"컨디션밸류없음",
  ""),
)))))</f>
        <v/>
      </c>
      <c r="I311" s="1">
        <v>-1</v>
      </c>
      <c r="K311" s="1">
        <f t="shared" si="206"/>
        <v>0.315</v>
      </c>
      <c r="O311" s="7" t="str">
        <f t="shared" ca="1" si="164"/>
        <v/>
      </c>
      <c r="S311" s="7" t="str">
        <f t="shared" ca="1" si="193"/>
        <v/>
      </c>
    </row>
    <row r="312" spans="1:19" x14ac:dyDescent="0.3">
      <c r="A312" s="1" t="str">
        <f t="shared" ref="A312:A314" si="208">B312&amp;"_"&amp;TEXT(D312,"00")</f>
        <v>LP_HealOnKill_03</v>
      </c>
      <c r="B312" s="1" t="s">
        <v>271</v>
      </c>
      <c r="C312" s="1" t="str">
        <f>IF(ISERROR(VLOOKUP(B312,AffectorValueTable!$A:$A,1,0)),"어펙터밸류없음","")</f>
        <v/>
      </c>
      <c r="D312" s="1">
        <v>3</v>
      </c>
      <c r="E312" s="1" t="str">
        <f>VLOOKUP($B312,AffectorValueTable!$1:$1048576,MATCH(AffectorValueTable!$B$1,AffectorValueTable!$1:$1,0),0)</f>
        <v>Vampire</v>
      </c>
      <c r="H312" s="1" t="str">
        <f>IF(ISBLANK(G312),"",
IF(ISERROR(FIND(",",G312)),
  IF(ISERROR(VLOOKUP(G312,ConditionValueTable!$A:$A,1,0)),"컨디션밸류없음",
  ""),
IF(ISERROR(FIND(",",G312,FIND(",",G312)+1)),
  IF(OR(ISERROR(VLOOKUP(LEFT(G312,FIND(",",G312)-1),ConditionValueTable!$A:$A,1,0)),ISERROR(VLOOKUP(TRIM(MID(G312,FIND(",",G312)+1,999)),ConditionValueTable!$A:$A,1,0))),"컨디션밸류없음",
  ""),
IF(ISERROR(FIND(",",G312,FIND(",",G312,FIND(",",G312)+1)+1)),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+1,999)),ConditionValueTable!$A:$A,1,0))),"컨디션밸류없음",
  ""),
IF(ISERROR(FIND(",",G312,FIND(",",G312,FIND(",",G312,FIND(",",G312)+1)+1)+1)),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FIND(",",G312,FIND(",",G312,FIND(",",G312)+1)+1)-FIND(",",G312,FIND(",",G312)+1)-1)),ConditionValueTable!$A:$A,1,0)),ISERROR(VLOOKUP(TRIM(MID(G312,FIND(",",G312,FIND(",",G312,FIND(",",G312)+1)+1)+1,999)),ConditionValueTable!$A:$A,1,0))),"컨디션밸류없음",
  ""),
)))))</f>
        <v/>
      </c>
      <c r="I312" s="1">
        <v>-1</v>
      </c>
      <c r="K312" s="1">
        <f t="shared" si="206"/>
        <v>0.49500000000000005</v>
      </c>
      <c r="O312" s="7" t="str">
        <f t="shared" ref="O312:O314" ca="1" si="209">IF(NOT(ISBLANK(N312)),N312,
IF(ISBLANK(M312),"",
VLOOKUP(M312,OFFSET(INDIRECT("$A:$B"),0,MATCH(M$1&amp;"_Verify",INDIRECT("$1:$1"),0)-1),2,0)
))</f>
        <v/>
      </c>
      <c r="S312" s="7" t="str">
        <f t="shared" ref="S312:S314" ca="1" si="210">IF(NOT(ISBLANK(R312)),R312,
IF(ISBLANK(Q312),"",
VLOOKUP(Q312,OFFSET(INDIRECT("$A:$B"),0,MATCH(Q$1&amp;"_Verify",INDIRECT("$1:$1"),0)-1),2,0)
))</f>
        <v/>
      </c>
    </row>
    <row r="313" spans="1:19" x14ac:dyDescent="0.3">
      <c r="A313" s="1" t="str">
        <f t="shared" si="208"/>
        <v>LP_HealOnKill_04</v>
      </c>
      <c r="B313" s="1" t="s">
        <v>271</v>
      </c>
      <c r="C313" s="1" t="str">
        <f>IF(ISERROR(VLOOKUP(B313,AffectorValueTable!$A:$A,1,0)),"어펙터밸류없음","")</f>
        <v/>
      </c>
      <c r="D313" s="1">
        <v>4</v>
      </c>
      <c r="E313" s="1" t="str">
        <f>VLOOKUP($B313,AffectorValueTable!$1:$1048576,MATCH(AffectorValueTable!$B$1,AffectorValueTable!$1:$1,0),0)</f>
        <v>Vampire</v>
      </c>
      <c r="H313" s="1" t="str">
        <f>IF(ISBLANK(G313),"",
IF(ISERROR(FIND(",",G313)),
  IF(ISERROR(VLOOKUP(G313,ConditionValueTable!$A:$A,1,0)),"컨디션밸류없음",
  ""),
IF(ISERROR(FIND(",",G313,FIND(",",G313)+1)),
  IF(OR(ISERROR(VLOOKUP(LEFT(G313,FIND(",",G313)-1),ConditionValueTable!$A:$A,1,0)),ISERROR(VLOOKUP(TRIM(MID(G313,FIND(",",G313)+1,999)),ConditionValueTable!$A:$A,1,0))),"컨디션밸류없음",
  ""),
IF(ISERROR(FIND(",",G313,FIND(",",G313,FIND(",",G313)+1)+1)),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+1,999)),ConditionValueTable!$A:$A,1,0))),"컨디션밸류없음",
  ""),
IF(ISERROR(FIND(",",G313,FIND(",",G313,FIND(",",G313,FIND(",",G313)+1)+1)+1)),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FIND(",",G313,FIND(",",G313,FIND(",",G313)+1)+1)-FIND(",",G313,FIND(",",G313)+1)-1)),ConditionValueTable!$A:$A,1,0)),ISERROR(VLOOKUP(TRIM(MID(G313,FIND(",",G313,FIND(",",G313,FIND(",",G313)+1)+1)+1,999)),ConditionValueTable!$A:$A,1,0))),"컨디션밸류없음",
  ""),
)))))</f>
        <v/>
      </c>
      <c r="I313" s="1">
        <v>-1</v>
      </c>
      <c r="K313" s="1">
        <f t="shared" si="206"/>
        <v>0.69</v>
      </c>
      <c r="O313" s="7" t="str">
        <f t="shared" ca="1" si="209"/>
        <v/>
      </c>
      <c r="S313" s="7" t="str">
        <f t="shared" ca="1" si="210"/>
        <v/>
      </c>
    </row>
    <row r="314" spans="1:19" x14ac:dyDescent="0.3">
      <c r="A314" s="1" t="str">
        <f t="shared" si="208"/>
        <v>LP_HealOnKill_05</v>
      </c>
      <c r="B314" s="1" t="s">
        <v>271</v>
      </c>
      <c r="C314" s="1" t="str">
        <f>IF(ISERROR(VLOOKUP(B314,AffectorValueTable!$A:$A,1,0)),"어펙터밸류없음","")</f>
        <v/>
      </c>
      <c r="D314" s="1">
        <v>5</v>
      </c>
      <c r="E314" s="1" t="str">
        <f>VLOOKUP($B314,AffectorValueTable!$1:$1048576,MATCH(AffectorValueTable!$B$1,AffectorValueTable!$1:$1,0),0)</f>
        <v>Vampire</v>
      </c>
      <c r="H314" s="1" t="str">
        <f>IF(ISBLANK(G314),"",
IF(ISERROR(FIND(",",G314)),
  IF(ISERROR(VLOOKUP(G314,ConditionValueTable!$A:$A,1,0)),"컨디션밸류없음",
  ""),
IF(ISERROR(FIND(",",G314,FIND(",",G314)+1)),
  IF(OR(ISERROR(VLOOKUP(LEFT(G314,FIND(",",G314)-1),ConditionValueTable!$A:$A,1,0)),ISERROR(VLOOKUP(TRIM(MID(G314,FIND(",",G314)+1,999)),ConditionValueTable!$A:$A,1,0))),"컨디션밸류없음",
  ""),
IF(ISERROR(FIND(",",G314,FIND(",",G314,FIND(",",G314)+1)+1)),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+1,999)),ConditionValueTable!$A:$A,1,0))),"컨디션밸류없음",
  ""),
IF(ISERROR(FIND(",",G314,FIND(",",G314,FIND(",",G314,FIND(",",G314)+1)+1)+1)),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FIND(",",G314,FIND(",",G314,FIND(",",G314)+1)+1)-FIND(",",G314,FIND(",",G314)+1)-1)),ConditionValueTable!$A:$A,1,0)),ISERROR(VLOOKUP(TRIM(MID(G314,FIND(",",G314,FIND(",",G314,FIND(",",G314)+1)+1)+1,999)),ConditionValueTable!$A:$A,1,0))),"컨디션밸류없음",
  ""),
)))))</f>
        <v/>
      </c>
      <c r="I314" s="1">
        <v>-1</v>
      </c>
      <c r="K314" s="1">
        <f t="shared" si="206"/>
        <v>0.89999999999999991</v>
      </c>
      <c r="O314" s="7" t="str">
        <f t="shared" ca="1" si="209"/>
        <v/>
      </c>
      <c r="S314" s="7" t="str">
        <f t="shared" ca="1" si="210"/>
        <v/>
      </c>
    </row>
    <row r="315" spans="1:19" x14ac:dyDescent="0.3">
      <c r="A315" s="1" t="str">
        <f t="shared" ref="A315:A318" si="211">B315&amp;"_"&amp;TEXT(D315,"00")</f>
        <v>LP_HealOnKill_06</v>
      </c>
      <c r="B315" s="1" t="s">
        <v>271</v>
      </c>
      <c r="C315" s="1" t="str">
        <f>IF(ISERROR(VLOOKUP(B315,AffectorValueTable!$A:$A,1,0)),"어펙터밸류없음","")</f>
        <v/>
      </c>
      <c r="D315" s="1">
        <v>6</v>
      </c>
      <c r="E315" s="1" t="str">
        <f>VLOOKUP($B315,AffectorValueTable!$1:$1048576,MATCH(AffectorValueTable!$B$1,AffectorValueTable!$1:$1,0),0)</f>
        <v>Vampire</v>
      </c>
      <c r="H315" s="1" t="str">
        <f>IF(ISBLANK(G315),"",
IF(ISERROR(FIND(",",G315)),
  IF(ISERROR(VLOOKUP(G315,ConditionValueTable!$A:$A,1,0)),"컨디션밸류없음",
  ""),
IF(ISERROR(FIND(",",G315,FIND(",",G315)+1)),
  IF(OR(ISERROR(VLOOKUP(LEFT(G315,FIND(",",G315)-1),ConditionValueTable!$A:$A,1,0)),ISERROR(VLOOKUP(TRIM(MID(G315,FIND(",",G315)+1,999)),ConditionValueTable!$A:$A,1,0))),"컨디션밸류없음",
  ""),
IF(ISERROR(FIND(",",G315,FIND(",",G315,FIND(",",G315)+1)+1)),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+1,999)),ConditionValueTable!$A:$A,1,0))),"컨디션밸류없음",
  ""),
IF(ISERROR(FIND(",",G315,FIND(",",G315,FIND(",",G315,FIND(",",G315)+1)+1)+1)),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FIND(",",G315,FIND(",",G315,FIND(",",G315)+1)+1)-FIND(",",G315,FIND(",",G315)+1)-1)),ConditionValueTable!$A:$A,1,0)),ISERROR(VLOOKUP(TRIM(MID(G315,FIND(",",G315,FIND(",",G315,FIND(",",G315)+1)+1)+1,999)),ConditionValueTable!$A:$A,1,0))),"컨디션밸류없음",
  ""),
)))))</f>
        <v/>
      </c>
      <c r="I315" s="1">
        <v>-1</v>
      </c>
      <c r="K315" s="1">
        <f t="shared" si="206"/>
        <v>1.125</v>
      </c>
      <c r="O315" s="7" t="str">
        <f t="shared" ref="O315:O318" ca="1" si="212">IF(NOT(ISBLANK(N315)),N315,
IF(ISBLANK(M315),"",
VLOOKUP(M315,OFFSET(INDIRECT("$A:$B"),0,MATCH(M$1&amp;"_Verify",INDIRECT("$1:$1"),0)-1),2,0)
))</f>
        <v/>
      </c>
      <c r="S315" s="7" t="str">
        <f t="shared" ref="S315:S318" ca="1" si="213">IF(NOT(ISBLANK(R315)),R315,
IF(ISBLANK(Q315),"",
VLOOKUP(Q315,OFFSET(INDIRECT("$A:$B"),0,MATCH(Q$1&amp;"_Verify",INDIRECT("$1:$1"),0)-1),2,0)
))</f>
        <v/>
      </c>
    </row>
    <row r="316" spans="1:19" x14ac:dyDescent="0.3">
      <c r="A316" s="1" t="str">
        <f t="shared" si="211"/>
        <v>LP_HealOnKill_07</v>
      </c>
      <c r="B316" s="1" t="s">
        <v>271</v>
      </c>
      <c r="C316" s="1" t="str">
        <f>IF(ISERROR(VLOOKUP(B316,AffectorValueTable!$A:$A,1,0)),"어펙터밸류없음","")</f>
        <v/>
      </c>
      <c r="D316" s="1">
        <v>7</v>
      </c>
      <c r="E316" s="1" t="str">
        <f>VLOOKUP($B316,AffectorValueTable!$1:$1048576,MATCH(AffectorValueTable!$B$1,AffectorValueTable!$1:$1,0),0)</f>
        <v>Vampire</v>
      </c>
      <c r="H316" s="1" t="str">
        <f>IF(ISBLANK(G316),"",
IF(ISERROR(FIND(",",G316)),
  IF(ISERROR(VLOOKUP(G316,ConditionValueTable!$A:$A,1,0)),"컨디션밸류없음",
  ""),
IF(ISERROR(FIND(",",G316,FIND(",",G316)+1)),
  IF(OR(ISERROR(VLOOKUP(LEFT(G316,FIND(",",G316)-1),ConditionValueTable!$A:$A,1,0)),ISERROR(VLOOKUP(TRIM(MID(G316,FIND(",",G316)+1,999)),ConditionValueTable!$A:$A,1,0))),"컨디션밸류없음",
  ""),
IF(ISERROR(FIND(",",G316,FIND(",",G316,FIND(",",G316)+1)+1)),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+1,999)),ConditionValueTable!$A:$A,1,0))),"컨디션밸류없음",
  ""),
IF(ISERROR(FIND(",",G316,FIND(",",G316,FIND(",",G316,FIND(",",G316)+1)+1)+1)),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FIND(",",G316,FIND(",",G316,FIND(",",G316)+1)+1)-FIND(",",G316,FIND(",",G316)+1)-1)),ConditionValueTable!$A:$A,1,0)),ISERROR(VLOOKUP(TRIM(MID(G316,FIND(",",G316,FIND(",",G316,FIND(",",G316)+1)+1)+1,999)),ConditionValueTable!$A:$A,1,0))),"컨디션밸류없음",
  ""),
)))))</f>
        <v/>
      </c>
      <c r="I316" s="1">
        <v>-1</v>
      </c>
      <c r="K316" s="1">
        <f t="shared" si="206"/>
        <v>1.3650000000000002</v>
      </c>
      <c r="O316" s="7" t="str">
        <f t="shared" ca="1" si="212"/>
        <v/>
      </c>
      <c r="S316" s="7" t="str">
        <f t="shared" ca="1" si="213"/>
        <v/>
      </c>
    </row>
    <row r="317" spans="1:19" x14ac:dyDescent="0.3">
      <c r="A317" s="1" t="str">
        <f t="shared" si="211"/>
        <v>LP_HealOnKill_08</v>
      </c>
      <c r="B317" s="1" t="s">
        <v>271</v>
      </c>
      <c r="C317" s="1" t="str">
        <f>IF(ISERROR(VLOOKUP(B317,AffectorValueTable!$A:$A,1,0)),"어펙터밸류없음","")</f>
        <v/>
      </c>
      <c r="D317" s="1">
        <v>8</v>
      </c>
      <c r="E317" s="1" t="str">
        <f>VLOOKUP($B317,AffectorValueTable!$1:$1048576,MATCH(AffectorValueTable!$B$1,AffectorValueTable!$1:$1,0),0)</f>
        <v>Vampire</v>
      </c>
      <c r="H317" s="1" t="str">
        <f>IF(ISBLANK(G317),"",
IF(ISERROR(FIND(",",G317)),
  IF(ISERROR(VLOOKUP(G317,ConditionValueTable!$A:$A,1,0)),"컨디션밸류없음",
  ""),
IF(ISERROR(FIND(",",G317,FIND(",",G317)+1)),
  IF(OR(ISERROR(VLOOKUP(LEFT(G317,FIND(",",G317)-1),ConditionValueTable!$A:$A,1,0)),ISERROR(VLOOKUP(TRIM(MID(G317,FIND(",",G317)+1,999)),ConditionValueTable!$A:$A,1,0))),"컨디션밸류없음",
  ""),
IF(ISERROR(FIND(",",G317,FIND(",",G317,FIND(",",G317)+1)+1)),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+1,999)),ConditionValueTable!$A:$A,1,0))),"컨디션밸류없음",
  ""),
IF(ISERROR(FIND(",",G317,FIND(",",G317,FIND(",",G317,FIND(",",G317)+1)+1)+1)),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FIND(",",G317,FIND(",",G317,FIND(",",G317)+1)+1)-FIND(",",G317,FIND(",",G317)+1)-1)),ConditionValueTable!$A:$A,1,0)),ISERROR(VLOOKUP(TRIM(MID(G317,FIND(",",G317,FIND(",",G317,FIND(",",G317)+1)+1)+1,999)),ConditionValueTable!$A:$A,1,0))),"컨디션밸류없음",
  ""),
)))))</f>
        <v/>
      </c>
      <c r="I317" s="1">
        <v>-1</v>
      </c>
      <c r="K317" s="1">
        <f t="shared" si="206"/>
        <v>1.62</v>
      </c>
      <c r="O317" s="7" t="str">
        <f t="shared" ca="1" si="212"/>
        <v/>
      </c>
      <c r="S317" s="7" t="str">
        <f t="shared" ca="1" si="213"/>
        <v/>
      </c>
    </row>
    <row r="318" spans="1:19" x14ac:dyDescent="0.3">
      <c r="A318" s="1" t="str">
        <f t="shared" si="211"/>
        <v>LP_HealOnKill_09</v>
      </c>
      <c r="B318" s="1" t="s">
        <v>271</v>
      </c>
      <c r="C318" s="1" t="str">
        <f>IF(ISERROR(VLOOKUP(B318,AffectorValueTable!$A:$A,1,0)),"어펙터밸류없음","")</f>
        <v/>
      </c>
      <c r="D318" s="1">
        <v>9</v>
      </c>
      <c r="E318" s="1" t="str">
        <f>VLOOKUP($B318,AffectorValueTable!$1:$1048576,MATCH(AffectorValueTable!$B$1,AffectorValueTable!$1:$1,0),0)</f>
        <v>Vampire</v>
      </c>
      <c r="H318" s="1" t="str">
        <f>IF(ISBLANK(G318),"",
IF(ISERROR(FIND(",",G318)),
  IF(ISERROR(VLOOKUP(G318,ConditionValueTable!$A:$A,1,0)),"컨디션밸류없음",
  ""),
IF(ISERROR(FIND(",",G318,FIND(",",G318)+1)),
  IF(OR(ISERROR(VLOOKUP(LEFT(G318,FIND(",",G318)-1),ConditionValueTable!$A:$A,1,0)),ISERROR(VLOOKUP(TRIM(MID(G318,FIND(",",G318)+1,999)),ConditionValueTable!$A:$A,1,0))),"컨디션밸류없음",
  ""),
IF(ISERROR(FIND(",",G318,FIND(",",G318,FIND(",",G318)+1)+1)),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+1,999)),ConditionValueTable!$A:$A,1,0))),"컨디션밸류없음",
  ""),
IF(ISERROR(FIND(",",G318,FIND(",",G318,FIND(",",G318,FIND(",",G318)+1)+1)+1)),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FIND(",",G318,FIND(",",G318,FIND(",",G318)+1)+1)-FIND(",",G318,FIND(",",G318)+1)-1)),ConditionValueTable!$A:$A,1,0)),ISERROR(VLOOKUP(TRIM(MID(G318,FIND(",",G318,FIND(",",G318,FIND(",",G318)+1)+1)+1,999)),ConditionValueTable!$A:$A,1,0))),"컨디션밸류없음",
  ""),
)))))</f>
        <v/>
      </c>
      <c r="I318" s="1">
        <v>-1</v>
      </c>
      <c r="K318" s="1">
        <f t="shared" si="206"/>
        <v>1.89</v>
      </c>
      <c r="O318" s="7" t="str">
        <f t="shared" ca="1" si="212"/>
        <v/>
      </c>
      <c r="S318" s="7" t="str">
        <f t="shared" ca="1" si="213"/>
        <v/>
      </c>
    </row>
    <row r="319" spans="1:19" x14ac:dyDescent="0.3">
      <c r="A319" s="1" t="str">
        <f t="shared" ref="A319:A334" si="214">B319&amp;"_"&amp;TEXT(D319,"00")</f>
        <v>LP_HealOnKillBetter_01</v>
      </c>
      <c r="B319" s="1" t="s">
        <v>272</v>
      </c>
      <c r="C319" s="1" t="str">
        <f>IF(ISERROR(VLOOKUP(B319,AffectorValueTable!$A:$A,1,0)),"어펙터밸류없음","")</f>
        <v/>
      </c>
      <c r="D319" s="1">
        <v>1</v>
      </c>
      <c r="E319" s="1" t="str">
        <f>VLOOKUP($B319,AffectorValueTable!$1:$1048576,MATCH(AffectorValueTable!$B$1,AffectorValueTable!$1:$1,0),0)</f>
        <v>Vampire</v>
      </c>
      <c r="H319" s="1" t="str">
        <f>IF(ISBLANK(G319),"",
IF(ISERROR(FIND(",",G319)),
  IF(ISERROR(VLOOKUP(G319,ConditionValueTable!$A:$A,1,0)),"컨디션밸류없음",
  ""),
IF(ISERROR(FIND(",",G319,FIND(",",G319)+1)),
  IF(OR(ISERROR(VLOOKUP(LEFT(G319,FIND(",",G319)-1),ConditionValueTable!$A:$A,1,0)),ISERROR(VLOOKUP(TRIM(MID(G319,FIND(",",G319)+1,999)),ConditionValueTable!$A:$A,1,0))),"컨디션밸류없음",
  ""),
IF(ISERROR(FIND(",",G319,FIND(",",G319,FIND(",",G319)+1)+1)),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+1,999)),ConditionValueTable!$A:$A,1,0))),"컨디션밸류없음",
  ""),
IF(ISERROR(FIND(",",G319,FIND(",",G319,FIND(",",G319,FIND(",",G319)+1)+1)+1)),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FIND(",",G319,FIND(",",G319,FIND(",",G319)+1)+1)-FIND(",",G319,FIND(",",G319)+1)-1)),ConditionValueTable!$A:$A,1,0)),ISERROR(VLOOKUP(TRIM(MID(G319,FIND(",",G319,FIND(",",G319,FIND(",",G319)+1)+1)+1,999)),ConditionValueTable!$A:$A,1,0))),"컨디션밸류없음",
  ""),
)))))</f>
        <v/>
      </c>
      <c r="I319" s="1">
        <v>-1</v>
      </c>
      <c r="K319" s="1">
        <f t="shared" si="206"/>
        <v>0.25</v>
      </c>
      <c r="O319" s="7" t="str">
        <f t="shared" ref="O319:O348" ca="1" si="215">IF(NOT(ISBLANK(N319)),N319,
IF(ISBLANK(M319),"",
VLOOKUP(M319,OFFSET(INDIRECT("$A:$B"),0,MATCH(M$1&amp;"_Verify",INDIRECT("$1:$1"),0)-1),2,0)
))</f>
        <v/>
      </c>
      <c r="S319" s="7" t="str">
        <f t="shared" ca="1" si="193"/>
        <v/>
      </c>
    </row>
    <row r="320" spans="1:19" x14ac:dyDescent="0.3">
      <c r="A320" s="1" t="str">
        <f t="shared" si="214"/>
        <v>LP_HealOnKillBetter_02</v>
      </c>
      <c r="B320" s="1" t="s">
        <v>272</v>
      </c>
      <c r="C320" s="1" t="str">
        <f>IF(ISERROR(VLOOKUP(B320,AffectorValueTable!$A:$A,1,0)),"어펙터밸류없음","")</f>
        <v/>
      </c>
      <c r="D320" s="1">
        <v>2</v>
      </c>
      <c r="E320" s="1" t="str">
        <f>VLOOKUP($B320,AffectorValueTable!$1:$1048576,MATCH(AffectorValueTable!$B$1,AffectorValueTable!$1:$1,0),0)</f>
        <v>Vampire</v>
      </c>
      <c r="H320" s="1" t="str">
        <f>IF(ISBLANK(G320),"",
IF(ISERROR(FIND(",",G320)),
  IF(ISERROR(VLOOKUP(G320,ConditionValueTable!$A:$A,1,0)),"컨디션밸류없음",
  ""),
IF(ISERROR(FIND(",",G320,FIND(",",G320)+1)),
  IF(OR(ISERROR(VLOOKUP(LEFT(G320,FIND(",",G320)-1),ConditionValueTable!$A:$A,1,0)),ISERROR(VLOOKUP(TRIM(MID(G320,FIND(",",G320)+1,999)),ConditionValueTable!$A:$A,1,0))),"컨디션밸류없음",
  ""),
IF(ISERROR(FIND(",",G320,FIND(",",G320,FIND(",",G320)+1)+1)),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+1,999)),ConditionValueTable!$A:$A,1,0))),"컨디션밸류없음",
  ""),
IF(ISERROR(FIND(",",G320,FIND(",",G320,FIND(",",G320,FIND(",",G320)+1)+1)+1)),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FIND(",",G320,FIND(",",G320,FIND(",",G320)+1)+1)-FIND(",",G320,FIND(",",G320)+1)-1)),ConditionValueTable!$A:$A,1,0)),ISERROR(VLOOKUP(TRIM(MID(G320,FIND(",",G320,FIND(",",G320,FIND(",",G320)+1)+1)+1,999)),ConditionValueTable!$A:$A,1,0))),"컨디션밸류없음",
  ""),
)))))</f>
        <v/>
      </c>
      <c r="I320" s="1">
        <v>-1</v>
      </c>
      <c r="K320" s="1">
        <f t="shared" si="206"/>
        <v>0.52500000000000002</v>
      </c>
      <c r="O320" s="7" t="str">
        <f t="shared" ca="1" si="215"/>
        <v/>
      </c>
      <c r="S320" s="7" t="str">
        <f t="shared" ca="1" si="193"/>
        <v/>
      </c>
    </row>
    <row r="321" spans="1:23" x14ac:dyDescent="0.3">
      <c r="A321" s="1" t="str">
        <f t="shared" ref="A321:A323" si="216">B321&amp;"_"&amp;TEXT(D321,"00")</f>
        <v>LP_HealOnKillBetter_03</v>
      </c>
      <c r="B321" s="1" t="s">
        <v>272</v>
      </c>
      <c r="C321" s="1" t="str">
        <f>IF(ISERROR(VLOOKUP(B321,AffectorValueTable!$A:$A,1,0)),"어펙터밸류없음","")</f>
        <v/>
      </c>
      <c r="D321" s="1">
        <v>3</v>
      </c>
      <c r="E321" s="1" t="str">
        <f>VLOOKUP($B321,AffectorValueTable!$1:$1048576,MATCH(AffectorValueTable!$B$1,AffectorValueTable!$1:$1,0),0)</f>
        <v>Vampire</v>
      </c>
      <c r="H321" s="1" t="str">
        <f>IF(ISBLANK(G321),"",
IF(ISERROR(FIND(",",G321)),
  IF(ISERROR(VLOOKUP(G321,ConditionValueTable!$A:$A,1,0)),"컨디션밸류없음",
  ""),
IF(ISERROR(FIND(",",G321,FIND(",",G321)+1)),
  IF(OR(ISERROR(VLOOKUP(LEFT(G321,FIND(",",G321)-1),ConditionValueTable!$A:$A,1,0)),ISERROR(VLOOKUP(TRIM(MID(G321,FIND(",",G321)+1,999)),ConditionValueTable!$A:$A,1,0))),"컨디션밸류없음",
  ""),
IF(ISERROR(FIND(",",G321,FIND(",",G321,FIND(",",G321)+1)+1)),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+1,999)),ConditionValueTable!$A:$A,1,0))),"컨디션밸류없음",
  ""),
IF(ISERROR(FIND(",",G321,FIND(",",G321,FIND(",",G321,FIND(",",G321)+1)+1)+1)),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FIND(",",G321,FIND(",",G321,FIND(",",G321)+1)+1)-FIND(",",G321,FIND(",",G321)+1)-1)),ConditionValueTable!$A:$A,1,0)),ISERROR(VLOOKUP(TRIM(MID(G321,FIND(",",G321,FIND(",",G321,FIND(",",G321)+1)+1)+1,999)),ConditionValueTable!$A:$A,1,0))),"컨디션밸류없음",
  ""),
)))))</f>
        <v/>
      </c>
      <c r="I321" s="1">
        <v>-1</v>
      </c>
      <c r="K321" s="1">
        <f t="shared" si="206"/>
        <v>0.82500000000000007</v>
      </c>
      <c r="O321" s="7" t="str">
        <f t="shared" ref="O321:O323" ca="1" si="217">IF(NOT(ISBLANK(N321)),N321,
IF(ISBLANK(M321),"",
VLOOKUP(M321,OFFSET(INDIRECT("$A:$B"),0,MATCH(M$1&amp;"_Verify",INDIRECT("$1:$1"),0)-1),2,0)
))</f>
        <v/>
      </c>
      <c r="S321" s="7" t="str">
        <f t="shared" ref="S321:S323" ca="1" si="218">IF(NOT(ISBLANK(R321)),R321,
IF(ISBLANK(Q321),"",
VLOOKUP(Q321,OFFSET(INDIRECT("$A:$B"),0,MATCH(Q$1&amp;"_Verify",INDIRECT("$1:$1"),0)-1),2,0)
))</f>
        <v/>
      </c>
    </row>
    <row r="322" spans="1:23" x14ac:dyDescent="0.3">
      <c r="A322" s="1" t="str">
        <f t="shared" si="216"/>
        <v>LP_HealOnKillBetter_04</v>
      </c>
      <c r="B322" s="1" t="s">
        <v>272</v>
      </c>
      <c r="C322" s="1" t="str">
        <f>IF(ISERROR(VLOOKUP(B322,AffectorValueTable!$A:$A,1,0)),"어펙터밸류없음","")</f>
        <v/>
      </c>
      <c r="D322" s="1">
        <v>4</v>
      </c>
      <c r="E322" s="1" t="str">
        <f>VLOOKUP($B322,AffectorValueTable!$1:$1048576,MATCH(AffectorValueTable!$B$1,AffectorValueTable!$1:$1,0),0)</f>
        <v>Vampire</v>
      </c>
      <c r="H322" s="1" t="str">
        <f>IF(ISBLANK(G322),"",
IF(ISERROR(FIND(",",G322)),
  IF(ISERROR(VLOOKUP(G322,ConditionValueTable!$A:$A,1,0)),"컨디션밸류없음",
  ""),
IF(ISERROR(FIND(",",G322,FIND(",",G322)+1)),
  IF(OR(ISERROR(VLOOKUP(LEFT(G322,FIND(",",G322)-1),ConditionValueTable!$A:$A,1,0)),ISERROR(VLOOKUP(TRIM(MID(G322,FIND(",",G322)+1,999)),ConditionValueTable!$A:$A,1,0))),"컨디션밸류없음",
  ""),
IF(ISERROR(FIND(",",G322,FIND(",",G322,FIND(",",G322)+1)+1)),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+1,999)),ConditionValueTable!$A:$A,1,0))),"컨디션밸류없음",
  ""),
IF(ISERROR(FIND(",",G322,FIND(",",G322,FIND(",",G322,FIND(",",G322)+1)+1)+1)),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FIND(",",G322,FIND(",",G322,FIND(",",G322)+1)+1)-FIND(",",G322,FIND(",",G322)+1)-1)),ConditionValueTable!$A:$A,1,0)),ISERROR(VLOOKUP(TRIM(MID(G322,FIND(",",G322,FIND(",",G322,FIND(",",G322)+1)+1)+1,999)),ConditionValueTable!$A:$A,1,0))),"컨디션밸류없음",
  ""),
)))))</f>
        <v/>
      </c>
      <c r="I322" s="1">
        <v>-1</v>
      </c>
      <c r="K322" s="1">
        <f t="shared" si="206"/>
        <v>1.1499999999999999</v>
      </c>
      <c r="O322" s="7" t="str">
        <f t="shared" ca="1" si="217"/>
        <v/>
      </c>
      <c r="S322" s="7" t="str">
        <f t="shared" ca="1" si="218"/>
        <v/>
      </c>
    </row>
    <row r="323" spans="1:23" x14ac:dyDescent="0.3">
      <c r="A323" s="1" t="str">
        <f t="shared" si="216"/>
        <v>LP_HealOnKillBetter_05</v>
      </c>
      <c r="B323" s="1" t="s">
        <v>272</v>
      </c>
      <c r="C323" s="1" t="str">
        <f>IF(ISERROR(VLOOKUP(B323,AffectorValueTable!$A:$A,1,0)),"어펙터밸류없음","")</f>
        <v/>
      </c>
      <c r="D323" s="1">
        <v>5</v>
      </c>
      <c r="E323" s="1" t="str">
        <f>VLOOKUP($B323,AffectorValueTable!$1:$1048576,MATCH(AffectorValueTable!$B$1,AffectorValueTable!$1:$1,0),0)</f>
        <v>Vampire</v>
      </c>
      <c r="H323" s="1" t="str">
        <f>IF(ISBLANK(G323),"",
IF(ISERROR(FIND(",",G323)),
  IF(ISERROR(VLOOKUP(G323,ConditionValueTable!$A:$A,1,0)),"컨디션밸류없음",
  ""),
IF(ISERROR(FIND(",",G323,FIND(",",G323)+1)),
  IF(OR(ISERROR(VLOOKUP(LEFT(G323,FIND(",",G323)-1),ConditionValueTable!$A:$A,1,0)),ISERROR(VLOOKUP(TRIM(MID(G323,FIND(",",G323)+1,999)),ConditionValueTable!$A:$A,1,0))),"컨디션밸류없음",
  ""),
IF(ISERROR(FIND(",",G323,FIND(",",G323,FIND(",",G323)+1)+1)),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+1,999)),ConditionValueTable!$A:$A,1,0))),"컨디션밸류없음",
  ""),
IF(ISERROR(FIND(",",G323,FIND(",",G323,FIND(",",G323,FIND(",",G323)+1)+1)+1)),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FIND(",",G323,FIND(",",G323,FIND(",",G323)+1)+1)-FIND(",",G323,FIND(",",G323)+1)-1)),ConditionValueTable!$A:$A,1,0)),ISERROR(VLOOKUP(TRIM(MID(G323,FIND(",",G323,FIND(",",G323,FIND(",",G323)+1)+1)+1,999)),ConditionValueTable!$A:$A,1,0))),"컨디션밸류없음",
  ""),
)))))</f>
        <v/>
      </c>
      <c r="I323" s="1">
        <v>-1</v>
      </c>
      <c r="K323" s="1">
        <f t="shared" si="206"/>
        <v>1.5</v>
      </c>
      <c r="O323" s="7" t="str">
        <f t="shared" ca="1" si="217"/>
        <v/>
      </c>
      <c r="S323" s="7" t="str">
        <f t="shared" ca="1" si="218"/>
        <v/>
      </c>
    </row>
    <row r="324" spans="1:23" x14ac:dyDescent="0.3">
      <c r="A324" s="1" t="str">
        <f t="shared" si="214"/>
        <v>LP_AtkSpeedUpOnEncounter_01</v>
      </c>
      <c r="B324" s="1" t="s">
        <v>297</v>
      </c>
      <c r="C324" s="1" t="str">
        <f>IF(ISERROR(VLOOKUP(B324,AffectorValueTable!$A:$A,1,0)),"어펙터밸류없음","")</f>
        <v/>
      </c>
      <c r="D324" s="1">
        <v>1</v>
      </c>
      <c r="E324" s="1" t="str">
        <f>VLOOKUP($B324,AffectorValueTable!$1:$1048576,MATCH(AffectorValueTable!$B$1,AffectorValueTable!$1:$1,0),0)</f>
        <v>CallAffectorValue</v>
      </c>
      <c r="H324" s="1" t="str">
        <f>IF(ISBLANK(G324),"",
IF(ISERROR(FIND(",",G324)),
  IF(ISERROR(VLOOKUP(G324,ConditionValueTable!$A:$A,1,0)),"컨디션밸류없음",
  ""),
IF(ISERROR(FIND(",",G324,FIND(",",G324)+1)),
  IF(OR(ISERROR(VLOOKUP(LEFT(G324,FIND(",",G324)-1),ConditionValueTable!$A:$A,1,0)),ISERROR(VLOOKUP(TRIM(MID(G324,FIND(",",G324)+1,999)),ConditionValueTable!$A:$A,1,0))),"컨디션밸류없음",
  ""),
IF(ISERROR(FIND(",",G324,FIND(",",G324,FIND(",",G324)+1)+1)),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+1,999)),ConditionValueTable!$A:$A,1,0))),"컨디션밸류없음",
  ""),
IF(ISERROR(FIND(",",G324,FIND(",",G324,FIND(",",G324,FIND(",",G324)+1)+1)+1)),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FIND(",",G324,FIND(",",G324,FIND(",",G324)+1)+1)-FIND(",",G324,FIND(",",G324)+1)-1)),ConditionValueTable!$A:$A,1,0)),ISERROR(VLOOKUP(TRIM(MID(G324,FIND(",",G324,FIND(",",G324,FIND(",",G324)+1)+1)+1,999)),ConditionValueTable!$A:$A,1,0))),"컨디션밸류없음",
  ""),
)))))</f>
        <v/>
      </c>
      <c r="I324" s="1">
        <v>-1</v>
      </c>
      <c r="O324" s="7" t="str">
        <f t="shared" ca="1" si="215"/>
        <v/>
      </c>
      <c r="Q324" s="1" t="s">
        <v>298</v>
      </c>
      <c r="S324" s="7">
        <f t="shared" ref="S324:S375" ca="1" si="219">IF(NOT(ISBLANK(R324)),R324,
IF(ISBLANK(Q324),"",
VLOOKUP(Q324,OFFSET(INDIRECT("$A:$B"),0,MATCH(Q$1&amp;"_Verify",INDIRECT("$1:$1"),0)-1),2,0)
))</f>
        <v>1</v>
      </c>
      <c r="U324" s="1" t="s">
        <v>299</v>
      </c>
    </row>
    <row r="325" spans="1:23" x14ac:dyDescent="0.3">
      <c r="A325" s="1" t="str">
        <f t="shared" si="214"/>
        <v>LP_AtkSpeedUpOnEncounter_02</v>
      </c>
      <c r="B325" s="1" t="s">
        <v>297</v>
      </c>
      <c r="C325" s="1" t="str">
        <f>IF(ISERROR(VLOOKUP(B325,AffectorValueTable!$A:$A,1,0)),"어펙터밸류없음","")</f>
        <v/>
      </c>
      <c r="D325" s="1">
        <v>2</v>
      </c>
      <c r="E325" s="1" t="str">
        <f>VLOOKUP($B325,AffectorValueTable!$1:$1048576,MATCH(AffectorValueTable!$B$1,AffectorValueTable!$1:$1,0),0)</f>
        <v>CallAffectorValue</v>
      </c>
      <c r="H325" s="1" t="str">
        <f>IF(ISBLANK(G325),"",
IF(ISERROR(FIND(",",G325)),
  IF(ISERROR(VLOOKUP(G325,ConditionValueTable!$A:$A,1,0)),"컨디션밸류없음",
  ""),
IF(ISERROR(FIND(",",G325,FIND(",",G325)+1)),
  IF(OR(ISERROR(VLOOKUP(LEFT(G325,FIND(",",G325)-1),ConditionValueTable!$A:$A,1,0)),ISERROR(VLOOKUP(TRIM(MID(G325,FIND(",",G325)+1,999)),ConditionValueTable!$A:$A,1,0))),"컨디션밸류없음",
  ""),
IF(ISERROR(FIND(",",G325,FIND(",",G325,FIND(",",G325)+1)+1)),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+1,999)),ConditionValueTable!$A:$A,1,0))),"컨디션밸류없음",
  ""),
IF(ISERROR(FIND(",",G325,FIND(",",G325,FIND(",",G325,FIND(",",G325)+1)+1)+1)),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FIND(",",G325,FIND(",",G325,FIND(",",G325)+1)+1)-FIND(",",G325,FIND(",",G325)+1)-1)),ConditionValueTable!$A:$A,1,0)),ISERROR(VLOOKUP(TRIM(MID(G325,FIND(",",G325,FIND(",",G325,FIND(",",G325)+1)+1)+1,999)),ConditionValueTable!$A:$A,1,0))),"컨디션밸류없음",
  ""),
)))))</f>
        <v/>
      </c>
      <c r="I325" s="1">
        <v>-1</v>
      </c>
      <c r="O325" s="7" t="str">
        <f t="shared" ca="1" si="215"/>
        <v/>
      </c>
      <c r="Q325" s="1" t="s">
        <v>298</v>
      </c>
      <c r="S325" s="7">
        <f t="shared" ca="1" si="219"/>
        <v>1</v>
      </c>
      <c r="U325" s="1" t="s">
        <v>299</v>
      </c>
    </row>
    <row r="326" spans="1:23" x14ac:dyDescent="0.3">
      <c r="A326" s="1" t="str">
        <f t="shared" ref="A326:A332" si="220">B326&amp;"_"&amp;TEXT(D326,"00")</f>
        <v>LP_AtkSpeedUpOnEncounter_03</v>
      </c>
      <c r="B326" s="1" t="s">
        <v>297</v>
      </c>
      <c r="C326" s="1" t="str">
        <f>IF(ISERROR(VLOOKUP(B326,AffectorValueTable!$A:$A,1,0)),"어펙터밸류없음","")</f>
        <v/>
      </c>
      <c r="D326" s="1">
        <v>3</v>
      </c>
      <c r="E326" s="1" t="str">
        <f>VLOOKUP($B326,AffectorValueTable!$1:$1048576,MATCH(AffectorValueTable!$B$1,AffectorValueTable!$1:$1,0),0)</f>
        <v>CallAffectorValue</v>
      </c>
      <c r="H326" s="1" t="str">
        <f>IF(ISBLANK(G326),"",
IF(ISERROR(FIND(",",G326)),
  IF(ISERROR(VLOOKUP(G326,ConditionValueTable!$A:$A,1,0)),"컨디션밸류없음",
  ""),
IF(ISERROR(FIND(",",G326,FIND(",",G326)+1)),
  IF(OR(ISERROR(VLOOKUP(LEFT(G326,FIND(",",G326)-1),ConditionValueTable!$A:$A,1,0)),ISERROR(VLOOKUP(TRIM(MID(G326,FIND(",",G326)+1,999)),ConditionValueTable!$A:$A,1,0))),"컨디션밸류없음",
  ""),
IF(ISERROR(FIND(",",G326,FIND(",",G326,FIND(",",G326)+1)+1)),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+1,999)),ConditionValueTable!$A:$A,1,0))),"컨디션밸류없음",
  ""),
IF(ISERROR(FIND(",",G326,FIND(",",G326,FIND(",",G326,FIND(",",G326)+1)+1)+1)),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FIND(",",G326,FIND(",",G326,FIND(",",G326)+1)+1)-FIND(",",G326,FIND(",",G326)+1)-1)),ConditionValueTable!$A:$A,1,0)),ISERROR(VLOOKUP(TRIM(MID(G326,FIND(",",G326,FIND(",",G326,FIND(",",G326)+1)+1)+1,999)),ConditionValueTable!$A:$A,1,0))),"컨디션밸류없음",
  ""),
)))))</f>
        <v/>
      </c>
      <c r="I326" s="1">
        <v>-1</v>
      </c>
      <c r="O326" s="7" t="str">
        <f t="shared" ref="O326:O332" ca="1" si="221">IF(NOT(ISBLANK(N326)),N326,
IF(ISBLANK(M326),"",
VLOOKUP(M326,OFFSET(INDIRECT("$A:$B"),0,MATCH(M$1&amp;"_Verify",INDIRECT("$1:$1"),0)-1),2,0)
))</f>
        <v/>
      </c>
      <c r="Q326" s="1" t="s">
        <v>298</v>
      </c>
      <c r="S326" s="7">
        <f t="shared" ca="1" si="219"/>
        <v>1</v>
      </c>
      <c r="U326" s="1" t="s">
        <v>299</v>
      </c>
    </row>
    <row r="327" spans="1:23" x14ac:dyDescent="0.3">
      <c r="A327" s="1" t="str">
        <f t="shared" si="220"/>
        <v>LP_AtkSpeedUpOnEncounter_04</v>
      </c>
      <c r="B327" s="1" t="s">
        <v>297</v>
      </c>
      <c r="C327" s="1" t="str">
        <f>IF(ISERROR(VLOOKUP(B327,AffectorValueTable!$A:$A,1,0)),"어펙터밸류없음","")</f>
        <v/>
      </c>
      <c r="D327" s="1">
        <v>4</v>
      </c>
      <c r="E327" s="1" t="str">
        <f>VLOOKUP($B327,AffectorValueTable!$1:$1048576,MATCH(AffectorValueTable!$B$1,AffectorValueTable!$1:$1,0),0)</f>
        <v>CallAffectorValue</v>
      </c>
      <c r="H327" s="1" t="str">
        <f>IF(ISBLANK(G327),"",
IF(ISERROR(FIND(",",G327)),
  IF(ISERROR(VLOOKUP(G327,ConditionValueTable!$A:$A,1,0)),"컨디션밸류없음",
  ""),
IF(ISERROR(FIND(",",G327,FIND(",",G327)+1)),
  IF(OR(ISERROR(VLOOKUP(LEFT(G327,FIND(",",G327)-1),ConditionValueTable!$A:$A,1,0)),ISERROR(VLOOKUP(TRIM(MID(G327,FIND(",",G327)+1,999)),ConditionValueTable!$A:$A,1,0))),"컨디션밸류없음",
  ""),
IF(ISERROR(FIND(",",G327,FIND(",",G327,FIND(",",G327)+1)+1)),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+1,999)),ConditionValueTable!$A:$A,1,0))),"컨디션밸류없음",
  ""),
IF(ISERROR(FIND(",",G327,FIND(",",G327,FIND(",",G327,FIND(",",G327)+1)+1)+1)),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FIND(",",G327,FIND(",",G327,FIND(",",G327)+1)+1)-FIND(",",G327,FIND(",",G327)+1)-1)),ConditionValueTable!$A:$A,1,0)),ISERROR(VLOOKUP(TRIM(MID(G327,FIND(",",G327,FIND(",",G327,FIND(",",G327)+1)+1)+1,999)),ConditionValueTable!$A:$A,1,0))),"컨디션밸류없음",
  ""),
)))))</f>
        <v/>
      </c>
      <c r="I327" s="1">
        <v>-1</v>
      </c>
      <c r="O327" s="7" t="str">
        <f t="shared" ca="1" si="221"/>
        <v/>
      </c>
      <c r="Q327" s="1" t="s">
        <v>298</v>
      </c>
      <c r="S327" s="7">
        <f t="shared" ca="1" si="219"/>
        <v>1</v>
      </c>
      <c r="U327" s="1" t="s">
        <v>299</v>
      </c>
    </row>
    <row r="328" spans="1:23" x14ac:dyDescent="0.3">
      <c r="A328" s="1" t="str">
        <f t="shared" si="220"/>
        <v>LP_AtkSpeedUpOnEncounter_05</v>
      </c>
      <c r="B328" s="1" t="s">
        <v>297</v>
      </c>
      <c r="C328" s="1" t="str">
        <f>IF(ISERROR(VLOOKUP(B328,AffectorValueTable!$A:$A,1,0)),"어펙터밸류없음","")</f>
        <v/>
      </c>
      <c r="D328" s="1">
        <v>5</v>
      </c>
      <c r="E328" s="1" t="str">
        <f>VLOOKUP($B328,AffectorValueTable!$1:$1048576,MATCH(AffectorValueTable!$B$1,AffectorValueTable!$1:$1,0),0)</f>
        <v>CallAffectorValue</v>
      </c>
      <c r="H328" s="1" t="str">
        <f>IF(ISBLANK(G328),"",
IF(ISERROR(FIND(",",G328)),
  IF(ISERROR(VLOOKUP(G328,ConditionValueTable!$A:$A,1,0)),"컨디션밸류없음",
  ""),
IF(ISERROR(FIND(",",G328,FIND(",",G328)+1)),
  IF(OR(ISERROR(VLOOKUP(LEFT(G328,FIND(",",G328)-1),ConditionValueTable!$A:$A,1,0)),ISERROR(VLOOKUP(TRIM(MID(G328,FIND(",",G328)+1,999)),ConditionValueTable!$A:$A,1,0))),"컨디션밸류없음",
  ""),
IF(ISERROR(FIND(",",G328,FIND(",",G328,FIND(",",G328)+1)+1)),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+1,999)),ConditionValueTable!$A:$A,1,0))),"컨디션밸류없음",
  ""),
IF(ISERROR(FIND(",",G328,FIND(",",G328,FIND(",",G328,FIND(",",G328)+1)+1)+1)),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FIND(",",G328,FIND(",",G328,FIND(",",G328)+1)+1)-FIND(",",G328,FIND(",",G328)+1)-1)),ConditionValueTable!$A:$A,1,0)),ISERROR(VLOOKUP(TRIM(MID(G328,FIND(",",G328,FIND(",",G328,FIND(",",G328)+1)+1)+1,999)),ConditionValueTable!$A:$A,1,0))),"컨디션밸류없음",
  ""),
)))))</f>
        <v/>
      </c>
      <c r="I328" s="1">
        <v>-1</v>
      </c>
      <c r="O328" s="7" t="str">
        <f t="shared" ca="1" si="221"/>
        <v/>
      </c>
      <c r="Q328" s="1" t="s">
        <v>298</v>
      </c>
      <c r="S328" s="7">
        <f t="shared" ca="1" si="219"/>
        <v>1</v>
      </c>
      <c r="U328" s="1" t="s">
        <v>299</v>
      </c>
    </row>
    <row r="329" spans="1:23" x14ac:dyDescent="0.3">
      <c r="A329" s="1" t="str">
        <f t="shared" si="220"/>
        <v>LP_AtkSpeedUpOnEncounter_06</v>
      </c>
      <c r="B329" s="1" t="s">
        <v>297</v>
      </c>
      <c r="C329" s="1" t="str">
        <f>IF(ISERROR(VLOOKUP(B329,AffectorValueTable!$A:$A,1,0)),"어펙터밸류없음","")</f>
        <v/>
      </c>
      <c r="D329" s="1">
        <v>6</v>
      </c>
      <c r="E329" s="1" t="str">
        <f>VLOOKUP($B329,AffectorValueTable!$1:$1048576,MATCH(AffectorValueTable!$B$1,AffectorValueTable!$1:$1,0),0)</f>
        <v>CallAffectorValue</v>
      </c>
      <c r="H329" s="1" t="str">
        <f>IF(ISBLANK(G329),"",
IF(ISERROR(FIND(",",G329)),
  IF(ISERROR(VLOOKUP(G329,ConditionValueTable!$A:$A,1,0)),"컨디션밸류없음",
  ""),
IF(ISERROR(FIND(",",G329,FIND(",",G329)+1)),
  IF(OR(ISERROR(VLOOKUP(LEFT(G329,FIND(",",G329)-1),ConditionValueTable!$A:$A,1,0)),ISERROR(VLOOKUP(TRIM(MID(G329,FIND(",",G329)+1,999)),ConditionValueTable!$A:$A,1,0))),"컨디션밸류없음",
  ""),
IF(ISERROR(FIND(",",G329,FIND(",",G329,FIND(",",G329)+1)+1)),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+1,999)),ConditionValueTable!$A:$A,1,0))),"컨디션밸류없음",
  ""),
IF(ISERROR(FIND(",",G329,FIND(",",G329,FIND(",",G329,FIND(",",G329)+1)+1)+1)),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FIND(",",G329,FIND(",",G329,FIND(",",G329)+1)+1)-FIND(",",G329,FIND(",",G329)+1)-1)),ConditionValueTable!$A:$A,1,0)),ISERROR(VLOOKUP(TRIM(MID(G329,FIND(",",G329,FIND(",",G329,FIND(",",G329)+1)+1)+1,999)),ConditionValueTable!$A:$A,1,0))),"컨디션밸류없음",
  ""),
)))))</f>
        <v/>
      </c>
      <c r="I329" s="1">
        <v>-1</v>
      </c>
      <c r="O329" s="7" t="str">
        <f t="shared" ca="1" si="221"/>
        <v/>
      </c>
      <c r="Q329" s="1" t="s">
        <v>298</v>
      </c>
      <c r="S329" s="7">
        <f t="shared" ca="1" si="219"/>
        <v>1</v>
      </c>
      <c r="U329" s="1" t="s">
        <v>299</v>
      </c>
    </row>
    <row r="330" spans="1:23" x14ac:dyDescent="0.3">
      <c r="A330" s="1" t="str">
        <f t="shared" si="220"/>
        <v>LP_AtkSpeedUpOnEncounter_07</v>
      </c>
      <c r="B330" s="1" t="s">
        <v>297</v>
      </c>
      <c r="C330" s="1" t="str">
        <f>IF(ISERROR(VLOOKUP(B330,AffectorValueTable!$A:$A,1,0)),"어펙터밸류없음","")</f>
        <v/>
      </c>
      <c r="D330" s="1">
        <v>7</v>
      </c>
      <c r="E330" s="1" t="str">
        <f>VLOOKUP($B330,AffectorValueTable!$1:$1048576,MATCH(AffectorValueTable!$B$1,AffectorValueTable!$1:$1,0),0)</f>
        <v>CallAffectorValue</v>
      </c>
      <c r="H330" s="1" t="str">
        <f>IF(ISBLANK(G330),"",
IF(ISERROR(FIND(",",G330)),
  IF(ISERROR(VLOOKUP(G330,ConditionValueTable!$A:$A,1,0)),"컨디션밸류없음",
  ""),
IF(ISERROR(FIND(",",G330,FIND(",",G330)+1)),
  IF(OR(ISERROR(VLOOKUP(LEFT(G330,FIND(",",G330)-1),ConditionValueTable!$A:$A,1,0)),ISERROR(VLOOKUP(TRIM(MID(G330,FIND(",",G330)+1,999)),ConditionValueTable!$A:$A,1,0))),"컨디션밸류없음",
  ""),
IF(ISERROR(FIND(",",G330,FIND(",",G330,FIND(",",G330)+1)+1)),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+1,999)),ConditionValueTable!$A:$A,1,0))),"컨디션밸류없음",
  ""),
IF(ISERROR(FIND(",",G330,FIND(",",G330,FIND(",",G330,FIND(",",G330)+1)+1)+1)),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FIND(",",G330,FIND(",",G330,FIND(",",G330)+1)+1)-FIND(",",G330,FIND(",",G330)+1)-1)),ConditionValueTable!$A:$A,1,0)),ISERROR(VLOOKUP(TRIM(MID(G330,FIND(",",G330,FIND(",",G330,FIND(",",G330)+1)+1)+1,999)),ConditionValueTable!$A:$A,1,0))),"컨디션밸류없음",
  ""),
)))))</f>
        <v/>
      </c>
      <c r="I330" s="1">
        <v>-1</v>
      </c>
      <c r="O330" s="7" t="str">
        <f t="shared" ca="1" si="221"/>
        <v/>
      </c>
      <c r="Q330" s="1" t="s">
        <v>298</v>
      </c>
      <c r="S330" s="7">
        <f t="shared" ca="1" si="219"/>
        <v>1</v>
      </c>
      <c r="U330" s="1" t="s">
        <v>299</v>
      </c>
    </row>
    <row r="331" spans="1:23" x14ac:dyDescent="0.3">
      <c r="A331" s="1" t="str">
        <f t="shared" si="220"/>
        <v>LP_AtkSpeedUpOnEncounter_08</v>
      </c>
      <c r="B331" s="1" t="s">
        <v>297</v>
      </c>
      <c r="C331" s="1" t="str">
        <f>IF(ISERROR(VLOOKUP(B331,AffectorValueTable!$A:$A,1,0)),"어펙터밸류없음","")</f>
        <v/>
      </c>
      <c r="D331" s="1">
        <v>8</v>
      </c>
      <c r="E331" s="1" t="str">
        <f>VLOOKUP($B331,AffectorValueTable!$1:$1048576,MATCH(AffectorValueTable!$B$1,AffectorValueTable!$1:$1,0),0)</f>
        <v>CallAffectorValue</v>
      </c>
      <c r="H331" s="1" t="str">
        <f>IF(ISBLANK(G331),"",
IF(ISERROR(FIND(",",G331)),
  IF(ISERROR(VLOOKUP(G331,ConditionValueTable!$A:$A,1,0)),"컨디션밸류없음",
  ""),
IF(ISERROR(FIND(",",G331,FIND(",",G331)+1)),
  IF(OR(ISERROR(VLOOKUP(LEFT(G331,FIND(",",G331)-1),ConditionValueTable!$A:$A,1,0)),ISERROR(VLOOKUP(TRIM(MID(G331,FIND(",",G331)+1,999)),ConditionValueTable!$A:$A,1,0))),"컨디션밸류없음",
  ""),
IF(ISERROR(FIND(",",G331,FIND(",",G331,FIND(",",G331)+1)+1)),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+1,999)),ConditionValueTable!$A:$A,1,0))),"컨디션밸류없음",
  ""),
IF(ISERROR(FIND(",",G331,FIND(",",G331,FIND(",",G331,FIND(",",G331)+1)+1)+1)),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FIND(",",G331,FIND(",",G331,FIND(",",G331)+1)+1)-FIND(",",G331,FIND(",",G331)+1)-1)),ConditionValueTable!$A:$A,1,0)),ISERROR(VLOOKUP(TRIM(MID(G331,FIND(",",G331,FIND(",",G331,FIND(",",G331)+1)+1)+1,999)),ConditionValueTable!$A:$A,1,0))),"컨디션밸류없음",
  ""),
)))))</f>
        <v/>
      </c>
      <c r="I331" s="1">
        <v>-1</v>
      </c>
      <c r="O331" s="7" t="str">
        <f t="shared" ca="1" si="221"/>
        <v/>
      </c>
      <c r="Q331" s="1" t="s">
        <v>298</v>
      </c>
      <c r="S331" s="7">
        <f t="shared" ca="1" si="219"/>
        <v>1</v>
      </c>
      <c r="U331" s="1" t="s">
        <v>299</v>
      </c>
    </row>
    <row r="332" spans="1:23" x14ac:dyDescent="0.3">
      <c r="A332" s="1" t="str">
        <f t="shared" si="220"/>
        <v>LP_AtkSpeedUpOnEncounter_09</v>
      </c>
      <c r="B332" s="1" t="s">
        <v>297</v>
      </c>
      <c r="C332" s="1" t="str">
        <f>IF(ISERROR(VLOOKUP(B332,AffectorValueTable!$A:$A,1,0)),"어펙터밸류없음","")</f>
        <v/>
      </c>
      <c r="D332" s="1">
        <v>9</v>
      </c>
      <c r="E332" s="1" t="str">
        <f>VLOOKUP($B332,AffectorValueTable!$1:$1048576,MATCH(AffectorValueTable!$B$1,AffectorValueTable!$1:$1,0),0)</f>
        <v>CallAffectorValue</v>
      </c>
      <c r="H332" s="1" t="str">
        <f>IF(ISBLANK(G332),"",
IF(ISERROR(FIND(",",G332)),
  IF(ISERROR(VLOOKUP(G332,ConditionValueTable!$A:$A,1,0)),"컨디션밸류없음",
  ""),
IF(ISERROR(FIND(",",G332,FIND(",",G332)+1)),
  IF(OR(ISERROR(VLOOKUP(LEFT(G332,FIND(",",G332)-1),ConditionValueTable!$A:$A,1,0)),ISERROR(VLOOKUP(TRIM(MID(G332,FIND(",",G332)+1,999)),ConditionValueTable!$A:$A,1,0))),"컨디션밸류없음",
  ""),
IF(ISERROR(FIND(",",G332,FIND(",",G332,FIND(",",G332)+1)+1)),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+1,999)),ConditionValueTable!$A:$A,1,0))),"컨디션밸류없음",
  ""),
IF(ISERROR(FIND(",",G332,FIND(",",G332,FIND(",",G332,FIND(",",G332)+1)+1)+1)),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FIND(",",G332,FIND(",",G332,FIND(",",G332)+1)+1)-FIND(",",G332,FIND(",",G332)+1)-1)),ConditionValueTable!$A:$A,1,0)),ISERROR(VLOOKUP(TRIM(MID(G332,FIND(",",G332,FIND(",",G332,FIND(",",G332)+1)+1)+1,999)),ConditionValueTable!$A:$A,1,0))),"컨디션밸류없음",
  ""),
)))))</f>
        <v/>
      </c>
      <c r="I332" s="1">
        <v>-1</v>
      </c>
      <c r="O332" s="7" t="str">
        <f t="shared" ca="1" si="221"/>
        <v/>
      </c>
      <c r="Q332" s="1" t="s">
        <v>298</v>
      </c>
      <c r="S332" s="7">
        <f t="shared" ca="1" si="219"/>
        <v>1</v>
      </c>
      <c r="U332" s="1" t="s">
        <v>299</v>
      </c>
    </row>
    <row r="333" spans="1:23" x14ac:dyDescent="0.3">
      <c r="A333" s="1" t="str">
        <f t="shared" si="214"/>
        <v>LP_AtkSpeedUpOnEncounter_Spd_01</v>
      </c>
      <c r="B333" s="1" t="s">
        <v>294</v>
      </c>
      <c r="C333" s="1" t="str">
        <f>IF(ISERROR(VLOOKUP(B333,AffectorValueTable!$A:$A,1,0)),"어펙터밸류없음","")</f>
        <v/>
      </c>
      <c r="D333" s="1">
        <v>1</v>
      </c>
      <c r="E333" s="1" t="str">
        <f>VLOOKUP($B333,AffectorValueTable!$1:$1048576,MATCH(AffectorValueTable!$B$1,AffectorValueTable!$1:$1,0),0)</f>
        <v>ChangeActorStatus</v>
      </c>
      <c r="H333" s="1" t="str">
        <f>IF(ISBLANK(G333),"",
IF(ISERROR(FIND(",",G333)),
  IF(ISERROR(VLOOKUP(G333,ConditionValueTable!$A:$A,1,0)),"컨디션밸류없음",
  ""),
IF(ISERROR(FIND(",",G333,FIND(",",G333)+1)),
  IF(OR(ISERROR(VLOOKUP(LEFT(G333,FIND(",",G333)-1),ConditionValueTable!$A:$A,1,0)),ISERROR(VLOOKUP(TRIM(MID(G333,FIND(",",G333)+1,999)),ConditionValueTable!$A:$A,1,0))),"컨디션밸류없음",
  ""),
IF(ISERROR(FIND(",",G333,FIND(",",G333,FIND(",",G333)+1)+1)),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+1,999)),ConditionValueTable!$A:$A,1,0))),"컨디션밸류없음",
  ""),
IF(ISERROR(FIND(",",G333,FIND(",",G333,FIND(",",G333,FIND(",",G333)+1)+1)+1)),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FIND(",",G333,FIND(",",G333,FIND(",",G333)+1)+1)-FIND(",",G333,FIND(",",G333)+1)-1)),ConditionValueTable!$A:$A,1,0)),ISERROR(VLOOKUP(TRIM(MID(G333,FIND(",",G333,FIND(",",G333,FIND(",",G333)+1)+1)+1,999)),ConditionValueTable!$A:$A,1,0))),"컨디션밸류없음",
  ""),
)))))</f>
        <v/>
      </c>
      <c r="I333" s="1">
        <v>4.5</v>
      </c>
      <c r="J333" s="1">
        <f t="shared" ref="J333:J341" si="222">J116*4.5/6*2.5</f>
        <v>0.28125</v>
      </c>
      <c r="M333" s="1" t="s">
        <v>149</v>
      </c>
      <c r="O333" s="7">
        <f t="shared" ca="1" si="215"/>
        <v>3</v>
      </c>
      <c r="R333" s="1">
        <v>1</v>
      </c>
      <c r="S333" s="7">
        <f t="shared" ca="1" si="219"/>
        <v>1</v>
      </c>
      <c r="W333" s="1" t="s">
        <v>366</v>
      </c>
    </row>
    <row r="334" spans="1:23" x14ac:dyDescent="0.3">
      <c r="A334" s="1" t="str">
        <f t="shared" si="214"/>
        <v>LP_AtkSpeedUpOnEncounter_Spd_02</v>
      </c>
      <c r="B334" s="1" t="s">
        <v>294</v>
      </c>
      <c r="C334" s="1" t="str">
        <f>IF(ISERROR(VLOOKUP(B334,AffectorValueTable!$A:$A,1,0)),"어펙터밸류없음","")</f>
        <v/>
      </c>
      <c r="D334" s="1">
        <v>2</v>
      </c>
      <c r="E334" s="1" t="str">
        <f>VLOOKUP($B334,AffectorValueTable!$1:$1048576,MATCH(AffectorValueTable!$B$1,AffectorValueTable!$1:$1,0),0)</f>
        <v>ChangeActorStatus</v>
      </c>
      <c r="H334" s="1" t="str">
        <f>IF(ISBLANK(G334),"",
IF(ISERROR(FIND(",",G334)),
  IF(ISERROR(VLOOKUP(G334,ConditionValueTable!$A:$A,1,0)),"컨디션밸류없음",
  ""),
IF(ISERROR(FIND(",",G334,FIND(",",G334)+1)),
  IF(OR(ISERROR(VLOOKUP(LEFT(G334,FIND(",",G334)-1),ConditionValueTable!$A:$A,1,0)),ISERROR(VLOOKUP(TRIM(MID(G334,FIND(",",G334)+1,999)),ConditionValueTable!$A:$A,1,0))),"컨디션밸류없음",
  ""),
IF(ISERROR(FIND(",",G334,FIND(",",G334,FIND(",",G334)+1)+1)),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+1,999)),ConditionValueTable!$A:$A,1,0))),"컨디션밸류없음",
  ""),
IF(ISERROR(FIND(",",G334,FIND(",",G334,FIND(",",G334,FIND(",",G334)+1)+1)+1)),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FIND(",",G334,FIND(",",G334,FIND(",",G334)+1)+1)-FIND(",",G334,FIND(",",G334)+1)-1)),ConditionValueTable!$A:$A,1,0)),ISERROR(VLOOKUP(TRIM(MID(G334,FIND(",",G334,FIND(",",G334,FIND(",",G334)+1)+1)+1,999)),ConditionValueTable!$A:$A,1,0))),"컨디션밸류없음",
  ""),
)))))</f>
        <v/>
      </c>
      <c r="I334" s="1">
        <v>5</v>
      </c>
      <c r="J334" s="1">
        <f t="shared" si="222"/>
        <v>0.59062499999999996</v>
      </c>
      <c r="M334" s="1" t="s">
        <v>149</v>
      </c>
      <c r="O334" s="7">
        <f t="shared" ca="1" si="215"/>
        <v>3</v>
      </c>
      <c r="R334" s="1">
        <v>1</v>
      </c>
      <c r="S334" s="7">
        <f t="shared" ca="1" si="219"/>
        <v>1</v>
      </c>
      <c r="W334" s="1" t="s">
        <v>366</v>
      </c>
    </row>
    <row r="335" spans="1:23" x14ac:dyDescent="0.3">
      <c r="A335" s="1" t="str">
        <f t="shared" ref="A335:A341" si="223">B335&amp;"_"&amp;TEXT(D335,"00")</f>
        <v>LP_AtkSpeedUpOnEncounter_Spd_03</v>
      </c>
      <c r="B335" s="1" t="s">
        <v>294</v>
      </c>
      <c r="C335" s="1" t="str">
        <f>IF(ISERROR(VLOOKUP(B335,AffectorValueTable!$A:$A,1,0)),"어펙터밸류없음","")</f>
        <v/>
      </c>
      <c r="D335" s="1">
        <v>3</v>
      </c>
      <c r="E335" s="1" t="str">
        <f>VLOOKUP($B335,AffectorValueTable!$1:$1048576,MATCH(AffectorValueTable!$B$1,AffectorValueTable!$1:$1,0),0)</f>
        <v>ChangeActorStatus</v>
      </c>
      <c r="H335" s="1" t="str">
        <f>IF(ISBLANK(G335),"",
IF(ISERROR(FIND(",",G335)),
  IF(ISERROR(VLOOKUP(G335,ConditionValueTable!$A:$A,1,0)),"컨디션밸류없음",
  ""),
IF(ISERROR(FIND(",",G335,FIND(",",G335)+1)),
  IF(OR(ISERROR(VLOOKUP(LEFT(G335,FIND(",",G335)-1),ConditionValueTable!$A:$A,1,0)),ISERROR(VLOOKUP(TRIM(MID(G335,FIND(",",G335)+1,999)),ConditionValueTable!$A:$A,1,0))),"컨디션밸류없음",
  ""),
IF(ISERROR(FIND(",",G335,FIND(",",G335,FIND(",",G335)+1)+1)),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+1,999)),ConditionValueTable!$A:$A,1,0))),"컨디션밸류없음",
  ""),
IF(ISERROR(FIND(",",G335,FIND(",",G335,FIND(",",G335,FIND(",",G335)+1)+1)+1)),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FIND(",",G335,FIND(",",G335,FIND(",",G335)+1)+1)-FIND(",",G335,FIND(",",G335)+1)-1)),ConditionValueTable!$A:$A,1,0)),ISERROR(VLOOKUP(TRIM(MID(G335,FIND(",",G335,FIND(",",G335,FIND(",",G335)+1)+1)+1,999)),ConditionValueTable!$A:$A,1,0))),"컨디션밸류없음",
  ""),
)))))</f>
        <v/>
      </c>
      <c r="I335" s="1">
        <v>5.5</v>
      </c>
      <c r="J335" s="1">
        <f t="shared" si="222"/>
        <v>0.92812500000000009</v>
      </c>
      <c r="M335" s="1" t="s">
        <v>149</v>
      </c>
      <c r="O335" s="7">
        <f t="shared" ref="O335:O341" ca="1" si="224">IF(NOT(ISBLANK(N335)),N335,
IF(ISBLANK(M335),"",
VLOOKUP(M335,OFFSET(INDIRECT("$A:$B"),0,MATCH(M$1&amp;"_Verify",INDIRECT("$1:$1"),0)-1),2,0)
))</f>
        <v>3</v>
      </c>
      <c r="R335" s="1">
        <v>1</v>
      </c>
      <c r="S335" s="7">
        <f t="shared" ca="1" si="219"/>
        <v>1</v>
      </c>
      <c r="W335" s="1" t="s">
        <v>366</v>
      </c>
    </row>
    <row r="336" spans="1:23" x14ac:dyDescent="0.3">
      <c r="A336" s="1" t="str">
        <f t="shared" si="223"/>
        <v>LP_AtkSpeedUpOnEncounter_Spd_04</v>
      </c>
      <c r="B336" s="1" t="s">
        <v>294</v>
      </c>
      <c r="C336" s="1" t="str">
        <f>IF(ISERROR(VLOOKUP(B336,AffectorValueTable!$A:$A,1,0)),"어펙터밸류없음","")</f>
        <v/>
      </c>
      <c r="D336" s="1">
        <v>4</v>
      </c>
      <c r="E336" s="1" t="str">
        <f>VLOOKUP($B336,AffectorValueTable!$1:$1048576,MATCH(AffectorValueTable!$B$1,AffectorValueTable!$1:$1,0),0)</f>
        <v>ChangeActorStatus</v>
      </c>
      <c r="H336" s="1" t="str">
        <f>IF(ISBLANK(G336),"",
IF(ISERROR(FIND(",",G336)),
  IF(ISERROR(VLOOKUP(G336,ConditionValueTable!$A:$A,1,0)),"컨디션밸류없음",
  ""),
IF(ISERROR(FIND(",",G336,FIND(",",G336)+1)),
  IF(OR(ISERROR(VLOOKUP(LEFT(G336,FIND(",",G336)-1),ConditionValueTable!$A:$A,1,0)),ISERROR(VLOOKUP(TRIM(MID(G336,FIND(",",G336)+1,999)),ConditionValueTable!$A:$A,1,0))),"컨디션밸류없음",
  ""),
IF(ISERROR(FIND(",",G336,FIND(",",G336,FIND(",",G336)+1)+1)),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+1,999)),ConditionValueTable!$A:$A,1,0))),"컨디션밸류없음",
  ""),
IF(ISERROR(FIND(",",G336,FIND(",",G336,FIND(",",G336,FIND(",",G336)+1)+1)+1)),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FIND(",",G336,FIND(",",G336,FIND(",",G336)+1)+1)-FIND(",",G336,FIND(",",G336)+1)-1)),ConditionValueTable!$A:$A,1,0)),ISERROR(VLOOKUP(TRIM(MID(G336,FIND(",",G336,FIND(",",G336,FIND(",",G336)+1)+1)+1,999)),ConditionValueTable!$A:$A,1,0))),"컨디션밸류없음",
  ""),
)))))</f>
        <v/>
      </c>
      <c r="I336" s="1">
        <v>6</v>
      </c>
      <c r="J336" s="1">
        <f t="shared" si="222"/>
        <v>1.29375</v>
      </c>
      <c r="M336" s="1" t="s">
        <v>149</v>
      </c>
      <c r="O336" s="7">
        <f t="shared" ca="1" si="224"/>
        <v>3</v>
      </c>
      <c r="R336" s="1">
        <v>1</v>
      </c>
      <c r="S336" s="7">
        <f t="shared" ca="1" si="219"/>
        <v>1</v>
      </c>
      <c r="W336" s="1" t="s">
        <v>366</v>
      </c>
    </row>
    <row r="337" spans="1:23" x14ac:dyDescent="0.3">
      <c r="A337" s="1" t="str">
        <f t="shared" si="223"/>
        <v>LP_AtkSpeedUpOnEncounter_Spd_05</v>
      </c>
      <c r="B337" s="1" t="s">
        <v>294</v>
      </c>
      <c r="C337" s="1" t="str">
        <f>IF(ISERROR(VLOOKUP(B337,AffectorValueTable!$A:$A,1,0)),"어펙터밸류없음","")</f>
        <v/>
      </c>
      <c r="D337" s="1">
        <v>5</v>
      </c>
      <c r="E337" s="1" t="str">
        <f>VLOOKUP($B337,AffectorValueTable!$1:$1048576,MATCH(AffectorValueTable!$B$1,AffectorValueTable!$1:$1,0),0)</f>
        <v>ChangeActorStatus</v>
      </c>
      <c r="H337" s="1" t="str">
        <f>IF(ISBLANK(G337),"",
IF(ISERROR(FIND(",",G337)),
  IF(ISERROR(VLOOKUP(G337,ConditionValueTable!$A:$A,1,0)),"컨디션밸류없음",
  ""),
IF(ISERROR(FIND(",",G337,FIND(",",G337)+1)),
  IF(OR(ISERROR(VLOOKUP(LEFT(G337,FIND(",",G337)-1),ConditionValueTable!$A:$A,1,0)),ISERROR(VLOOKUP(TRIM(MID(G337,FIND(",",G337)+1,999)),ConditionValueTable!$A:$A,1,0))),"컨디션밸류없음",
  ""),
IF(ISERROR(FIND(",",G337,FIND(",",G337,FIND(",",G337)+1)+1)),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+1,999)),ConditionValueTable!$A:$A,1,0))),"컨디션밸류없음",
  ""),
IF(ISERROR(FIND(",",G337,FIND(",",G337,FIND(",",G337,FIND(",",G337)+1)+1)+1)),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FIND(",",G337,FIND(",",G337,FIND(",",G337)+1)+1)-FIND(",",G337,FIND(",",G337)+1)-1)),ConditionValueTable!$A:$A,1,0)),ISERROR(VLOOKUP(TRIM(MID(G337,FIND(",",G337,FIND(",",G337,FIND(",",G337)+1)+1)+1,999)),ConditionValueTable!$A:$A,1,0))),"컨디션밸류없음",
  ""),
)))))</f>
        <v/>
      </c>
      <c r="I337" s="1">
        <v>6.5</v>
      </c>
      <c r="J337" s="1">
        <f t="shared" si="222"/>
        <v>1.6874999999999998</v>
      </c>
      <c r="M337" s="1" t="s">
        <v>149</v>
      </c>
      <c r="O337" s="7">
        <f t="shared" ca="1" si="224"/>
        <v>3</v>
      </c>
      <c r="R337" s="1">
        <v>1</v>
      </c>
      <c r="S337" s="7">
        <f t="shared" ca="1" si="219"/>
        <v>1</v>
      </c>
      <c r="W337" s="1" t="s">
        <v>366</v>
      </c>
    </row>
    <row r="338" spans="1:23" x14ac:dyDescent="0.3">
      <c r="A338" s="1" t="str">
        <f t="shared" si="223"/>
        <v>LP_AtkSpeedUpOnEncounter_Spd_06</v>
      </c>
      <c r="B338" s="1" t="s">
        <v>294</v>
      </c>
      <c r="C338" s="1" t="str">
        <f>IF(ISERROR(VLOOKUP(B338,AffectorValueTable!$A:$A,1,0)),"어펙터밸류없음","")</f>
        <v/>
      </c>
      <c r="D338" s="1">
        <v>6</v>
      </c>
      <c r="E338" s="1" t="str">
        <f>VLOOKUP($B338,AffectorValueTable!$1:$1048576,MATCH(AffectorValueTable!$B$1,AffectorValueTable!$1:$1,0),0)</f>
        <v>ChangeActorStatus</v>
      </c>
      <c r="H338" s="1" t="str">
        <f>IF(ISBLANK(G338),"",
IF(ISERROR(FIND(",",G338)),
  IF(ISERROR(VLOOKUP(G338,ConditionValueTable!$A:$A,1,0)),"컨디션밸류없음",
  ""),
IF(ISERROR(FIND(",",G338,FIND(",",G338)+1)),
  IF(OR(ISERROR(VLOOKUP(LEFT(G338,FIND(",",G338)-1),ConditionValueTable!$A:$A,1,0)),ISERROR(VLOOKUP(TRIM(MID(G338,FIND(",",G338)+1,999)),ConditionValueTable!$A:$A,1,0))),"컨디션밸류없음",
  ""),
IF(ISERROR(FIND(",",G338,FIND(",",G338,FIND(",",G338)+1)+1)),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+1,999)),ConditionValueTable!$A:$A,1,0))),"컨디션밸류없음",
  ""),
IF(ISERROR(FIND(",",G338,FIND(",",G338,FIND(",",G338,FIND(",",G338)+1)+1)+1)),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FIND(",",G338,FIND(",",G338,FIND(",",G338)+1)+1)-FIND(",",G338,FIND(",",G338)+1)-1)),ConditionValueTable!$A:$A,1,0)),ISERROR(VLOOKUP(TRIM(MID(G338,FIND(",",G338,FIND(",",G338,FIND(",",G338)+1)+1)+1,999)),ConditionValueTable!$A:$A,1,0))),"컨디션밸류없음",
  ""),
)))))</f>
        <v/>
      </c>
      <c r="I338" s="1">
        <v>7</v>
      </c>
      <c r="J338" s="1">
        <f t="shared" si="222"/>
        <v>2.109375</v>
      </c>
      <c r="M338" s="1" t="s">
        <v>149</v>
      </c>
      <c r="O338" s="7">
        <f t="shared" ca="1" si="224"/>
        <v>3</v>
      </c>
      <c r="R338" s="1">
        <v>1</v>
      </c>
      <c r="S338" s="7">
        <f t="shared" ca="1" si="219"/>
        <v>1</v>
      </c>
      <c r="W338" s="1" t="s">
        <v>366</v>
      </c>
    </row>
    <row r="339" spans="1:23" x14ac:dyDescent="0.3">
      <c r="A339" s="1" t="str">
        <f t="shared" si="223"/>
        <v>LP_AtkSpeedUpOnEncounter_Spd_07</v>
      </c>
      <c r="B339" s="1" t="s">
        <v>294</v>
      </c>
      <c r="C339" s="1" t="str">
        <f>IF(ISERROR(VLOOKUP(B339,AffectorValueTable!$A:$A,1,0)),"어펙터밸류없음","")</f>
        <v/>
      </c>
      <c r="D339" s="1">
        <v>7</v>
      </c>
      <c r="E339" s="1" t="str">
        <f>VLOOKUP($B339,AffectorValueTable!$1:$1048576,MATCH(AffectorValueTable!$B$1,AffectorValueTable!$1:$1,0),0)</f>
        <v>ChangeActorStatus</v>
      </c>
      <c r="H339" s="1" t="str">
        <f>IF(ISBLANK(G339),"",
IF(ISERROR(FIND(",",G339)),
  IF(ISERROR(VLOOKUP(G339,ConditionValueTable!$A:$A,1,0)),"컨디션밸류없음",
  ""),
IF(ISERROR(FIND(",",G339,FIND(",",G339)+1)),
  IF(OR(ISERROR(VLOOKUP(LEFT(G339,FIND(",",G339)-1),ConditionValueTable!$A:$A,1,0)),ISERROR(VLOOKUP(TRIM(MID(G339,FIND(",",G339)+1,999)),ConditionValueTable!$A:$A,1,0))),"컨디션밸류없음",
  ""),
IF(ISERROR(FIND(",",G339,FIND(",",G339,FIND(",",G339)+1)+1)),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+1,999)),ConditionValueTable!$A:$A,1,0))),"컨디션밸류없음",
  ""),
IF(ISERROR(FIND(",",G339,FIND(",",G339,FIND(",",G339,FIND(",",G339)+1)+1)+1)),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FIND(",",G339,FIND(",",G339,FIND(",",G339)+1)+1)-FIND(",",G339,FIND(",",G339)+1)-1)),ConditionValueTable!$A:$A,1,0)),ISERROR(VLOOKUP(TRIM(MID(G339,FIND(",",G339,FIND(",",G339,FIND(",",G339)+1)+1)+1,999)),ConditionValueTable!$A:$A,1,0))),"컨디션밸류없음",
  ""),
)))))</f>
        <v/>
      </c>
      <c r="I339" s="1">
        <v>7.5</v>
      </c>
      <c r="J339" s="1">
        <f t="shared" si="222"/>
        <v>2.5593750000000002</v>
      </c>
      <c r="M339" s="1" t="s">
        <v>149</v>
      </c>
      <c r="O339" s="7">
        <f t="shared" ca="1" si="224"/>
        <v>3</v>
      </c>
      <c r="R339" s="1">
        <v>1</v>
      </c>
      <c r="S339" s="7">
        <f t="shared" ca="1" si="219"/>
        <v>1</v>
      </c>
      <c r="W339" s="1" t="s">
        <v>366</v>
      </c>
    </row>
    <row r="340" spans="1:23" x14ac:dyDescent="0.3">
      <c r="A340" s="1" t="str">
        <f t="shared" si="223"/>
        <v>LP_AtkSpeedUpOnEncounter_Spd_08</v>
      </c>
      <c r="B340" s="1" t="s">
        <v>294</v>
      </c>
      <c r="C340" s="1" t="str">
        <f>IF(ISERROR(VLOOKUP(B340,AffectorValueTable!$A:$A,1,0)),"어펙터밸류없음","")</f>
        <v/>
      </c>
      <c r="D340" s="1">
        <v>8</v>
      </c>
      <c r="E340" s="1" t="str">
        <f>VLOOKUP($B340,AffectorValueTable!$1:$1048576,MATCH(AffectorValueTable!$B$1,AffectorValueTable!$1:$1,0),0)</f>
        <v>ChangeActorStatus</v>
      </c>
      <c r="H340" s="1" t="str">
        <f>IF(ISBLANK(G340),"",
IF(ISERROR(FIND(",",G340)),
  IF(ISERROR(VLOOKUP(G340,ConditionValueTable!$A:$A,1,0)),"컨디션밸류없음",
  ""),
IF(ISERROR(FIND(",",G340,FIND(",",G340)+1)),
  IF(OR(ISERROR(VLOOKUP(LEFT(G340,FIND(",",G340)-1),ConditionValueTable!$A:$A,1,0)),ISERROR(VLOOKUP(TRIM(MID(G340,FIND(",",G340)+1,999)),ConditionValueTable!$A:$A,1,0))),"컨디션밸류없음",
  ""),
IF(ISERROR(FIND(",",G340,FIND(",",G340,FIND(",",G340)+1)+1)),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+1,999)),ConditionValueTable!$A:$A,1,0))),"컨디션밸류없음",
  ""),
IF(ISERROR(FIND(",",G340,FIND(",",G340,FIND(",",G340,FIND(",",G340)+1)+1)+1)),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FIND(",",G340,FIND(",",G340,FIND(",",G340)+1)+1)-FIND(",",G340,FIND(",",G340)+1)-1)),ConditionValueTable!$A:$A,1,0)),ISERROR(VLOOKUP(TRIM(MID(G340,FIND(",",G340,FIND(",",G340,FIND(",",G340)+1)+1)+1,999)),ConditionValueTable!$A:$A,1,0))),"컨디션밸류없음",
  ""),
)))))</f>
        <v/>
      </c>
      <c r="I340" s="1">
        <v>8</v>
      </c>
      <c r="J340" s="1">
        <f t="shared" si="222"/>
        <v>3.0375000000000001</v>
      </c>
      <c r="M340" s="1" t="s">
        <v>149</v>
      </c>
      <c r="O340" s="7">
        <f t="shared" ca="1" si="224"/>
        <v>3</v>
      </c>
      <c r="R340" s="1">
        <v>1</v>
      </c>
      <c r="S340" s="7">
        <f t="shared" ca="1" si="219"/>
        <v>1</v>
      </c>
      <c r="W340" s="1" t="s">
        <v>366</v>
      </c>
    </row>
    <row r="341" spans="1:23" x14ac:dyDescent="0.3">
      <c r="A341" s="1" t="str">
        <f t="shared" si="223"/>
        <v>LP_AtkSpeedUpOnEncounter_Spd_09</v>
      </c>
      <c r="B341" s="1" t="s">
        <v>294</v>
      </c>
      <c r="C341" s="1" t="str">
        <f>IF(ISERROR(VLOOKUP(B341,AffectorValueTable!$A:$A,1,0)),"어펙터밸류없음","")</f>
        <v/>
      </c>
      <c r="D341" s="1">
        <v>9</v>
      </c>
      <c r="E341" s="1" t="str">
        <f>VLOOKUP($B341,AffectorValueTable!$1:$1048576,MATCH(AffectorValueTable!$B$1,AffectorValueTable!$1:$1,0),0)</f>
        <v>ChangeActorStatus</v>
      </c>
      <c r="H341" s="1" t="str">
        <f>IF(ISBLANK(G341),"",
IF(ISERROR(FIND(",",G341)),
  IF(ISERROR(VLOOKUP(G341,ConditionValueTable!$A:$A,1,0)),"컨디션밸류없음",
  ""),
IF(ISERROR(FIND(",",G341,FIND(",",G341)+1)),
  IF(OR(ISERROR(VLOOKUP(LEFT(G341,FIND(",",G341)-1),ConditionValueTable!$A:$A,1,0)),ISERROR(VLOOKUP(TRIM(MID(G341,FIND(",",G341)+1,999)),ConditionValueTable!$A:$A,1,0))),"컨디션밸류없음",
  ""),
IF(ISERROR(FIND(",",G341,FIND(",",G341,FIND(",",G341)+1)+1)),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+1,999)),ConditionValueTable!$A:$A,1,0))),"컨디션밸류없음",
  ""),
IF(ISERROR(FIND(",",G341,FIND(",",G341,FIND(",",G341,FIND(",",G341)+1)+1)+1)),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FIND(",",G341,FIND(",",G341,FIND(",",G341)+1)+1)-FIND(",",G341,FIND(",",G341)+1)-1)),ConditionValueTable!$A:$A,1,0)),ISERROR(VLOOKUP(TRIM(MID(G341,FIND(",",G341,FIND(",",G341,FIND(",",G341)+1)+1)+1,999)),ConditionValueTable!$A:$A,1,0))),"컨디션밸류없음",
  ""),
)))))</f>
        <v/>
      </c>
      <c r="I341" s="1">
        <v>8.5</v>
      </c>
      <c r="J341" s="1">
        <f t="shared" si="222"/>
        <v>3.5437499999999993</v>
      </c>
      <c r="M341" s="1" t="s">
        <v>149</v>
      </c>
      <c r="O341" s="7">
        <f t="shared" ca="1" si="224"/>
        <v>3</v>
      </c>
      <c r="R341" s="1">
        <v>1</v>
      </c>
      <c r="S341" s="7">
        <f t="shared" ca="1" si="219"/>
        <v>1</v>
      </c>
      <c r="W341" s="1" t="s">
        <v>366</v>
      </c>
    </row>
    <row r="342" spans="1:23" x14ac:dyDescent="0.3">
      <c r="A342" s="1" t="str">
        <f t="shared" ref="A342:A348" si="225">B342&amp;"_"&amp;TEXT(D342,"00")</f>
        <v>LP_AtkSpeedUpOnEncounterBetter_01</v>
      </c>
      <c r="B342" s="1" t="s">
        <v>293</v>
      </c>
      <c r="C342" s="1" t="str">
        <f>IF(ISERROR(VLOOKUP(B342,AffectorValueTable!$A:$A,1,0)),"어펙터밸류없음","")</f>
        <v/>
      </c>
      <c r="D342" s="1">
        <v>1</v>
      </c>
      <c r="E342" s="1" t="str">
        <f>VLOOKUP($B342,AffectorValueTable!$1:$1048576,MATCH(AffectorValueTable!$B$1,AffectorValueTable!$1:$1,0),0)</f>
        <v>CallAffectorValue</v>
      </c>
      <c r="H342" s="1" t="str">
        <f>IF(ISBLANK(G342),"",
IF(ISERROR(FIND(",",G342)),
  IF(ISERROR(VLOOKUP(G342,ConditionValueTable!$A:$A,1,0)),"컨디션밸류없음",
  ""),
IF(ISERROR(FIND(",",G342,FIND(",",G342)+1)),
  IF(OR(ISERROR(VLOOKUP(LEFT(G342,FIND(",",G342)-1),ConditionValueTable!$A:$A,1,0)),ISERROR(VLOOKUP(TRIM(MID(G342,FIND(",",G342)+1,999)),ConditionValueTable!$A:$A,1,0))),"컨디션밸류없음",
  ""),
IF(ISERROR(FIND(",",G342,FIND(",",G342,FIND(",",G342)+1)+1)),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+1,999)),ConditionValueTable!$A:$A,1,0))),"컨디션밸류없음",
  ""),
IF(ISERROR(FIND(",",G342,FIND(",",G342,FIND(",",G342,FIND(",",G342)+1)+1)+1)),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FIND(",",G342,FIND(",",G342,FIND(",",G342)+1)+1)-FIND(",",G342,FIND(",",G342)+1)-1)),ConditionValueTable!$A:$A,1,0)),ISERROR(VLOOKUP(TRIM(MID(G342,FIND(",",G342,FIND(",",G342,FIND(",",G342)+1)+1)+1,999)),ConditionValueTable!$A:$A,1,0))),"컨디션밸류없음",
  ""),
)))))</f>
        <v/>
      </c>
      <c r="I342" s="1">
        <v>-1</v>
      </c>
      <c r="O342" s="7" t="str">
        <f t="shared" ca="1" si="215"/>
        <v/>
      </c>
      <c r="Q342" s="1" t="s">
        <v>298</v>
      </c>
      <c r="S342" s="7">
        <f t="shared" ca="1" si="219"/>
        <v>1</v>
      </c>
      <c r="U342" s="1" t="s">
        <v>295</v>
      </c>
    </row>
    <row r="343" spans="1:23" x14ac:dyDescent="0.3">
      <c r="A343" s="1" t="str">
        <f t="shared" si="225"/>
        <v>LP_AtkSpeedUpOnEncounterBetter_02</v>
      </c>
      <c r="B343" s="1" t="s">
        <v>293</v>
      </c>
      <c r="C343" s="1" t="str">
        <f>IF(ISERROR(VLOOKUP(B343,AffectorValueTable!$A:$A,1,0)),"어펙터밸류없음","")</f>
        <v/>
      </c>
      <c r="D343" s="1">
        <v>2</v>
      </c>
      <c r="E343" s="1" t="str">
        <f>VLOOKUP($B343,AffectorValueTable!$1:$1048576,MATCH(AffectorValueTable!$B$1,AffectorValueTable!$1:$1,0),0)</f>
        <v>CallAffectorValue</v>
      </c>
      <c r="H343" s="1" t="str">
        <f>IF(ISBLANK(G343),"",
IF(ISERROR(FIND(",",G343)),
  IF(ISERROR(VLOOKUP(G343,ConditionValueTable!$A:$A,1,0)),"컨디션밸류없음",
  ""),
IF(ISERROR(FIND(",",G343,FIND(",",G343)+1)),
  IF(OR(ISERROR(VLOOKUP(LEFT(G343,FIND(",",G343)-1),ConditionValueTable!$A:$A,1,0)),ISERROR(VLOOKUP(TRIM(MID(G343,FIND(",",G343)+1,999)),ConditionValueTable!$A:$A,1,0))),"컨디션밸류없음",
  ""),
IF(ISERROR(FIND(",",G343,FIND(",",G343,FIND(",",G343)+1)+1)),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+1,999)),ConditionValueTable!$A:$A,1,0))),"컨디션밸류없음",
  ""),
IF(ISERROR(FIND(",",G343,FIND(",",G343,FIND(",",G343,FIND(",",G343)+1)+1)+1)),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FIND(",",G343,FIND(",",G343,FIND(",",G343)+1)+1)-FIND(",",G343,FIND(",",G343)+1)-1)),ConditionValueTable!$A:$A,1,0)),ISERROR(VLOOKUP(TRIM(MID(G343,FIND(",",G343,FIND(",",G343,FIND(",",G343)+1)+1)+1,999)),ConditionValueTable!$A:$A,1,0))),"컨디션밸류없음",
  ""),
)))))</f>
        <v/>
      </c>
      <c r="I343" s="1">
        <v>-1</v>
      </c>
      <c r="O343" s="7" t="str">
        <f t="shared" ca="1" si="215"/>
        <v/>
      </c>
      <c r="Q343" s="1" t="s">
        <v>298</v>
      </c>
      <c r="S343" s="7">
        <f t="shared" ca="1" si="219"/>
        <v>1</v>
      </c>
      <c r="U343" s="1" t="s">
        <v>295</v>
      </c>
    </row>
    <row r="344" spans="1:23" x14ac:dyDescent="0.3">
      <c r="A344" s="1" t="str">
        <f t="shared" ref="A344:A346" si="226">B344&amp;"_"&amp;TEXT(D344,"00")</f>
        <v>LP_AtkSpeedUpOnEncounterBetter_03</v>
      </c>
      <c r="B344" s="1" t="s">
        <v>293</v>
      </c>
      <c r="C344" s="1" t="str">
        <f>IF(ISERROR(VLOOKUP(B344,AffectorValueTable!$A:$A,1,0)),"어펙터밸류없음","")</f>
        <v/>
      </c>
      <c r="D344" s="1">
        <v>3</v>
      </c>
      <c r="E344" s="1" t="str">
        <f>VLOOKUP($B344,AffectorValueTable!$1:$1048576,MATCH(AffectorValueTable!$B$1,AffectorValueTable!$1:$1,0),0)</f>
        <v>CallAffectorValue</v>
      </c>
      <c r="H344" s="1" t="str">
        <f>IF(ISBLANK(G344),"",
IF(ISERROR(FIND(",",G344)),
  IF(ISERROR(VLOOKUP(G344,ConditionValueTable!$A:$A,1,0)),"컨디션밸류없음",
  ""),
IF(ISERROR(FIND(",",G344,FIND(",",G344)+1)),
  IF(OR(ISERROR(VLOOKUP(LEFT(G344,FIND(",",G344)-1),ConditionValueTable!$A:$A,1,0)),ISERROR(VLOOKUP(TRIM(MID(G344,FIND(",",G344)+1,999)),ConditionValueTable!$A:$A,1,0))),"컨디션밸류없음",
  ""),
IF(ISERROR(FIND(",",G344,FIND(",",G344,FIND(",",G344)+1)+1)),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+1,999)),ConditionValueTable!$A:$A,1,0))),"컨디션밸류없음",
  ""),
IF(ISERROR(FIND(",",G344,FIND(",",G344,FIND(",",G344,FIND(",",G344)+1)+1)+1)),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FIND(",",G344,FIND(",",G344,FIND(",",G344)+1)+1)-FIND(",",G344,FIND(",",G344)+1)-1)),ConditionValueTable!$A:$A,1,0)),ISERROR(VLOOKUP(TRIM(MID(G344,FIND(",",G344,FIND(",",G344,FIND(",",G344)+1)+1)+1,999)),ConditionValueTable!$A:$A,1,0))),"컨디션밸류없음",
  ""),
)))))</f>
        <v/>
      </c>
      <c r="I344" s="1">
        <v>-1</v>
      </c>
      <c r="O344" s="7" t="str">
        <f t="shared" ref="O344:O346" ca="1" si="227">IF(NOT(ISBLANK(N344)),N344,
IF(ISBLANK(M344),"",
VLOOKUP(M344,OFFSET(INDIRECT("$A:$B"),0,MATCH(M$1&amp;"_Verify",INDIRECT("$1:$1"),0)-1),2,0)
))</f>
        <v/>
      </c>
      <c r="Q344" s="1" t="s">
        <v>298</v>
      </c>
      <c r="S344" s="7">
        <f t="shared" ca="1" si="219"/>
        <v>1</v>
      </c>
      <c r="U344" s="1" t="s">
        <v>295</v>
      </c>
    </row>
    <row r="345" spans="1:23" x14ac:dyDescent="0.3">
      <c r="A345" s="1" t="str">
        <f t="shared" si="226"/>
        <v>LP_AtkSpeedUpOnEncounterBetter_04</v>
      </c>
      <c r="B345" s="1" t="s">
        <v>293</v>
      </c>
      <c r="C345" s="1" t="str">
        <f>IF(ISERROR(VLOOKUP(B345,AffectorValueTable!$A:$A,1,0)),"어펙터밸류없음","")</f>
        <v/>
      </c>
      <c r="D345" s="1">
        <v>4</v>
      </c>
      <c r="E345" s="1" t="str">
        <f>VLOOKUP($B345,AffectorValueTable!$1:$1048576,MATCH(AffectorValueTable!$B$1,AffectorValueTable!$1:$1,0),0)</f>
        <v>CallAffectorValue</v>
      </c>
      <c r="H345" s="1" t="str">
        <f>IF(ISBLANK(G345),"",
IF(ISERROR(FIND(",",G345)),
  IF(ISERROR(VLOOKUP(G345,ConditionValueTable!$A:$A,1,0)),"컨디션밸류없음",
  ""),
IF(ISERROR(FIND(",",G345,FIND(",",G345)+1)),
  IF(OR(ISERROR(VLOOKUP(LEFT(G345,FIND(",",G345)-1),ConditionValueTable!$A:$A,1,0)),ISERROR(VLOOKUP(TRIM(MID(G345,FIND(",",G345)+1,999)),ConditionValueTable!$A:$A,1,0))),"컨디션밸류없음",
  ""),
IF(ISERROR(FIND(",",G345,FIND(",",G345,FIND(",",G345)+1)+1)),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+1,999)),ConditionValueTable!$A:$A,1,0))),"컨디션밸류없음",
  ""),
IF(ISERROR(FIND(",",G345,FIND(",",G345,FIND(",",G345,FIND(",",G345)+1)+1)+1)),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FIND(",",G345,FIND(",",G345,FIND(",",G345)+1)+1)-FIND(",",G345,FIND(",",G345)+1)-1)),ConditionValueTable!$A:$A,1,0)),ISERROR(VLOOKUP(TRIM(MID(G345,FIND(",",G345,FIND(",",G345,FIND(",",G345)+1)+1)+1,999)),ConditionValueTable!$A:$A,1,0))),"컨디션밸류없음",
  ""),
)))))</f>
        <v/>
      </c>
      <c r="I345" s="1">
        <v>-1</v>
      </c>
      <c r="O345" s="7" t="str">
        <f t="shared" ca="1" si="227"/>
        <v/>
      </c>
      <c r="Q345" s="1" t="s">
        <v>298</v>
      </c>
      <c r="S345" s="7">
        <f t="shared" ca="1" si="219"/>
        <v>1</v>
      </c>
      <c r="U345" s="1" t="s">
        <v>295</v>
      </c>
    </row>
    <row r="346" spans="1:23" x14ac:dyDescent="0.3">
      <c r="A346" s="1" t="str">
        <f t="shared" si="226"/>
        <v>LP_AtkSpeedUpOnEncounterBetter_05</v>
      </c>
      <c r="B346" s="1" t="s">
        <v>293</v>
      </c>
      <c r="C346" s="1" t="str">
        <f>IF(ISERROR(VLOOKUP(B346,AffectorValueTable!$A:$A,1,0)),"어펙터밸류없음","")</f>
        <v/>
      </c>
      <c r="D346" s="1">
        <v>5</v>
      </c>
      <c r="E346" s="1" t="str">
        <f>VLOOKUP($B346,AffectorValueTable!$1:$1048576,MATCH(AffectorValueTable!$B$1,AffectorValueTable!$1:$1,0),0)</f>
        <v>CallAffectorValue</v>
      </c>
      <c r="H346" s="1" t="str">
        <f>IF(ISBLANK(G346),"",
IF(ISERROR(FIND(",",G346)),
  IF(ISERROR(VLOOKUP(G346,ConditionValueTable!$A:$A,1,0)),"컨디션밸류없음",
  ""),
IF(ISERROR(FIND(",",G346,FIND(",",G346)+1)),
  IF(OR(ISERROR(VLOOKUP(LEFT(G346,FIND(",",G346)-1),ConditionValueTable!$A:$A,1,0)),ISERROR(VLOOKUP(TRIM(MID(G346,FIND(",",G346)+1,999)),ConditionValueTable!$A:$A,1,0))),"컨디션밸류없음",
  ""),
IF(ISERROR(FIND(",",G346,FIND(",",G346,FIND(",",G346)+1)+1)),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+1,999)),ConditionValueTable!$A:$A,1,0))),"컨디션밸류없음",
  ""),
IF(ISERROR(FIND(",",G346,FIND(",",G346,FIND(",",G346,FIND(",",G346)+1)+1)+1)),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FIND(",",G346,FIND(",",G346,FIND(",",G346)+1)+1)-FIND(",",G346,FIND(",",G346)+1)-1)),ConditionValueTable!$A:$A,1,0)),ISERROR(VLOOKUP(TRIM(MID(G346,FIND(",",G346,FIND(",",G346,FIND(",",G346)+1)+1)+1,999)),ConditionValueTable!$A:$A,1,0))),"컨디션밸류없음",
  ""),
)))))</f>
        <v/>
      </c>
      <c r="I346" s="1">
        <v>-1</v>
      </c>
      <c r="O346" s="7" t="str">
        <f t="shared" ca="1" si="227"/>
        <v/>
      </c>
      <c r="Q346" s="1" t="s">
        <v>298</v>
      </c>
      <c r="S346" s="7">
        <f t="shared" ca="1" si="219"/>
        <v>1</v>
      </c>
      <c r="U346" s="1" t="s">
        <v>295</v>
      </c>
    </row>
    <row r="347" spans="1:23" x14ac:dyDescent="0.3">
      <c r="A347" s="1" t="str">
        <f t="shared" si="225"/>
        <v>LP_AtkSpeedUpOnEncounterBetter_Spd_01</v>
      </c>
      <c r="B347" s="1" t="s">
        <v>296</v>
      </c>
      <c r="C347" s="1" t="str">
        <f>IF(ISERROR(VLOOKUP(B347,AffectorValueTable!$A:$A,1,0)),"어펙터밸류없음","")</f>
        <v/>
      </c>
      <c r="D347" s="1">
        <v>1</v>
      </c>
      <c r="E347" s="1" t="str">
        <f>VLOOKUP($B347,AffectorValueTable!$1:$1048576,MATCH(AffectorValueTable!$B$1,AffectorValueTable!$1:$1,0),0)</f>
        <v>ChangeActorStatus</v>
      </c>
      <c r="H347" s="1" t="str">
        <f>IF(ISBLANK(G347),"",
IF(ISERROR(FIND(",",G347)),
  IF(ISERROR(VLOOKUP(G347,ConditionValueTable!$A:$A,1,0)),"컨디션밸류없음",
  ""),
IF(ISERROR(FIND(",",G347,FIND(",",G347)+1)),
  IF(OR(ISERROR(VLOOKUP(LEFT(G347,FIND(",",G347)-1),ConditionValueTable!$A:$A,1,0)),ISERROR(VLOOKUP(TRIM(MID(G347,FIND(",",G347)+1,999)),ConditionValueTable!$A:$A,1,0))),"컨디션밸류없음",
  ""),
IF(ISERROR(FIND(",",G347,FIND(",",G347,FIND(",",G347)+1)+1)),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+1,999)),ConditionValueTable!$A:$A,1,0))),"컨디션밸류없음",
  ""),
IF(ISERROR(FIND(",",G347,FIND(",",G347,FIND(",",G347,FIND(",",G347)+1)+1)+1)),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FIND(",",G347,FIND(",",G347,FIND(",",G347)+1)+1)-FIND(",",G347,FIND(",",G347)+1)-1)),ConditionValueTable!$A:$A,1,0)),ISERROR(VLOOKUP(TRIM(MID(G347,FIND(",",G347,FIND(",",G347,FIND(",",G347)+1)+1)+1,999)),ConditionValueTable!$A:$A,1,0))),"컨디션밸류없음",
  ""),
)))))</f>
        <v/>
      </c>
      <c r="I347" s="1">
        <v>4.5</v>
      </c>
      <c r="J347" s="1">
        <f>J125*4.5/6*2.5</f>
        <v>0.46875</v>
      </c>
      <c r="M347" s="1" t="s">
        <v>149</v>
      </c>
      <c r="O347" s="7">
        <f t="shared" ca="1" si="215"/>
        <v>3</v>
      </c>
      <c r="R347" s="1">
        <v>1</v>
      </c>
      <c r="S347" s="7">
        <f t="shared" ca="1" si="219"/>
        <v>1</v>
      </c>
      <c r="W347" s="1" t="s">
        <v>366</v>
      </c>
    </row>
    <row r="348" spans="1:23" x14ac:dyDescent="0.3">
      <c r="A348" s="1" t="str">
        <f t="shared" si="225"/>
        <v>LP_AtkSpeedUpOnEncounterBetter_Spd_02</v>
      </c>
      <c r="B348" s="1" t="s">
        <v>296</v>
      </c>
      <c r="C348" s="1" t="str">
        <f>IF(ISERROR(VLOOKUP(B348,AffectorValueTable!$A:$A,1,0)),"어펙터밸류없음","")</f>
        <v/>
      </c>
      <c r="D348" s="1">
        <v>2</v>
      </c>
      <c r="E348" s="1" t="str">
        <f>VLOOKUP($B348,AffectorValueTable!$1:$1048576,MATCH(AffectorValueTable!$B$1,AffectorValueTable!$1:$1,0),0)</f>
        <v>ChangeActorStatus</v>
      </c>
      <c r="H348" s="1" t="str">
        <f>IF(ISBLANK(G348),"",
IF(ISERROR(FIND(",",G348)),
  IF(ISERROR(VLOOKUP(G348,ConditionValueTable!$A:$A,1,0)),"컨디션밸류없음",
  ""),
IF(ISERROR(FIND(",",G348,FIND(",",G348)+1)),
  IF(OR(ISERROR(VLOOKUP(LEFT(G348,FIND(",",G348)-1),ConditionValueTable!$A:$A,1,0)),ISERROR(VLOOKUP(TRIM(MID(G348,FIND(",",G348)+1,999)),ConditionValueTable!$A:$A,1,0))),"컨디션밸류없음",
  ""),
IF(ISERROR(FIND(",",G348,FIND(",",G348,FIND(",",G348)+1)+1)),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+1,999)),ConditionValueTable!$A:$A,1,0))),"컨디션밸류없음",
  ""),
IF(ISERROR(FIND(",",G348,FIND(",",G348,FIND(",",G348,FIND(",",G348)+1)+1)+1)),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FIND(",",G348,FIND(",",G348,FIND(",",G348)+1)+1)-FIND(",",G348,FIND(",",G348)+1)-1)),ConditionValueTable!$A:$A,1,0)),ISERROR(VLOOKUP(TRIM(MID(G348,FIND(",",G348,FIND(",",G348,FIND(",",G348)+1)+1)+1,999)),ConditionValueTable!$A:$A,1,0))),"컨디션밸류없음",
  ""),
)))))</f>
        <v/>
      </c>
      <c r="I348" s="1">
        <v>5.5</v>
      </c>
      <c r="J348" s="1">
        <f>J126*4.5/6*2.5</f>
        <v>0.98437500000000011</v>
      </c>
      <c r="M348" s="1" t="s">
        <v>149</v>
      </c>
      <c r="O348" s="7">
        <f t="shared" ca="1" si="215"/>
        <v>3</v>
      </c>
      <c r="R348" s="1">
        <v>1</v>
      </c>
      <c r="S348" s="7">
        <f t="shared" ca="1" si="219"/>
        <v>1</v>
      </c>
      <c r="W348" s="1" t="s">
        <v>366</v>
      </c>
    </row>
    <row r="349" spans="1:23" x14ac:dyDescent="0.3">
      <c r="A349" s="1" t="str">
        <f t="shared" ref="A349:A351" si="228">B349&amp;"_"&amp;TEXT(D349,"00")</f>
        <v>LP_AtkSpeedUpOnEncounterBetter_Spd_03</v>
      </c>
      <c r="B349" s="1" t="s">
        <v>296</v>
      </c>
      <c r="C349" s="1" t="str">
        <f>IF(ISERROR(VLOOKUP(B349,AffectorValueTable!$A:$A,1,0)),"어펙터밸류없음","")</f>
        <v/>
      </c>
      <c r="D349" s="1">
        <v>3</v>
      </c>
      <c r="E349" s="1" t="str">
        <f>VLOOKUP($B349,AffectorValueTable!$1:$1048576,MATCH(AffectorValueTable!$B$1,AffectorValueTable!$1:$1,0),0)</f>
        <v>ChangeActorStatus</v>
      </c>
      <c r="H349" s="1" t="str">
        <f>IF(ISBLANK(G349),"",
IF(ISERROR(FIND(",",G349)),
  IF(ISERROR(VLOOKUP(G349,ConditionValueTable!$A:$A,1,0)),"컨디션밸류없음",
  ""),
IF(ISERROR(FIND(",",G349,FIND(",",G349)+1)),
  IF(OR(ISERROR(VLOOKUP(LEFT(G349,FIND(",",G349)-1),ConditionValueTable!$A:$A,1,0)),ISERROR(VLOOKUP(TRIM(MID(G349,FIND(",",G349)+1,999)),ConditionValueTable!$A:$A,1,0))),"컨디션밸류없음",
  ""),
IF(ISERROR(FIND(",",G349,FIND(",",G349,FIND(",",G349)+1)+1)),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+1,999)),ConditionValueTable!$A:$A,1,0))),"컨디션밸류없음",
  ""),
IF(ISERROR(FIND(",",G349,FIND(",",G349,FIND(",",G349,FIND(",",G349)+1)+1)+1)),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FIND(",",G349,FIND(",",G349,FIND(",",G349)+1)+1)-FIND(",",G349,FIND(",",G349)+1)-1)),ConditionValueTable!$A:$A,1,0)),ISERROR(VLOOKUP(TRIM(MID(G349,FIND(",",G349,FIND(",",G349,FIND(",",G349)+1)+1)+1,999)),ConditionValueTable!$A:$A,1,0))),"컨디션밸류없음",
  ""),
)))))</f>
        <v/>
      </c>
      <c r="I349" s="1">
        <v>6.5</v>
      </c>
      <c r="J349" s="1">
        <f>J127*4.5/6*2.5</f>
        <v>1.546875</v>
      </c>
      <c r="M349" s="1" t="s">
        <v>149</v>
      </c>
      <c r="O349" s="7">
        <f t="shared" ref="O349:O351" ca="1" si="229">IF(NOT(ISBLANK(N349)),N349,
IF(ISBLANK(M349),"",
VLOOKUP(M349,OFFSET(INDIRECT("$A:$B"),0,MATCH(M$1&amp;"_Verify",INDIRECT("$1:$1"),0)-1),2,0)
))</f>
        <v>3</v>
      </c>
      <c r="R349" s="1">
        <v>1</v>
      </c>
      <c r="S349" s="7">
        <f t="shared" ca="1" si="219"/>
        <v>1</v>
      </c>
      <c r="W349" s="1" t="s">
        <v>366</v>
      </c>
    </row>
    <row r="350" spans="1:23" x14ac:dyDescent="0.3">
      <c r="A350" s="1" t="str">
        <f t="shared" si="228"/>
        <v>LP_AtkSpeedUpOnEncounterBetter_Spd_04</v>
      </c>
      <c r="B350" s="1" t="s">
        <v>296</v>
      </c>
      <c r="C350" s="1" t="str">
        <f>IF(ISERROR(VLOOKUP(B350,AffectorValueTable!$A:$A,1,0)),"어펙터밸류없음","")</f>
        <v/>
      </c>
      <c r="D350" s="1">
        <v>4</v>
      </c>
      <c r="E350" s="1" t="str">
        <f>VLOOKUP($B350,AffectorValueTable!$1:$1048576,MATCH(AffectorValueTable!$B$1,AffectorValueTable!$1:$1,0),0)</f>
        <v>ChangeActorStatus</v>
      </c>
      <c r="H350" s="1" t="str">
        <f>IF(ISBLANK(G350),"",
IF(ISERROR(FIND(",",G350)),
  IF(ISERROR(VLOOKUP(G350,ConditionValueTable!$A:$A,1,0)),"컨디션밸류없음",
  ""),
IF(ISERROR(FIND(",",G350,FIND(",",G350)+1)),
  IF(OR(ISERROR(VLOOKUP(LEFT(G350,FIND(",",G350)-1),ConditionValueTable!$A:$A,1,0)),ISERROR(VLOOKUP(TRIM(MID(G350,FIND(",",G350)+1,999)),ConditionValueTable!$A:$A,1,0))),"컨디션밸류없음",
  ""),
IF(ISERROR(FIND(",",G350,FIND(",",G350,FIND(",",G350)+1)+1)),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+1,999)),ConditionValueTable!$A:$A,1,0))),"컨디션밸류없음",
  ""),
IF(ISERROR(FIND(",",G350,FIND(",",G350,FIND(",",G350,FIND(",",G350)+1)+1)+1)),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FIND(",",G350,FIND(",",G350,FIND(",",G350)+1)+1)-FIND(",",G350,FIND(",",G350)+1)-1)),ConditionValueTable!$A:$A,1,0)),ISERROR(VLOOKUP(TRIM(MID(G350,FIND(",",G350,FIND(",",G350,FIND(",",G350)+1)+1)+1,999)),ConditionValueTable!$A:$A,1,0))),"컨디션밸류없음",
  ""),
)))))</f>
        <v/>
      </c>
      <c r="I350" s="1">
        <v>7.5</v>
      </c>
      <c r="J350" s="1">
        <f>J128*4.5/6*2.5</f>
        <v>2.15625</v>
      </c>
      <c r="M350" s="1" t="s">
        <v>149</v>
      </c>
      <c r="O350" s="7">
        <f t="shared" ca="1" si="229"/>
        <v>3</v>
      </c>
      <c r="R350" s="1">
        <v>1</v>
      </c>
      <c r="S350" s="7">
        <f t="shared" ca="1" si="219"/>
        <v>1</v>
      </c>
      <c r="W350" s="1" t="s">
        <v>366</v>
      </c>
    </row>
    <row r="351" spans="1:23" x14ac:dyDescent="0.3">
      <c r="A351" s="1" t="str">
        <f t="shared" si="228"/>
        <v>LP_AtkSpeedUpOnEncounterBetter_Spd_05</v>
      </c>
      <c r="B351" s="1" t="s">
        <v>296</v>
      </c>
      <c r="C351" s="1" t="str">
        <f>IF(ISERROR(VLOOKUP(B351,AffectorValueTable!$A:$A,1,0)),"어펙터밸류없음","")</f>
        <v/>
      </c>
      <c r="D351" s="1">
        <v>5</v>
      </c>
      <c r="E351" s="1" t="str">
        <f>VLOOKUP($B351,AffectorValueTable!$1:$1048576,MATCH(AffectorValueTable!$B$1,AffectorValueTable!$1:$1,0),0)</f>
        <v>ChangeActorStatus</v>
      </c>
      <c r="H351" s="1" t="str">
        <f>IF(ISBLANK(G351),"",
IF(ISERROR(FIND(",",G351)),
  IF(ISERROR(VLOOKUP(G351,ConditionValueTable!$A:$A,1,0)),"컨디션밸류없음",
  ""),
IF(ISERROR(FIND(",",G351,FIND(",",G351)+1)),
  IF(OR(ISERROR(VLOOKUP(LEFT(G351,FIND(",",G351)-1),ConditionValueTable!$A:$A,1,0)),ISERROR(VLOOKUP(TRIM(MID(G351,FIND(",",G351)+1,999)),ConditionValueTable!$A:$A,1,0))),"컨디션밸류없음",
  ""),
IF(ISERROR(FIND(",",G351,FIND(",",G351,FIND(",",G351)+1)+1)),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+1,999)),ConditionValueTable!$A:$A,1,0))),"컨디션밸류없음",
  ""),
IF(ISERROR(FIND(",",G351,FIND(",",G351,FIND(",",G351,FIND(",",G351)+1)+1)+1)),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FIND(",",G351,FIND(",",G351,FIND(",",G351)+1)+1)-FIND(",",G351,FIND(",",G351)+1)-1)),ConditionValueTable!$A:$A,1,0)),ISERROR(VLOOKUP(TRIM(MID(G351,FIND(",",G351,FIND(",",G351,FIND(",",G351)+1)+1)+1,999)),ConditionValueTable!$A:$A,1,0))),"컨디션밸류없음",
  ""),
)))))</f>
        <v/>
      </c>
      <c r="I351" s="1">
        <v>8.5</v>
      </c>
      <c r="J351" s="1">
        <f>J129*4.5/6*2.5</f>
        <v>2.8125</v>
      </c>
      <c r="M351" s="1" t="s">
        <v>149</v>
      </c>
      <c r="O351" s="7">
        <f t="shared" ca="1" si="229"/>
        <v>3</v>
      </c>
      <c r="R351" s="1">
        <v>1</v>
      </c>
      <c r="S351" s="7">
        <f t="shared" ca="1" si="219"/>
        <v>1</v>
      </c>
      <c r="W351" s="1" t="s">
        <v>366</v>
      </c>
    </row>
    <row r="352" spans="1:23" x14ac:dyDescent="0.3">
      <c r="A352" s="1" t="str">
        <f t="shared" ref="A352:A356" si="230">B352&amp;"_"&amp;TEXT(D352,"00")</f>
        <v>LP_VampireOnAttack_01</v>
      </c>
      <c r="B352" s="1" t="s">
        <v>300</v>
      </c>
      <c r="C352" s="1" t="str">
        <f>IF(ISERROR(VLOOKUP(B352,AffectorValueTable!$A:$A,1,0)),"어펙터밸류없음","")</f>
        <v/>
      </c>
      <c r="D352" s="1">
        <v>1</v>
      </c>
      <c r="E352" s="1" t="str">
        <f>VLOOKUP($B352,AffectorValueTable!$1:$1048576,MATCH(AffectorValueTable!$B$1,AffectorValueTable!$1:$1,0),0)</f>
        <v>Vampire</v>
      </c>
      <c r="H352" s="1" t="str">
        <f>IF(ISBLANK(G352),"",
IF(ISERROR(FIND(",",G352)),
  IF(ISERROR(VLOOKUP(G352,ConditionValueTable!$A:$A,1,0)),"컨디션밸류없음",
  ""),
IF(ISERROR(FIND(",",G352,FIND(",",G352)+1)),
  IF(OR(ISERROR(VLOOKUP(LEFT(G352,FIND(",",G352)-1),ConditionValueTable!$A:$A,1,0)),ISERROR(VLOOKUP(TRIM(MID(G352,FIND(",",G352)+1,999)),ConditionValueTable!$A:$A,1,0))),"컨디션밸류없음",
  ""),
IF(ISERROR(FIND(",",G352,FIND(",",G352,FIND(",",G352)+1)+1)),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+1,999)),ConditionValueTable!$A:$A,1,0))),"컨디션밸류없음",
  ""),
IF(ISERROR(FIND(",",G352,FIND(",",G352,FIND(",",G352,FIND(",",G352)+1)+1)+1)),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FIND(",",G352,FIND(",",G352,FIND(",",G352)+1)+1)-FIND(",",G352,FIND(",",G352)+1)-1)),ConditionValueTable!$A:$A,1,0)),ISERROR(VLOOKUP(TRIM(MID(G352,FIND(",",G352,FIND(",",G352,FIND(",",G352)+1)+1)+1,999)),ConditionValueTable!$A:$A,1,0))),"컨디션밸류없음",
  ""),
)))))</f>
        <v/>
      </c>
      <c r="I352" s="1">
        <v>-1</v>
      </c>
      <c r="L352" s="1">
        <f t="shared" ref="L352:L365" si="231">J116</f>
        <v>0.15</v>
      </c>
      <c r="O352" s="7" t="str">
        <f t="shared" ref="O352:O356" ca="1" si="232">IF(NOT(ISBLANK(N352)),N352,
IF(ISBLANK(M352),"",
VLOOKUP(M352,OFFSET(INDIRECT("$A:$B"),0,MATCH(M$1&amp;"_Verify",INDIRECT("$1:$1"),0)-1),2,0)
))</f>
        <v/>
      </c>
      <c r="S352" s="7" t="str">
        <f t="shared" ca="1" si="219"/>
        <v/>
      </c>
    </row>
    <row r="353" spans="1:21" x14ac:dyDescent="0.3">
      <c r="A353" s="1" t="str">
        <f t="shared" si="230"/>
        <v>LP_VampireOnAttack_02</v>
      </c>
      <c r="B353" s="1" t="s">
        <v>300</v>
      </c>
      <c r="C353" s="1" t="str">
        <f>IF(ISERROR(VLOOKUP(B353,AffectorValueTable!$A:$A,1,0)),"어펙터밸류없음","")</f>
        <v/>
      </c>
      <c r="D353" s="1">
        <v>2</v>
      </c>
      <c r="E353" s="1" t="str">
        <f>VLOOKUP($B353,AffectorValueTable!$1:$1048576,MATCH(AffectorValueTable!$B$1,AffectorValueTable!$1:$1,0),0)</f>
        <v>Vampire</v>
      </c>
      <c r="H353" s="1" t="str">
        <f>IF(ISBLANK(G353),"",
IF(ISERROR(FIND(",",G353)),
  IF(ISERROR(VLOOKUP(G353,ConditionValueTable!$A:$A,1,0)),"컨디션밸류없음",
  ""),
IF(ISERROR(FIND(",",G353,FIND(",",G353)+1)),
  IF(OR(ISERROR(VLOOKUP(LEFT(G353,FIND(",",G353)-1),ConditionValueTable!$A:$A,1,0)),ISERROR(VLOOKUP(TRIM(MID(G353,FIND(",",G353)+1,999)),ConditionValueTable!$A:$A,1,0))),"컨디션밸류없음",
  ""),
IF(ISERROR(FIND(",",G353,FIND(",",G353,FIND(",",G353)+1)+1)),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+1,999)),ConditionValueTable!$A:$A,1,0))),"컨디션밸류없음",
  ""),
IF(ISERROR(FIND(",",G353,FIND(",",G353,FIND(",",G353,FIND(",",G353)+1)+1)+1)),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FIND(",",G353,FIND(",",G353,FIND(",",G353)+1)+1)-FIND(",",G353,FIND(",",G353)+1)-1)),ConditionValueTable!$A:$A,1,0)),ISERROR(VLOOKUP(TRIM(MID(G353,FIND(",",G353,FIND(",",G353,FIND(",",G353)+1)+1)+1,999)),ConditionValueTable!$A:$A,1,0))),"컨디션밸류없음",
  ""),
)))))</f>
        <v/>
      </c>
      <c r="I353" s="1">
        <v>-1</v>
      </c>
      <c r="L353" s="1">
        <f t="shared" si="231"/>
        <v>0.315</v>
      </c>
      <c r="O353" s="7" t="str">
        <f t="shared" ca="1" si="232"/>
        <v/>
      </c>
      <c r="S353" s="7" t="str">
        <f t="shared" ca="1" si="219"/>
        <v/>
      </c>
    </row>
    <row r="354" spans="1:21" x14ac:dyDescent="0.3">
      <c r="A354" s="1" t="str">
        <f t="shared" si="230"/>
        <v>LP_VampireOnAttack_03</v>
      </c>
      <c r="B354" s="1" t="s">
        <v>300</v>
      </c>
      <c r="C354" s="1" t="str">
        <f>IF(ISERROR(VLOOKUP(B354,AffectorValueTable!$A:$A,1,0)),"어펙터밸류없음","")</f>
        <v/>
      </c>
      <c r="D354" s="1">
        <v>3</v>
      </c>
      <c r="E354" s="1" t="str">
        <f>VLOOKUP($B354,AffectorValueTable!$1:$1048576,MATCH(AffectorValueTable!$B$1,AffectorValueTable!$1:$1,0),0)</f>
        <v>Vampire</v>
      </c>
      <c r="H354" s="1" t="str">
        <f>IF(ISBLANK(G354),"",
IF(ISERROR(FIND(",",G354)),
  IF(ISERROR(VLOOKUP(G354,ConditionValueTable!$A:$A,1,0)),"컨디션밸류없음",
  ""),
IF(ISERROR(FIND(",",G354,FIND(",",G354)+1)),
  IF(OR(ISERROR(VLOOKUP(LEFT(G354,FIND(",",G354)-1),ConditionValueTable!$A:$A,1,0)),ISERROR(VLOOKUP(TRIM(MID(G354,FIND(",",G354)+1,999)),ConditionValueTable!$A:$A,1,0))),"컨디션밸류없음",
  ""),
IF(ISERROR(FIND(",",G354,FIND(",",G354,FIND(",",G354)+1)+1)),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+1,999)),ConditionValueTable!$A:$A,1,0))),"컨디션밸류없음",
  ""),
IF(ISERROR(FIND(",",G354,FIND(",",G354,FIND(",",G354,FIND(",",G354)+1)+1)+1)),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FIND(",",G354,FIND(",",G354,FIND(",",G354)+1)+1)-FIND(",",G354,FIND(",",G354)+1)-1)),ConditionValueTable!$A:$A,1,0)),ISERROR(VLOOKUP(TRIM(MID(G354,FIND(",",G354,FIND(",",G354,FIND(",",G354)+1)+1)+1,999)),ConditionValueTable!$A:$A,1,0))),"컨디션밸류없음",
  ""),
)))))</f>
        <v/>
      </c>
      <c r="I354" s="1">
        <v>-1</v>
      </c>
      <c r="L354" s="1">
        <f t="shared" si="231"/>
        <v>0.49500000000000005</v>
      </c>
      <c r="O354" s="7" t="str">
        <f t="shared" ca="1" si="232"/>
        <v/>
      </c>
      <c r="S354" s="7" t="str">
        <f t="shared" ca="1" si="219"/>
        <v/>
      </c>
    </row>
    <row r="355" spans="1:21" x14ac:dyDescent="0.3">
      <c r="A355" s="1" t="str">
        <f t="shared" si="230"/>
        <v>LP_VampireOnAttack_04</v>
      </c>
      <c r="B355" s="1" t="s">
        <v>300</v>
      </c>
      <c r="C355" s="1" t="str">
        <f>IF(ISERROR(VLOOKUP(B355,AffectorValueTable!$A:$A,1,0)),"어펙터밸류없음","")</f>
        <v/>
      </c>
      <c r="D355" s="1">
        <v>4</v>
      </c>
      <c r="E355" s="1" t="str">
        <f>VLOOKUP($B355,AffectorValueTable!$1:$1048576,MATCH(AffectorValueTable!$B$1,AffectorValueTable!$1:$1,0),0)</f>
        <v>Vampire</v>
      </c>
      <c r="H355" s="1" t="str">
        <f>IF(ISBLANK(G355),"",
IF(ISERROR(FIND(",",G355)),
  IF(ISERROR(VLOOKUP(G355,ConditionValueTable!$A:$A,1,0)),"컨디션밸류없음",
  ""),
IF(ISERROR(FIND(",",G355,FIND(",",G355)+1)),
  IF(OR(ISERROR(VLOOKUP(LEFT(G355,FIND(",",G355)-1),ConditionValueTable!$A:$A,1,0)),ISERROR(VLOOKUP(TRIM(MID(G355,FIND(",",G355)+1,999)),ConditionValueTable!$A:$A,1,0))),"컨디션밸류없음",
  ""),
IF(ISERROR(FIND(",",G355,FIND(",",G355,FIND(",",G355)+1)+1)),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+1,999)),ConditionValueTable!$A:$A,1,0))),"컨디션밸류없음",
  ""),
IF(ISERROR(FIND(",",G355,FIND(",",G355,FIND(",",G355,FIND(",",G355)+1)+1)+1)),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FIND(",",G355,FIND(",",G355,FIND(",",G355)+1)+1)-FIND(",",G355,FIND(",",G355)+1)-1)),ConditionValueTable!$A:$A,1,0)),ISERROR(VLOOKUP(TRIM(MID(G355,FIND(",",G355,FIND(",",G355,FIND(",",G355)+1)+1)+1,999)),ConditionValueTable!$A:$A,1,0))),"컨디션밸류없음",
  ""),
)))))</f>
        <v/>
      </c>
      <c r="I355" s="1">
        <v>-1</v>
      </c>
      <c r="L355" s="1">
        <f t="shared" si="231"/>
        <v>0.69</v>
      </c>
      <c r="O355" s="7" t="str">
        <f t="shared" ca="1" si="232"/>
        <v/>
      </c>
      <c r="S355" s="7" t="str">
        <f t="shared" ca="1" si="219"/>
        <v/>
      </c>
    </row>
    <row r="356" spans="1:21" x14ac:dyDescent="0.3">
      <c r="A356" s="1" t="str">
        <f t="shared" si="230"/>
        <v>LP_VampireOnAttack_05</v>
      </c>
      <c r="B356" s="1" t="s">
        <v>300</v>
      </c>
      <c r="C356" s="1" t="str">
        <f>IF(ISERROR(VLOOKUP(B356,AffectorValueTable!$A:$A,1,0)),"어펙터밸류없음","")</f>
        <v/>
      </c>
      <c r="D356" s="1">
        <v>5</v>
      </c>
      <c r="E356" s="1" t="str">
        <f>VLOOKUP($B356,AffectorValueTable!$1:$1048576,MATCH(AffectorValueTable!$B$1,AffectorValueTable!$1:$1,0),0)</f>
        <v>Vampire</v>
      </c>
      <c r="H356" s="1" t="str">
        <f>IF(ISBLANK(G356),"",
IF(ISERROR(FIND(",",G356)),
  IF(ISERROR(VLOOKUP(G356,ConditionValueTable!$A:$A,1,0)),"컨디션밸류없음",
  ""),
IF(ISERROR(FIND(",",G356,FIND(",",G356)+1)),
  IF(OR(ISERROR(VLOOKUP(LEFT(G356,FIND(",",G356)-1),ConditionValueTable!$A:$A,1,0)),ISERROR(VLOOKUP(TRIM(MID(G356,FIND(",",G356)+1,999)),ConditionValueTable!$A:$A,1,0))),"컨디션밸류없음",
  ""),
IF(ISERROR(FIND(",",G356,FIND(",",G356,FIND(",",G356)+1)+1)),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+1,999)),ConditionValueTable!$A:$A,1,0))),"컨디션밸류없음",
  ""),
IF(ISERROR(FIND(",",G356,FIND(",",G356,FIND(",",G356,FIND(",",G356)+1)+1)+1)),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FIND(",",G356,FIND(",",G356,FIND(",",G356)+1)+1)-FIND(",",G356,FIND(",",G356)+1)-1)),ConditionValueTable!$A:$A,1,0)),ISERROR(VLOOKUP(TRIM(MID(G356,FIND(",",G356,FIND(",",G356,FIND(",",G356)+1)+1)+1,999)),ConditionValueTable!$A:$A,1,0))),"컨디션밸류없음",
  ""),
)))))</f>
        <v/>
      </c>
      <c r="I356" s="1">
        <v>-1</v>
      </c>
      <c r="L356" s="1">
        <f t="shared" si="231"/>
        <v>0.89999999999999991</v>
      </c>
      <c r="O356" s="7" t="str">
        <f t="shared" ca="1" si="232"/>
        <v/>
      </c>
      <c r="S356" s="7" t="str">
        <f t="shared" ca="1" si="219"/>
        <v/>
      </c>
    </row>
    <row r="357" spans="1:21" x14ac:dyDescent="0.3">
      <c r="A357" s="1" t="str">
        <f t="shared" ref="A357:A360" si="233">B357&amp;"_"&amp;TEXT(D357,"00")</f>
        <v>LP_VampireOnAttack_06</v>
      </c>
      <c r="B357" s="1" t="s">
        <v>300</v>
      </c>
      <c r="C357" s="1" t="str">
        <f>IF(ISERROR(VLOOKUP(B357,AffectorValueTable!$A:$A,1,0)),"어펙터밸류없음","")</f>
        <v/>
      </c>
      <c r="D357" s="1">
        <v>6</v>
      </c>
      <c r="E357" s="1" t="str">
        <f>VLOOKUP($B357,AffectorValueTable!$1:$1048576,MATCH(AffectorValueTable!$B$1,AffectorValueTable!$1:$1,0),0)</f>
        <v>Vampire</v>
      </c>
      <c r="H357" s="1" t="str">
        <f>IF(ISBLANK(G357),"",
IF(ISERROR(FIND(",",G357)),
  IF(ISERROR(VLOOKUP(G357,ConditionValueTable!$A:$A,1,0)),"컨디션밸류없음",
  ""),
IF(ISERROR(FIND(",",G357,FIND(",",G357)+1)),
  IF(OR(ISERROR(VLOOKUP(LEFT(G357,FIND(",",G357)-1),ConditionValueTable!$A:$A,1,0)),ISERROR(VLOOKUP(TRIM(MID(G357,FIND(",",G357)+1,999)),ConditionValueTable!$A:$A,1,0))),"컨디션밸류없음",
  ""),
IF(ISERROR(FIND(",",G357,FIND(",",G357,FIND(",",G357)+1)+1)),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+1,999)),ConditionValueTable!$A:$A,1,0))),"컨디션밸류없음",
  ""),
IF(ISERROR(FIND(",",G357,FIND(",",G357,FIND(",",G357,FIND(",",G357)+1)+1)+1)),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FIND(",",G357,FIND(",",G357,FIND(",",G357)+1)+1)-FIND(",",G357,FIND(",",G357)+1)-1)),ConditionValueTable!$A:$A,1,0)),ISERROR(VLOOKUP(TRIM(MID(G357,FIND(",",G357,FIND(",",G357,FIND(",",G357)+1)+1)+1,999)),ConditionValueTable!$A:$A,1,0))),"컨디션밸류없음",
  ""),
)))))</f>
        <v/>
      </c>
      <c r="I357" s="1">
        <v>-1</v>
      </c>
      <c r="L357" s="1">
        <f t="shared" si="231"/>
        <v>1.125</v>
      </c>
      <c r="O357" s="7" t="str">
        <f t="shared" ref="O357:O360" ca="1" si="234">IF(NOT(ISBLANK(N357)),N357,
IF(ISBLANK(M357),"",
VLOOKUP(M357,OFFSET(INDIRECT("$A:$B"),0,MATCH(M$1&amp;"_Verify",INDIRECT("$1:$1"),0)-1),2,0)
))</f>
        <v/>
      </c>
      <c r="S357" s="7" t="str">
        <f t="shared" ref="S357:S360" ca="1" si="235">IF(NOT(ISBLANK(R357)),R357,
IF(ISBLANK(Q357),"",
VLOOKUP(Q357,OFFSET(INDIRECT("$A:$B"),0,MATCH(Q$1&amp;"_Verify",INDIRECT("$1:$1"),0)-1),2,0)
))</f>
        <v/>
      </c>
    </row>
    <row r="358" spans="1:21" x14ac:dyDescent="0.3">
      <c r="A358" s="1" t="str">
        <f t="shared" si="233"/>
        <v>LP_VampireOnAttack_07</v>
      </c>
      <c r="B358" s="1" t="s">
        <v>300</v>
      </c>
      <c r="C358" s="1" t="str">
        <f>IF(ISERROR(VLOOKUP(B358,AffectorValueTable!$A:$A,1,0)),"어펙터밸류없음","")</f>
        <v/>
      </c>
      <c r="D358" s="1">
        <v>7</v>
      </c>
      <c r="E358" s="1" t="str">
        <f>VLOOKUP($B358,AffectorValueTable!$1:$1048576,MATCH(AffectorValueTable!$B$1,AffectorValueTable!$1:$1,0),0)</f>
        <v>Vampire</v>
      </c>
      <c r="H358" s="1" t="str">
        <f>IF(ISBLANK(G358),"",
IF(ISERROR(FIND(",",G358)),
  IF(ISERROR(VLOOKUP(G358,ConditionValueTable!$A:$A,1,0)),"컨디션밸류없음",
  ""),
IF(ISERROR(FIND(",",G358,FIND(",",G358)+1)),
  IF(OR(ISERROR(VLOOKUP(LEFT(G358,FIND(",",G358)-1),ConditionValueTable!$A:$A,1,0)),ISERROR(VLOOKUP(TRIM(MID(G358,FIND(",",G358)+1,999)),ConditionValueTable!$A:$A,1,0))),"컨디션밸류없음",
  ""),
IF(ISERROR(FIND(",",G358,FIND(",",G358,FIND(",",G358)+1)+1)),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+1,999)),ConditionValueTable!$A:$A,1,0))),"컨디션밸류없음",
  ""),
IF(ISERROR(FIND(",",G358,FIND(",",G358,FIND(",",G358,FIND(",",G358)+1)+1)+1)),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FIND(",",G358,FIND(",",G358,FIND(",",G358)+1)+1)-FIND(",",G358,FIND(",",G358)+1)-1)),ConditionValueTable!$A:$A,1,0)),ISERROR(VLOOKUP(TRIM(MID(G358,FIND(",",G358,FIND(",",G358,FIND(",",G358)+1)+1)+1,999)),ConditionValueTable!$A:$A,1,0))),"컨디션밸류없음",
  ""),
)))))</f>
        <v/>
      </c>
      <c r="I358" s="1">
        <v>-1</v>
      </c>
      <c r="L358" s="1">
        <f t="shared" si="231"/>
        <v>1.3650000000000002</v>
      </c>
      <c r="O358" s="7" t="str">
        <f t="shared" ca="1" si="234"/>
        <v/>
      </c>
      <c r="S358" s="7" t="str">
        <f t="shared" ca="1" si="235"/>
        <v/>
      </c>
    </row>
    <row r="359" spans="1:21" x14ac:dyDescent="0.3">
      <c r="A359" s="1" t="str">
        <f t="shared" si="233"/>
        <v>LP_VampireOnAttack_08</v>
      </c>
      <c r="B359" s="1" t="s">
        <v>300</v>
      </c>
      <c r="C359" s="1" t="str">
        <f>IF(ISERROR(VLOOKUP(B359,AffectorValueTable!$A:$A,1,0)),"어펙터밸류없음","")</f>
        <v/>
      </c>
      <c r="D359" s="1">
        <v>8</v>
      </c>
      <c r="E359" s="1" t="str">
        <f>VLOOKUP($B359,AffectorValueTable!$1:$1048576,MATCH(AffectorValueTable!$B$1,AffectorValueTable!$1:$1,0),0)</f>
        <v>Vampire</v>
      </c>
      <c r="H359" s="1" t="str">
        <f>IF(ISBLANK(G359),"",
IF(ISERROR(FIND(",",G359)),
  IF(ISERROR(VLOOKUP(G359,ConditionValueTable!$A:$A,1,0)),"컨디션밸류없음",
  ""),
IF(ISERROR(FIND(",",G359,FIND(",",G359)+1)),
  IF(OR(ISERROR(VLOOKUP(LEFT(G359,FIND(",",G359)-1),ConditionValueTable!$A:$A,1,0)),ISERROR(VLOOKUP(TRIM(MID(G359,FIND(",",G359)+1,999)),ConditionValueTable!$A:$A,1,0))),"컨디션밸류없음",
  ""),
IF(ISERROR(FIND(",",G359,FIND(",",G359,FIND(",",G359)+1)+1)),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+1,999)),ConditionValueTable!$A:$A,1,0))),"컨디션밸류없음",
  ""),
IF(ISERROR(FIND(",",G359,FIND(",",G359,FIND(",",G359,FIND(",",G359)+1)+1)+1)),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FIND(",",G359,FIND(",",G359,FIND(",",G359)+1)+1)-FIND(",",G359,FIND(",",G359)+1)-1)),ConditionValueTable!$A:$A,1,0)),ISERROR(VLOOKUP(TRIM(MID(G359,FIND(",",G359,FIND(",",G359,FIND(",",G359)+1)+1)+1,999)),ConditionValueTable!$A:$A,1,0))),"컨디션밸류없음",
  ""),
)))))</f>
        <v/>
      </c>
      <c r="I359" s="1">
        <v>-1</v>
      </c>
      <c r="L359" s="1">
        <f t="shared" si="231"/>
        <v>1.62</v>
      </c>
      <c r="O359" s="7" t="str">
        <f t="shared" ca="1" si="234"/>
        <v/>
      </c>
      <c r="S359" s="7" t="str">
        <f t="shared" ca="1" si="235"/>
        <v/>
      </c>
    </row>
    <row r="360" spans="1:21" x14ac:dyDescent="0.3">
      <c r="A360" s="1" t="str">
        <f t="shared" si="233"/>
        <v>LP_VampireOnAttack_09</v>
      </c>
      <c r="B360" s="1" t="s">
        <v>300</v>
      </c>
      <c r="C360" s="1" t="str">
        <f>IF(ISERROR(VLOOKUP(B360,AffectorValueTable!$A:$A,1,0)),"어펙터밸류없음","")</f>
        <v/>
      </c>
      <c r="D360" s="1">
        <v>9</v>
      </c>
      <c r="E360" s="1" t="str">
        <f>VLOOKUP($B360,AffectorValueTable!$1:$1048576,MATCH(AffectorValueTable!$B$1,AffectorValueTable!$1:$1,0),0)</f>
        <v>Vampire</v>
      </c>
      <c r="H360" s="1" t="str">
        <f>IF(ISBLANK(G360),"",
IF(ISERROR(FIND(",",G360)),
  IF(ISERROR(VLOOKUP(G360,ConditionValueTable!$A:$A,1,0)),"컨디션밸류없음",
  ""),
IF(ISERROR(FIND(",",G360,FIND(",",G360)+1)),
  IF(OR(ISERROR(VLOOKUP(LEFT(G360,FIND(",",G360)-1),ConditionValueTable!$A:$A,1,0)),ISERROR(VLOOKUP(TRIM(MID(G360,FIND(",",G360)+1,999)),ConditionValueTable!$A:$A,1,0))),"컨디션밸류없음",
  ""),
IF(ISERROR(FIND(",",G360,FIND(",",G360,FIND(",",G360)+1)+1)),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+1,999)),ConditionValueTable!$A:$A,1,0))),"컨디션밸류없음",
  ""),
IF(ISERROR(FIND(",",G360,FIND(",",G360,FIND(",",G360,FIND(",",G360)+1)+1)+1)),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FIND(",",G360,FIND(",",G360,FIND(",",G360)+1)+1)-FIND(",",G360,FIND(",",G360)+1)-1)),ConditionValueTable!$A:$A,1,0)),ISERROR(VLOOKUP(TRIM(MID(G360,FIND(",",G360,FIND(",",G360,FIND(",",G360)+1)+1)+1,999)),ConditionValueTable!$A:$A,1,0))),"컨디션밸류없음",
  ""),
)))))</f>
        <v/>
      </c>
      <c r="I360" s="1">
        <v>-1</v>
      </c>
      <c r="L360" s="1">
        <f t="shared" si="231"/>
        <v>1.89</v>
      </c>
      <c r="O360" s="7" t="str">
        <f t="shared" ca="1" si="234"/>
        <v/>
      </c>
      <c r="S360" s="7" t="str">
        <f t="shared" ca="1" si="235"/>
        <v/>
      </c>
    </row>
    <row r="361" spans="1:21" x14ac:dyDescent="0.3">
      <c r="A361" s="1" t="str">
        <f t="shared" ref="A361:A365" si="236">B361&amp;"_"&amp;TEXT(D361,"00")</f>
        <v>LP_VampireOnAttackBetter_01</v>
      </c>
      <c r="B361" s="1" t="s">
        <v>301</v>
      </c>
      <c r="C361" s="1" t="str">
        <f>IF(ISERROR(VLOOKUP(B361,AffectorValueTable!$A:$A,1,0)),"어펙터밸류없음","")</f>
        <v/>
      </c>
      <c r="D361" s="1">
        <v>1</v>
      </c>
      <c r="E361" s="1" t="str">
        <f>VLOOKUP($B361,AffectorValueTable!$1:$1048576,MATCH(AffectorValueTable!$B$1,AffectorValueTable!$1:$1,0),0)</f>
        <v>Vampire</v>
      </c>
      <c r="H361" s="1" t="str">
        <f>IF(ISBLANK(G361),"",
IF(ISERROR(FIND(",",G361)),
  IF(ISERROR(VLOOKUP(G361,ConditionValueTable!$A:$A,1,0)),"컨디션밸류없음",
  ""),
IF(ISERROR(FIND(",",G361,FIND(",",G361)+1)),
  IF(OR(ISERROR(VLOOKUP(LEFT(G361,FIND(",",G361)-1),ConditionValueTable!$A:$A,1,0)),ISERROR(VLOOKUP(TRIM(MID(G361,FIND(",",G361)+1,999)),ConditionValueTable!$A:$A,1,0))),"컨디션밸류없음",
  ""),
IF(ISERROR(FIND(",",G361,FIND(",",G361,FIND(",",G361)+1)+1)),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+1,999)),ConditionValueTable!$A:$A,1,0))),"컨디션밸류없음",
  ""),
IF(ISERROR(FIND(",",G361,FIND(",",G361,FIND(",",G361,FIND(",",G361)+1)+1)+1)),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FIND(",",G361,FIND(",",G361,FIND(",",G361)+1)+1)-FIND(",",G361,FIND(",",G361)+1)-1)),ConditionValueTable!$A:$A,1,0)),ISERROR(VLOOKUP(TRIM(MID(G361,FIND(",",G361,FIND(",",G361,FIND(",",G361)+1)+1)+1,999)),ConditionValueTable!$A:$A,1,0))),"컨디션밸류없음",
  ""),
)))))</f>
        <v/>
      </c>
      <c r="I361" s="1">
        <v>-1</v>
      </c>
      <c r="L361" s="1">
        <f t="shared" si="231"/>
        <v>0.25</v>
      </c>
      <c r="O361" s="7" t="str">
        <f t="shared" ref="O361:O365" ca="1" si="237">IF(NOT(ISBLANK(N361)),N361,
IF(ISBLANK(M361),"",
VLOOKUP(M361,OFFSET(INDIRECT("$A:$B"),0,MATCH(M$1&amp;"_Verify",INDIRECT("$1:$1"),0)-1),2,0)
))</f>
        <v/>
      </c>
      <c r="S361" s="7" t="str">
        <f t="shared" ca="1" si="219"/>
        <v/>
      </c>
    </row>
    <row r="362" spans="1:21" x14ac:dyDescent="0.3">
      <c r="A362" s="1" t="str">
        <f t="shared" si="236"/>
        <v>LP_VampireOnAttackBetter_02</v>
      </c>
      <c r="B362" s="1" t="s">
        <v>301</v>
      </c>
      <c r="C362" s="1" t="str">
        <f>IF(ISERROR(VLOOKUP(B362,AffectorValueTable!$A:$A,1,0)),"어펙터밸류없음","")</f>
        <v/>
      </c>
      <c r="D362" s="1">
        <v>2</v>
      </c>
      <c r="E362" s="1" t="str">
        <f>VLOOKUP($B362,AffectorValueTable!$1:$1048576,MATCH(AffectorValueTable!$B$1,AffectorValueTable!$1:$1,0),0)</f>
        <v>Vampire</v>
      </c>
      <c r="H362" s="1" t="str">
        <f>IF(ISBLANK(G362),"",
IF(ISERROR(FIND(",",G362)),
  IF(ISERROR(VLOOKUP(G362,ConditionValueTable!$A:$A,1,0)),"컨디션밸류없음",
  ""),
IF(ISERROR(FIND(",",G362,FIND(",",G362)+1)),
  IF(OR(ISERROR(VLOOKUP(LEFT(G362,FIND(",",G362)-1),ConditionValueTable!$A:$A,1,0)),ISERROR(VLOOKUP(TRIM(MID(G362,FIND(",",G362)+1,999)),ConditionValueTable!$A:$A,1,0))),"컨디션밸류없음",
  ""),
IF(ISERROR(FIND(",",G362,FIND(",",G362,FIND(",",G362)+1)+1)),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+1,999)),ConditionValueTable!$A:$A,1,0))),"컨디션밸류없음",
  ""),
IF(ISERROR(FIND(",",G362,FIND(",",G362,FIND(",",G362,FIND(",",G362)+1)+1)+1)),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FIND(",",G362,FIND(",",G362,FIND(",",G362)+1)+1)-FIND(",",G362,FIND(",",G362)+1)-1)),ConditionValueTable!$A:$A,1,0)),ISERROR(VLOOKUP(TRIM(MID(G362,FIND(",",G362,FIND(",",G362,FIND(",",G362)+1)+1)+1,999)),ConditionValueTable!$A:$A,1,0))),"컨디션밸류없음",
  ""),
)))))</f>
        <v/>
      </c>
      <c r="I362" s="1">
        <v>-1</v>
      </c>
      <c r="L362" s="1">
        <f t="shared" si="231"/>
        <v>0.52500000000000002</v>
      </c>
      <c r="O362" s="7" t="str">
        <f t="shared" ca="1" si="237"/>
        <v/>
      </c>
      <c r="S362" s="7" t="str">
        <f t="shared" ca="1" si="219"/>
        <v/>
      </c>
    </row>
    <row r="363" spans="1:21" x14ac:dyDescent="0.3">
      <c r="A363" s="1" t="str">
        <f t="shared" si="236"/>
        <v>LP_VampireOnAttackBetter_03</v>
      </c>
      <c r="B363" s="1" t="s">
        <v>301</v>
      </c>
      <c r="C363" s="1" t="str">
        <f>IF(ISERROR(VLOOKUP(B363,AffectorValueTable!$A:$A,1,0)),"어펙터밸류없음","")</f>
        <v/>
      </c>
      <c r="D363" s="1">
        <v>3</v>
      </c>
      <c r="E363" s="1" t="str">
        <f>VLOOKUP($B363,AffectorValueTable!$1:$1048576,MATCH(AffectorValueTable!$B$1,AffectorValueTable!$1:$1,0),0)</f>
        <v>Vampire</v>
      </c>
      <c r="H363" s="1" t="str">
        <f>IF(ISBLANK(G363),"",
IF(ISERROR(FIND(",",G363)),
  IF(ISERROR(VLOOKUP(G363,ConditionValueTable!$A:$A,1,0)),"컨디션밸류없음",
  ""),
IF(ISERROR(FIND(",",G363,FIND(",",G363)+1)),
  IF(OR(ISERROR(VLOOKUP(LEFT(G363,FIND(",",G363)-1),ConditionValueTable!$A:$A,1,0)),ISERROR(VLOOKUP(TRIM(MID(G363,FIND(",",G363)+1,999)),ConditionValueTable!$A:$A,1,0))),"컨디션밸류없음",
  ""),
IF(ISERROR(FIND(",",G363,FIND(",",G363,FIND(",",G363)+1)+1)),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+1,999)),ConditionValueTable!$A:$A,1,0))),"컨디션밸류없음",
  ""),
IF(ISERROR(FIND(",",G363,FIND(",",G363,FIND(",",G363,FIND(",",G363)+1)+1)+1)),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FIND(",",G363,FIND(",",G363,FIND(",",G363)+1)+1)-FIND(",",G363,FIND(",",G363)+1)-1)),ConditionValueTable!$A:$A,1,0)),ISERROR(VLOOKUP(TRIM(MID(G363,FIND(",",G363,FIND(",",G363,FIND(",",G363)+1)+1)+1,999)),ConditionValueTable!$A:$A,1,0))),"컨디션밸류없음",
  ""),
)))))</f>
        <v/>
      </c>
      <c r="I363" s="1">
        <v>-1</v>
      </c>
      <c r="L363" s="1">
        <f t="shared" si="231"/>
        <v>0.82500000000000007</v>
      </c>
      <c r="O363" s="7" t="str">
        <f t="shared" ca="1" si="237"/>
        <v/>
      </c>
      <c r="S363" s="7" t="str">
        <f t="shared" ca="1" si="219"/>
        <v/>
      </c>
    </row>
    <row r="364" spans="1:21" x14ac:dyDescent="0.3">
      <c r="A364" s="1" t="str">
        <f t="shared" si="236"/>
        <v>LP_VampireOnAttackBetter_04</v>
      </c>
      <c r="B364" s="1" t="s">
        <v>301</v>
      </c>
      <c r="C364" s="1" t="str">
        <f>IF(ISERROR(VLOOKUP(B364,AffectorValueTable!$A:$A,1,0)),"어펙터밸류없음","")</f>
        <v/>
      </c>
      <c r="D364" s="1">
        <v>4</v>
      </c>
      <c r="E364" s="1" t="str">
        <f>VLOOKUP($B364,AffectorValueTable!$1:$1048576,MATCH(AffectorValueTable!$B$1,AffectorValueTable!$1:$1,0),0)</f>
        <v>Vampire</v>
      </c>
      <c r="H364" s="1" t="str">
        <f>IF(ISBLANK(G364),"",
IF(ISERROR(FIND(",",G364)),
  IF(ISERROR(VLOOKUP(G364,ConditionValueTable!$A:$A,1,0)),"컨디션밸류없음",
  ""),
IF(ISERROR(FIND(",",G364,FIND(",",G364)+1)),
  IF(OR(ISERROR(VLOOKUP(LEFT(G364,FIND(",",G364)-1),ConditionValueTable!$A:$A,1,0)),ISERROR(VLOOKUP(TRIM(MID(G364,FIND(",",G364)+1,999)),ConditionValueTable!$A:$A,1,0))),"컨디션밸류없음",
  ""),
IF(ISERROR(FIND(",",G364,FIND(",",G364,FIND(",",G364)+1)+1)),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+1,999)),ConditionValueTable!$A:$A,1,0))),"컨디션밸류없음",
  ""),
IF(ISERROR(FIND(",",G364,FIND(",",G364,FIND(",",G364,FIND(",",G364)+1)+1)+1)),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FIND(",",G364,FIND(",",G364,FIND(",",G364)+1)+1)-FIND(",",G364,FIND(",",G364)+1)-1)),ConditionValueTable!$A:$A,1,0)),ISERROR(VLOOKUP(TRIM(MID(G364,FIND(",",G364,FIND(",",G364,FIND(",",G364)+1)+1)+1,999)),ConditionValueTable!$A:$A,1,0))),"컨디션밸류없음",
  ""),
)))))</f>
        <v/>
      </c>
      <c r="I364" s="1">
        <v>-1</v>
      </c>
      <c r="L364" s="1">
        <f t="shared" si="231"/>
        <v>1.1499999999999999</v>
      </c>
      <c r="O364" s="7" t="str">
        <f t="shared" ca="1" si="237"/>
        <v/>
      </c>
      <c r="S364" s="7" t="str">
        <f t="shared" ca="1" si="219"/>
        <v/>
      </c>
    </row>
    <row r="365" spans="1:21" x14ac:dyDescent="0.3">
      <c r="A365" s="1" t="str">
        <f t="shared" si="236"/>
        <v>LP_VampireOnAttackBetter_05</v>
      </c>
      <c r="B365" s="1" t="s">
        <v>301</v>
      </c>
      <c r="C365" s="1" t="str">
        <f>IF(ISERROR(VLOOKUP(B365,AffectorValueTable!$A:$A,1,0)),"어펙터밸류없음","")</f>
        <v/>
      </c>
      <c r="D365" s="1">
        <v>5</v>
      </c>
      <c r="E365" s="1" t="str">
        <f>VLOOKUP($B365,AffectorValueTable!$1:$1048576,MATCH(AffectorValueTable!$B$1,AffectorValueTable!$1:$1,0),0)</f>
        <v>Vampire</v>
      </c>
      <c r="H365" s="1" t="str">
        <f>IF(ISBLANK(G365),"",
IF(ISERROR(FIND(",",G365)),
  IF(ISERROR(VLOOKUP(G365,ConditionValueTable!$A:$A,1,0)),"컨디션밸류없음",
  ""),
IF(ISERROR(FIND(",",G365,FIND(",",G365)+1)),
  IF(OR(ISERROR(VLOOKUP(LEFT(G365,FIND(",",G365)-1),ConditionValueTable!$A:$A,1,0)),ISERROR(VLOOKUP(TRIM(MID(G365,FIND(",",G365)+1,999)),ConditionValueTable!$A:$A,1,0))),"컨디션밸류없음",
  ""),
IF(ISERROR(FIND(",",G365,FIND(",",G365,FIND(",",G365)+1)+1)),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+1,999)),ConditionValueTable!$A:$A,1,0))),"컨디션밸류없음",
  ""),
IF(ISERROR(FIND(",",G365,FIND(",",G365,FIND(",",G365,FIND(",",G365)+1)+1)+1)),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FIND(",",G365,FIND(",",G365,FIND(",",G365)+1)+1)-FIND(",",G365,FIND(",",G365)+1)-1)),ConditionValueTable!$A:$A,1,0)),ISERROR(VLOOKUP(TRIM(MID(G365,FIND(",",G365,FIND(",",G365,FIND(",",G365)+1)+1)+1,999)),ConditionValueTable!$A:$A,1,0))),"컨디션밸류없음",
  ""),
)))))</f>
        <v/>
      </c>
      <c r="I365" s="1">
        <v>-1</v>
      </c>
      <c r="L365" s="1">
        <f t="shared" si="231"/>
        <v>1.5</v>
      </c>
      <c r="O365" s="7" t="str">
        <f t="shared" ca="1" si="237"/>
        <v/>
      </c>
      <c r="S365" s="7" t="str">
        <f t="shared" ca="1" si="219"/>
        <v/>
      </c>
    </row>
    <row r="366" spans="1:21" x14ac:dyDescent="0.3">
      <c r="A366" s="1" t="str">
        <f t="shared" ref="A366:A370" si="238">B366&amp;"_"&amp;TEXT(D366,"00")</f>
        <v>LP_RecoverOnAttacked_01</v>
      </c>
      <c r="B366" s="1" t="s">
        <v>302</v>
      </c>
      <c r="C366" s="1" t="str">
        <f>IF(ISERROR(VLOOKUP(B366,AffectorValueTable!$A:$A,1,0)),"어펙터밸류없음","")</f>
        <v/>
      </c>
      <c r="D366" s="1">
        <v>1</v>
      </c>
      <c r="E366" s="1" t="str">
        <f>VLOOKUP($B366,AffectorValueTable!$1:$1048576,MATCH(AffectorValueTable!$B$1,AffectorValueTable!$1:$1,0),0)</f>
        <v>CallAffectorValue</v>
      </c>
      <c r="H366" s="1" t="str">
        <f>IF(ISBLANK(G366),"",
IF(ISERROR(FIND(",",G366)),
  IF(ISERROR(VLOOKUP(G366,ConditionValueTable!$A:$A,1,0)),"컨디션밸류없음",
  ""),
IF(ISERROR(FIND(",",G366,FIND(",",G366)+1)),
  IF(OR(ISERROR(VLOOKUP(LEFT(G366,FIND(",",G366)-1),ConditionValueTable!$A:$A,1,0)),ISERROR(VLOOKUP(TRIM(MID(G366,FIND(",",G366)+1,999)),ConditionValueTable!$A:$A,1,0))),"컨디션밸류없음",
  ""),
IF(ISERROR(FIND(",",G366,FIND(",",G366,FIND(",",G366)+1)+1)),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+1,999)),ConditionValueTable!$A:$A,1,0))),"컨디션밸류없음",
  ""),
IF(ISERROR(FIND(",",G366,FIND(",",G366,FIND(",",G366,FIND(",",G366)+1)+1)+1)),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FIND(",",G366,FIND(",",G366,FIND(",",G366)+1)+1)-FIND(",",G366,FIND(",",G366)+1)-1)),ConditionValueTable!$A:$A,1,0)),ISERROR(VLOOKUP(TRIM(MID(G366,FIND(",",G366,FIND(",",G366,FIND(",",G366)+1)+1)+1,999)),ConditionValueTable!$A:$A,1,0))),"컨디션밸류없음",
  ""),
)))))</f>
        <v/>
      </c>
      <c r="I366" s="1">
        <v>-1</v>
      </c>
      <c r="O366" s="7" t="str">
        <f t="shared" ref="O366:O370" ca="1" si="239">IF(NOT(ISBLANK(N366)),N366,
IF(ISBLANK(M366),"",
VLOOKUP(M366,OFFSET(INDIRECT("$A:$B"),0,MATCH(M$1&amp;"_Verify",INDIRECT("$1:$1"),0)-1),2,0)
))</f>
        <v/>
      </c>
      <c r="Q366" s="1" t="s">
        <v>225</v>
      </c>
      <c r="S366" s="7">
        <f t="shared" ca="1" si="219"/>
        <v>4</v>
      </c>
      <c r="U366" s="1" t="s">
        <v>303</v>
      </c>
    </row>
    <row r="367" spans="1:21" x14ac:dyDescent="0.3">
      <c r="A367" s="1" t="str">
        <f t="shared" si="238"/>
        <v>LP_RecoverOnAttacked_02</v>
      </c>
      <c r="B367" s="1" t="s">
        <v>302</v>
      </c>
      <c r="C367" s="1" t="str">
        <f>IF(ISERROR(VLOOKUP(B367,AffectorValueTable!$A:$A,1,0)),"어펙터밸류없음","")</f>
        <v/>
      </c>
      <c r="D367" s="1">
        <v>2</v>
      </c>
      <c r="E367" s="1" t="str">
        <f>VLOOKUP($B367,AffectorValueTable!$1:$1048576,MATCH(AffectorValueTable!$B$1,AffectorValueTable!$1:$1,0),0)</f>
        <v>CallAffectorValue</v>
      </c>
      <c r="H367" s="1" t="str">
        <f>IF(ISBLANK(G367),"",
IF(ISERROR(FIND(",",G367)),
  IF(ISERROR(VLOOKUP(G367,ConditionValueTable!$A:$A,1,0)),"컨디션밸류없음",
  ""),
IF(ISERROR(FIND(",",G367,FIND(",",G367)+1)),
  IF(OR(ISERROR(VLOOKUP(LEFT(G367,FIND(",",G367)-1),ConditionValueTable!$A:$A,1,0)),ISERROR(VLOOKUP(TRIM(MID(G367,FIND(",",G367)+1,999)),ConditionValueTable!$A:$A,1,0))),"컨디션밸류없음",
  ""),
IF(ISERROR(FIND(",",G367,FIND(",",G367,FIND(",",G367)+1)+1)),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+1,999)),ConditionValueTable!$A:$A,1,0))),"컨디션밸류없음",
  ""),
IF(ISERROR(FIND(",",G367,FIND(",",G367,FIND(",",G367,FIND(",",G367)+1)+1)+1)),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FIND(",",G367,FIND(",",G367,FIND(",",G367)+1)+1)-FIND(",",G367,FIND(",",G367)+1)-1)),ConditionValueTable!$A:$A,1,0)),ISERROR(VLOOKUP(TRIM(MID(G367,FIND(",",G367,FIND(",",G367,FIND(",",G367)+1)+1)+1,999)),ConditionValueTable!$A:$A,1,0))),"컨디션밸류없음",
  ""),
)))))</f>
        <v/>
      </c>
      <c r="I367" s="1">
        <v>-1</v>
      </c>
      <c r="O367" s="7" t="str">
        <f t="shared" ca="1" si="239"/>
        <v/>
      </c>
      <c r="Q367" s="1" t="s">
        <v>225</v>
      </c>
      <c r="S367" s="7">
        <f t="shared" ca="1" si="219"/>
        <v>4</v>
      </c>
      <c r="U367" s="1" t="s">
        <v>303</v>
      </c>
    </row>
    <row r="368" spans="1:21" x14ac:dyDescent="0.3">
      <c r="A368" s="1" t="str">
        <f t="shared" si="238"/>
        <v>LP_RecoverOnAttacked_03</v>
      </c>
      <c r="B368" s="1" t="s">
        <v>302</v>
      </c>
      <c r="C368" s="1" t="str">
        <f>IF(ISERROR(VLOOKUP(B368,AffectorValueTable!$A:$A,1,0)),"어펙터밸류없음","")</f>
        <v/>
      </c>
      <c r="D368" s="1">
        <v>3</v>
      </c>
      <c r="E368" s="1" t="str">
        <f>VLOOKUP($B368,AffectorValueTable!$1:$1048576,MATCH(AffectorValueTable!$B$1,AffectorValueTable!$1:$1,0),0)</f>
        <v>CallAffectorValue</v>
      </c>
      <c r="H368" s="1" t="str">
        <f>IF(ISBLANK(G368),"",
IF(ISERROR(FIND(",",G368)),
  IF(ISERROR(VLOOKUP(G368,ConditionValueTable!$A:$A,1,0)),"컨디션밸류없음",
  ""),
IF(ISERROR(FIND(",",G368,FIND(",",G368)+1)),
  IF(OR(ISERROR(VLOOKUP(LEFT(G368,FIND(",",G368)-1),ConditionValueTable!$A:$A,1,0)),ISERROR(VLOOKUP(TRIM(MID(G368,FIND(",",G368)+1,999)),ConditionValueTable!$A:$A,1,0))),"컨디션밸류없음",
  ""),
IF(ISERROR(FIND(",",G368,FIND(",",G368,FIND(",",G368)+1)+1)),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+1,999)),ConditionValueTable!$A:$A,1,0))),"컨디션밸류없음",
  ""),
IF(ISERROR(FIND(",",G368,FIND(",",G368,FIND(",",G368,FIND(",",G368)+1)+1)+1)),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FIND(",",G368,FIND(",",G368,FIND(",",G368)+1)+1)-FIND(",",G368,FIND(",",G368)+1)-1)),ConditionValueTable!$A:$A,1,0)),ISERROR(VLOOKUP(TRIM(MID(G368,FIND(",",G368,FIND(",",G368,FIND(",",G368)+1)+1)+1,999)),ConditionValueTable!$A:$A,1,0))),"컨디션밸류없음",
  ""),
)))))</f>
        <v/>
      </c>
      <c r="I368" s="1">
        <v>-1</v>
      </c>
      <c r="O368" s="7" t="str">
        <f t="shared" ca="1" si="239"/>
        <v/>
      </c>
      <c r="Q368" s="1" t="s">
        <v>225</v>
      </c>
      <c r="S368" s="7">
        <f t="shared" ca="1" si="219"/>
        <v>4</v>
      </c>
      <c r="U368" s="1" t="s">
        <v>303</v>
      </c>
    </row>
    <row r="369" spans="1:21" x14ac:dyDescent="0.3">
      <c r="A369" s="1" t="str">
        <f t="shared" si="238"/>
        <v>LP_RecoverOnAttacked_04</v>
      </c>
      <c r="B369" s="1" t="s">
        <v>302</v>
      </c>
      <c r="C369" s="1" t="str">
        <f>IF(ISERROR(VLOOKUP(B369,AffectorValueTable!$A:$A,1,0)),"어펙터밸류없음","")</f>
        <v/>
      </c>
      <c r="D369" s="1">
        <v>4</v>
      </c>
      <c r="E369" s="1" t="str">
        <f>VLOOKUP($B369,AffectorValueTable!$1:$1048576,MATCH(AffectorValueTable!$B$1,AffectorValueTable!$1:$1,0),0)</f>
        <v>CallAffectorValue</v>
      </c>
      <c r="H369" s="1" t="str">
        <f>IF(ISBLANK(G369),"",
IF(ISERROR(FIND(",",G369)),
  IF(ISERROR(VLOOKUP(G369,ConditionValueTable!$A:$A,1,0)),"컨디션밸류없음",
  ""),
IF(ISERROR(FIND(",",G369,FIND(",",G369)+1)),
  IF(OR(ISERROR(VLOOKUP(LEFT(G369,FIND(",",G369)-1),ConditionValueTable!$A:$A,1,0)),ISERROR(VLOOKUP(TRIM(MID(G369,FIND(",",G369)+1,999)),ConditionValueTable!$A:$A,1,0))),"컨디션밸류없음",
  ""),
IF(ISERROR(FIND(",",G369,FIND(",",G369,FIND(",",G369)+1)+1)),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+1,999)),ConditionValueTable!$A:$A,1,0))),"컨디션밸류없음",
  ""),
IF(ISERROR(FIND(",",G369,FIND(",",G369,FIND(",",G369,FIND(",",G369)+1)+1)+1)),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FIND(",",G369,FIND(",",G369,FIND(",",G369)+1)+1)-FIND(",",G369,FIND(",",G369)+1)-1)),ConditionValueTable!$A:$A,1,0)),ISERROR(VLOOKUP(TRIM(MID(G369,FIND(",",G369,FIND(",",G369,FIND(",",G369)+1)+1)+1,999)),ConditionValueTable!$A:$A,1,0))),"컨디션밸류없음",
  ""),
)))))</f>
        <v/>
      </c>
      <c r="I369" s="1">
        <v>-1</v>
      </c>
      <c r="O369" s="7" t="str">
        <f t="shared" ca="1" si="239"/>
        <v/>
      </c>
      <c r="Q369" s="1" t="s">
        <v>225</v>
      </c>
      <c r="S369" s="7">
        <f t="shared" ca="1" si="219"/>
        <v>4</v>
      </c>
      <c r="U369" s="1" t="s">
        <v>303</v>
      </c>
    </row>
    <row r="370" spans="1:21" x14ac:dyDescent="0.3">
      <c r="A370" s="1" t="str">
        <f t="shared" si="238"/>
        <v>LP_RecoverOnAttacked_05</v>
      </c>
      <c r="B370" s="1" t="s">
        <v>302</v>
      </c>
      <c r="C370" s="1" t="str">
        <f>IF(ISERROR(VLOOKUP(B370,AffectorValueTable!$A:$A,1,0)),"어펙터밸류없음","")</f>
        <v/>
      </c>
      <c r="D370" s="1">
        <v>5</v>
      </c>
      <c r="E370" s="1" t="str">
        <f>VLOOKUP($B370,AffectorValueTable!$1:$1048576,MATCH(AffectorValueTable!$B$1,AffectorValueTable!$1:$1,0),0)</f>
        <v>CallAffectorValue</v>
      </c>
      <c r="H370" s="1" t="str">
        <f>IF(ISBLANK(G370),"",
IF(ISERROR(FIND(",",G370)),
  IF(ISERROR(VLOOKUP(G370,ConditionValueTable!$A:$A,1,0)),"컨디션밸류없음",
  ""),
IF(ISERROR(FIND(",",G370,FIND(",",G370)+1)),
  IF(OR(ISERROR(VLOOKUP(LEFT(G370,FIND(",",G370)-1),ConditionValueTable!$A:$A,1,0)),ISERROR(VLOOKUP(TRIM(MID(G370,FIND(",",G370)+1,999)),ConditionValueTable!$A:$A,1,0))),"컨디션밸류없음",
  ""),
IF(ISERROR(FIND(",",G370,FIND(",",G370,FIND(",",G370)+1)+1)),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+1,999)),ConditionValueTable!$A:$A,1,0))),"컨디션밸류없음",
  ""),
IF(ISERROR(FIND(",",G370,FIND(",",G370,FIND(",",G370,FIND(",",G370)+1)+1)+1)),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FIND(",",G370,FIND(",",G370,FIND(",",G370)+1)+1)-FIND(",",G370,FIND(",",G370)+1)-1)),ConditionValueTable!$A:$A,1,0)),ISERROR(VLOOKUP(TRIM(MID(G370,FIND(",",G370,FIND(",",G370,FIND(",",G370)+1)+1)+1,999)),ConditionValueTable!$A:$A,1,0))),"컨디션밸류없음",
  ""),
)))))</f>
        <v/>
      </c>
      <c r="I370" s="1">
        <v>-1</v>
      </c>
      <c r="O370" s="7" t="str">
        <f t="shared" ca="1" si="239"/>
        <v/>
      </c>
      <c r="Q370" s="1" t="s">
        <v>225</v>
      </c>
      <c r="S370" s="7">
        <f t="shared" ca="1" si="219"/>
        <v>4</v>
      </c>
      <c r="U370" s="1" t="s">
        <v>303</v>
      </c>
    </row>
    <row r="371" spans="1:21" x14ac:dyDescent="0.3">
      <c r="A371" s="1" t="str">
        <f t="shared" ref="A371:A375" si="240">B371&amp;"_"&amp;TEXT(D371,"00")</f>
        <v>LP_RecoverOnAttacked_Heal_01</v>
      </c>
      <c r="B371" s="1" t="s">
        <v>303</v>
      </c>
      <c r="C371" s="1" t="str">
        <f>IF(ISERROR(VLOOKUP(B371,AffectorValueTable!$A:$A,1,0)),"어펙터밸류없음","")</f>
        <v/>
      </c>
      <c r="D371" s="1">
        <v>1</v>
      </c>
      <c r="E371" s="1" t="str">
        <f>VLOOKUP($B371,AffectorValueTable!$1:$1048576,MATCH(AffectorValueTable!$B$1,AffectorValueTable!$1:$1,0),0)</f>
        <v>HealOverTime</v>
      </c>
      <c r="H371" s="1" t="str">
        <f>IF(ISBLANK(G371),"",
IF(ISERROR(FIND(",",G371)),
  IF(ISERROR(VLOOKUP(G371,ConditionValueTable!$A:$A,1,0)),"컨디션밸류없음",
  ""),
IF(ISERROR(FIND(",",G371,FIND(",",G371)+1)),
  IF(OR(ISERROR(VLOOKUP(LEFT(G371,FIND(",",G371)-1),ConditionValueTable!$A:$A,1,0)),ISERROR(VLOOKUP(TRIM(MID(G371,FIND(",",G371)+1,999)),ConditionValueTable!$A:$A,1,0))),"컨디션밸류없음",
  ""),
IF(ISERROR(FIND(",",G371,FIND(",",G371,FIND(",",G371)+1)+1)),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+1,999)),ConditionValueTable!$A:$A,1,0))),"컨디션밸류없음",
  ""),
IF(ISERROR(FIND(",",G371,FIND(",",G371,FIND(",",G371,FIND(",",G371)+1)+1)+1)),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FIND(",",G371,FIND(",",G371,FIND(",",G371)+1)+1)-FIND(",",G371,FIND(",",G371)+1)-1)),ConditionValueTable!$A:$A,1,0)),ISERROR(VLOOKUP(TRIM(MID(G371,FIND(",",G371,FIND(",",G371,FIND(",",G371)+1)+1)+1,999)),ConditionValueTable!$A:$A,1,0))),"컨디션밸류없음",
  ""),
)))))</f>
        <v/>
      </c>
      <c r="I371" s="1">
        <f t="shared" ref="I371:I375" si="241">J371*5+0.1</f>
        <v>4.6999999999999984</v>
      </c>
      <c r="J371" s="1">
        <f t="shared" ref="J371:J374" si="242">J372+0.08</f>
        <v>0.91999999999999982</v>
      </c>
      <c r="L371" s="1">
        <v>8.8888888888888892E-2</v>
      </c>
      <c r="O371" s="7" t="str">
        <f t="shared" ref="O371:O375" ca="1" si="243">IF(NOT(ISBLANK(N371)),N371,
IF(ISBLANK(M371),"",
VLOOKUP(M371,OFFSET(INDIRECT("$A:$B"),0,MATCH(M$1&amp;"_Verify",INDIRECT("$1:$1"),0)-1),2,0)
))</f>
        <v/>
      </c>
      <c r="S371" s="7" t="str">
        <f t="shared" ca="1" si="219"/>
        <v/>
      </c>
    </row>
    <row r="372" spans="1:21" x14ac:dyDescent="0.3">
      <c r="A372" s="1" t="str">
        <f t="shared" si="240"/>
        <v>LP_RecoverOnAttacked_Heal_02</v>
      </c>
      <c r="B372" s="1" t="s">
        <v>303</v>
      </c>
      <c r="C372" s="1" t="str">
        <f>IF(ISERROR(VLOOKUP(B372,AffectorValueTable!$A:$A,1,0)),"어펙터밸류없음","")</f>
        <v/>
      </c>
      <c r="D372" s="1">
        <v>2</v>
      </c>
      <c r="E372" s="1" t="str">
        <f>VLOOKUP($B372,AffectorValueTable!$1:$1048576,MATCH(AffectorValueTable!$B$1,AffectorValueTable!$1:$1,0),0)</f>
        <v>HealOverTime</v>
      </c>
      <c r="H372" s="1" t="str">
        <f>IF(ISBLANK(G372),"",
IF(ISERROR(FIND(",",G372)),
  IF(ISERROR(VLOOKUP(G372,ConditionValueTable!$A:$A,1,0)),"컨디션밸류없음",
  ""),
IF(ISERROR(FIND(",",G372,FIND(",",G372)+1)),
  IF(OR(ISERROR(VLOOKUP(LEFT(G372,FIND(",",G372)-1),ConditionValueTable!$A:$A,1,0)),ISERROR(VLOOKUP(TRIM(MID(G372,FIND(",",G372)+1,999)),ConditionValueTable!$A:$A,1,0))),"컨디션밸류없음",
  ""),
IF(ISERROR(FIND(",",G372,FIND(",",G372,FIND(",",G372)+1)+1)),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+1,999)),ConditionValueTable!$A:$A,1,0))),"컨디션밸류없음",
  ""),
IF(ISERROR(FIND(",",G372,FIND(",",G372,FIND(",",G372,FIND(",",G372)+1)+1)+1)),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FIND(",",G372,FIND(",",G372,FIND(",",G372)+1)+1)-FIND(",",G372,FIND(",",G372)+1)-1)),ConditionValueTable!$A:$A,1,0)),ISERROR(VLOOKUP(TRIM(MID(G372,FIND(",",G372,FIND(",",G372,FIND(",",G372)+1)+1)+1,999)),ConditionValueTable!$A:$A,1,0))),"컨디션밸류없음",
  ""),
)))))</f>
        <v/>
      </c>
      <c r="I372" s="1">
        <f t="shared" si="241"/>
        <v>4.2999999999999989</v>
      </c>
      <c r="J372" s="1">
        <f t="shared" si="242"/>
        <v>0.83999999999999986</v>
      </c>
      <c r="L372" s="1">
        <v>0.12537313432835823</v>
      </c>
      <c r="O372" s="7" t="str">
        <f t="shared" ca="1" si="243"/>
        <v/>
      </c>
      <c r="S372" s="7" t="str">
        <f t="shared" ca="1" si="219"/>
        <v/>
      </c>
    </row>
    <row r="373" spans="1:21" x14ac:dyDescent="0.3">
      <c r="A373" s="1" t="str">
        <f t="shared" si="240"/>
        <v>LP_RecoverOnAttacked_Heal_03</v>
      </c>
      <c r="B373" s="1" t="s">
        <v>303</v>
      </c>
      <c r="C373" s="1" t="str">
        <f>IF(ISERROR(VLOOKUP(B373,AffectorValueTable!$A:$A,1,0)),"어펙터밸류없음","")</f>
        <v/>
      </c>
      <c r="D373" s="1">
        <v>3</v>
      </c>
      <c r="E373" s="1" t="str">
        <f>VLOOKUP($B373,AffectorValueTable!$1:$1048576,MATCH(AffectorValueTable!$B$1,AffectorValueTable!$1:$1,0),0)</f>
        <v>HealOverTime</v>
      </c>
      <c r="H373" s="1" t="str">
        <f>IF(ISBLANK(G373),"",
IF(ISERROR(FIND(",",G373)),
  IF(ISERROR(VLOOKUP(G373,ConditionValueTable!$A:$A,1,0)),"컨디션밸류없음",
  ""),
IF(ISERROR(FIND(",",G373,FIND(",",G373)+1)),
  IF(OR(ISERROR(VLOOKUP(LEFT(G373,FIND(",",G373)-1),ConditionValueTable!$A:$A,1,0)),ISERROR(VLOOKUP(TRIM(MID(G373,FIND(",",G373)+1,999)),ConditionValueTable!$A:$A,1,0))),"컨디션밸류없음",
  ""),
IF(ISERROR(FIND(",",G373,FIND(",",G373,FIND(",",G373)+1)+1)),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+1,999)),ConditionValueTable!$A:$A,1,0))),"컨디션밸류없음",
  ""),
IF(ISERROR(FIND(",",G373,FIND(",",G373,FIND(",",G373,FIND(",",G373)+1)+1)+1)),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FIND(",",G373,FIND(",",G373,FIND(",",G373)+1)+1)-FIND(",",G373,FIND(",",G373)+1)-1)),ConditionValueTable!$A:$A,1,0)),ISERROR(VLOOKUP(TRIM(MID(G373,FIND(",",G373,FIND(",",G373,FIND(",",G373)+1)+1)+1,999)),ConditionValueTable!$A:$A,1,0))),"컨디션밸류없음",
  ""),
)))))</f>
        <v/>
      </c>
      <c r="I373" s="1">
        <f t="shared" si="241"/>
        <v>3.8999999999999995</v>
      </c>
      <c r="J373" s="1">
        <f t="shared" si="242"/>
        <v>0.7599999999999999</v>
      </c>
      <c r="L373" s="1">
        <v>0.14505494505494507</v>
      </c>
      <c r="O373" s="7" t="str">
        <f t="shared" ca="1" si="243"/>
        <v/>
      </c>
      <c r="S373" s="7" t="str">
        <f t="shared" ca="1" si="219"/>
        <v/>
      </c>
    </row>
    <row r="374" spans="1:21" x14ac:dyDescent="0.3">
      <c r="A374" s="1" t="str">
        <f t="shared" si="240"/>
        <v>LP_RecoverOnAttacked_Heal_04</v>
      </c>
      <c r="B374" s="1" t="s">
        <v>303</v>
      </c>
      <c r="C374" s="1" t="str">
        <f>IF(ISERROR(VLOOKUP(B374,AffectorValueTable!$A:$A,1,0)),"어펙터밸류없음","")</f>
        <v/>
      </c>
      <c r="D374" s="1">
        <v>4</v>
      </c>
      <c r="E374" s="1" t="str">
        <f>VLOOKUP($B374,AffectorValueTable!$1:$1048576,MATCH(AffectorValueTable!$B$1,AffectorValueTable!$1:$1,0),0)</f>
        <v>HealOverTime</v>
      </c>
      <c r="H374" s="1" t="str">
        <f>IF(ISBLANK(G374),"",
IF(ISERROR(FIND(",",G374)),
  IF(ISERROR(VLOOKUP(G374,ConditionValueTable!$A:$A,1,0)),"컨디션밸류없음",
  ""),
IF(ISERROR(FIND(",",G374,FIND(",",G374)+1)),
  IF(OR(ISERROR(VLOOKUP(LEFT(G374,FIND(",",G374)-1),ConditionValueTable!$A:$A,1,0)),ISERROR(VLOOKUP(TRIM(MID(G374,FIND(",",G374)+1,999)),ConditionValueTable!$A:$A,1,0))),"컨디션밸류없음",
  ""),
IF(ISERROR(FIND(",",G374,FIND(",",G374,FIND(",",G374)+1)+1)),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+1,999)),ConditionValueTable!$A:$A,1,0))),"컨디션밸류없음",
  ""),
IF(ISERROR(FIND(",",G374,FIND(",",G374,FIND(",",G374,FIND(",",G374)+1)+1)+1)),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FIND(",",G374,FIND(",",G374,FIND(",",G374)+1)+1)-FIND(",",G374,FIND(",",G374)+1)-1)),ConditionValueTable!$A:$A,1,0)),ISERROR(VLOOKUP(TRIM(MID(G374,FIND(",",G374,FIND(",",G374,FIND(",",G374)+1)+1)+1,999)),ConditionValueTable!$A:$A,1,0))),"컨디션밸류없음",
  ""),
)))))</f>
        <v/>
      </c>
      <c r="I374" s="1">
        <f t="shared" si="241"/>
        <v>3.4999999999999996</v>
      </c>
      <c r="J374" s="1">
        <f t="shared" si="242"/>
        <v>0.67999999999999994</v>
      </c>
      <c r="L374" s="1">
        <v>0.15726495726495726</v>
      </c>
      <c r="O374" s="7" t="str">
        <f t="shared" ca="1" si="243"/>
        <v/>
      </c>
      <c r="S374" s="7" t="str">
        <f t="shared" ca="1" si="219"/>
        <v/>
      </c>
    </row>
    <row r="375" spans="1:21" x14ac:dyDescent="0.3">
      <c r="A375" s="1" t="str">
        <f t="shared" si="240"/>
        <v>LP_RecoverOnAttacked_Heal_05</v>
      </c>
      <c r="B375" s="1" t="s">
        <v>303</v>
      </c>
      <c r="C375" s="1" t="str">
        <f>IF(ISERROR(VLOOKUP(B375,AffectorValueTable!$A:$A,1,0)),"어펙터밸류없음","")</f>
        <v/>
      </c>
      <c r="D375" s="1">
        <v>5</v>
      </c>
      <c r="E375" s="1" t="str">
        <f>VLOOKUP($B375,AffectorValueTable!$1:$1048576,MATCH(AffectorValueTable!$B$1,AffectorValueTable!$1:$1,0),0)</f>
        <v>HealOverTime</v>
      </c>
      <c r="H375" s="1" t="str">
        <f>IF(ISBLANK(G375),"",
IF(ISERROR(FIND(",",G375)),
  IF(ISERROR(VLOOKUP(G375,ConditionValueTable!$A:$A,1,0)),"컨디션밸류없음",
  ""),
IF(ISERROR(FIND(",",G375,FIND(",",G375)+1)),
  IF(OR(ISERROR(VLOOKUP(LEFT(G375,FIND(",",G375)-1),ConditionValueTable!$A:$A,1,0)),ISERROR(VLOOKUP(TRIM(MID(G375,FIND(",",G375)+1,999)),ConditionValueTable!$A:$A,1,0))),"컨디션밸류없음",
  ""),
IF(ISERROR(FIND(",",G375,FIND(",",G375,FIND(",",G375)+1)+1)),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+1,999)),ConditionValueTable!$A:$A,1,0))),"컨디션밸류없음",
  ""),
IF(ISERROR(FIND(",",G375,FIND(",",G375,FIND(",",G375,FIND(",",G375)+1)+1)+1)),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FIND(",",G375,FIND(",",G375,FIND(",",G375)+1)+1)-FIND(",",G375,FIND(",",G375)+1)-1)),ConditionValueTable!$A:$A,1,0)),ISERROR(VLOOKUP(TRIM(MID(G375,FIND(",",G375,FIND(",",G375,FIND(",",G375)+1)+1)+1,999)),ConditionValueTable!$A:$A,1,0))),"컨디션밸류없음",
  ""),
)))))</f>
        <v/>
      </c>
      <c r="I375" s="1">
        <f t="shared" si="241"/>
        <v>3.1</v>
      </c>
      <c r="J375" s="1">
        <v>0.6</v>
      </c>
      <c r="L375" s="1">
        <v>0.16551724137931034</v>
      </c>
      <c r="O375" s="7" t="str">
        <f t="shared" ca="1" si="243"/>
        <v/>
      </c>
      <c r="S375" s="7" t="str">
        <f t="shared" ca="1" si="219"/>
        <v/>
      </c>
    </row>
    <row r="376" spans="1:21" x14ac:dyDescent="0.3">
      <c r="A376" s="1" t="str">
        <f t="shared" ref="A376:A380" si="244">B376&amp;"_"&amp;TEXT(D376,"00")</f>
        <v>LP_ReflectOnAttacked_01</v>
      </c>
      <c r="B376" s="1" t="s">
        <v>306</v>
      </c>
      <c r="C376" s="1" t="str">
        <f>IF(ISERROR(VLOOKUP(B376,AffectorValueTable!$A:$A,1,0)),"어펙터밸류없음","")</f>
        <v/>
      </c>
      <c r="D376" s="1">
        <v>1</v>
      </c>
      <c r="E376" s="1" t="str">
        <f>VLOOKUP($B376,AffectorValueTable!$1:$1048576,MATCH(AffectorValueTable!$B$1,AffectorValueTable!$1:$1,0),0)</f>
        <v>ReflectDamage</v>
      </c>
      <c r="H376" s="1" t="str">
        <f>IF(ISBLANK(G376),"",
IF(ISERROR(FIND(",",G376)),
  IF(ISERROR(VLOOKUP(G376,ConditionValueTable!$A:$A,1,0)),"컨디션밸류없음",
  ""),
IF(ISERROR(FIND(",",G376,FIND(",",G376)+1)),
  IF(OR(ISERROR(VLOOKUP(LEFT(G376,FIND(",",G376)-1),ConditionValueTable!$A:$A,1,0)),ISERROR(VLOOKUP(TRIM(MID(G376,FIND(",",G376)+1,999)),ConditionValueTable!$A:$A,1,0))),"컨디션밸류없음",
  ""),
IF(ISERROR(FIND(",",G376,FIND(",",G376,FIND(",",G376)+1)+1)),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+1,999)),ConditionValueTable!$A:$A,1,0))),"컨디션밸류없음",
  ""),
IF(ISERROR(FIND(",",G376,FIND(",",G376,FIND(",",G376,FIND(",",G376)+1)+1)+1)),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FIND(",",G376,FIND(",",G376,FIND(",",G376)+1)+1)-FIND(",",G376,FIND(",",G376)+1)-1)),ConditionValueTable!$A:$A,1,0)),ISERROR(VLOOKUP(TRIM(MID(G376,FIND(",",G376,FIND(",",G376,FIND(",",G376)+1)+1)+1,999)),ConditionValueTable!$A:$A,1,0))),"컨디션밸류없음",
  ""),
)))))</f>
        <v/>
      </c>
      <c r="I376" s="1">
        <v>-1</v>
      </c>
      <c r="J376" s="1">
        <v>0.93377528089887663</v>
      </c>
      <c r="O376" s="7" t="str">
        <f t="shared" ref="O376:O380" ca="1" si="245">IF(NOT(ISBLANK(N376)),N376,
IF(ISBLANK(M376),"",
VLOOKUP(M376,OFFSET(INDIRECT("$A:$B"),0,MATCH(M$1&amp;"_Verify",INDIRECT("$1:$1"),0)-1),2,0)
))</f>
        <v/>
      </c>
      <c r="S376" s="7" t="str">
        <f t="shared" ref="S376:S443" ca="1" si="246">IF(NOT(ISBLANK(R376)),R376,
IF(ISBLANK(Q376),"",
VLOOKUP(Q376,OFFSET(INDIRECT("$A:$B"),0,MATCH(Q$1&amp;"_Verify",INDIRECT("$1:$1"),0)-1),2,0)
))</f>
        <v/>
      </c>
    </row>
    <row r="377" spans="1:21" x14ac:dyDescent="0.3">
      <c r="A377" s="1" t="str">
        <f t="shared" si="244"/>
        <v>LP_ReflectOnAttacked_02</v>
      </c>
      <c r="B377" s="1" t="s">
        <v>306</v>
      </c>
      <c r="C377" s="1" t="str">
        <f>IF(ISERROR(VLOOKUP(B377,AffectorValueTable!$A:$A,1,0)),"어펙터밸류없음","")</f>
        <v/>
      </c>
      <c r="D377" s="1">
        <v>2</v>
      </c>
      <c r="E377" s="1" t="str">
        <f>VLOOKUP($B377,AffectorValueTable!$1:$1048576,MATCH(AffectorValueTable!$B$1,AffectorValueTable!$1:$1,0),0)</f>
        <v>ReflectDamage</v>
      </c>
      <c r="H377" s="1" t="str">
        <f>IF(ISBLANK(G377),"",
IF(ISERROR(FIND(",",G377)),
  IF(ISERROR(VLOOKUP(G377,ConditionValueTable!$A:$A,1,0)),"컨디션밸류없음",
  ""),
IF(ISERROR(FIND(",",G377,FIND(",",G377)+1)),
  IF(OR(ISERROR(VLOOKUP(LEFT(G377,FIND(",",G377)-1),ConditionValueTable!$A:$A,1,0)),ISERROR(VLOOKUP(TRIM(MID(G377,FIND(",",G377)+1,999)),ConditionValueTable!$A:$A,1,0))),"컨디션밸류없음",
  ""),
IF(ISERROR(FIND(",",G377,FIND(",",G377,FIND(",",G377)+1)+1)),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+1,999)),ConditionValueTable!$A:$A,1,0))),"컨디션밸류없음",
  ""),
IF(ISERROR(FIND(",",G377,FIND(",",G377,FIND(",",G377,FIND(",",G377)+1)+1)+1)),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FIND(",",G377,FIND(",",G377,FIND(",",G377)+1)+1)-FIND(",",G377,FIND(",",G377)+1)-1)),ConditionValueTable!$A:$A,1,0)),ISERROR(VLOOKUP(TRIM(MID(G377,FIND(",",G377,FIND(",",G377,FIND(",",G377)+1)+1)+1,999)),ConditionValueTable!$A:$A,1,0))),"컨디션밸류없음",
  ""),
)))))</f>
        <v/>
      </c>
      <c r="I377" s="1">
        <v>-1</v>
      </c>
      <c r="J377" s="1">
        <v>2.2014964610717898</v>
      </c>
      <c r="O377" s="7" t="str">
        <f t="shared" ca="1" si="245"/>
        <v/>
      </c>
      <c r="S377" s="7" t="str">
        <f t="shared" ca="1" si="246"/>
        <v/>
      </c>
    </row>
    <row r="378" spans="1:21" x14ac:dyDescent="0.3">
      <c r="A378" s="1" t="str">
        <f t="shared" si="244"/>
        <v>LP_ReflectOnAttacked_03</v>
      </c>
      <c r="B378" s="1" t="s">
        <v>306</v>
      </c>
      <c r="C378" s="1" t="str">
        <f>IF(ISERROR(VLOOKUP(B378,AffectorValueTable!$A:$A,1,0)),"어펙터밸류없음","")</f>
        <v/>
      </c>
      <c r="D378" s="1">
        <v>3</v>
      </c>
      <c r="E378" s="1" t="str">
        <f>VLOOKUP($B378,AffectorValueTable!$1:$1048576,MATCH(AffectorValueTable!$B$1,AffectorValueTable!$1:$1,0),0)</f>
        <v>ReflectDamage</v>
      </c>
      <c r="H378" s="1" t="str">
        <f>IF(ISBLANK(G378),"",
IF(ISERROR(FIND(",",G378)),
  IF(ISERROR(VLOOKUP(G378,ConditionValueTable!$A:$A,1,0)),"컨디션밸류없음",
  ""),
IF(ISERROR(FIND(",",G378,FIND(",",G378)+1)),
  IF(OR(ISERROR(VLOOKUP(LEFT(G378,FIND(",",G378)-1),ConditionValueTable!$A:$A,1,0)),ISERROR(VLOOKUP(TRIM(MID(G378,FIND(",",G378)+1,999)),ConditionValueTable!$A:$A,1,0))),"컨디션밸류없음",
  ""),
IF(ISERROR(FIND(",",G378,FIND(",",G378,FIND(",",G378)+1)+1)),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+1,999)),ConditionValueTable!$A:$A,1,0))),"컨디션밸류없음",
  ""),
IF(ISERROR(FIND(",",G378,FIND(",",G378,FIND(",",G378,FIND(",",G378)+1)+1)+1)),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FIND(",",G378,FIND(",",G378,FIND(",",G378)+1)+1)-FIND(",",G378,FIND(",",G378)+1)-1)),ConditionValueTable!$A:$A,1,0)),ISERROR(VLOOKUP(TRIM(MID(G378,FIND(",",G378,FIND(",",G378,FIND(",",G378)+1)+1)+1,999)),ConditionValueTable!$A:$A,1,0))),"컨디션밸류없음",
  ""),
)))))</f>
        <v/>
      </c>
      <c r="I378" s="1">
        <v>-1</v>
      </c>
      <c r="J378" s="1">
        <v>3.8477338195077495</v>
      </c>
      <c r="O378" s="7" t="str">
        <f t="shared" ca="1" si="245"/>
        <v/>
      </c>
      <c r="S378" s="7" t="str">
        <f t="shared" ca="1" si="246"/>
        <v/>
      </c>
    </row>
    <row r="379" spans="1:21" x14ac:dyDescent="0.3">
      <c r="A379" s="1" t="str">
        <f t="shared" si="244"/>
        <v>LP_ReflectOnAttacked_04</v>
      </c>
      <c r="B379" s="1" t="s">
        <v>306</v>
      </c>
      <c r="C379" s="1" t="str">
        <f>IF(ISERROR(VLOOKUP(B379,AffectorValueTable!$A:$A,1,0)),"어펙터밸류없음","")</f>
        <v/>
      </c>
      <c r="D379" s="1">
        <v>4</v>
      </c>
      <c r="E379" s="1" t="str">
        <f>VLOOKUP($B379,AffectorValueTable!$1:$1048576,MATCH(AffectorValueTable!$B$1,AffectorValueTable!$1:$1,0),0)</f>
        <v>ReflectDamage</v>
      </c>
      <c r="H379" s="1" t="str">
        <f>IF(ISBLANK(G379),"",
IF(ISERROR(FIND(",",G379)),
  IF(ISERROR(VLOOKUP(G379,ConditionValueTable!$A:$A,1,0)),"컨디션밸류없음",
  ""),
IF(ISERROR(FIND(",",G379,FIND(",",G379)+1)),
  IF(OR(ISERROR(VLOOKUP(LEFT(G379,FIND(",",G379)-1),ConditionValueTable!$A:$A,1,0)),ISERROR(VLOOKUP(TRIM(MID(G379,FIND(",",G379)+1,999)),ConditionValueTable!$A:$A,1,0))),"컨디션밸류없음",
  ""),
IF(ISERROR(FIND(",",G379,FIND(",",G379,FIND(",",G379)+1)+1)),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+1,999)),ConditionValueTable!$A:$A,1,0))),"컨디션밸류없음",
  ""),
IF(ISERROR(FIND(",",G379,FIND(",",G379,FIND(",",G379,FIND(",",G379)+1)+1)+1)),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FIND(",",G379,FIND(",",G379,FIND(",",G379)+1)+1)-FIND(",",G379,FIND(",",G379)+1)-1)),ConditionValueTable!$A:$A,1,0)),ISERROR(VLOOKUP(TRIM(MID(G379,FIND(",",G379,FIND(",",G379,FIND(",",G379)+1)+1)+1,999)),ConditionValueTable!$A:$A,1,0))),"컨디션밸류없음",
  ""),
)))))</f>
        <v/>
      </c>
      <c r="I379" s="1">
        <v>-1</v>
      </c>
      <c r="J379" s="1">
        <v>5.9275139063862792</v>
      </c>
      <c r="O379" s="7" t="str">
        <f t="shared" ca="1" si="245"/>
        <v/>
      </c>
      <c r="S379" s="7" t="str">
        <f t="shared" ca="1" si="246"/>
        <v/>
      </c>
    </row>
    <row r="380" spans="1:21" x14ac:dyDescent="0.3">
      <c r="A380" s="1" t="str">
        <f t="shared" si="244"/>
        <v>LP_ReflectOnAttacked_05</v>
      </c>
      <c r="B380" s="1" t="s">
        <v>306</v>
      </c>
      <c r="C380" s="1" t="str">
        <f>IF(ISERROR(VLOOKUP(B380,AffectorValueTable!$A:$A,1,0)),"어펙터밸류없음","")</f>
        <v/>
      </c>
      <c r="D380" s="1">
        <v>5</v>
      </c>
      <c r="E380" s="1" t="str">
        <f>VLOOKUP($B380,AffectorValueTable!$1:$1048576,MATCH(AffectorValueTable!$B$1,AffectorValueTable!$1:$1,0),0)</f>
        <v>ReflectDamage</v>
      </c>
      <c r="H380" s="1" t="str">
        <f>IF(ISBLANK(G380),"",
IF(ISERROR(FIND(",",G380)),
  IF(ISERROR(VLOOKUP(G380,ConditionValueTable!$A:$A,1,0)),"컨디션밸류없음",
  ""),
IF(ISERROR(FIND(",",G380,FIND(",",G380)+1)),
  IF(OR(ISERROR(VLOOKUP(LEFT(G380,FIND(",",G380)-1),ConditionValueTable!$A:$A,1,0)),ISERROR(VLOOKUP(TRIM(MID(G380,FIND(",",G380)+1,999)),ConditionValueTable!$A:$A,1,0))),"컨디션밸류없음",
  ""),
IF(ISERROR(FIND(",",G380,FIND(",",G380,FIND(",",G380)+1)+1)),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+1,999)),ConditionValueTable!$A:$A,1,0))),"컨디션밸류없음",
  ""),
IF(ISERROR(FIND(",",G380,FIND(",",G380,FIND(",",G380,FIND(",",G380)+1)+1)+1)),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FIND(",",G380,FIND(",",G380,FIND(",",G380)+1)+1)-FIND(",",G380,FIND(",",G380)+1)-1)),ConditionValueTable!$A:$A,1,0)),ISERROR(VLOOKUP(TRIM(MID(G380,FIND(",",G380,FIND(",",G380,FIND(",",G380)+1)+1)+1,999)),ConditionValueTable!$A:$A,1,0))),"컨디션밸류없음",
  ""),
)))))</f>
        <v/>
      </c>
      <c r="I380" s="1">
        <v>-1</v>
      </c>
      <c r="J380" s="1">
        <v>8.5104402985074614</v>
      </c>
      <c r="O380" s="7" t="str">
        <f t="shared" ca="1" si="245"/>
        <v/>
      </c>
      <c r="S380" s="7" t="str">
        <f t="shared" ca="1" si="246"/>
        <v/>
      </c>
    </row>
    <row r="381" spans="1:21" x14ac:dyDescent="0.3">
      <c r="A381" s="1" t="str">
        <f t="shared" ref="A381:A388" si="247">B381&amp;"_"&amp;TEXT(D381,"00")</f>
        <v>LP_ReflectOnAttackedBetter_01</v>
      </c>
      <c r="B381" s="1" t="s">
        <v>307</v>
      </c>
      <c r="C381" s="1" t="str">
        <f>IF(ISERROR(VLOOKUP(B381,AffectorValueTable!$A:$A,1,0)),"어펙터밸류없음","")</f>
        <v/>
      </c>
      <c r="D381" s="1">
        <v>1</v>
      </c>
      <c r="E381" s="1" t="str">
        <f>VLOOKUP($B381,AffectorValueTable!$1:$1048576,MATCH(AffectorValueTable!$B$1,AffectorValueTable!$1:$1,0),0)</f>
        <v>ReflectDamage</v>
      </c>
      <c r="H381" s="1" t="str">
        <f>IF(ISBLANK(G381),"",
IF(ISERROR(FIND(",",G381)),
  IF(ISERROR(VLOOKUP(G381,ConditionValueTable!$A:$A,1,0)),"컨디션밸류없음",
  ""),
IF(ISERROR(FIND(",",G381,FIND(",",G381)+1)),
  IF(OR(ISERROR(VLOOKUP(LEFT(G381,FIND(",",G381)-1),ConditionValueTable!$A:$A,1,0)),ISERROR(VLOOKUP(TRIM(MID(G381,FIND(",",G381)+1,999)),ConditionValueTable!$A:$A,1,0))),"컨디션밸류없음",
  ""),
IF(ISERROR(FIND(",",G381,FIND(",",G381,FIND(",",G381)+1)+1)),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+1,999)),ConditionValueTable!$A:$A,1,0))),"컨디션밸류없음",
  ""),
IF(ISERROR(FIND(",",G381,FIND(",",G381,FIND(",",G381,FIND(",",G381)+1)+1)+1)),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FIND(",",G381,FIND(",",G381,FIND(",",G381)+1)+1)-FIND(",",G381,FIND(",",G381)+1)-1)),ConditionValueTable!$A:$A,1,0)),ISERROR(VLOOKUP(TRIM(MID(G381,FIND(",",G381,FIND(",",G381,FIND(",",G381)+1)+1)+1,999)),ConditionValueTable!$A:$A,1,0))),"컨디션밸류없음",
  ""),
)))))</f>
        <v/>
      </c>
      <c r="I381" s="1">
        <v>-1</v>
      </c>
      <c r="J381" s="1">
        <v>1.6960408163265315</v>
      </c>
      <c r="O381" s="7" t="str">
        <f t="shared" ref="O381:O388" ca="1" si="248">IF(NOT(ISBLANK(N381)),N381,
IF(ISBLANK(M381),"",
VLOOKUP(M381,OFFSET(INDIRECT("$A:$B"),0,MATCH(M$1&amp;"_Verify",INDIRECT("$1:$1"),0)-1),2,0)
))</f>
        <v/>
      </c>
      <c r="S381" s="7" t="str">
        <f t="shared" ca="1" si="246"/>
        <v/>
      </c>
    </row>
    <row r="382" spans="1:21" x14ac:dyDescent="0.3">
      <c r="A382" s="1" t="str">
        <f t="shared" si="247"/>
        <v>LP_ReflectOnAttackedBetter_02</v>
      </c>
      <c r="B382" s="1" t="s">
        <v>307</v>
      </c>
      <c r="C382" s="1" t="str">
        <f>IF(ISERROR(VLOOKUP(B382,AffectorValueTable!$A:$A,1,0)),"어펙터밸류없음","")</f>
        <v/>
      </c>
      <c r="D382" s="1">
        <v>2</v>
      </c>
      <c r="E382" s="1" t="str">
        <f>VLOOKUP($B382,AffectorValueTable!$1:$1048576,MATCH(AffectorValueTable!$B$1,AffectorValueTable!$1:$1,0),0)</f>
        <v>ReflectDamage</v>
      </c>
      <c r="H382" s="1" t="str">
        <f>IF(ISBLANK(G382),"",
IF(ISERROR(FIND(",",G382)),
  IF(ISERROR(VLOOKUP(G382,ConditionValueTable!$A:$A,1,0)),"컨디션밸류없음",
  ""),
IF(ISERROR(FIND(",",G382,FIND(",",G382)+1)),
  IF(OR(ISERROR(VLOOKUP(LEFT(G382,FIND(",",G382)-1),ConditionValueTable!$A:$A,1,0)),ISERROR(VLOOKUP(TRIM(MID(G382,FIND(",",G382)+1,999)),ConditionValueTable!$A:$A,1,0))),"컨디션밸류없음",
  ""),
IF(ISERROR(FIND(",",G382,FIND(",",G382,FIND(",",G382)+1)+1)),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+1,999)),ConditionValueTable!$A:$A,1,0))),"컨디션밸류없음",
  ""),
IF(ISERROR(FIND(",",G382,FIND(",",G382,FIND(",",G382,FIND(",",G382)+1)+1)+1)),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FIND(",",G382,FIND(",",G382,FIND(",",G382)+1)+1)-FIND(",",G382,FIND(",",G382)+1)-1)),ConditionValueTable!$A:$A,1,0)),ISERROR(VLOOKUP(TRIM(MID(G382,FIND(",",G382,FIND(",",G382,FIND(",",G382)+1)+1)+1,999)),ConditionValueTable!$A:$A,1,0))),"컨디션밸류없음",
  ""),
)))))</f>
        <v/>
      </c>
      <c r="I382" s="1">
        <v>-1</v>
      </c>
      <c r="J382" s="1">
        <v>4.5603870967741944</v>
      </c>
      <c r="O382" s="7" t="str">
        <f t="shared" ca="1" si="248"/>
        <v/>
      </c>
      <c r="S382" s="7" t="str">
        <f t="shared" ca="1" si="246"/>
        <v/>
      </c>
    </row>
    <row r="383" spans="1:21" x14ac:dyDescent="0.3">
      <c r="A383" s="1" t="str">
        <f t="shared" si="247"/>
        <v>LP_ReflectOnAttackedBetter_03</v>
      </c>
      <c r="B383" s="1" t="s">
        <v>307</v>
      </c>
      <c r="C383" s="1" t="str">
        <f>IF(ISERROR(VLOOKUP(B383,AffectorValueTable!$A:$A,1,0)),"어펙터밸류없음","")</f>
        <v/>
      </c>
      <c r="D383" s="1">
        <v>3</v>
      </c>
      <c r="E383" s="1" t="str">
        <f>VLOOKUP($B383,AffectorValueTable!$1:$1048576,MATCH(AffectorValueTable!$B$1,AffectorValueTable!$1:$1,0),0)</f>
        <v>ReflectDamage</v>
      </c>
      <c r="H383" s="1" t="str">
        <f>IF(ISBLANK(G383),"",
IF(ISERROR(FIND(",",G383)),
  IF(ISERROR(VLOOKUP(G383,ConditionValueTable!$A:$A,1,0)),"컨디션밸류없음",
  ""),
IF(ISERROR(FIND(",",G383,FIND(",",G383)+1)),
  IF(OR(ISERROR(VLOOKUP(LEFT(G383,FIND(",",G383)-1),ConditionValueTable!$A:$A,1,0)),ISERROR(VLOOKUP(TRIM(MID(G383,FIND(",",G383)+1,999)),ConditionValueTable!$A:$A,1,0))),"컨디션밸류없음",
  ""),
IF(ISERROR(FIND(",",G383,FIND(",",G383,FIND(",",G383)+1)+1)),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+1,999)),ConditionValueTable!$A:$A,1,0))),"컨디션밸류없음",
  ""),
IF(ISERROR(FIND(",",G383,FIND(",",G383,FIND(",",G383,FIND(",",G383)+1)+1)+1)),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FIND(",",G383,FIND(",",G383,FIND(",",G383)+1)+1)-FIND(",",G383,FIND(",",G383)+1)-1)),ConditionValueTable!$A:$A,1,0)),ISERROR(VLOOKUP(TRIM(MID(G383,FIND(",",G383,FIND(",",G383,FIND(",",G383)+1)+1)+1,999)),ConditionValueTable!$A:$A,1,0))),"컨디션밸류없음",
  ""),
)))))</f>
        <v/>
      </c>
      <c r="I383" s="1">
        <v>-1</v>
      </c>
      <c r="J383" s="1">
        <v>8.9988443328550947</v>
      </c>
      <c r="O383" s="7" t="str">
        <f t="shared" ca="1" si="248"/>
        <v/>
      </c>
      <c r="S383" s="7" t="str">
        <f t="shared" ca="1" si="246"/>
        <v/>
      </c>
    </row>
    <row r="384" spans="1:21" x14ac:dyDescent="0.3">
      <c r="A384" s="1" t="str">
        <f t="shared" si="247"/>
        <v>LP_AtkUpOnLowerHp_01</v>
      </c>
      <c r="B384" s="1" t="s">
        <v>308</v>
      </c>
      <c r="C384" s="1" t="str">
        <f>IF(ISERROR(VLOOKUP(B384,AffectorValueTable!$A:$A,1,0)),"어펙터밸류없음","")</f>
        <v/>
      </c>
      <c r="D384" s="1">
        <v>1</v>
      </c>
      <c r="E384" s="1" t="str">
        <f>VLOOKUP($B384,AffectorValueTable!$1:$1048576,MATCH(AffectorValueTable!$B$1,AffectorValueTable!$1:$1,0),0)</f>
        <v>AddAttackByHp</v>
      </c>
      <c r="H384" s="1" t="str">
        <f>IF(ISBLANK(G384),"",
IF(ISERROR(FIND(",",G384)),
  IF(ISERROR(VLOOKUP(G384,ConditionValueTable!$A:$A,1,0)),"컨디션밸류없음",
  ""),
IF(ISERROR(FIND(",",G384,FIND(",",G384)+1)),
  IF(OR(ISERROR(VLOOKUP(LEFT(G384,FIND(",",G384)-1),ConditionValueTable!$A:$A,1,0)),ISERROR(VLOOKUP(TRIM(MID(G384,FIND(",",G384)+1,999)),ConditionValueTable!$A:$A,1,0))),"컨디션밸류없음",
  ""),
IF(ISERROR(FIND(",",G384,FIND(",",G384,FIND(",",G384)+1)+1)),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+1,999)),ConditionValueTable!$A:$A,1,0))),"컨디션밸류없음",
  ""),
IF(ISERROR(FIND(",",G384,FIND(",",G384,FIND(",",G384,FIND(",",G384)+1)+1)+1)),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FIND(",",G384,FIND(",",G384,FIND(",",G384)+1)+1)-FIND(",",G384,FIND(",",G384)+1)-1)),ConditionValueTable!$A:$A,1,0)),ISERROR(VLOOKUP(TRIM(MID(G384,FIND(",",G384,FIND(",",G384,FIND(",",G384)+1)+1)+1,999)),ConditionValueTable!$A:$A,1,0))),"컨디션밸류없음",
  ""),
)))))</f>
        <v/>
      </c>
      <c r="I384" s="1">
        <v>-1</v>
      </c>
      <c r="J384" s="1">
        <v>0.35</v>
      </c>
      <c r="O384" s="7" t="str">
        <f t="shared" ca="1" si="248"/>
        <v/>
      </c>
      <c r="S384" s="7" t="str">
        <f t="shared" ca="1" si="246"/>
        <v/>
      </c>
    </row>
    <row r="385" spans="1:19" x14ac:dyDescent="0.3">
      <c r="A385" s="1" t="str">
        <f t="shared" si="247"/>
        <v>LP_AtkUpOnLowerHp_02</v>
      </c>
      <c r="B385" s="1" t="s">
        <v>308</v>
      </c>
      <c r="C385" s="1" t="str">
        <f>IF(ISERROR(VLOOKUP(B385,AffectorValueTable!$A:$A,1,0)),"어펙터밸류없음","")</f>
        <v/>
      </c>
      <c r="D385" s="1">
        <v>2</v>
      </c>
      <c r="E385" s="1" t="str">
        <f>VLOOKUP($B385,AffectorValueTable!$1:$1048576,MATCH(AffectorValueTable!$B$1,AffectorValueTable!$1:$1,0),0)</f>
        <v>AddAttackByHp</v>
      </c>
      <c r="H385" s="1" t="str">
        <f>IF(ISBLANK(G385),"",
IF(ISERROR(FIND(",",G385)),
  IF(ISERROR(VLOOKUP(G385,ConditionValueTable!$A:$A,1,0)),"컨디션밸류없음",
  ""),
IF(ISERROR(FIND(",",G385,FIND(",",G385)+1)),
  IF(OR(ISERROR(VLOOKUP(LEFT(G385,FIND(",",G385)-1),ConditionValueTable!$A:$A,1,0)),ISERROR(VLOOKUP(TRIM(MID(G385,FIND(",",G385)+1,999)),ConditionValueTable!$A:$A,1,0))),"컨디션밸류없음",
  ""),
IF(ISERROR(FIND(",",G385,FIND(",",G385,FIND(",",G385)+1)+1)),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+1,999)),ConditionValueTable!$A:$A,1,0))),"컨디션밸류없음",
  ""),
IF(ISERROR(FIND(",",G385,FIND(",",G385,FIND(",",G385,FIND(",",G385)+1)+1)+1)),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FIND(",",G385,FIND(",",G385,FIND(",",G385)+1)+1)-FIND(",",G385,FIND(",",G385)+1)-1)),ConditionValueTable!$A:$A,1,0)),ISERROR(VLOOKUP(TRIM(MID(G385,FIND(",",G385,FIND(",",G385,FIND(",",G385)+1)+1)+1,999)),ConditionValueTable!$A:$A,1,0))),"컨디션밸류없음",
  ""),
)))))</f>
        <v/>
      </c>
      <c r="I385" s="1">
        <v>-1</v>
      </c>
      <c r="J385" s="1">
        <v>0.73499999999999999</v>
      </c>
      <c r="O385" s="7" t="str">
        <f t="shared" ca="1" si="248"/>
        <v/>
      </c>
      <c r="S385" s="7" t="str">
        <f t="shared" ca="1" si="246"/>
        <v/>
      </c>
    </row>
    <row r="386" spans="1:19" x14ac:dyDescent="0.3">
      <c r="A386" s="1" t="str">
        <f t="shared" si="247"/>
        <v>LP_AtkUpOnLowerHp_03</v>
      </c>
      <c r="B386" s="1" t="s">
        <v>308</v>
      </c>
      <c r="C386" s="1" t="str">
        <f>IF(ISERROR(VLOOKUP(B386,AffectorValueTable!$A:$A,1,0)),"어펙터밸류없음","")</f>
        <v/>
      </c>
      <c r="D386" s="1">
        <v>3</v>
      </c>
      <c r="E386" s="1" t="str">
        <f>VLOOKUP($B386,AffectorValueTable!$1:$1048576,MATCH(AffectorValueTable!$B$1,AffectorValueTable!$1:$1,0),0)</f>
        <v>AddAttackByHp</v>
      </c>
      <c r="H386" s="1" t="str">
        <f>IF(ISBLANK(G386),"",
IF(ISERROR(FIND(",",G386)),
  IF(ISERROR(VLOOKUP(G386,ConditionValueTable!$A:$A,1,0)),"컨디션밸류없음",
  ""),
IF(ISERROR(FIND(",",G386,FIND(",",G386)+1)),
  IF(OR(ISERROR(VLOOKUP(LEFT(G386,FIND(",",G386)-1),ConditionValueTable!$A:$A,1,0)),ISERROR(VLOOKUP(TRIM(MID(G386,FIND(",",G386)+1,999)),ConditionValueTable!$A:$A,1,0))),"컨디션밸류없음",
  ""),
IF(ISERROR(FIND(",",G386,FIND(",",G386,FIND(",",G386)+1)+1)),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+1,999)),ConditionValueTable!$A:$A,1,0))),"컨디션밸류없음",
  ""),
IF(ISERROR(FIND(",",G386,FIND(",",G386,FIND(",",G386,FIND(",",G386)+1)+1)+1)),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FIND(",",G386,FIND(",",G386,FIND(",",G386)+1)+1)-FIND(",",G386,FIND(",",G386)+1)-1)),ConditionValueTable!$A:$A,1,0)),ISERROR(VLOOKUP(TRIM(MID(G386,FIND(",",G386,FIND(",",G386,FIND(",",G386)+1)+1)+1,999)),ConditionValueTable!$A:$A,1,0))),"컨디션밸류없음",
  ""),
)))))</f>
        <v/>
      </c>
      <c r="I386" s="1">
        <v>-1</v>
      </c>
      <c r="J386" s="1">
        <v>1.1549999999999998</v>
      </c>
      <c r="O386" s="7" t="str">
        <f t="shared" ca="1" si="248"/>
        <v/>
      </c>
      <c r="S386" s="7" t="str">
        <f t="shared" ca="1" si="246"/>
        <v/>
      </c>
    </row>
    <row r="387" spans="1:19" x14ac:dyDescent="0.3">
      <c r="A387" s="1" t="str">
        <f t="shared" si="247"/>
        <v>LP_AtkUpOnLowerHp_04</v>
      </c>
      <c r="B387" s="1" t="s">
        <v>308</v>
      </c>
      <c r="C387" s="1" t="str">
        <f>IF(ISERROR(VLOOKUP(B387,AffectorValueTable!$A:$A,1,0)),"어펙터밸류없음","")</f>
        <v/>
      </c>
      <c r="D387" s="1">
        <v>4</v>
      </c>
      <c r="E387" s="1" t="str">
        <f>VLOOKUP($B387,AffectorValueTable!$1:$1048576,MATCH(AffectorValueTable!$B$1,AffectorValueTable!$1:$1,0),0)</f>
        <v>AddAttackByHp</v>
      </c>
      <c r="H387" s="1" t="str">
        <f>IF(ISBLANK(G387),"",
IF(ISERROR(FIND(",",G387)),
  IF(ISERROR(VLOOKUP(G387,ConditionValueTable!$A:$A,1,0)),"컨디션밸류없음",
  ""),
IF(ISERROR(FIND(",",G387,FIND(",",G387)+1)),
  IF(OR(ISERROR(VLOOKUP(LEFT(G387,FIND(",",G387)-1),ConditionValueTable!$A:$A,1,0)),ISERROR(VLOOKUP(TRIM(MID(G387,FIND(",",G387)+1,999)),ConditionValueTable!$A:$A,1,0))),"컨디션밸류없음",
  ""),
IF(ISERROR(FIND(",",G387,FIND(",",G387,FIND(",",G387)+1)+1)),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+1,999)),ConditionValueTable!$A:$A,1,0))),"컨디션밸류없음",
  ""),
IF(ISERROR(FIND(",",G387,FIND(",",G387,FIND(",",G387,FIND(",",G387)+1)+1)+1)),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FIND(",",G387,FIND(",",G387,FIND(",",G387)+1)+1)-FIND(",",G387,FIND(",",G387)+1)-1)),ConditionValueTable!$A:$A,1,0)),ISERROR(VLOOKUP(TRIM(MID(G387,FIND(",",G387,FIND(",",G387,FIND(",",G387)+1)+1)+1,999)),ConditionValueTable!$A:$A,1,0))),"컨디션밸류없음",
  ""),
)))))</f>
        <v/>
      </c>
      <c r="I387" s="1">
        <v>-1</v>
      </c>
      <c r="J387" s="1">
        <v>1.6099999999999999</v>
      </c>
      <c r="O387" s="7" t="str">
        <f t="shared" ca="1" si="248"/>
        <v/>
      </c>
      <c r="S387" s="7" t="str">
        <f t="shared" ca="1" si="246"/>
        <v/>
      </c>
    </row>
    <row r="388" spans="1:19" x14ac:dyDescent="0.3">
      <c r="A388" s="1" t="str">
        <f t="shared" si="247"/>
        <v>LP_AtkUpOnLowerHp_05</v>
      </c>
      <c r="B388" s="1" t="s">
        <v>308</v>
      </c>
      <c r="C388" s="1" t="str">
        <f>IF(ISERROR(VLOOKUP(B388,AffectorValueTable!$A:$A,1,0)),"어펙터밸류없음","")</f>
        <v/>
      </c>
      <c r="D388" s="1">
        <v>5</v>
      </c>
      <c r="E388" s="1" t="str">
        <f>VLOOKUP($B388,AffectorValueTable!$1:$1048576,MATCH(AffectorValueTable!$B$1,AffectorValueTable!$1:$1,0),0)</f>
        <v>AddAttackByHp</v>
      </c>
      <c r="H388" s="1" t="str">
        <f>IF(ISBLANK(G388),"",
IF(ISERROR(FIND(",",G388)),
  IF(ISERROR(VLOOKUP(G388,ConditionValueTable!$A:$A,1,0)),"컨디션밸류없음",
  ""),
IF(ISERROR(FIND(",",G388,FIND(",",G388)+1)),
  IF(OR(ISERROR(VLOOKUP(LEFT(G388,FIND(",",G388)-1),ConditionValueTable!$A:$A,1,0)),ISERROR(VLOOKUP(TRIM(MID(G388,FIND(",",G388)+1,999)),ConditionValueTable!$A:$A,1,0))),"컨디션밸류없음",
  ""),
IF(ISERROR(FIND(",",G388,FIND(",",G388,FIND(",",G388)+1)+1)),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+1,999)),ConditionValueTable!$A:$A,1,0))),"컨디션밸류없음",
  ""),
IF(ISERROR(FIND(",",G388,FIND(",",G388,FIND(",",G388,FIND(",",G388)+1)+1)+1)),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FIND(",",G388,FIND(",",G388,FIND(",",G388)+1)+1)-FIND(",",G388,FIND(",",G388)+1)-1)),ConditionValueTable!$A:$A,1,0)),ISERROR(VLOOKUP(TRIM(MID(G388,FIND(",",G388,FIND(",",G388,FIND(",",G388)+1)+1)+1,999)),ConditionValueTable!$A:$A,1,0))),"컨디션밸류없음",
  ""),
)))))</f>
        <v/>
      </c>
      <c r="I388" s="1">
        <v>-1</v>
      </c>
      <c r="J388" s="1">
        <v>2.1</v>
      </c>
      <c r="O388" s="7" t="str">
        <f t="shared" ca="1" si="248"/>
        <v/>
      </c>
      <c r="S388" s="7" t="str">
        <f t="shared" ca="1" si="246"/>
        <v/>
      </c>
    </row>
    <row r="389" spans="1:19" x14ac:dyDescent="0.3">
      <c r="A389" s="1" t="str">
        <f t="shared" ref="A389:A392" si="249">B389&amp;"_"&amp;TEXT(D389,"00")</f>
        <v>LP_AtkUpOnLowerHp_06</v>
      </c>
      <c r="B389" s="1" t="s">
        <v>308</v>
      </c>
      <c r="C389" s="1" t="str">
        <f>IF(ISERROR(VLOOKUP(B389,AffectorValueTable!$A:$A,1,0)),"어펙터밸류없음","")</f>
        <v/>
      </c>
      <c r="D389" s="1">
        <v>6</v>
      </c>
      <c r="E389" s="1" t="str">
        <f>VLOOKUP($B389,AffectorValueTable!$1:$1048576,MATCH(AffectorValueTable!$B$1,AffectorValueTable!$1:$1,0),0)</f>
        <v>AddAttackByHp</v>
      </c>
      <c r="H389" s="1" t="str">
        <f>IF(ISBLANK(G389),"",
IF(ISERROR(FIND(",",G389)),
  IF(ISERROR(VLOOKUP(G389,ConditionValueTable!$A:$A,1,0)),"컨디션밸류없음",
  ""),
IF(ISERROR(FIND(",",G389,FIND(",",G389)+1)),
  IF(OR(ISERROR(VLOOKUP(LEFT(G389,FIND(",",G389)-1),ConditionValueTable!$A:$A,1,0)),ISERROR(VLOOKUP(TRIM(MID(G389,FIND(",",G389)+1,999)),ConditionValueTable!$A:$A,1,0))),"컨디션밸류없음",
  ""),
IF(ISERROR(FIND(",",G389,FIND(",",G389,FIND(",",G389)+1)+1)),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+1,999)),ConditionValueTable!$A:$A,1,0))),"컨디션밸류없음",
  ""),
IF(ISERROR(FIND(",",G389,FIND(",",G389,FIND(",",G389,FIND(",",G389)+1)+1)+1)),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FIND(",",G389,FIND(",",G389,FIND(",",G389)+1)+1)-FIND(",",G389,FIND(",",G389)+1)-1)),ConditionValueTable!$A:$A,1,0)),ISERROR(VLOOKUP(TRIM(MID(G389,FIND(",",G389,FIND(",",G389,FIND(",",G389)+1)+1)+1,999)),ConditionValueTable!$A:$A,1,0))),"컨디션밸류없음",
  ""),
)))))</f>
        <v/>
      </c>
      <c r="I389" s="1">
        <v>-1</v>
      </c>
      <c r="J389" s="1">
        <v>2.625</v>
      </c>
      <c r="O389" s="7" t="str">
        <f t="shared" ref="O389:O392" ca="1" si="250">IF(NOT(ISBLANK(N389)),N389,
IF(ISBLANK(M389),"",
VLOOKUP(M389,OFFSET(INDIRECT("$A:$B"),0,MATCH(M$1&amp;"_Verify",INDIRECT("$1:$1"),0)-1),2,0)
))</f>
        <v/>
      </c>
      <c r="S389" s="7" t="str">
        <f t="shared" ref="S389:S392" ca="1" si="251">IF(NOT(ISBLANK(R389)),R389,
IF(ISBLANK(Q389),"",
VLOOKUP(Q389,OFFSET(INDIRECT("$A:$B"),0,MATCH(Q$1&amp;"_Verify",INDIRECT("$1:$1"),0)-1),2,0)
))</f>
        <v/>
      </c>
    </row>
    <row r="390" spans="1:19" x14ac:dyDescent="0.3">
      <c r="A390" s="1" t="str">
        <f t="shared" si="249"/>
        <v>LP_AtkUpOnLowerHp_07</v>
      </c>
      <c r="B390" s="1" t="s">
        <v>308</v>
      </c>
      <c r="C390" s="1" t="str">
        <f>IF(ISERROR(VLOOKUP(B390,AffectorValueTable!$A:$A,1,0)),"어펙터밸류없음","")</f>
        <v/>
      </c>
      <c r="D390" s="1">
        <v>7</v>
      </c>
      <c r="E390" s="1" t="str">
        <f>VLOOKUP($B390,AffectorValueTable!$1:$1048576,MATCH(AffectorValueTable!$B$1,AffectorValueTable!$1:$1,0),0)</f>
        <v>AddAttackByHp</v>
      </c>
      <c r="H390" s="1" t="str">
        <f>IF(ISBLANK(G390),"",
IF(ISERROR(FIND(",",G390)),
  IF(ISERROR(VLOOKUP(G390,ConditionValueTable!$A:$A,1,0)),"컨디션밸류없음",
  ""),
IF(ISERROR(FIND(",",G390,FIND(",",G390)+1)),
  IF(OR(ISERROR(VLOOKUP(LEFT(G390,FIND(",",G390)-1),ConditionValueTable!$A:$A,1,0)),ISERROR(VLOOKUP(TRIM(MID(G390,FIND(",",G390)+1,999)),ConditionValueTable!$A:$A,1,0))),"컨디션밸류없음",
  ""),
IF(ISERROR(FIND(",",G390,FIND(",",G390,FIND(",",G390)+1)+1)),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+1,999)),ConditionValueTable!$A:$A,1,0))),"컨디션밸류없음",
  ""),
IF(ISERROR(FIND(",",G390,FIND(",",G390,FIND(",",G390,FIND(",",G390)+1)+1)+1)),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FIND(",",G390,FIND(",",G390,FIND(",",G390)+1)+1)-FIND(",",G390,FIND(",",G390)+1)-1)),ConditionValueTable!$A:$A,1,0)),ISERROR(VLOOKUP(TRIM(MID(G390,FIND(",",G390,FIND(",",G390,FIND(",",G390)+1)+1)+1,999)),ConditionValueTable!$A:$A,1,0))),"컨디션밸류없음",
  ""),
)))))</f>
        <v/>
      </c>
      <c r="I390" s="1">
        <v>-1</v>
      </c>
      <c r="J390" s="1">
        <v>3.1850000000000005</v>
      </c>
      <c r="O390" s="7" t="str">
        <f t="shared" ca="1" si="250"/>
        <v/>
      </c>
      <c r="S390" s="7" t="str">
        <f t="shared" ca="1" si="251"/>
        <v/>
      </c>
    </row>
    <row r="391" spans="1:19" x14ac:dyDescent="0.3">
      <c r="A391" s="1" t="str">
        <f t="shared" si="249"/>
        <v>LP_AtkUpOnLowerHp_08</v>
      </c>
      <c r="B391" s="1" t="s">
        <v>308</v>
      </c>
      <c r="C391" s="1" t="str">
        <f>IF(ISERROR(VLOOKUP(B391,AffectorValueTable!$A:$A,1,0)),"어펙터밸류없음","")</f>
        <v/>
      </c>
      <c r="D391" s="1">
        <v>8</v>
      </c>
      <c r="E391" s="1" t="str">
        <f>VLOOKUP($B391,AffectorValueTable!$1:$1048576,MATCH(AffectorValueTable!$B$1,AffectorValueTable!$1:$1,0),0)</f>
        <v>AddAttackByHp</v>
      </c>
      <c r="H391" s="1" t="str">
        <f>IF(ISBLANK(G391),"",
IF(ISERROR(FIND(",",G391)),
  IF(ISERROR(VLOOKUP(G391,ConditionValueTable!$A:$A,1,0)),"컨디션밸류없음",
  ""),
IF(ISERROR(FIND(",",G391,FIND(",",G391)+1)),
  IF(OR(ISERROR(VLOOKUP(LEFT(G391,FIND(",",G391)-1),ConditionValueTable!$A:$A,1,0)),ISERROR(VLOOKUP(TRIM(MID(G391,FIND(",",G391)+1,999)),ConditionValueTable!$A:$A,1,0))),"컨디션밸류없음",
  ""),
IF(ISERROR(FIND(",",G391,FIND(",",G391,FIND(",",G391)+1)+1)),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+1,999)),ConditionValueTable!$A:$A,1,0))),"컨디션밸류없음",
  ""),
IF(ISERROR(FIND(",",G391,FIND(",",G391,FIND(",",G391,FIND(",",G391)+1)+1)+1)),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FIND(",",G391,FIND(",",G391,FIND(",",G391)+1)+1)-FIND(",",G391,FIND(",",G391)+1)-1)),ConditionValueTable!$A:$A,1,0)),ISERROR(VLOOKUP(TRIM(MID(G391,FIND(",",G391,FIND(",",G391,FIND(",",G391)+1)+1)+1,999)),ConditionValueTable!$A:$A,1,0))),"컨디션밸류없음",
  ""),
)))))</f>
        <v/>
      </c>
      <c r="I391" s="1">
        <v>-1</v>
      </c>
      <c r="J391" s="1">
        <v>3.7800000000000007</v>
      </c>
      <c r="O391" s="7" t="str">
        <f t="shared" ca="1" si="250"/>
        <v/>
      </c>
      <c r="S391" s="7" t="str">
        <f t="shared" ca="1" si="251"/>
        <v/>
      </c>
    </row>
    <row r="392" spans="1:19" x14ac:dyDescent="0.3">
      <c r="A392" s="1" t="str">
        <f t="shared" si="249"/>
        <v>LP_AtkUpOnLowerHp_09</v>
      </c>
      <c r="B392" s="1" t="s">
        <v>308</v>
      </c>
      <c r="C392" s="1" t="str">
        <f>IF(ISERROR(VLOOKUP(B392,AffectorValueTable!$A:$A,1,0)),"어펙터밸류없음","")</f>
        <v/>
      </c>
      <c r="D392" s="1">
        <v>9</v>
      </c>
      <c r="E392" s="1" t="str">
        <f>VLOOKUP($B392,AffectorValueTable!$1:$1048576,MATCH(AffectorValueTable!$B$1,AffectorValueTable!$1:$1,0),0)</f>
        <v>AddAttackByHp</v>
      </c>
      <c r="H392" s="1" t="str">
        <f>IF(ISBLANK(G392),"",
IF(ISERROR(FIND(",",G392)),
  IF(ISERROR(VLOOKUP(G392,ConditionValueTable!$A:$A,1,0)),"컨디션밸류없음",
  ""),
IF(ISERROR(FIND(",",G392,FIND(",",G392)+1)),
  IF(OR(ISERROR(VLOOKUP(LEFT(G392,FIND(",",G392)-1),ConditionValueTable!$A:$A,1,0)),ISERROR(VLOOKUP(TRIM(MID(G392,FIND(",",G392)+1,999)),ConditionValueTable!$A:$A,1,0))),"컨디션밸류없음",
  ""),
IF(ISERROR(FIND(",",G392,FIND(",",G392,FIND(",",G392)+1)+1)),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+1,999)),ConditionValueTable!$A:$A,1,0))),"컨디션밸류없음",
  ""),
IF(ISERROR(FIND(",",G392,FIND(",",G392,FIND(",",G392,FIND(",",G392)+1)+1)+1)),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FIND(",",G392,FIND(",",G392,FIND(",",G392)+1)+1)-FIND(",",G392,FIND(",",G392)+1)-1)),ConditionValueTable!$A:$A,1,0)),ISERROR(VLOOKUP(TRIM(MID(G392,FIND(",",G392,FIND(",",G392,FIND(",",G392)+1)+1)+1,999)),ConditionValueTable!$A:$A,1,0))),"컨디션밸류없음",
  ""),
)))))</f>
        <v/>
      </c>
      <c r="I392" s="1">
        <v>-1</v>
      </c>
      <c r="J392" s="1">
        <v>4.41</v>
      </c>
      <c r="O392" s="7" t="str">
        <f t="shared" ca="1" si="250"/>
        <v/>
      </c>
      <c r="S392" s="7" t="str">
        <f t="shared" ca="1" si="251"/>
        <v/>
      </c>
    </row>
    <row r="393" spans="1:19" x14ac:dyDescent="0.3">
      <c r="A393" s="1" t="str">
        <f t="shared" ref="A393:A399" si="252">B393&amp;"_"&amp;TEXT(D393,"00")</f>
        <v>LP_AtkUpOnLowerHpBetter_01</v>
      </c>
      <c r="B393" s="1" t="s">
        <v>309</v>
      </c>
      <c r="C393" s="1" t="str">
        <f>IF(ISERROR(VLOOKUP(B393,AffectorValueTable!$A:$A,1,0)),"어펙터밸류없음","")</f>
        <v/>
      </c>
      <c r="D393" s="1">
        <v>1</v>
      </c>
      <c r="E393" s="1" t="str">
        <f>VLOOKUP($B393,AffectorValueTable!$1:$1048576,MATCH(AffectorValueTable!$B$1,AffectorValueTable!$1:$1,0),0)</f>
        <v>AddAttackByHp</v>
      </c>
      <c r="H393" s="1" t="str">
        <f>IF(ISBLANK(G393),"",
IF(ISERROR(FIND(",",G393)),
  IF(ISERROR(VLOOKUP(G393,ConditionValueTable!$A:$A,1,0)),"컨디션밸류없음",
  ""),
IF(ISERROR(FIND(",",G393,FIND(",",G393)+1)),
  IF(OR(ISERROR(VLOOKUP(LEFT(G393,FIND(",",G393)-1),ConditionValueTable!$A:$A,1,0)),ISERROR(VLOOKUP(TRIM(MID(G393,FIND(",",G393)+1,999)),ConditionValueTable!$A:$A,1,0))),"컨디션밸류없음",
  ""),
IF(ISERROR(FIND(",",G393,FIND(",",G393,FIND(",",G393)+1)+1)),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+1,999)),ConditionValueTable!$A:$A,1,0))),"컨디션밸류없음",
  ""),
IF(ISERROR(FIND(",",G393,FIND(",",G393,FIND(",",G393,FIND(",",G393)+1)+1)+1)),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FIND(",",G393,FIND(",",G393,FIND(",",G393)+1)+1)-FIND(",",G393,FIND(",",G393)+1)-1)),ConditionValueTable!$A:$A,1,0)),ISERROR(VLOOKUP(TRIM(MID(G393,FIND(",",G393,FIND(",",G393,FIND(",",G393)+1)+1)+1,999)),ConditionValueTable!$A:$A,1,0))),"컨디션밸류없음",
  ""),
)))))</f>
        <v/>
      </c>
      <c r="I393" s="1">
        <v>-1</v>
      </c>
      <c r="J393" s="1">
        <v>0.58333333333333337</v>
      </c>
      <c r="O393" s="7" t="str">
        <f t="shared" ref="O393:O399" ca="1" si="253">IF(NOT(ISBLANK(N393)),N393,
IF(ISBLANK(M393),"",
VLOOKUP(M393,OFFSET(INDIRECT("$A:$B"),0,MATCH(M$1&amp;"_Verify",INDIRECT("$1:$1"),0)-1),2,0)
))</f>
        <v/>
      </c>
      <c r="S393" s="7" t="str">
        <f t="shared" ca="1" si="246"/>
        <v/>
      </c>
    </row>
    <row r="394" spans="1:19" x14ac:dyDescent="0.3">
      <c r="A394" s="1" t="str">
        <f t="shared" si="252"/>
        <v>LP_AtkUpOnLowerHpBetter_02</v>
      </c>
      <c r="B394" s="1" t="s">
        <v>309</v>
      </c>
      <c r="C394" s="1" t="str">
        <f>IF(ISERROR(VLOOKUP(B394,AffectorValueTable!$A:$A,1,0)),"어펙터밸류없음","")</f>
        <v/>
      </c>
      <c r="D394" s="1">
        <v>2</v>
      </c>
      <c r="E394" s="1" t="str">
        <f>VLOOKUP($B394,AffectorValueTable!$1:$1048576,MATCH(AffectorValueTable!$B$1,AffectorValueTable!$1:$1,0),0)</f>
        <v>AddAttackByHp</v>
      </c>
      <c r="H394" s="1" t="str">
        <f>IF(ISBLANK(G394),"",
IF(ISERROR(FIND(",",G394)),
  IF(ISERROR(VLOOKUP(G394,ConditionValueTable!$A:$A,1,0)),"컨디션밸류없음",
  ""),
IF(ISERROR(FIND(",",G394,FIND(",",G394)+1)),
  IF(OR(ISERROR(VLOOKUP(LEFT(G394,FIND(",",G394)-1),ConditionValueTable!$A:$A,1,0)),ISERROR(VLOOKUP(TRIM(MID(G394,FIND(",",G394)+1,999)),ConditionValueTable!$A:$A,1,0))),"컨디션밸류없음",
  ""),
IF(ISERROR(FIND(",",G394,FIND(",",G394,FIND(",",G394)+1)+1)),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+1,999)),ConditionValueTable!$A:$A,1,0))),"컨디션밸류없음",
  ""),
IF(ISERROR(FIND(",",G394,FIND(",",G394,FIND(",",G394,FIND(",",G394)+1)+1)+1)),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FIND(",",G394,FIND(",",G394,FIND(",",G394)+1)+1)-FIND(",",G394,FIND(",",G394)+1)-1)),ConditionValueTable!$A:$A,1,0)),ISERROR(VLOOKUP(TRIM(MID(G394,FIND(",",G394,FIND(",",G394,FIND(",",G394)+1)+1)+1,999)),ConditionValueTable!$A:$A,1,0))),"컨디션밸류없음",
  ""),
)))))</f>
        <v/>
      </c>
      <c r="I394" s="1">
        <v>-1</v>
      </c>
      <c r="J394" s="1">
        <v>1.2250000000000001</v>
      </c>
      <c r="O394" s="7" t="str">
        <f t="shared" ca="1" si="253"/>
        <v/>
      </c>
      <c r="S394" s="7" t="str">
        <f t="shared" ca="1" si="246"/>
        <v/>
      </c>
    </row>
    <row r="395" spans="1:19" x14ac:dyDescent="0.3">
      <c r="A395" s="1" t="str">
        <f t="shared" si="252"/>
        <v>LP_AtkUpOnLowerHpBetter_03</v>
      </c>
      <c r="B395" s="1" t="s">
        <v>309</v>
      </c>
      <c r="C395" s="1" t="str">
        <f>IF(ISERROR(VLOOKUP(B395,AffectorValueTable!$A:$A,1,0)),"어펙터밸류없음","")</f>
        <v/>
      </c>
      <c r="D395" s="1">
        <v>3</v>
      </c>
      <c r="E395" s="1" t="str">
        <f>VLOOKUP($B395,AffectorValueTable!$1:$1048576,MATCH(AffectorValueTable!$B$1,AffectorValueTable!$1:$1,0),0)</f>
        <v>AddAttackByHp</v>
      </c>
      <c r="H395" s="1" t="str">
        <f>IF(ISBLANK(G395),"",
IF(ISERROR(FIND(",",G395)),
  IF(ISERROR(VLOOKUP(G395,ConditionValueTable!$A:$A,1,0)),"컨디션밸류없음",
  ""),
IF(ISERROR(FIND(",",G395,FIND(",",G395)+1)),
  IF(OR(ISERROR(VLOOKUP(LEFT(G395,FIND(",",G395)-1),ConditionValueTable!$A:$A,1,0)),ISERROR(VLOOKUP(TRIM(MID(G395,FIND(",",G395)+1,999)),ConditionValueTable!$A:$A,1,0))),"컨디션밸류없음",
  ""),
IF(ISERROR(FIND(",",G395,FIND(",",G395,FIND(",",G395)+1)+1)),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+1,999)),ConditionValueTable!$A:$A,1,0))),"컨디션밸류없음",
  ""),
IF(ISERROR(FIND(",",G395,FIND(",",G395,FIND(",",G395,FIND(",",G395)+1)+1)+1)),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FIND(",",G395,FIND(",",G395,FIND(",",G395)+1)+1)-FIND(",",G395,FIND(",",G395)+1)-1)),ConditionValueTable!$A:$A,1,0)),ISERROR(VLOOKUP(TRIM(MID(G395,FIND(",",G395,FIND(",",G395,FIND(",",G395)+1)+1)+1,999)),ConditionValueTable!$A:$A,1,0))),"컨디션밸류없음",
  ""),
)))))</f>
        <v/>
      </c>
      <c r="I395" s="1">
        <v>-1</v>
      </c>
      <c r="J395" s="1">
        <v>1.9250000000000003</v>
      </c>
      <c r="O395" s="7" t="str">
        <f t="shared" ca="1" si="253"/>
        <v/>
      </c>
      <c r="S395" s="7" t="str">
        <f t="shared" ca="1" si="246"/>
        <v/>
      </c>
    </row>
    <row r="396" spans="1:19" x14ac:dyDescent="0.3">
      <c r="A396" s="1" t="str">
        <f t="shared" ref="A396:A397" si="254">B396&amp;"_"&amp;TEXT(D396,"00")</f>
        <v>LP_AtkUpOnLowerHpBetter_04</v>
      </c>
      <c r="B396" s="1" t="s">
        <v>309</v>
      </c>
      <c r="C396" s="1" t="str">
        <f>IF(ISERROR(VLOOKUP(B396,AffectorValueTable!$A:$A,1,0)),"어펙터밸류없음","")</f>
        <v/>
      </c>
      <c r="D396" s="1">
        <v>4</v>
      </c>
      <c r="E396" s="1" t="str">
        <f>VLOOKUP($B396,AffectorValueTable!$1:$1048576,MATCH(AffectorValueTable!$B$1,AffectorValueTable!$1:$1,0),0)</f>
        <v>AddAttackByHp</v>
      </c>
      <c r="H396" s="1" t="str">
        <f>IF(ISBLANK(G396),"",
IF(ISERROR(FIND(",",G396)),
  IF(ISERROR(VLOOKUP(G396,ConditionValueTable!$A:$A,1,0)),"컨디션밸류없음",
  ""),
IF(ISERROR(FIND(",",G396,FIND(",",G396)+1)),
  IF(OR(ISERROR(VLOOKUP(LEFT(G396,FIND(",",G396)-1),ConditionValueTable!$A:$A,1,0)),ISERROR(VLOOKUP(TRIM(MID(G396,FIND(",",G396)+1,999)),ConditionValueTable!$A:$A,1,0))),"컨디션밸류없음",
  ""),
IF(ISERROR(FIND(",",G396,FIND(",",G396,FIND(",",G396)+1)+1)),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+1,999)),ConditionValueTable!$A:$A,1,0))),"컨디션밸류없음",
  ""),
IF(ISERROR(FIND(",",G396,FIND(",",G396,FIND(",",G396,FIND(",",G396)+1)+1)+1)),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FIND(",",G396,FIND(",",G396,FIND(",",G396)+1)+1)-FIND(",",G396,FIND(",",G396)+1)-1)),ConditionValueTable!$A:$A,1,0)),ISERROR(VLOOKUP(TRIM(MID(G396,FIND(",",G396,FIND(",",G396,FIND(",",G396)+1)+1)+1,999)),ConditionValueTable!$A:$A,1,0))),"컨디션밸류없음",
  ""),
)))))</f>
        <v/>
      </c>
      <c r="I396" s="1">
        <v>-1</v>
      </c>
      <c r="J396" s="1">
        <v>2.6833333333333331</v>
      </c>
      <c r="O396" s="7" t="str">
        <f t="shared" ref="O396:O397" ca="1" si="255">IF(NOT(ISBLANK(N396)),N396,
IF(ISBLANK(M396),"",
VLOOKUP(M396,OFFSET(INDIRECT("$A:$B"),0,MATCH(M$1&amp;"_Verify",INDIRECT("$1:$1"),0)-1),2,0)
))</f>
        <v/>
      </c>
      <c r="S396" s="7" t="str">
        <f t="shared" ref="S396:S397" ca="1" si="256">IF(NOT(ISBLANK(R396)),R396,
IF(ISBLANK(Q396),"",
VLOOKUP(Q396,OFFSET(INDIRECT("$A:$B"),0,MATCH(Q$1&amp;"_Verify",INDIRECT("$1:$1"),0)-1),2,0)
))</f>
        <v/>
      </c>
    </row>
    <row r="397" spans="1:19" x14ac:dyDescent="0.3">
      <c r="A397" s="1" t="str">
        <f t="shared" si="254"/>
        <v>LP_AtkUpOnLowerHpBetter_05</v>
      </c>
      <c r="B397" s="1" t="s">
        <v>309</v>
      </c>
      <c r="C397" s="1" t="str">
        <f>IF(ISERROR(VLOOKUP(B397,AffectorValueTable!$A:$A,1,0)),"어펙터밸류없음","")</f>
        <v/>
      </c>
      <c r="D397" s="1">
        <v>5</v>
      </c>
      <c r="E397" s="1" t="str">
        <f>VLOOKUP($B397,AffectorValueTable!$1:$1048576,MATCH(AffectorValueTable!$B$1,AffectorValueTable!$1:$1,0),0)</f>
        <v>AddAttackByHp</v>
      </c>
      <c r="H397" s="1" t="str">
        <f>IF(ISBLANK(G397),"",
IF(ISERROR(FIND(",",G397)),
  IF(ISERROR(VLOOKUP(G397,ConditionValueTable!$A:$A,1,0)),"컨디션밸류없음",
  ""),
IF(ISERROR(FIND(",",G397,FIND(",",G397)+1)),
  IF(OR(ISERROR(VLOOKUP(LEFT(G397,FIND(",",G397)-1),ConditionValueTable!$A:$A,1,0)),ISERROR(VLOOKUP(TRIM(MID(G397,FIND(",",G397)+1,999)),ConditionValueTable!$A:$A,1,0))),"컨디션밸류없음",
  ""),
IF(ISERROR(FIND(",",G397,FIND(",",G397,FIND(",",G397)+1)+1)),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+1,999)),ConditionValueTable!$A:$A,1,0))),"컨디션밸류없음",
  ""),
IF(ISERROR(FIND(",",G397,FIND(",",G397,FIND(",",G397,FIND(",",G397)+1)+1)+1)),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FIND(",",G397,FIND(",",G397,FIND(",",G397)+1)+1)-FIND(",",G397,FIND(",",G397)+1)-1)),ConditionValueTable!$A:$A,1,0)),ISERROR(VLOOKUP(TRIM(MID(G397,FIND(",",G397,FIND(",",G397,FIND(",",G397)+1)+1)+1,999)),ConditionValueTable!$A:$A,1,0))),"컨디션밸류없음",
  ""),
)))))</f>
        <v/>
      </c>
      <c r="I397" s="1">
        <v>-1</v>
      </c>
      <c r="J397" s="1">
        <v>3.5000000000000004</v>
      </c>
      <c r="O397" s="7" t="str">
        <f t="shared" ca="1" si="255"/>
        <v/>
      </c>
      <c r="S397" s="7" t="str">
        <f t="shared" ca="1" si="256"/>
        <v/>
      </c>
    </row>
    <row r="398" spans="1:19" x14ac:dyDescent="0.3">
      <c r="A398" s="1" t="str">
        <f t="shared" si="252"/>
        <v>LP_CritDmgUpOnLowerHp_01</v>
      </c>
      <c r="B398" s="1" t="s">
        <v>310</v>
      </c>
      <c r="C398" s="1" t="str">
        <f>IF(ISERROR(VLOOKUP(B398,AffectorValueTable!$A:$A,1,0)),"어펙터밸류없음","")</f>
        <v/>
      </c>
      <c r="D398" s="1">
        <v>1</v>
      </c>
      <c r="E398" s="1" t="str">
        <f>VLOOKUP($B398,AffectorValueTable!$1:$1048576,MATCH(AffectorValueTable!$B$1,AffectorValueTable!$1:$1,0),0)</f>
        <v>AddCriticalDamageByTargetHp</v>
      </c>
      <c r="H398" s="1" t="str">
        <f>IF(ISBLANK(G398),"",
IF(ISERROR(FIND(",",G398)),
  IF(ISERROR(VLOOKUP(G398,ConditionValueTable!$A:$A,1,0)),"컨디션밸류없음",
  ""),
IF(ISERROR(FIND(",",G398,FIND(",",G398)+1)),
  IF(OR(ISERROR(VLOOKUP(LEFT(G398,FIND(",",G398)-1),ConditionValueTable!$A:$A,1,0)),ISERROR(VLOOKUP(TRIM(MID(G398,FIND(",",G398)+1,999)),ConditionValueTable!$A:$A,1,0))),"컨디션밸류없음",
  ""),
IF(ISERROR(FIND(",",G398,FIND(",",G398,FIND(",",G398)+1)+1)),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+1,999)),ConditionValueTable!$A:$A,1,0))),"컨디션밸류없음",
  ""),
IF(ISERROR(FIND(",",G398,FIND(",",G398,FIND(",",G398,FIND(",",G398)+1)+1)+1)),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FIND(",",G398,FIND(",",G398,FIND(",",G398)+1)+1)-FIND(",",G398,FIND(",",G398)+1)-1)),ConditionValueTable!$A:$A,1,0)),ISERROR(VLOOKUP(TRIM(MID(G398,FIND(",",G398,FIND(",",G398,FIND(",",G398)+1)+1)+1,999)),ConditionValueTable!$A:$A,1,0))),"컨디션밸류없음",
  ""),
)))))</f>
        <v/>
      </c>
      <c r="I398" s="1">
        <v>-1</v>
      </c>
      <c r="J398" s="1">
        <v>0.5</v>
      </c>
      <c r="O398" s="7" t="str">
        <f t="shared" ca="1" si="253"/>
        <v/>
      </c>
      <c r="S398" s="7" t="str">
        <f t="shared" ca="1" si="246"/>
        <v/>
      </c>
    </row>
    <row r="399" spans="1:19" x14ac:dyDescent="0.3">
      <c r="A399" s="1" t="str">
        <f t="shared" si="252"/>
        <v>LP_CritDmgUpOnLowerHp_02</v>
      </c>
      <c r="B399" s="1" t="s">
        <v>310</v>
      </c>
      <c r="C399" s="1" t="str">
        <f>IF(ISERROR(VLOOKUP(B399,AffectorValueTable!$A:$A,1,0)),"어펙터밸류없음","")</f>
        <v/>
      </c>
      <c r="D399" s="1">
        <v>2</v>
      </c>
      <c r="E399" s="1" t="str">
        <f>VLOOKUP($B399,AffectorValueTable!$1:$1048576,MATCH(AffectorValueTable!$B$1,AffectorValueTable!$1:$1,0),0)</f>
        <v>AddCriticalDamageByTargetHp</v>
      </c>
      <c r="H399" s="1" t="str">
        <f>IF(ISBLANK(G399),"",
IF(ISERROR(FIND(",",G399)),
  IF(ISERROR(VLOOKUP(G399,ConditionValueTable!$A:$A,1,0)),"컨디션밸류없음",
  ""),
IF(ISERROR(FIND(",",G399,FIND(",",G399)+1)),
  IF(OR(ISERROR(VLOOKUP(LEFT(G399,FIND(",",G399)-1),ConditionValueTable!$A:$A,1,0)),ISERROR(VLOOKUP(TRIM(MID(G399,FIND(",",G399)+1,999)),ConditionValueTable!$A:$A,1,0))),"컨디션밸류없음",
  ""),
IF(ISERROR(FIND(",",G399,FIND(",",G399,FIND(",",G399)+1)+1)),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+1,999)),ConditionValueTable!$A:$A,1,0))),"컨디션밸류없음",
  ""),
IF(ISERROR(FIND(",",G399,FIND(",",G399,FIND(",",G399,FIND(",",G399)+1)+1)+1)),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FIND(",",G399,FIND(",",G399,FIND(",",G399)+1)+1)-FIND(",",G399,FIND(",",G399)+1)-1)),ConditionValueTable!$A:$A,1,0)),ISERROR(VLOOKUP(TRIM(MID(G399,FIND(",",G399,FIND(",",G399,FIND(",",G399)+1)+1)+1,999)),ConditionValueTable!$A:$A,1,0))),"컨디션밸류없음",
  ""),
)))))</f>
        <v/>
      </c>
      <c r="I399" s="1">
        <v>-1</v>
      </c>
      <c r="J399" s="1">
        <v>1.05</v>
      </c>
      <c r="O399" s="7" t="str">
        <f t="shared" ca="1" si="253"/>
        <v/>
      </c>
      <c r="S399" s="7" t="str">
        <f t="shared" ca="1" si="246"/>
        <v/>
      </c>
    </row>
    <row r="400" spans="1:19" x14ac:dyDescent="0.3">
      <c r="A400" s="1" t="str">
        <f t="shared" ref="A400:A402" si="257">B400&amp;"_"&amp;TEXT(D400,"00")</f>
        <v>LP_CritDmgUpOnLowerHp_03</v>
      </c>
      <c r="B400" s="1" t="s">
        <v>310</v>
      </c>
      <c r="C400" s="1" t="str">
        <f>IF(ISERROR(VLOOKUP(B400,AffectorValueTable!$A:$A,1,0)),"어펙터밸류없음","")</f>
        <v/>
      </c>
      <c r="D400" s="1">
        <v>3</v>
      </c>
      <c r="E400" s="1" t="str">
        <f>VLOOKUP($B400,AffectorValueTable!$1:$1048576,MATCH(AffectorValueTable!$B$1,AffectorValueTable!$1:$1,0),0)</f>
        <v>AddCriticalDamageByTargetHp</v>
      </c>
      <c r="H400" s="1" t="str">
        <f>IF(ISBLANK(G400),"",
IF(ISERROR(FIND(",",G400)),
  IF(ISERROR(VLOOKUP(G400,ConditionValueTable!$A:$A,1,0)),"컨디션밸류없음",
  ""),
IF(ISERROR(FIND(",",G400,FIND(",",G400)+1)),
  IF(OR(ISERROR(VLOOKUP(LEFT(G400,FIND(",",G400)-1),ConditionValueTable!$A:$A,1,0)),ISERROR(VLOOKUP(TRIM(MID(G400,FIND(",",G400)+1,999)),ConditionValueTable!$A:$A,1,0))),"컨디션밸류없음",
  ""),
IF(ISERROR(FIND(",",G400,FIND(",",G400,FIND(",",G400)+1)+1)),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+1,999)),ConditionValueTable!$A:$A,1,0))),"컨디션밸류없음",
  ""),
IF(ISERROR(FIND(",",G400,FIND(",",G400,FIND(",",G400,FIND(",",G400)+1)+1)+1)),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FIND(",",G400,FIND(",",G400,FIND(",",G400)+1)+1)-FIND(",",G400,FIND(",",G400)+1)-1)),ConditionValueTable!$A:$A,1,0)),ISERROR(VLOOKUP(TRIM(MID(G400,FIND(",",G400,FIND(",",G400,FIND(",",G400)+1)+1)+1,999)),ConditionValueTable!$A:$A,1,0))),"컨디션밸류없음",
  ""),
)))))</f>
        <v/>
      </c>
      <c r="I400" s="1">
        <v>-1</v>
      </c>
      <c r="J400" s="1">
        <v>1.6500000000000001</v>
      </c>
      <c r="O400" s="7" t="str">
        <f t="shared" ref="O400:O402" ca="1" si="258">IF(NOT(ISBLANK(N400)),N400,
IF(ISBLANK(M400),"",
VLOOKUP(M400,OFFSET(INDIRECT("$A:$B"),0,MATCH(M$1&amp;"_Verify",INDIRECT("$1:$1"),0)-1),2,0)
))</f>
        <v/>
      </c>
      <c r="S400" s="7" t="str">
        <f t="shared" ca="1" si="246"/>
        <v/>
      </c>
    </row>
    <row r="401" spans="1:19" x14ac:dyDescent="0.3">
      <c r="A401" s="1" t="str">
        <f t="shared" si="257"/>
        <v>LP_CritDmgUpOnLowerHp_04</v>
      </c>
      <c r="B401" s="1" t="s">
        <v>310</v>
      </c>
      <c r="C401" s="1" t="str">
        <f>IF(ISERROR(VLOOKUP(B401,AffectorValueTable!$A:$A,1,0)),"어펙터밸류없음","")</f>
        <v/>
      </c>
      <c r="D401" s="1">
        <v>4</v>
      </c>
      <c r="E401" s="1" t="str">
        <f>VLOOKUP($B401,AffectorValueTable!$1:$1048576,MATCH(AffectorValueTable!$B$1,AffectorValueTable!$1:$1,0),0)</f>
        <v>AddCriticalDamageByTargetHp</v>
      </c>
      <c r="H401" s="1" t="str">
        <f>IF(ISBLANK(G401),"",
IF(ISERROR(FIND(",",G401)),
  IF(ISERROR(VLOOKUP(G401,ConditionValueTable!$A:$A,1,0)),"컨디션밸류없음",
  ""),
IF(ISERROR(FIND(",",G401,FIND(",",G401)+1)),
  IF(OR(ISERROR(VLOOKUP(LEFT(G401,FIND(",",G401)-1),ConditionValueTable!$A:$A,1,0)),ISERROR(VLOOKUP(TRIM(MID(G401,FIND(",",G401)+1,999)),ConditionValueTable!$A:$A,1,0))),"컨디션밸류없음",
  ""),
IF(ISERROR(FIND(",",G401,FIND(",",G401,FIND(",",G401)+1)+1)),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+1,999)),ConditionValueTable!$A:$A,1,0))),"컨디션밸류없음",
  ""),
IF(ISERROR(FIND(",",G401,FIND(",",G401,FIND(",",G401,FIND(",",G401)+1)+1)+1)),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FIND(",",G401,FIND(",",G401,FIND(",",G401)+1)+1)-FIND(",",G401,FIND(",",G401)+1)-1)),ConditionValueTable!$A:$A,1,0)),ISERROR(VLOOKUP(TRIM(MID(G401,FIND(",",G401,FIND(",",G401,FIND(",",G401)+1)+1)+1,999)),ConditionValueTable!$A:$A,1,0))),"컨디션밸류없음",
  ""),
)))))</f>
        <v/>
      </c>
      <c r="I401" s="1">
        <v>-1</v>
      </c>
      <c r="J401" s="1">
        <v>2.2999999999999998</v>
      </c>
      <c r="O401" s="7" t="str">
        <f t="shared" ca="1" si="258"/>
        <v/>
      </c>
      <c r="S401" s="7" t="str">
        <f t="shared" ref="S401:S402" ca="1" si="259">IF(NOT(ISBLANK(R401)),R401,
IF(ISBLANK(Q401),"",
VLOOKUP(Q401,OFFSET(INDIRECT("$A:$B"),0,MATCH(Q$1&amp;"_Verify",INDIRECT("$1:$1"),0)-1),2,0)
))</f>
        <v/>
      </c>
    </row>
    <row r="402" spans="1:19" x14ac:dyDescent="0.3">
      <c r="A402" s="1" t="str">
        <f t="shared" si="257"/>
        <v>LP_CritDmgUpOnLowerHp_05</v>
      </c>
      <c r="B402" s="1" t="s">
        <v>310</v>
      </c>
      <c r="C402" s="1" t="str">
        <f>IF(ISERROR(VLOOKUP(B402,AffectorValueTable!$A:$A,1,0)),"어펙터밸류없음","")</f>
        <v/>
      </c>
      <c r="D402" s="1">
        <v>5</v>
      </c>
      <c r="E402" s="1" t="str">
        <f>VLOOKUP($B402,AffectorValueTable!$1:$1048576,MATCH(AffectorValueTable!$B$1,AffectorValueTable!$1:$1,0),0)</f>
        <v>AddCriticalDamageByTargetHp</v>
      </c>
      <c r="H402" s="1" t="str">
        <f>IF(ISBLANK(G402),"",
IF(ISERROR(FIND(",",G402)),
  IF(ISERROR(VLOOKUP(G402,ConditionValueTable!$A:$A,1,0)),"컨디션밸류없음",
  ""),
IF(ISERROR(FIND(",",G402,FIND(",",G402)+1)),
  IF(OR(ISERROR(VLOOKUP(LEFT(G402,FIND(",",G402)-1),ConditionValueTable!$A:$A,1,0)),ISERROR(VLOOKUP(TRIM(MID(G402,FIND(",",G402)+1,999)),ConditionValueTable!$A:$A,1,0))),"컨디션밸류없음",
  ""),
IF(ISERROR(FIND(",",G402,FIND(",",G402,FIND(",",G402)+1)+1)),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+1,999)),ConditionValueTable!$A:$A,1,0))),"컨디션밸류없음",
  ""),
IF(ISERROR(FIND(",",G402,FIND(",",G402,FIND(",",G402,FIND(",",G402)+1)+1)+1)),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FIND(",",G402,FIND(",",G402,FIND(",",G402)+1)+1)-FIND(",",G402,FIND(",",G402)+1)-1)),ConditionValueTable!$A:$A,1,0)),ISERROR(VLOOKUP(TRIM(MID(G402,FIND(",",G402,FIND(",",G402,FIND(",",G402)+1)+1)+1,999)),ConditionValueTable!$A:$A,1,0))),"컨디션밸류없음",
  ""),
)))))</f>
        <v/>
      </c>
      <c r="I402" s="1">
        <v>-1</v>
      </c>
      <c r="J402" s="1">
        <v>3</v>
      </c>
      <c r="O402" s="7" t="str">
        <f t="shared" ca="1" si="258"/>
        <v/>
      </c>
      <c r="S402" s="7" t="str">
        <f t="shared" ca="1" si="259"/>
        <v/>
      </c>
    </row>
    <row r="403" spans="1:19" x14ac:dyDescent="0.3">
      <c r="A403" s="1" t="str">
        <f t="shared" ref="A403:A414" si="260">B403&amp;"_"&amp;TEXT(D403,"00")</f>
        <v>LP_CritDmgUpOnLowerHpBetter_01</v>
      </c>
      <c r="B403" s="1" t="s">
        <v>311</v>
      </c>
      <c r="C403" s="1" t="str">
        <f>IF(ISERROR(VLOOKUP(B403,AffectorValueTable!$A:$A,1,0)),"어펙터밸류없음","")</f>
        <v/>
      </c>
      <c r="D403" s="1">
        <v>1</v>
      </c>
      <c r="E403" s="1" t="str">
        <f>VLOOKUP($B403,AffectorValueTable!$1:$1048576,MATCH(AffectorValueTable!$B$1,AffectorValueTable!$1:$1,0),0)</f>
        <v>AddCriticalDamageByTargetHp</v>
      </c>
      <c r="H403" s="1" t="str">
        <f>IF(ISBLANK(G403),"",
IF(ISERROR(FIND(",",G403)),
  IF(ISERROR(VLOOKUP(G403,ConditionValueTable!$A:$A,1,0)),"컨디션밸류없음",
  ""),
IF(ISERROR(FIND(",",G403,FIND(",",G403)+1)),
  IF(OR(ISERROR(VLOOKUP(LEFT(G403,FIND(",",G403)-1),ConditionValueTable!$A:$A,1,0)),ISERROR(VLOOKUP(TRIM(MID(G403,FIND(",",G403)+1,999)),ConditionValueTable!$A:$A,1,0))),"컨디션밸류없음",
  ""),
IF(ISERROR(FIND(",",G403,FIND(",",G403,FIND(",",G403)+1)+1)),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+1,999)),ConditionValueTable!$A:$A,1,0))),"컨디션밸류없음",
  ""),
IF(ISERROR(FIND(",",G403,FIND(",",G403,FIND(",",G403,FIND(",",G403)+1)+1)+1)),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FIND(",",G403,FIND(",",G403,FIND(",",G403)+1)+1)-FIND(",",G403,FIND(",",G403)+1)-1)),ConditionValueTable!$A:$A,1,0)),ISERROR(VLOOKUP(TRIM(MID(G403,FIND(",",G403,FIND(",",G403,FIND(",",G403)+1)+1)+1,999)),ConditionValueTable!$A:$A,1,0))),"컨디션밸류없음",
  ""),
)))))</f>
        <v/>
      </c>
      <c r="I403" s="1">
        <v>-1</v>
      </c>
      <c r="J403" s="1">
        <v>1</v>
      </c>
      <c r="O403" s="7" t="str">
        <f t="shared" ref="O403:O414" ca="1" si="261">IF(NOT(ISBLANK(N403)),N403,
IF(ISBLANK(M403),"",
VLOOKUP(M403,OFFSET(INDIRECT("$A:$B"),0,MATCH(M$1&amp;"_Verify",INDIRECT("$1:$1"),0)-1),2,0)
))</f>
        <v/>
      </c>
      <c r="S403" s="7" t="str">
        <f t="shared" ca="1" si="246"/>
        <v/>
      </c>
    </row>
    <row r="404" spans="1:19" x14ac:dyDescent="0.3">
      <c r="A404" s="1" t="str">
        <f t="shared" ref="A404" si="262">B404&amp;"_"&amp;TEXT(D404,"00")</f>
        <v>LP_CritDmgUpOnLowerHpBetter_02</v>
      </c>
      <c r="B404" s="1" t="s">
        <v>311</v>
      </c>
      <c r="C404" s="1" t="str">
        <f>IF(ISERROR(VLOOKUP(B404,AffectorValueTable!$A:$A,1,0)),"어펙터밸류없음","")</f>
        <v/>
      </c>
      <c r="D404" s="1">
        <v>2</v>
      </c>
      <c r="E404" s="1" t="str">
        <f>VLOOKUP($B404,AffectorValueTable!$1:$1048576,MATCH(AffectorValueTable!$B$1,AffectorValueTable!$1:$1,0),0)</f>
        <v>AddCriticalDamageByTargetHp</v>
      </c>
      <c r="H404" s="1" t="str">
        <f>IF(ISBLANK(G404),"",
IF(ISERROR(FIND(",",G404)),
  IF(ISERROR(VLOOKUP(G404,ConditionValueTable!$A:$A,1,0)),"컨디션밸류없음",
  ""),
IF(ISERROR(FIND(",",G404,FIND(",",G404)+1)),
  IF(OR(ISERROR(VLOOKUP(LEFT(G404,FIND(",",G404)-1),ConditionValueTable!$A:$A,1,0)),ISERROR(VLOOKUP(TRIM(MID(G404,FIND(",",G404)+1,999)),ConditionValueTable!$A:$A,1,0))),"컨디션밸류없음",
  ""),
IF(ISERROR(FIND(",",G404,FIND(",",G404,FIND(",",G404)+1)+1)),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+1,999)),ConditionValueTable!$A:$A,1,0))),"컨디션밸류없음",
  ""),
IF(ISERROR(FIND(",",G404,FIND(",",G404,FIND(",",G404,FIND(",",G404)+1)+1)+1)),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FIND(",",G404,FIND(",",G404,FIND(",",G404)+1)+1)-FIND(",",G404,FIND(",",G404)+1)-1)),ConditionValueTable!$A:$A,1,0)),ISERROR(VLOOKUP(TRIM(MID(G404,FIND(",",G404,FIND(",",G404,FIND(",",G404)+1)+1)+1,999)),ConditionValueTable!$A:$A,1,0))),"컨디션밸류없음",
  ""),
)))))</f>
        <v/>
      </c>
      <c r="I404" s="1">
        <v>-1</v>
      </c>
      <c r="J404" s="1">
        <v>2.1</v>
      </c>
      <c r="O404" s="7" t="str">
        <f t="shared" ref="O404" ca="1" si="263">IF(NOT(ISBLANK(N404)),N404,
IF(ISBLANK(M404),"",
VLOOKUP(M404,OFFSET(INDIRECT("$A:$B"),0,MATCH(M$1&amp;"_Verify",INDIRECT("$1:$1"),0)-1),2,0)
))</f>
        <v/>
      </c>
      <c r="S404" s="7" t="str">
        <f t="shared" ref="S404" ca="1" si="264">IF(NOT(ISBLANK(R404)),R404,
IF(ISBLANK(Q404),"",
VLOOKUP(Q404,OFFSET(INDIRECT("$A:$B"),0,MATCH(Q$1&amp;"_Verify",INDIRECT("$1:$1"),0)-1),2,0)
))</f>
        <v/>
      </c>
    </row>
    <row r="405" spans="1:19" x14ac:dyDescent="0.3">
      <c r="A405" s="1" t="str">
        <f t="shared" ref="A405" si="265">B405&amp;"_"&amp;TEXT(D405,"00")</f>
        <v>LP_CritDmgUpOnLowerHpBetter_03</v>
      </c>
      <c r="B405" s="1" t="s">
        <v>311</v>
      </c>
      <c r="C405" s="1" t="str">
        <f>IF(ISERROR(VLOOKUP(B405,AffectorValueTable!$A:$A,1,0)),"어펙터밸류없음","")</f>
        <v/>
      </c>
      <c r="D405" s="1">
        <v>3</v>
      </c>
      <c r="E405" s="1" t="str">
        <f>VLOOKUP($B405,AffectorValueTable!$1:$1048576,MATCH(AffectorValueTable!$B$1,AffectorValueTable!$1:$1,0),0)</f>
        <v>AddCriticalDamageByTargetHp</v>
      </c>
      <c r="H405" s="1" t="str">
        <f>IF(ISBLANK(G405),"",
IF(ISERROR(FIND(",",G405)),
  IF(ISERROR(VLOOKUP(G405,ConditionValueTable!$A:$A,1,0)),"컨디션밸류없음",
  ""),
IF(ISERROR(FIND(",",G405,FIND(",",G405)+1)),
  IF(OR(ISERROR(VLOOKUP(LEFT(G405,FIND(",",G405)-1),ConditionValueTable!$A:$A,1,0)),ISERROR(VLOOKUP(TRIM(MID(G405,FIND(",",G405)+1,999)),ConditionValueTable!$A:$A,1,0))),"컨디션밸류없음",
  ""),
IF(ISERROR(FIND(",",G405,FIND(",",G405,FIND(",",G405)+1)+1)),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+1,999)),ConditionValueTable!$A:$A,1,0))),"컨디션밸류없음",
  ""),
IF(ISERROR(FIND(",",G405,FIND(",",G405,FIND(",",G405,FIND(",",G405)+1)+1)+1)),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FIND(",",G405,FIND(",",G405,FIND(",",G405)+1)+1)-FIND(",",G405,FIND(",",G405)+1)-1)),ConditionValueTable!$A:$A,1,0)),ISERROR(VLOOKUP(TRIM(MID(G405,FIND(",",G405,FIND(",",G405,FIND(",",G405)+1)+1)+1,999)),ConditionValueTable!$A:$A,1,0))),"컨디션밸류없음",
  ""),
)))))</f>
        <v/>
      </c>
      <c r="I405" s="1">
        <v>-1</v>
      </c>
      <c r="J405" s="1">
        <v>3.3</v>
      </c>
      <c r="O405" s="7" t="str">
        <f t="shared" ref="O405" ca="1" si="266">IF(NOT(ISBLANK(N405)),N405,
IF(ISBLANK(M405),"",
VLOOKUP(M405,OFFSET(INDIRECT("$A:$B"),0,MATCH(M$1&amp;"_Verify",INDIRECT("$1:$1"),0)-1),2,0)
))</f>
        <v/>
      </c>
      <c r="S405" s="7" t="str">
        <f t="shared" ref="S405" ca="1" si="267">IF(NOT(ISBLANK(R405)),R405,
IF(ISBLANK(Q405),"",
VLOOKUP(Q405,OFFSET(INDIRECT("$A:$B"),0,MATCH(Q$1&amp;"_Verify",INDIRECT("$1:$1"),0)-1),2,0)
))</f>
        <v/>
      </c>
    </row>
    <row r="406" spans="1:19" x14ac:dyDescent="0.3">
      <c r="A406" s="1" t="str">
        <f t="shared" si="260"/>
        <v>LP_InstantKill_01</v>
      </c>
      <c r="B406" s="1" t="s">
        <v>312</v>
      </c>
      <c r="C406" s="1" t="str">
        <f>IF(ISERROR(VLOOKUP(B406,AffectorValueTable!$A:$A,1,0)),"어펙터밸류없음","")</f>
        <v/>
      </c>
      <c r="D406" s="1">
        <v>1</v>
      </c>
      <c r="E406" s="1" t="str">
        <f>VLOOKUP($B406,AffectorValueTable!$1:$1048576,MATCH(AffectorValueTable!$B$1,AffectorValueTable!$1:$1,0),0)</f>
        <v>InstantDeath</v>
      </c>
      <c r="H406" s="1" t="str">
        <f>IF(ISBLANK(G406),"",
IF(ISERROR(FIND(",",G406)),
  IF(ISERROR(VLOOKUP(G406,ConditionValueTable!$A:$A,1,0)),"컨디션밸류없음",
  ""),
IF(ISERROR(FIND(",",G406,FIND(",",G406)+1)),
  IF(OR(ISERROR(VLOOKUP(LEFT(G406,FIND(",",G406)-1),ConditionValueTable!$A:$A,1,0)),ISERROR(VLOOKUP(TRIM(MID(G406,FIND(",",G406)+1,999)),ConditionValueTable!$A:$A,1,0))),"컨디션밸류없음",
  ""),
IF(ISERROR(FIND(",",G406,FIND(",",G406,FIND(",",G406)+1)+1)),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+1,999)),ConditionValueTable!$A:$A,1,0))),"컨디션밸류없음",
  ""),
IF(ISERROR(FIND(",",G406,FIND(",",G406,FIND(",",G406,FIND(",",G406)+1)+1)+1)),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FIND(",",G406,FIND(",",G406,FIND(",",G406)+1)+1)-FIND(",",G406,FIND(",",G406)+1)-1)),ConditionValueTable!$A:$A,1,0)),ISERROR(VLOOKUP(TRIM(MID(G406,FIND(",",G406,FIND(",",G406,FIND(",",G406)+1)+1)+1,999)),ConditionValueTable!$A:$A,1,0))),"컨디션밸류없음",
  ""),
)))))</f>
        <v/>
      </c>
      <c r="I406" s="1">
        <v>-1</v>
      </c>
      <c r="J406" s="10">
        <v>0.06</v>
      </c>
      <c r="O406" s="7" t="str">
        <f t="shared" ca="1" si="261"/>
        <v/>
      </c>
      <c r="S406" s="7" t="str">
        <f t="shared" ca="1" si="246"/>
        <v/>
      </c>
    </row>
    <row r="407" spans="1:19" x14ac:dyDescent="0.3">
      <c r="A407" s="1" t="str">
        <f t="shared" si="260"/>
        <v>LP_InstantKill_02</v>
      </c>
      <c r="B407" s="1" t="s">
        <v>312</v>
      </c>
      <c r="C407" s="1" t="str">
        <f>IF(ISERROR(VLOOKUP(B407,AffectorValueTable!$A:$A,1,0)),"어펙터밸류없음","")</f>
        <v/>
      </c>
      <c r="D407" s="1">
        <v>2</v>
      </c>
      <c r="E407" s="1" t="str">
        <f>VLOOKUP($B407,AffectorValueTable!$1:$1048576,MATCH(AffectorValueTable!$B$1,AffectorValueTable!$1:$1,0),0)</f>
        <v>InstantDeath</v>
      </c>
      <c r="H407" s="1" t="str">
        <f>IF(ISBLANK(G407),"",
IF(ISERROR(FIND(",",G407)),
  IF(ISERROR(VLOOKUP(G407,ConditionValueTable!$A:$A,1,0)),"컨디션밸류없음",
  ""),
IF(ISERROR(FIND(",",G407,FIND(",",G407)+1)),
  IF(OR(ISERROR(VLOOKUP(LEFT(G407,FIND(",",G407)-1),ConditionValueTable!$A:$A,1,0)),ISERROR(VLOOKUP(TRIM(MID(G407,FIND(",",G407)+1,999)),ConditionValueTable!$A:$A,1,0))),"컨디션밸류없음",
  ""),
IF(ISERROR(FIND(",",G407,FIND(",",G407,FIND(",",G407)+1)+1)),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+1,999)),ConditionValueTable!$A:$A,1,0))),"컨디션밸류없음",
  ""),
IF(ISERROR(FIND(",",G407,FIND(",",G407,FIND(",",G407,FIND(",",G407)+1)+1)+1)),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FIND(",",G407,FIND(",",G407,FIND(",",G407)+1)+1)-FIND(",",G407,FIND(",",G407)+1)-1)),ConditionValueTable!$A:$A,1,0)),ISERROR(VLOOKUP(TRIM(MID(G407,FIND(",",G407,FIND(",",G407,FIND(",",G407)+1)+1)+1,999)),ConditionValueTable!$A:$A,1,0))),"컨디션밸류없음",
  ""),
)))))</f>
        <v/>
      </c>
      <c r="I407" s="1">
        <v>-1</v>
      </c>
      <c r="J407" s="10">
        <v>0.126</v>
      </c>
      <c r="O407" s="7" t="str">
        <f t="shared" ca="1" si="261"/>
        <v/>
      </c>
      <c r="S407" s="7" t="str">
        <f t="shared" ca="1" si="246"/>
        <v/>
      </c>
    </row>
    <row r="408" spans="1:19" x14ac:dyDescent="0.3">
      <c r="A408" s="1" t="str">
        <f t="shared" si="260"/>
        <v>LP_InstantKill_03</v>
      </c>
      <c r="B408" s="1" t="s">
        <v>312</v>
      </c>
      <c r="C408" s="1" t="str">
        <f>IF(ISERROR(VLOOKUP(B408,AffectorValueTable!$A:$A,1,0)),"어펙터밸류없음","")</f>
        <v/>
      </c>
      <c r="D408" s="1">
        <v>3</v>
      </c>
      <c r="E408" s="1" t="str">
        <f>VLOOKUP($B408,AffectorValueTable!$1:$1048576,MATCH(AffectorValueTable!$B$1,AffectorValueTable!$1:$1,0),0)</f>
        <v>InstantDeath</v>
      </c>
      <c r="H408" s="1" t="str">
        <f>IF(ISBLANK(G408),"",
IF(ISERROR(FIND(",",G408)),
  IF(ISERROR(VLOOKUP(G408,ConditionValueTable!$A:$A,1,0)),"컨디션밸류없음",
  ""),
IF(ISERROR(FIND(",",G408,FIND(",",G408)+1)),
  IF(OR(ISERROR(VLOOKUP(LEFT(G408,FIND(",",G408)-1),ConditionValueTable!$A:$A,1,0)),ISERROR(VLOOKUP(TRIM(MID(G408,FIND(",",G408)+1,999)),ConditionValueTable!$A:$A,1,0))),"컨디션밸류없음",
  ""),
IF(ISERROR(FIND(",",G408,FIND(",",G408,FIND(",",G408)+1)+1)),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+1,999)),ConditionValueTable!$A:$A,1,0))),"컨디션밸류없음",
  ""),
IF(ISERROR(FIND(",",G408,FIND(",",G408,FIND(",",G408,FIND(",",G408)+1)+1)+1)),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FIND(",",G408,FIND(",",G408,FIND(",",G408)+1)+1)-FIND(",",G408,FIND(",",G408)+1)-1)),ConditionValueTable!$A:$A,1,0)),ISERROR(VLOOKUP(TRIM(MID(G408,FIND(",",G408,FIND(",",G408,FIND(",",G408)+1)+1)+1,999)),ConditionValueTable!$A:$A,1,0))),"컨디션밸류없음",
  ""),
)))))</f>
        <v/>
      </c>
      <c r="I408" s="1">
        <v>-1</v>
      </c>
      <c r="J408" s="10">
        <v>0.19800000000000004</v>
      </c>
      <c r="O408" s="7" t="str">
        <f t="shared" ca="1" si="261"/>
        <v/>
      </c>
      <c r="S408" s="7" t="str">
        <f t="shared" ca="1" si="246"/>
        <v/>
      </c>
    </row>
    <row r="409" spans="1:19" x14ac:dyDescent="0.3">
      <c r="A409" s="1" t="str">
        <f t="shared" si="260"/>
        <v>LP_InstantKill_04</v>
      </c>
      <c r="B409" s="1" t="s">
        <v>312</v>
      </c>
      <c r="C409" s="1" t="str">
        <f>IF(ISERROR(VLOOKUP(B409,AffectorValueTable!$A:$A,1,0)),"어펙터밸류없음","")</f>
        <v/>
      </c>
      <c r="D409" s="1">
        <v>4</v>
      </c>
      <c r="E409" s="1" t="str">
        <f>VLOOKUP($B409,AffectorValueTable!$1:$1048576,MATCH(AffectorValueTable!$B$1,AffectorValueTable!$1:$1,0),0)</f>
        <v>InstantDeath</v>
      </c>
      <c r="H409" s="1" t="str">
        <f>IF(ISBLANK(G409),"",
IF(ISERROR(FIND(",",G409)),
  IF(ISERROR(VLOOKUP(G409,ConditionValueTable!$A:$A,1,0)),"컨디션밸류없음",
  ""),
IF(ISERROR(FIND(",",G409,FIND(",",G409)+1)),
  IF(OR(ISERROR(VLOOKUP(LEFT(G409,FIND(",",G409)-1),ConditionValueTable!$A:$A,1,0)),ISERROR(VLOOKUP(TRIM(MID(G409,FIND(",",G409)+1,999)),ConditionValueTable!$A:$A,1,0))),"컨디션밸류없음",
  ""),
IF(ISERROR(FIND(",",G409,FIND(",",G409,FIND(",",G409)+1)+1)),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+1,999)),ConditionValueTable!$A:$A,1,0))),"컨디션밸류없음",
  ""),
IF(ISERROR(FIND(",",G409,FIND(",",G409,FIND(",",G409,FIND(",",G409)+1)+1)+1)),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FIND(",",G409,FIND(",",G409,FIND(",",G409)+1)+1)-FIND(",",G409,FIND(",",G409)+1)-1)),ConditionValueTable!$A:$A,1,0)),ISERROR(VLOOKUP(TRIM(MID(G409,FIND(",",G409,FIND(",",G409,FIND(",",G409)+1)+1)+1,999)),ConditionValueTable!$A:$A,1,0))),"컨디션밸류없음",
  ""),
)))))</f>
        <v/>
      </c>
      <c r="I409" s="1">
        <v>-1</v>
      </c>
      <c r="J409" s="10">
        <v>0.27599999999999997</v>
      </c>
      <c r="O409" s="7" t="str">
        <f t="shared" ca="1" si="261"/>
        <v/>
      </c>
      <c r="S409" s="7" t="str">
        <f t="shared" ca="1" si="246"/>
        <v/>
      </c>
    </row>
    <row r="410" spans="1:19" x14ac:dyDescent="0.3">
      <c r="A410" s="1" t="str">
        <f t="shared" si="260"/>
        <v>LP_InstantKill_05</v>
      </c>
      <c r="B410" s="1" t="s">
        <v>312</v>
      </c>
      <c r="C410" s="1" t="str">
        <f>IF(ISERROR(VLOOKUP(B410,AffectorValueTable!$A:$A,1,0)),"어펙터밸류없음","")</f>
        <v/>
      </c>
      <c r="D410" s="1">
        <v>5</v>
      </c>
      <c r="E410" s="1" t="str">
        <f>VLOOKUP($B410,AffectorValueTable!$1:$1048576,MATCH(AffectorValueTable!$B$1,AffectorValueTable!$1:$1,0),0)</f>
        <v>InstantDeath</v>
      </c>
      <c r="H410" s="1" t="str">
        <f>IF(ISBLANK(G410),"",
IF(ISERROR(FIND(",",G410)),
  IF(ISERROR(VLOOKUP(G410,ConditionValueTable!$A:$A,1,0)),"컨디션밸류없음",
  ""),
IF(ISERROR(FIND(",",G410,FIND(",",G410)+1)),
  IF(OR(ISERROR(VLOOKUP(LEFT(G410,FIND(",",G410)-1),ConditionValueTable!$A:$A,1,0)),ISERROR(VLOOKUP(TRIM(MID(G410,FIND(",",G410)+1,999)),ConditionValueTable!$A:$A,1,0))),"컨디션밸류없음",
  ""),
IF(ISERROR(FIND(",",G410,FIND(",",G410,FIND(",",G410)+1)+1)),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+1,999)),ConditionValueTable!$A:$A,1,0))),"컨디션밸류없음",
  ""),
IF(ISERROR(FIND(",",G410,FIND(",",G410,FIND(",",G410,FIND(",",G410)+1)+1)+1)),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FIND(",",G410,FIND(",",G410,FIND(",",G410)+1)+1)-FIND(",",G410,FIND(",",G410)+1)-1)),ConditionValueTable!$A:$A,1,0)),ISERROR(VLOOKUP(TRIM(MID(G410,FIND(",",G410,FIND(",",G410,FIND(",",G410)+1)+1)+1,999)),ConditionValueTable!$A:$A,1,0))),"컨디션밸류없음",
  ""),
)))))</f>
        <v/>
      </c>
      <c r="I410" s="1">
        <v>-1</v>
      </c>
      <c r="J410" s="10">
        <v>0.36</v>
      </c>
      <c r="O410" s="7" t="str">
        <f t="shared" ca="1" si="261"/>
        <v/>
      </c>
      <c r="S410" s="7" t="str">
        <f t="shared" ca="1" si="246"/>
        <v/>
      </c>
    </row>
    <row r="411" spans="1:19" x14ac:dyDescent="0.3">
      <c r="A411" s="1" t="str">
        <f t="shared" si="260"/>
        <v>LP_InstantKill_06</v>
      </c>
      <c r="B411" s="1" t="s">
        <v>312</v>
      </c>
      <c r="C411" s="1" t="str">
        <f>IF(ISERROR(VLOOKUP(B411,AffectorValueTable!$A:$A,1,0)),"어펙터밸류없음","")</f>
        <v/>
      </c>
      <c r="D411" s="1">
        <v>6</v>
      </c>
      <c r="E411" s="1" t="str">
        <f>VLOOKUP($B411,AffectorValueTable!$1:$1048576,MATCH(AffectorValueTable!$B$1,AffectorValueTable!$1:$1,0),0)</f>
        <v>InstantDeath</v>
      </c>
      <c r="H411" s="1" t="str">
        <f>IF(ISBLANK(G411),"",
IF(ISERROR(FIND(",",G411)),
  IF(ISERROR(VLOOKUP(G411,ConditionValueTable!$A:$A,1,0)),"컨디션밸류없음",
  ""),
IF(ISERROR(FIND(",",G411,FIND(",",G411)+1)),
  IF(OR(ISERROR(VLOOKUP(LEFT(G411,FIND(",",G411)-1),ConditionValueTable!$A:$A,1,0)),ISERROR(VLOOKUP(TRIM(MID(G411,FIND(",",G411)+1,999)),ConditionValueTable!$A:$A,1,0))),"컨디션밸류없음",
  ""),
IF(ISERROR(FIND(",",G411,FIND(",",G411,FIND(",",G411)+1)+1)),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+1,999)),ConditionValueTable!$A:$A,1,0))),"컨디션밸류없음",
  ""),
IF(ISERROR(FIND(",",G411,FIND(",",G411,FIND(",",G411,FIND(",",G411)+1)+1)+1)),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FIND(",",G411,FIND(",",G411,FIND(",",G411)+1)+1)-FIND(",",G411,FIND(",",G411)+1)-1)),ConditionValueTable!$A:$A,1,0)),ISERROR(VLOOKUP(TRIM(MID(G411,FIND(",",G411,FIND(",",G411,FIND(",",G411)+1)+1)+1,999)),ConditionValueTable!$A:$A,1,0))),"컨디션밸류없음",
  ""),
)))))</f>
        <v/>
      </c>
      <c r="I411" s="1">
        <v>-1</v>
      </c>
      <c r="J411" s="10">
        <v>0.45</v>
      </c>
      <c r="O411" s="7" t="str">
        <f t="shared" ca="1" si="261"/>
        <v/>
      </c>
      <c r="S411" s="7" t="str">
        <f t="shared" ca="1" si="246"/>
        <v/>
      </c>
    </row>
    <row r="412" spans="1:19" x14ac:dyDescent="0.3">
      <c r="A412" s="1" t="str">
        <f t="shared" si="260"/>
        <v>LP_InstantKill_07</v>
      </c>
      <c r="B412" s="1" t="s">
        <v>312</v>
      </c>
      <c r="C412" s="1" t="str">
        <f>IF(ISERROR(VLOOKUP(B412,AffectorValueTable!$A:$A,1,0)),"어펙터밸류없음","")</f>
        <v/>
      </c>
      <c r="D412" s="1">
        <v>7</v>
      </c>
      <c r="E412" s="1" t="str">
        <f>VLOOKUP($B412,AffectorValueTable!$1:$1048576,MATCH(AffectorValueTable!$B$1,AffectorValueTable!$1:$1,0),0)</f>
        <v>InstantDeath</v>
      </c>
      <c r="H412" s="1" t="str">
        <f>IF(ISBLANK(G412),"",
IF(ISERROR(FIND(",",G412)),
  IF(ISERROR(VLOOKUP(G412,ConditionValueTable!$A:$A,1,0)),"컨디션밸류없음",
  ""),
IF(ISERROR(FIND(",",G412,FIND(",",G412)+1)),
  IF(OR(ISERROR(VLOOKUP(LEFT(G412,FIND(",",G412)-1),ConditionValueTable!$A:$A,1,0)),ISERROR(VLOOKUP(TRIM(MID(G412,FIND(",",G412)+1,999)),ConditionValueTable!$A:$A,1,0))),"컨디션밸류없음",
  ""),
IF(ISERROR(FIND(",",G412,FIND(",",G412,FIND(",",G412)+1)+1)),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+1,999)),ConditionValueTable!$A:$A,1,0))),"컨디션밸류없음",
  ""),
IF(ISERROR(FIND(",",G412,FIND(",",G412,FIND(",",G412,FIND(",",G412)+1)+1)+1)),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FIND(",",G412,FIND(",",G412,FIND(",",G412)+1)+1)-FIND(",",G412,FIND(",",G412)+1)-1)),ConditionValueTable!$A:$A,1,0)),ISERROR(VLOOKUP(TRIM(MID(G412,FIND(",",G412,FIND(",",G412,FIND(",",G412)+1)+1)+1,999)),ConditionValueTable!$A:$A,1,0))),"컨디션밸류없음",
  ""),
)))))</f>
        <v/>
      </c>
      <c r="I412" s="1">
        <v>-1</v>
      </c>
      <c r="J412" s="10">
        <v>0.54600000000000015</v>
      </c>
      <c r="O412" s="7" t="str">
        <f t="shared" ca="1" si="261"/>
        <v/>
      </c>
      <c r="S412" s="7" t="str">
        <f t="shared" ca="1" si="246"/>
        <v/>
      </c>
    </row>
    <row r="413" spans="1:19" x14ac:dyDescent="0.3">
      <c r="A413" s="1" t="str">
        <f t="shared" si="260"/>
        <v>LP_InstantKill_08</v>
      </c>
      <c r="B413" s="1" t="s">
        <v>312</v>
      </c>
      <c r="C413" s="1" t="str">
        <f>IF(ISERROR(VLOOKUP(B413,AffectorValueTable!$A:$A,1,0)),"어펙터밸류없음","")</f>
        <v/>
      </c>
      <c r="D413" s="1">
        <v>8</v>
      </c>
      <c r="E413" s="1" t="str">
        <f>VLOOKUP($B413,AffectorValueTable!$1:$1048576,MATCH(AffectorValueTable!$B$1,AffectorValueTable!$1:$1,0),0)</f>
        <v>InstantDeath</v>
      </c>
      <c r="H413" s="1" t="str">
        <f>IF(ISBLANK(G413),"",
IF(ISERROR(FIND(",",G413)),
  IF(ISERROR(VLOOKUP(G413,ConditionValueTable!$A:$A,1,0)),"컨디션밸류없음",
  ""),
IF(ISERROR(FIND(",",G413,FIND(",",G413)+1)),
  IF(OR(ISERROR(VLOOKUP(LEFT(G413,FIND(",",G413)-1),ConditionValueTable!$A:$A,1,0)),ISERROR(VLOOKUP(TRIM(MID(G413,FIND(",",G413)+1,999)),ConditionValueTable!$A:$A,1,0))),"컨디션밸류없음",
  ""),
IF(ISERROR(FIND(",",G413,FIND(",",G413,FIND(",",G413)+1)+1)),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+1,999)),ConditionValueTable!$A:$A,1,0))),"컨디션밸류없음",
  ""),
IF(ISERROR(FIND(",",G413,FIND(",",G413,FIND(",",G413,FIND(",",G413)+1)+1)+1)),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FIND(",",G413,FIND(",",G413,FIND(",",G413)+1)+1)-FIND(",",G413,FIND(",",G413)+1)-1)),ConditionValueTable!$A:$A,1,0)),ISERROR(VLOOKUP(TRIM(MID(G413,FIND(",",G413,FIND(",",G413,FIND(",",G413)+1)+1)+1,999)),ConditionValueTable!$A:$A,1,0))),"컨디션밸류없음",
  ""),
)))))</f>
        <v/>
      </c>
      <c r="I413" s="1">
        <v>-1</v>
      </c>
      <c r="J413" s="10">
        <v>0.64800000000000013</v>
      </c>
      <c r="O413" s="7" t="str">
        <f t="shared" ca="1" si="261"/>
        <v/>
      </c>
      <c r="S413" s="7" t="str">
        <f t="shared" ca="1" si="246"/>
        <v/>
      </c>
    </row>
    <row r="414" spans="1:19" x14ac:dyDescent="0.3">
      <c r="A414" s="1" t="str">
        <f t="shared" si="260"/>
        <v>LP_InstantKill_09</v>
      </c>
      <c r="B414" s="1" t="s">
        <v>312</v>
      </c>
      <c r="C414" s="1" t="str">
        <f>IF(ISERROR(VLOOKUP(B414,AffectorValueTable!$A:$A,1,0)),"어펙터밸류없음","")</f>
        <v/>
      </c>
      <c r="D414" s="1">
        <v>9</v>
      </c>
      <c r="E414" s="1" t="str">
        <f>VLOOKUP($B414,AffectorValueTable!$1:$1048576,MATCH(AffectorValueTable!$B$1,AffectorValueTable!$1:$1,0),0)</f>
        <v>InstantDeath</v>
      </c>
      <c r="H414" s="1" t="str">
        <f>IF(ISBLANK(G414),"",
IF(ISERROR(FIND(",",G414)),
  IF(ISERROR(VLOOKUP(G414,ConditionValueTable!$A:$A,1,0)),"컨디션밸류없음",
  ""),
IF(ISERROR(FIND(",",G414,FIND(",",G414)+1)),
  IF(OR(ISERROR(VLOOKUP(LEFT(G414,FIND(",",G414)-1),ConditionValueTable!$A:$A,1,0)),ISERROR(VLOOKUP(TRIM(MID(G414,FIND(",",G414)+1,999)),ConditionValueTable!$A:$A,1,0))),"컨디션밸류없음",
  ""),
IF(ISERROR(FIND(",",G414,FIND(",",G414,FIND(",",G414)+1)+1)),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+1,999)),ConditionValueTable!$A:$A,1,0))),"컨디션밸류없음",
  ""),
IF(ISERROR(FIND(",",G414,FIND(",",G414,FIND(",",G414,FIND(",",G414)+1)+1)+1)),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FIND(",",G414,FIND(",",G414,FIND(",",G414)+1)+1)-FIND(",",G414,FIND(",",G414)+1)-1)),ConditionValueTable!$A:$A,1,0)),ISERROR(VLOOKUP(TRIM(MID(G414,FIND(",",G414,FIND(",",G414,FIND(",",G414)+1)+1)+1,999)),ConditionValueTable!$A:$A,1,0))),"컨디션밸류없음",
  ""),
)))))</f>
        <v/>
      </c>
      <c r="I414" s="1">
        <v>-1</v>
      </c>
      <c r="J414" s="10">
        <v>0.75600000000000001</v>
      </c>
      <c r="O414" s="7" t="str">
        <f t="shared" ca="1" si="261"/>
        <v/>
      </c>
      <c r="S414" s="7" t="str">
        <f t="shared" ca="1" si="246"/>
        <v/>
      </c>
    </row>
    <row r="415" spans="1:19" x14ac:dyDescent="0.3">
      <c r="A415" s="1" t="str">
        <f t="shared" ref="A415:A424" si="268">B415&amp;"_"&amp;TEXT(D415,"00")</f>
        <v>LP_InstantKillBetter_01</v>
      </c>
      <c r="B415" s="1" t="s">
        <v>314</v>
      </c>
      <c r="C415" s="1" t="str">
        <f>IF(ISERROR(VLOOKUP(B415,AffectorValueTable!$A:$A,1,0)),"어펙터밸류없음","")</f>
        <v/>
      </c>
      <c r="D415" s="1">
        <v>1</v>
      </c>
      <c r="E415" s="1" t="str">
        <f>VLOOKUP($B415,AffectorValueTable!$1:$1048576,MATCH(AffectorValueTable!$B$1,AffectorValueTable!$1:$1,0),0)</f>
        <v>InstantDeath</v>
      </c>
      <c r="H415" s="1" t="str">
        <f>IF(ISBLANK(G415),"",
IF(ISERROR(FIND(",",G415)),
  IF(ISERROR(VLOOKUP(G415,ConditionValueTable!$A:$A,1,0)),"컨디션밸류없음",
  ""),
IF(ISERROR(FIND(",",G415,FIND(",",G415)+1)),
  IF(OR(ISERROR(VLOOKUP(LEFT(G415,FIND(",",G415)-1),ConditionValueTable!$A:$A,1,0)),ISERROR(VLOOKUP(TRIM(MID(G415,FIND(",",G415)+1,999)),ConditionValueTable!$A:$A,1,0))),"컨디션밸류없음",
  ""),
IF(ISERROR(FIND(",",G415,FIND(",",G415,FIND(",",G415)+1)+1)),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+1,999)),ConditionValueTable!$A:$A,1,0))),"컨디션밸류없음",
  ""),
IF(ISERROR(FIND(",",G415,FIND(",",G415,FIND(",",G415,FIND(",",G415)+1)+1)+1)),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FIND(",",G415,FIND(",",G415,FIND(",",G415)+1)+1)-FIND(",",G415,FIND(",",G415)+1)-1)),ConditionValueTable!$A:$A,1,0)),ISERROR(VLOOKUP(TRIM(MID(G415,FIND(",",G415,FIND(",",G415,FIND(",",G415)+1)+1)+1,999)),ConditionValueTable!$A:$A,1,0))),"컨디션밸류없음",
  ""),
)))))</f>
        <v/>
      </c>
      <c r="I415" s="1">
        <v>-1</v>
      </c>
      <c r="J415" s="10">
        <v>0.12</v>
      </c>
      <c r="O415" s="7" t="str">
        <f t="shared" ref="O415:O424" ca="1" si="269">IF(NOT(ISBLANK(N415)),N415,
IF(ISBLANK(M415),"",
VLOOKUP(M415,OFFSET(INDIRECT("$A:$B"),0,MATCH(M$1&amp;"_Verify",INDIRECT("$1:$1"),0)-1),2,0)
))</f>
        <v/>
      </c>
      <c r="S415" s="7" t="str">
        <f t="shared" ca="1" si="246"/>
        <v/>
      </c>
    </row>
    <row r="416" spans="1:19" x14ac:dyDescent="0.3">
      <c r="A416" s="1" t="str">
        <f t="shared" si="268"/>
        <v>LP_InstantKillBetter_02</v>
      </c>
      <c r="B416" s="1" t="s">
        <v>314</v>
      </c>
      <c r="C416" s="1" t="str">
        <f>IF(ISERROR(VLOOKUP(B416,AffectorValueTable!$A:$A,1,0)),"어펙터밸류없음","")</f>
        <v/>
      </c>
      <c r="D416" s="1">
        <v>2</v>
      </c>
      <c r="E416" s="1" t="str">
        <f>VLOOKUP($B416,AffectorValueTable!$1:$1048576,MATCH(AffectorValueTable!$B$1,AffectorValueTable!$1:$1,0),0)</f>
        <v>InstantDeath</v>
      </c>
      <c r="H416" s="1" t="str">
        <f>IF(ISBLANK(G416),"",
IF(ISERROR(FIND(",",G416)),
  IF(ISERROR(VLOOKUP(G416,ConditionValueTable!$A:$A,1,0)),"컨디션밸류없음",
  ""),
IF(ISERROR(FIND(",",G416,FIND(",",G416)+1)),
  IF(OR(ISERROR(VLOOKUP(LEFT(G416,FIND(",",G416)-1),ConditionValueTable!$A:$A,1,0)),ISERROR(VLOOKUP(TRIM(MID(G416,FIND(",",G416)+1,999)),ConditionValueTable!$A:$A,1,0))),"컨디션밸류없음",
  ""),
IF(ISERROR(FIND(",",G416,FIND(",",G416,FIND(",",G416)+1)+1)),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+1,999)),ConditionValueTable!$A:$A,1,0))),"컨디션밸류없음",
  ""),
IF(ISERROR(FIND(",",G416,FIND(",",G416,FIND(",",G416,FIND(",",G416)+1)+1)+1)),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FIND(",",G416,FIND(",",G416,FIND(",",G416)+1)+1)-FIND(",",G416,FIND(",",G416)+1)-1)),ConditionValueTable!$A:$A,1,0)),ISERROR(VLOOKUP(TRIM(MID(G416,FIND(",",G416,FIND(",",G416,FIND(",",G416)+1)+1)+1,999)),ConditionValueTable!$A:$A,1,0))),"컨디션밸류없음",
  ""),
)))))</f>
        <v/>
      </c>
      <c r="I416" s="1">
        <v>-1</v>
      </c>
      <c r="J416" s="10">
        <v>0.252</v>
      </c>
      <c r="O416" s="7" t="str">
        <f t="shared" ca="1" si="269"/>
        <v/>
      </c>
      <c r="S416" s="7" t="str">
        <f t="shared" ca="1" si="246"/>
        <v/>
      </c>
    </row>
    <row r="417" spans="1:19" x14ac:dyDescent="0.3">
      <c r="A417" s="1" t="str">
        <f t="shared" ref="A417:A419" si="270">B417&amp;"_"&amp;TEXT(D417,"00")</f>
        <v>LP_InstantKillBetter_03</v>
      </c>
      <c r="B417" s="1" t="s">
        <v>314</v>
      </c>
      <c r="C417" s="1" t="str">
        <f>IF(ISERROR(VLOOKUP(B417,AffectorValueTable!$A:$A,1,0)),"어펙터밸류없음","")</f>
        <v/>
      </c>
      <c r="D417" s="1">
        <v>3</v>
      </c>
      <c r="E417" s="1" t="str">
        <f>VLOOKUP($B417,AffectorValueTable!$1:$1048576,MATCH(AffectorValueTable!$B$1,AffectorValueTable!$1:$1,0),0)</f>
        <v>InstantDeath</v>
      </c>
      <c r="H417" s="1" t="str">
        <f>IF(ISBLANK(G417),"",
IF(ISERROR(FIND(",",G417)),
  IF(ISERROR(VLOOKUP(G417,ConditionValueTable!$A:$A,1,0)),"컨디션밸류없음",
  ""),
IF(ISERROR(FIND(",",G417,FIND(",",G417)+1)),
  IF(OR(ISERROR(VLOOKUP(LEFT(G417,FIND(",",G417)-1),ConditionValueTable!$A:$A,1,0)),ISERROR(VLOOKUP(TRIM(MID(G417,FIND(",",G417)+1,999)),ConditionValueTable!$A:$A,1,0))),"컨디션밸류없음",
  ""),
IF(ISERROR(FIND(",",G417,FIND(",",G417,FIND(",",G417)+1)+1)),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+1,999)),ConditionValueTable!$A:$A,1,0))),"컨디션밸류없음",
  ""),
IF(ISERROR(FIND(",",G417,FIND(",",G417,FIND(",",G417,FIND(",",G417)+1)+1)+1)),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FIND(",",G417,FIND(",",G417,FIND(",",G417)+1)+1)-FIND(",",G417,FIND(",",G417)+1)-1)),ConditionValueTable!$A:$A,1,0)),ISERROR(VLOOKUP(TRIM(MID(G417,FIND(",",G417,FIND(",",G417,FIND(",",G417)+1)+1)+1,999)),ConditionValueTable!$A:$A,1,0))),"컨디션밸류없음",
  ""),
)))))</f>
        <v/>
      </c>
      <c r="I417" s="1">
        <v>-1</v>
      </c>
      <c r="J417" s="10">
        <v>0.39600000000000002</v>
      </c>
      <c r="O417" s="7" t="str">
        <f t="shared" ref="O417:O419" ca="1" si="271">IF(NOT(ISBLANK(N417)),N417,
IF(ISBLANK(M417),"",
VLOOKUP(M417,OFFSET(INDIRECT("$A:$B"),0,MATCH(M$1&amp;"_Verify",INDIRECT("$1:$1"),0)-1),2,0)
))</f>
        <v/>
      </c>
      <c r="S417" s="7" t="str">
        <f t="shared" ca="1" si="246"/>
        <v/>
      </c>
    </row>
    <row r="418" spans="1:19" x14ac:dyDescent="0.3">
      <c r="A418" s="1" t="str">
        <f t="shared" si="270"/>
        <v>LP_InstantKillBetter_04</v>
      </c>
      <c r="B418" s="1" t="s">
        <v>314</v>
      </c>
      <c r="C418" s="1" t="str">
        <f>IF(ISERROR(VLOOKUP(B418,AffectorValueTable!$A:$A,1,0)),"어펙터밸류없음","")</f>
        <v/>
      </c>
      <c r="D418" s="1">
        <v>4</v>
      </c>
      <c r="E418" s="1" t="str">
        <f>VLOOKUP($B418,AffectorValueTable!$1:$1048576,MATCH(AffectorValueTable!$B$1,AffectorValueTable!$1:$1,0),0)</f>
        <v>InstantDeath</v>
      </c>
      <c r="H418" s="1" t="str">
        <f>IF(ISBLANK(G418),"",
IF(ISERROR(FIND(",",G418)),
  IF(ISERROR(VLOOKUP(G418,ConditionValueTable!$A:$A,1,0)),"컨디션밸류없음",
  ""),
IF(ISERROR(FIND(",",G418,FIND(",",G418)+1)),
  IF(OR(ISERROR(VLOOKUP(LEFT(G418,FIND(",",G418)-1),ConditionValueTable!$A:$A,1,0)),ISERROR(VLOOKUP(TRIM(MID(G418,FIND(",",G418)+1,999)),ConditionValueTable!$A:$A,1,0))),"컨디션밸류없음",
  ""),
IF(ISERROR(FIND(",",G418,FIND(",",G418,FIND(",",G418)+1)+1)),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+1,999)),ConditionValueTable!$A:$A,1,0))),"컨디션밸류없음",
  ""),
IF(ISERROR(FIND(",",G418,FIND(",",G418,FIND(",",G418,FIND(",",G418)+1)+1)+1)),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FIND(",",G418,FIND(",",G418,FIND(",",G418)+1)+1)-FIND(",",G418,FIND(",",G418)+1)-1)),ConditionValueTable!$A:$A,1,0)),ISERROR(VLOOKUP(TRIM(MID(G418,FIND(",",G418,FIND(",",G418,FIND(",",G418)+1)+1)+1,999)),ConditionValueTable!$A:$A,1,0))),"컨디션밸류없음",
  ""),
)))))</f>
        <v/>
      </c>
      <c r="I418" s="1">
        <v>-1</v>
      </c>
      <c r="J418" s="10">
        <v>0.55199999999999994</v>
      </c>
      <c r="O418" s="7" t="str">
        <f t="shared" ca="1" si="271"/>
        <v/>
      </c>
      <c r="S418" s="7" t="str">
        <f t="shared" ca="1" si="246"/>
        <v/>
      </c>
    </row>
    <row r="419" spans="1:19" x14ac:dyDescent="0.3">
      <c r="A419" s="1" t="str">
        <f t="shared" si="270"/>
        <v>LP_InstantKillBetter_05</v>
      </c>
      <c r="B419" s="1" t="s">
        <v>314</v>
      </c>
      <c r="C419" s="1" t="str">
        <f>IF(ISERROR(VLOOKUP(B419,AffectorValueTable!$A:$A,1,0)),"어펙터밸류없음","")</f>
        <v/>
      </c>
      <c r="D419" s="1">
        <v>5</v>
      </c>
      <c r="E419" s="1" t="str">
        <f>VLOOKUP($B419,AffectorValueTable!$1:$1048576,MATCH(AffectorValueTable!$B$1,AffectorValueTable!$1:$1,0),0)</f>
        <v>InstantDeath</v>
      </c>
      <c r="H419" s="1" t="str">
        <f>IF(ISBLANK(G419),"",
IF(ISERROR(FIND(",",G419)),
  IF(ISERROR(VLOOKUP(G419,ConditionValueTable!$A:$A,1,0)),"컨디션밸류없음",
  ""),
IF(ISERROR(FIND(",",G419,FIND(",",G419)+1)),
  IF(OR(ISERROR(VLOOKUP(LEFT(G419,FIND(",",G419)-1),ConditionValueTable!$A:$A,1,0)),ISERROR(VLOOKUP(TRIM(MID(G419,FIND(",",G419)+1,999)),ConditionValueTable!$A:$A,1,0))),"컨디션밸류없음",
  ""),
IF(ISERROR(FIND(",",G419,FIND(",",G419,FIND(",",G419)+1)+1)),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+1,999)),ConditionValueTable!$A:$A,1,0))),"컨디션밸류없음",
  ""),
IF(ISERROR(FIND(",",G419,FIND(",",G419,FIND(",",G419,FIND(",",G419)+1)+1)+1)),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FIND(",",G419,FIND(",",G419,FIND(",",G419)+1)+1)-FIND(",",G419,FIND(",",G419)+1)-1)),ConditionValueTable!$A:$A,1,0)),ISERROR(VLOOKUP(TRIM(MID(G419,FIND(",",G419,FIND(",",G419,FIND(",",G419)+1)+1)+1,999)),ConditionValueTable!$A:$A,1,0))),"컨디션밸류없음",
  ""),
)))))</f>
        <v/>
      </c>
      <c r="I419" s="1">
        <v>-1</v>
      </c>
      <c r="J419" s="10">
        <v>0.72</v>
      </c>
      <c r="O419" s="7" t="str">
        <f t="shared" ca="1" si="271"/>
        <v/>
      </c>
      <c r="S419" s="7" t="str">
        <f t="shared" ca="1" si="246"/>
        <v/>
      </c>
    </row>
    <row r="420" spans="1:19" x14ac:dyDescent="0.3">
      <c r="A420" s="1" t="str">
        <f t="shared" si="268"/>
        <v>LP_ImmortalWill_01</v>
      </c>
      <c r="B420" s="1" t="s">
        <v>315</v>
      </c>
      <c r="C420" s="1" t="str">
        <f>IF(ISERROR(VLOOKUP(B420,AffectorValueTable!$A:$A,1,0)),"어펙터밸류없음","")</f>
        <v/>
      </c>
      <c r="D420" s="1">
        <v>1</v>
      </c>
      <c r="E420" s="1" t="str">
        <f>VLOOKUP($B420,AffectorValueTable!$1:$1048576,MATCH(AffectorValueTable!$B$1,AffectorValueTable!$1:$1,0),0)</f>
        <v>ImmortalWill</v>
      </c>
      <c r="H420" s="1" t="str">
        <f>IF(ISBLANK(G420),"",
IF(ISERROR(FIND(",",G420)),
  IF(ISERROR(VLOOKUP(G420,ConditionValueTable!$A:$A,1,0)),"컨디션밸류없음",
  ""),
IF(ISERROR(FIND(",",G420,FIND(",",G420)+1)),
  IF(OR(ISERROR(VLOOKUP(LEFT(G420,FIND(",",G420)-1),ConditionValueTable!$A:$A,1,0)),ISERROR(VLOOKUP(TRIM(MID(G420,FIND(",",G420)+1,999)),ConditionValueTable!$A:$A,1,0))),"컨디션밸류없음",
  ""),
IF(ISERROR(FIND(",",G420,FIND(",",G420,FIND(",",G420)+1)+1)),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+1,999)),ConditionValueTable!$A:$A,1,0))),"컨디션밸류없음",
  ""),
IF(ISERROR(FIND(",",G420,FIND(",",G420,FIND(",",G420,FIND(",",G420)+1)+1)+1)),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FIND(",",G420,FIND(",",G420,FIND(",",G420)+1)+1)-FIND(",",G420,FIND(",",G420)+1)-1)),ConditionValueTable!$A:$A,1,0)),ISERROR(VLOOKUP(TRIM(MID(G420,FIND(",",G420,FIND(",",G420,FIND(",",G420)+1)+1)+1,999)),ConditionValueTable!$A:$A,1,0))),"컨디션밸류없음",
  ""),
)))))</f>
        <v/>
      </c>
      <c r="I420" s="1">
        <v>-1</v>
      </c>
      <c r="J420" s="1">
        <f t="shared" ref="J420:J433" si="272">J116</f>
        <v>0.15</v>
      </c>
      <c r="O420" s="7" t="str">
        <f t="shared" ca="1" si="269"/>
        <v/>
      </c>
      <c r="S420" s="7" t="str">
        <f t="shared" ca="1" si="246"/>
        <v/>
      </c>
    </row>
    <row r="421" spans="1:19" x14ac:dyDescent="0.3">
      <c r="A421" s="1" t="str">
        <f t="shared" si="268"/>
        <v>LP_ImmortalWill_02</v>
      </c>
      <c r="B421" s="1" t="s">
        <v>315</v>
      </c>
      <c r="C421" s="1" t="str">
        <f>IF(ISERROR(VLOOKUP(B421,AffectorValueTable!$A:$A,1,0)),"어펙터밸류없음","")</f>
        <v/>
      </c>
      <c r="D421" s="1">
        <v>2</v>
      </c>
      <c r="E421" s="1" t="str">
        <f>VLOOKUP($B421,AffectorValueTable!$1:$1048576,MATCH(AffectorValueTable!$B$1,AffectorValueTable!$1:$1,0),0)</f>
        <v>ImmortalWill</v>
      </c>
      <c r="H421" s="1" t="str">
        <f>IF(ISBLANK(G421),"",
IF(ISERROR(FIND(",",G421)),
  IF(ISERROR(VLOOKUP(G421,ConditionValueTable!$A:$A,1,0)),"컨디션밸류없음",
  ""),
IF(ISERROR(FIND(",",G421,FIND(",",G421)+1)),
  IF(OR(ISERROR(VLOOKUP(LEFT(G421,FIND(",",G421)-1),ConditionValueTable!$A:$A,1,0)),ISERROR(VLOOKUP(TRIM(MID(G421,FIND(",",G421)+1,999)),ConditionValueTable!$A:$A,1,0))),"컨디션밸류없음",
  ""),
IF(ISERROR(FIND(",",G421,FIND(",",G421,FIND(",",G421)+1)+1)),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+1,999)),ConditionValueTable!$A:$A,1,0))),"컨디션밸류없음",
  ""),
IF(ISERROR(FIND(",",G421,FIND(",",G421,FIND(",",G421,FIND(",",G421)+1)+1)+1)),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FIND(",",G421,FIND(",",G421,FIND(",",G421)+1)+1)-FIND(",",G421,FIND(",",G421)+1)-1)),ConditionValueTable!$A:$A,1,0)),ISERROR(VLOOKUP(TRIM(MID(G421,FIND(",",G421,FIND(",",G421,FIND(",",G421)+1)+1)+1,999)),ConditionValueTable!$A:$A,1,0))),"컨디션밸류없음",
  ""),
)))))</f>
        <v/>
      </c>
      <c r="I421" s="1">
        <v>-1</v>
      </c>
      <c r="J421" s="1">
        <f t="shared" si="272"/>
        <v>0.315</v>
      </c>
      <c r="O421" s="7" t="str">
        <f t="shared" ca="1" si="269"/>
        <v/>
      </c>
      <c r="S421" s="7" t="str">
        <f t="shared" ca="1" si="246"/>
        <v/>
      </c>
    </row>
    <row r="422" spans="1:19" x14ac:dyDescent="0.3">
      <c r="A422" s="1" t="str">
        <f t="shared" si="268"/>
        <v>LP_ImmortalWill_03</v>
      </c>
      <c r="B422" s="1" t="s">
        <v>315</v>
      </c>
      <c r="C422" s="1" t="str">
        <f>IF(ISERROR(VLOOKUP(B422,AffectorValueTable!$A:$A,1,0)),"어펙터밸류없음","")</f>
        <v/>
      </c>
      <c r="D422" s="1">
        <v>3</v>
      </c>
      <c r="E422" s="1" t="str">
        <f>VLOOKUP($B422,AffectorValueTable!$1:$1048576,MATCH(AffectorValueTable!$B$1,AffectorValueTable!$1:$1,0),0)</f>
        <v>ImmortalWill</v>
      </c>
      <c r="H422" s="1" t="str">
        <f>IF(ISBLANK(G422),"",
IF(ISERROR(FIND(",",G422)),
  IF(ISERROR(VLOOKUP(G422,ConditionValueTable!$A:$A,1,0)),"컨디션밸류없음",
  ""),
IF(ISERROR(FIND(",",G422,FIND(",",G422)+1)),
  IF(OR(ISERROR(VLOOKUP(LEFT(G422,FIND(",",G422)-1),ConditionValueTable!$A:$A,1,0)),ISERROR(VLOOKUP(TRIM(MID(G422,FIND(",",G422)+1,999)),ConditionValueTable!$A:$A,1,0))),"컨디션밸류없음",
  ""),
IF(ISERROR(FIND(",",G422,FIND(",",G422,FIND(",",G422)+1)+1)),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+1,999)),ConditionValueTable!$A:$A,1,0))),"컨디션밸류없음",
  ""),
IF(ISERROR(FIND(",",G422,FIND(",",G422,FIND(",",G422,FIND(",",G422)+1)+1)+1)),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FIND(",",G422,FIND(",",G422,FIND(",",G422)+1)+1)-FIND(",",G422,FIND(",",G422)+1)-1)),ConditionValueTable!$A:$A,1,0)),ISERROR(VLOOKUP(TRIM(MID(G422,FIND(",",G422,FIND(",",G422,FIND(",",G422)+1)+1)+1,999)),ConditionValueTable!$A:$A,1,0))),"컨디션밸류없음",
  ""),
)))))</f>
        <v/>
      </c>
      <c r="I422" s="1">
        <v>-1</v>
      </c>
      <c r="J422" s="1">
        <f t="shared" si="272"/>
        <v>0.49500000000000005</v>
      </c>
      <c r="O422" s="7" t="str">
        <f t="shared" ca="1" si="269"/>
        <v/>
      </c>
      <c r="S422" s="7" t="str">
        <f t="shared" ca="1" si="246"/>
        <v/>
      </c>
    </row>
    <row r="423" spans="1:19" x14ac:dyDescent="0.3">
      <c r="A423" s="1" t="str">
        <f t="shared" si="268"/>
        <v>LP_ImmortalWill_04</v>
      </c>
      <c r="B423" s="1" t="s">
        <v>315</v>
      </c>
      <c r="C423" s="1" t="str">
        <f>IF(ISERROR(VLOOKUP(B423,AffectorValueTable!$A:$A,1,0)),"어펙터밸류없음","")</f>
        <v/>
      </c>
      <c r="D423" s="1">
        <v>4</v>
      </c>
      <c r="E423" s="1" t="str">
        <f>VLOOKUP($B423,AffectorValueTable!$1:$1048576,MATCH(AffectorValueTable!$B$1,AffectorValueTable!$1:$1,0),0)</f>
        <v>ImmortalWill</v>
      </c>
      <c r="H423" s="1" t="str">
        <f>IF(ISBLANK(G423),"",
IF(ISERROR(FIND(",",G423)),
  IF(ISERROR(VLOOKUP(G423,ConditionValueTable!$A:$A,1,0)),"컨디션밸류없음",
  ""),
IF(ISERROR(FIND(",",G423,FIND(",",G423)+1)),
  IF(OR(ISERROR(VLOOKUP(LEFT(G423,FIND(",",G423)-1),ConditionValueTable!$A:$A,1,0)),ISERROR(VLOOKUP(TRIM(MID(G423,FIND(",",G423)+1,999)),ConditionValueTable!$A:$A,1,0))),"컨디션밸류없음",
  ""),
IF(ISERROR(FIND(",",G423,FIND(",",G423,FIND(",",G423)+1)+1)),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+1,999)),ConditionValueTable!$A:$A,1,0))),"컨디션밸류없음",
  ""),
IF(ISERROR(FIND(",",G423,FIND(",",G423,FIND(",",G423,FIND(",",G423)+1)+1)+1)),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FIND(",",G423,FIND(",",G423,FIND(",",G423)+1)+1)-FIND(",",G423,FIND(",",G423)+1)-1)),ConditionValueTable!$A:$A,1,0)),ISERROR(VLOOKUP(TRIM(MID(G423,FIND(",",G423,FIND(",",G423,FIND(",",G423)+1)+1)+1,999)),ConditionValueTable!$A:$A,1,0))),"컨디션밸류없음",
  ""),
)))))</f>
        <v/>
      </c>
      <c r="I423" s="1">
        <v>-1</v>
      </c>
      <c r="J423" s="1">
        <f t="shared" si="272"/>
        <v>0.69</v>
      </c>
      <c r="O423" s="7" t="str">
        <f t="shared" ca="1" si="269"/>
        <v/>
      </c>
      <c r="S423" s="7" t="str">
        <f t="shared" ca="1" si="246"/>
        <v/>
      </c>
    </row>
    <row r="424" spans="1:19" x14ac:dyDescent="0.3">
      <c r="A424" s="1" t="str">
        <f t="shared" si="268"/>
        <v>LP_ImmortalWill_05</v>
      </c>
      <c r="B424" s="1" t="s">
        <v>315</v>
      </c>
      <c r="C424" s="1" t="str">
        <f>IF(ISERROR(VLOOKUP(B424,AffectorValueTable!$A:$A,1,0)),"어펙터밸류없음","")</f>
        <v/>
      </c>
      <c r="D424" s="1">
        <v>5</v>
      </c>
      <c r="E424" s="1" t="str">
        <f>VLOOKUP($B424,AffectorValueTable!$1:$1048576,MATCH(AffectorValueTable!$B$1,AffectorValueTable!$1:$1,0),0)</f>
        <v>ImmortalWill</v>
      </c>
      <c r="H424" s="1" t="str">
        <f>IF(ISBLANK(G424),"",
IF(ISERROR(FIND(",",G424)),
  IF(ISERROR(VLOOKUP(G424,ConditionValueTable!$A:$A,1,0)),"컨디션밸류없음",
  ""),
IF(ISERROR(FIND(",",G424,FIND(",",G424)+1)),
  IF(OR(ISERROR(VLOOKUP(LEFT(G424,FIND(",",G424)-1),ConditionValueTable!$A:$A,1,0)),ISERROR(VLOOKUP(TRIM(MID(G424,FIND(",",G424)+1,999)),ConditionValueTable!$A:$A,1,0))),"컨디션밸류없음",
  ""),
IF(ISERROR(FIND(",",G424,FIND(",",G424,FIND(",",G424)+1)+1)),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+1,999)),ConditionValueTable!$A:$A,1,0))),"컨디션밸류없음",
  ""),
IF(ISERROR(FIND(",",G424,FIND(",",G424,FIND(",",G424,FIND(",",G424)+1)+1)+1)),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FIND(",",G424,FIND(",",G424,FIND(",",G424)+1)+1)-FIND(",",G424,FIND(",",G424)+1)-1)),ConditionValueTable!$A:$A,1,0)),ISERROR(VLOOKUP(TRIM(MID(G424,FIND(",",G424,FIND(",",G424,FIND(",",G424)+1)+1)+1,999)),ConditionValueTable!$A:$A,1,0))),"컨디션밸류없음",
  ""),
)))))</f>
        <v/>
      </c>
      <c r="I424" s="1">
        <v>-1</v>
      </c>
      <c r="J424" s="1">
        <f t="shared" si="272"/>
        <v>0.89999999999999991</v>
      </c>
      <c r="O424" s="7" t="str">
        <f t="shared" ca="1" si="269"/>
        <v/>
      </c>
      <c r="S424" s="7" t="str">
        <f t="shared" ca="1" si="246"/>
        <v/>
      </c>
    </row>
    <row r="425" spans="1:19" x14ac:dyDescent="0.3">
      <c r="A425" s="1" t="str">
        <f t="shared" ref="A425:A428" si="273">B425&amp;"_"&amp;TEXT(D425,"00")</f>
        <v>LP_ImmortalWill_06</v>
      </c>
      <c r="B425" s="1" t="s">
        <v>315</v>
      </c>
      <c r="C425" s="1" t="str">
        <f>IF(ISERROR(VLOOKUP(B425,AffectorValueTable!$A:$A,1,0)),"어펙터밸류없음","")</f>
        <v/>
      </c>
      <c r="D425" s="1">
        <v>6</v>
      </c>
      <c r="E425" s="1" t="str">
        <f>VLOOKUP($B425,AffectorValueTable!$1:$1048576,MATCH(AffectorValueTable!$B$1,AffectorValueTable!$1:$1,0),0)</f>
        <v>ImmortalWill</v>
      </c>
      <c r="H425" s="1" t="str">
        <f>IF(ISBLANK(G425),"",
IF(ISERROR(FIND(",",G425)),
  IF(ISERROR(VLOOKUP(G425,ConditionValueTable!$A:$A,1,0)),"컨디션밸류없음",
  ""),
IF(ISERROR(FIND(",",G425,FIND(",",G425)+1)),
  IF(OR(ISERROR(VLOOKUP(LEFT(G425,FIND(",",G425)-1),ConditionValueTable!$A:$A,1,0)),ISERROR(VLOOKUP(TRIM(MID(G425,FIND(",",G425)+1,999)),ConditionValueTable!$A:$A,1,0))),"컨디션밸류없음",
  ""),
IF(ISERROR(FIND(",",G425,FIND(",",G425,FIND(",",G425)+1)+1)),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+1,999)),ConditionValueTable!$A:$A,1,0))),"컨디션밸류없음",
  ""),
IF(ISERROR(FIND(",",G425,FIND(",",G425,FIND(",",G425,FIND(",",G425)+1)+1)+1)),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FIND(",",G425,FIND(",",G425,FIND(",",G425)+1)+1)-FIND(",",G425,FIND(",",G425)+1)-1)),ConditionValueTable!$A:$A,1,0)),ISERROR(VLOOKUP(TRIM(MID(G425,FIND(",",G425,FIND(",",G425,FIND(",",G425)+1)+1)+1,999)),ConditionValueTable!$A:$A,1,0))),"컨디션밸류없음",
  ""),
)))))</f>
        <v/>
      </c>
      <c r="I425" s="1">
        <v>-1</v>
      </c>
      <c r="J425" s="1">
        <f t="shared" si="272"/>
        <v>1.125</v>
      </c>
      <c r="O425" s="7" t="str">
        <f t="shared" ref="O425:O428" ca="1" si="274">IF(NOT(ISBLANK(N425)),N425,
IF(ISBLANK(M425),"",
VLOOKUP(M425,OFFSET(INDIRECT("$A:$B"),0,MATCH(M$1&amp;"_Verify",INDIRECT("$1:$1"),0)-1),2,0)
))</f>
        <v/>
      </c>
      <c r="S425" s="7" t="str">
        <f t="shared" ca="1" si="246"/>
        <v/>
      </c>
    </row>
    <row r="426" spans="1:19" x14ac:dyDescent="0.3">
      <c r="A426" s="1" t="str">
        <f t="shared" si="273"/>
        <v>LP_ImmortalWill_07</v>
      </c>
      <c r="B426" s="1" t="s">
        <v>315</v>
      </c>
      <c r="C426" s="1" t="str">
        <f>IF(ISERROR(VLOOKUP(B426,AffectorValueTable!$A:$A,1,0)),"어펙터밸류없음","")</f>
        <v/>
      </c>
      <c r="D426" s="1">
        <v>7</v>
      </c>
      <c r="E426" s="1" t="str">
        <f>VLOOKUP($B426,AffectorValueTable!$1:$1048576,MATCH(AffectorValueTable!$B$1,AffectorValueTable!$1:$1,0),0)</f>
        <v>ImmortalWill</v>
      </c>
      <c r="H426" s="1" t="str">
        <f>IF(ISBLANK(G426),"",
IF(ISERROR(FIND(",",G426)),
  IF(ISERROR(VLOOKUP(G426,ConditionValueTable!$A:$A,1,0)),"컨디션밸류없음",
  ""),
IF(ISERROR(FIND(",",G426,FIND(",",G426)+1)),
  IF(OR(ISERROR(VLOOKUP(LEFT(G426,FIND(",",G426)-1),ConditionValueTable!$A:$A,1,0)),ISERROR(VLOOKUP(TRIM(MID(G426,FIND(",",G426)+1,999)),ConditionValueTable!$A:$A,1,0))),"컨디션밸류없음",
  ""),
IF(ISERROR(FIND(",",G426,FIND(",",G426,FIND(",",G426)+1)+1)),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+1,999)),ConditionValueTable!$A:$A,1,0))),"컨디션밸류없음",
  ""),
IF(ISERROR(FIND(",",G426,FIND(",",G426,FIND(",",G426,FIND(",",G426)+1)+1)+1)),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FIND(",",G426,FIND(",",G426,FIND(",",G426)+1)+1)-FIND(",",G426,FIND(",",G426)+1)-1)),ConditionValueTable!$A:$A,1,0)),ISERROR(VLOOKUP(TRIM(MID(G426,FIND(",",G426,FIND(",",G426,FIND(",",G426)+1)+1)+1,999)),ConditionValueTable!$A:$A,1,0))),"컨디션밸류없음",
  ""),
)))))</f>
        <v/>
      </c>
      <c r="I426" s="1">
        <v>-1</v>
      </c>
      <c r="J426" s="1">
        <f t="shared" si="272"/>
        <v>1.3650000000000002</v>
      </c>
      <c r="O426" s="7" t="str">
        <f t="shared" ca="1" si="274"/>
        <v/>
      </c>
      <c r="S426" s="7" t="str">
        <f t="shared" ca="1" si="246"/>
        <v/>
      </c>
    </row>
    <row r="427" spans="1:19" x14ac:dyDescent="0.3">
      <c r="A427" s="1" t="str">
        <f t="shared" si="273"/>
        <v>LP_ImmortalWill_08</v>
      </c>
      <c r="B427" s="1" t="s">
        <v>315</v>
      </c>
      <c r="C427" s="1" t="str">
        <f>IF(ISERROR(VLOOKUP(B427,AffectorValueTable!$A:$A,1,0)),"어펙터밸류없음","")</f>
        <v/>
      </c>
      <c r="D427" s="1">
        <v>8</v>
      </c>
      <c r="E427" s="1" t="str">
        <f>VLOOKUP($B427,AffectorValueTable!$1:$1048576,MATCH(AffectorValueTable!$B$1,AffectorValueTable!$1:$1,0),0)</f>
        <v>ImmortalWill</v>
      </c>
      <c r="H427" s="1" t="str">
        <f>IF(ISBLANK(G427),"",
IF(ISERROR(FIND(",",G427)),
  IF(ISERROR(VLOOKUP(G427,ConditionValueTable!$A:$A,1,0)),"컨디션밸류없음",
  ""),
IF(ISERROR(FIND(",",G427,FIND(",",G427)+1)),
  IF(OR(ISERROR(VLOOKUP(LEFT(G427,FIND(",",G427)-1),ConditionValueTable!$A:$A,1,0)),ISERROR(VLOOKUP(TRIM(MID(G427,FIND(",",G427)+1,999)),ConditionValueTable!$A:$A,1,0))),"컨디션밸류없음",
  ""),
IF(ISERROR(FIND(",",G427,FIND(",",G427,FIND(",",G427)+1)+1)),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+1,999)),ConditionValueTable!$A:$A,1,0))),"컨디션밸류없음",
  ""),
IF(ISERROR(FIND(",",G427,FIND(",",G427,FIND(",",G427,FIND(",",G427)+1)+1)+1)),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FIND(",",G427,FIND(",",G427,FIND(",",G427)+1)+1)-FIND(",",G427,FIND(",",G427)+1)-1)),ConditionValueTable!$A:$A,1,0)),ISERROR(VLOOKUP(TRIM(MID(G427,FIND(",",G427,FIND(",",G427,FIND(",",G427)+1)+1)+1,999)),ConditionValueTable!$A:$A,1,0))),"컨디션밸류없음",
  ""),
)))))</f>
        <v/>
      </c>
      <c r="I427" s="1">
        <v>-1</v>
      </c>
      <c r="J427" s="1">
        <f t="shared" si="272"/>
        <v>1.62</v>
      </c>
      <c r="O427" s="7" t="str">
        <f t="shared" ca="1" si="274"/>
        <v/>
      </c>
      <c r="S427" s="7" t="str">
        <f t="shared" ca="1" si="246"/>
        <v/>
      </c>
    </row>
    <row r="428" spans="1:19" x14ac:dyDescent="0.3">
      <c r="A428" s="1" t="str">
        <f t="shared" si="273"/>
        <v>LP_ImmortalWill_09</v>
      </c>
      <c r="B428" s="1" t="s">
        <v>315</v>
      </c>
      <c r="C428" s="1" t="str">
        <f>IF(ISERROR(VLOOKUP(B428,AffectorValueTable!$A:$A,1,0)),"어펙터밸류없음","")</f>
        <v/>
      </c>
      <c r="D428" s="1">
        <v>9</v>
      </c>
      <c r="E428" s="1" t="str">
        <f>VLOOKUP($B428,AffectorValueTable!$1:$1048576,MATCH(AffectorValueTable!$B$1,AffectorValueTable!$1:$1,0),0)</f>
        <v>ImmortalWill</v>
      </c>
      <c r="H428" s="1" t="str">
        <f>IF(ISBLANK(G428),"",
IF(ISERROR(FIND(",",G428)),
  IF(ISERROR(VLOOKUP(G428,ConditionValueTable!$A:$A,1,0)),"컨디션밸류없음",
  ""),
IF(ISERROR(FIND(",",G428,FIND(",",G428)+1)),
  IF(OR(ISERROR(VLOOKUP(LEFT(G428,FIND(",",G428)-1),ConditionValueTable!$A:$A,1,0)),ISERROR(VLOOKUP(TRIM(MID(G428,FIND(",",G428)+1,999)),ConditionValueTable!$A:$A,1,0))),"컨디션밸류없음",
  ""),
IF(ISERROR(FIND(",",G428,FIND(",",G428,FIND(",",G428)+1)+1)),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+1,999)),ConditionValueTable!$A:$A,1,0))),"컨디션밸류없음",
  ""),
IF(ISERROR(FIND(",",G428,FIND(",",G428,FIND(",",G428,FIND(",",G428)+1)+1)+1)),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FIND(",",G428,FIND(",",G428,FIND(",",G428)+1)+1)-FIND(",",G428,FIND(",",G428)+1)-1)),ConditionValueTable!$A:$A,1,0)),ISERROR(VLOOKUP(TRIM(MID(G428,FIND(",",G428,FIND(",",G428,FIND(",",G428)+1)+1)+1,999)),ConditionValueTable!$A:$A,1,0))),"컨디션밸류없음",
  ""),
)))))</f>
        <v/>
      </c>
      <c r="I428" s="1">
        <v>-1</v>
      </c>
      <c r="J428" s="1">
        <f t="shared" si="272"/>
        <v>1.89</v>
      </c>
      <c r="O428" s="7" t="str">
        <f t="shared" ca="1" si="274"/>
        <v/>
      </c>
      <c r="S428" s="7" t="str">
        <f t="shared" ca="1" si="246"/>
        <v/>
      </c>
    </row>
    <row r="429" spans="1:19" x14ac:dyDescent="0.3">
      <c r="A429" s="1" t="str">
        <f t="shared" ref="A429:A448" si="275">B429&amp;"_"&amp;TEXT(D429,"00")</f>
        <v>LP_ImmortalWillBetter_01</v>
      </c>
      <c r="B429" s="1" t="s">
        <v>316</v>
      </c>
      <c r="C429" s="1" t="str">
        <f>IF(ISERROR(VLOOKUP(B429,AffectorValueTable!$A:$A,1,0)),"어펙터밸류없음","")</f>
        <v/>
      </c>
      <c r="D429" s="1">
        <v>1</v>
      </c>
      <c r="E429" s="1" t="str">
        <f>VLOOKUP($B429,AffectorValueTable!$1:$1048576,MATCH(AffectorValueTable!$B$1,AffectorValueTable!$1:$1,0),0)</f>
        <v>ImmortalWill</v>
      </c>
      <c r="H429" s="1" t="str">
        <f>IF(ISBLANK(G429),"",
IF(ISERROR(FIND(",",G429)),
  IF(ISERROR(VLOOKUP(G429,ConditionValueTable!$A:$A,1,0)),"컨디션밸류없음",
  ""),
IF(ISERROR(FIND(",",G429,FIND(",",G429)+1)),
  IF(OR(ISERROR(VLOOKUP(LEFT(G429,FIND(",",G429)-1),ConditionValueTable!$A:$A,1,0)),ISERROR(VLOOKUP(TRIM(MID(G429,FIND(",",G429)+1,999)),ConditionValueTable!$A:$A,1,0))),"컨디션밸류없음",
  ""),
IF(ISERROR(FIND(",",G429,FIND(",",G429,FIND(",",G429)+1)+1)),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+1,999)),ConditionValueTable!$A:$A,1,0))),"컨디션밸류없음",
  ""),
IF(ISERROR(FIND(",",G429,FIND(",",G429,FIND(",",G429,FIND(",",G429)+1)+1)+1)),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FIND(",",G429,FIND(",",G429,FIND(",",G429)+1)+1)-FIND(",",G429,FIND(",",G429)+1)-1)),ConditionValueTable!$A:$A,1,0)),ISERROR(VLOOKUP(TRIM(MID(G429,FIND(",",G429,FIND(",",G429,FIND(",",G429)+1)+1)+1,999)),ConditionValueTable!$A:$A,1,0))),"컨디션밸류없음",
  ""),
)))))</f>
        <v/>
      </c>
      <c r="I429" s="1">
        <v>-1</v>
      </c>
      <c r="J429" s="1">
        <f t="shared" si="272"/>
        <v>0.25</v>
      </c>
      <c r="O429" s="7" t="str">
        <f t="shared" ref="O429:O448" ca="1" si="276">IF(NOT(ISBLANK(N429)),N429,
IF(ISBLANK(M429),"",
VLOOKUP(M429,OFFSET(INDIRECT("$A:$B"),0,MATCH(M$1&amp;"_Verify",INDIRECT("$1:$1"),0)-1),2,0)
))</f>
        <v/>
      </c>
      <c r="S429" s="7" t="str">
        <f t="shared" ca="1" si="246"/>
        <v/>
      </c>
    </row>
    <row r="430" spans="1:19" x14ac:dyDescent="0.3">
      <c r="A430" s="1" t="str">
        <f t="shared" si="275"/>
        <v>LP_ImmortalWillBetter_02</v>
      </c>
      <c r="B430" s="1" t="s">
        <v>316</v>
      </c>
      <c r="C430" s="1" t="str">
        <f>IF(ISERROR(VLOOKUP(B430,AffectorValueTable!$A:$A,1,0)),"어펙터밸류없음","")</f>
        <v/>
      </c>
      <c r="D430" s="1">
        <v>2</v>
      </c>
      <c r="E430" s="1" t="str">
        <f>VLOOKUP($B430,AffectorValueTable!$1:$1048576,MATCH(AffectorValueTable!$B$1,AffectorValueTable!$1:$1,0),0)</f>
        <v>ImmortalWill</v>
      </c>
      <c r="H430" s="1" t="str">
        <f>IF(ISBLANK(G430),"",
IF(ISERROR(FIND(",",G430)),
  IF(ISERROR(VLOOKUP(G430,ConditionValueTable!$A:$A,1,0)),"컨디션밸류없음",
  ""),
IF(ISERROR(FIND(",",G430,FIND(",",G430)+1)),
  IF(OR(ISERROR(VLOOKUP(LEFT(G430,FIND(",",G430)-1),ConditionValueTable!$A:$A,1,0)),ISERROR(VLOOKUP(TRIM(MID(G430,FIND(",",G430)+1,999)),ConditionValueTable!$A:$A,1,0))),"컨디션밸류없음",
  ""),
IF(ISERROR(FIND(",",G430,FIND(",",G430,FIND(",",G430)+1)+1)),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+1,999)),ConditionValueTable!$A:$A,1,0))),"컨디션밸류없음",
  ""),
IF(ISERROR(FIND(",",G430,FIND(",",G430,FIND(",",G430,FIND(",",G430)+1)+1)+1)),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FIND(",",G430,FIND(",",G430,FIND(",",G430)+1)+1)-FIND(",",G430,FIND(",",G430)+1)-1)),ConditionValueTable!$A:$A,1,0)),ISERROR(VLOOKUP(TRIM(MID(G430,FIND(",",G430,FIND(",",G430,FIND(",",G430)+1)+1)+1,999)),ConditionValueTable!$A:$A,1,0))),"컨디션밸류없음",
  ""),
)))))</f>
        <v/>
      </c>
      <c r="I430" s="1">
        <v>-1</v>
      </c>
      <c r="J430" s="1">
        <f t="shared" si="272"/>
        <v>0.52500000000000002</v>
      </c>
      <c r="O430" s="7" t="str">
        <f t="shared" ca="1" si="276"/>
        <v/>
      </c>
      <c r="S430" s="7" t="str">
        <f t="shared" ca="1" si="246"/>
        <v/>
      </c>
    </row>
    <row r="431" spans="1:19" x14ac:dyDescent="0.3">
      <c r="A431" s="1" t="str">
        <f t="shared" ref="A431:A433" si="277">B431&amp;"_"&amp;TEXT(D431,"00")</f>
        <v>LP_ImmortalWillBetter_03</v>
      </c>
      <c r="B431" s="1" t="s">
        <v>316</v>
      </c>
      <c r="C431" s="1" t="str">
        <f>IF(ISERROR(VLOOKUP(B431,AffectorValueTable!$A:$A,1,0)),"어펙터밸류없음","")</f>
        <v/>
      </c>
      <c r="D431" s="1">
        <v>3</v>
      </c>
      <c r="E431" s="1" t="str">
        <f>VLOOKUP($B431,AffectorValueTable!$1:$1048576,MATCH(AffectorValueTable!$B$1,AffectorValueTable!$1:$1,0),0)</f>
        <v>ImmortalWill</v>
      </c>
      <c r="H431" s="1" t="str">
        <f>IF(ISBLANK(G431),"",
IF(ISERROR(FIND(",",G431)),
  IF(ISERROR(VLOOKUP(G431,ConditionValueTable!$A:$A,1,0)),"컨디션밸류없음",
  ""),
IF(ISERROR(FIND(",",G431,FIND(",",G431)+1)),
  IF(OR(ISERROR(VLOOKUP(LEFT(G431,FIND(",",G431)-1),ConditionValueTable!$A:$A,1,0)),ISERROR(VLOOKUP(TRIM(MID(G431,FIND(",",G431)+1,999)),ConditionValueTable!$A:$A,1,0))),"컨디션밸류없음",
  ""),
IF(ISERROR(FIND(",",G431,FIND(",",G431,FIND(",",G431)+1)+1)),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+1,999)),ConditionValueTable!$A:$A,1,0))),"컨디션밸류없음",
  ""),
IF(ISERROR(FIND(",",G431,FIND(",",G431,FIND(",",G431,FIND(",",G431)+1)+1)+1)),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FIND(",",G431,FIND(",",G431,FIND(",",G431)+1)+1)-FIND(",",G431,FIND(",",G431)+1)-1)),ConditionValueTable!$A:$A,1,0)),ISERROR(VLOOKUP(TRIM(MID(G431,FIND(",",G431,FIND(",",G431,FIND(",",G431)+1)+1)+1,999)),ConditionValueTable!$A:$A,1,0))),"컨디션밸류없음",
  ""),
)))))</f>
        <v/>
      </c>
      <c r="I431" s="1">
        <v>-1</v>
      </c>
      <c r="J431" s="1">
        <f t="shared" si="272"/>
        <v>0.82500000000000007</v>
      </c>
      <c r="O431" s="7" t="str">
        <f t="shared" ref="O431:O433" ca="1" si="278">IF(NOT(ISBLANK(N431)),N431,
IF(ISBLANK(M431),"",
VLOOKUP(M431,OFFSET(INDIRECT("$A:$B"),0,MATCH(M$1&amp;"_Verify",INDIRECT("$1:$1"),0)-1),2,0)
))</f>
        <v/>
      </c>
      <c r="S431" s="7" t="str">
        <f t="shared" ca="1" si="246"/>
        <v/>
      </c>
    </row>
    <row r="432" spans="1:19" x14ac:dyDescent="0.3">
      <c r="A432" s="1" t="str">
        <f t="shared" si="277"/>
        <v>LP_ImmortalWillBetter_04</v>
      </c>
      <c r="B432" s="1" t="s">
        <v>316</v>
      </c>
      <c r="C432" s="1" t="str">
        <f>IF(ISERROR(VLOOKUP(B432,AffectorValueTable!$A:$A,1,0)),"어펙터밸류없음","")</f>
        <v/>
      </c>
      <c r="D432" s="1">
        <v>4</v>
      </c>
      <c r="E432" s="1" t="str">
        <f>VLOOKUP($B432,AffectorValueTable!$1:$1048576,MATCH(AffectorValueTable!$B$1,AffectorValueTable!$1:$1,0),0)</f>
        <v>ImmortalWill</v>
      </c>
      <c r="H432" s="1" t="str">
        <f>IF(ISBLANK(G432),"",
IF(ISERROR(FIND(",",G432)),
  IF(ISERROR(VLOOKUP(G432,ConditionValueTable!$A:$A,1,0)),"컨디션밸류없음",
  ""),
IF(ISERROR(FIND(",",G432,FIND(",",G432)+1)),
  IF(OR(ISERROR(VLOOKUP(LEFT(G432,FIND(",",G432)-1),ConditionValueTable!$A:$A,1,0)),ISERROR(VLOOKUP(TRIM(MID(G432,FIND(",",G432)+1,999)),ConditionValueTable!$A:$A,1,0))),"컨디션밸류없음",
  ""),
IF(ISERROR(FIND(",",G432,FIND(",",G432,FIND(",",G432)+1)+1)),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+1,999)),ConditionValueTable!$A:$A,1,0))),"컨디션밸류없음",
  ""),
IF(ISERROR(FIND(",",G432,FIND(",",G432,FIND(",",G432,FIND(",",G432)+1)+1)+1)),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FIND(",",G432,FIND(",",G432,FIND(",",G432)+1)+1)-FIND(",",G432,FIND(",",G432)+1)-1)),ConditionValueTable!$A:$A,1,0)),ISERROR(VLOOKUP(TRIM(MID(G432,FIND(",",G432,FIND(",",G432,FIND(",",G432)+1)+1)+1,999)),ConditionValueTable!$A:$A,1,0))),"컨디션밸류없음",
  ""),
)))))</f>
        <v/>
      </c>
      <c r="I432" s="1">
        <v>-1</v>
      </c>
      <c r="J432" s="1">
        <f t="shared" si="272"/>
        <v>1.1499999999999999</v>
      </c>
      <c r="O432" s="7" t="str">
        <f t="shared" ca="1" si="278"/>
        <v/>
      </c>
      <c r="S432" s="7" t="str">
        <f t="shared" ca="1" si="246"/>
        <v/>
      </c>
    </row>
    <row r="433" spans="1:21" x14ac:dyDescent="0.3">
      <c r="A433" s="1" t="str">
        <f t="shared" si="277"/>
        <v>LP_ImmortalWillBetter_05</v>
      </c>
      <c r="B433" s="1" t="s">
        <v>316</v>
      </c>
      <c r="C433" s="1" t="str">
        <f>IF(ISERROR(VLOOKUP(B433,AffectorValueTable!$A:$A,1,0)),"어펙터밸류없음","")</f>
        <v/>
      </c>
      <c r="D433" s="1">
        <v>5</v>
      </c>
      <c r="E433" s="1" t="str">
        <f>VLOOKUP($B433,AffectorValueTable!$1:$1048576,MATCH(AffectorValueTable!$B$1,AffectorValueTable!$1:$1,0),0)</f>
        <v>ImmortalWill</v>
      </c>
      <c r="H433" s="1" t="str">
        <f>IF(ISBLANK(G433),"",
IF(ISERROR(FIND(",",G433)),
  IF(ISERROR(VLOOKUP(G433,ConditionValueTable!$A:$A,1,0)),"컨디션밸류없음",
  ""),
IF(ISERROR(FIND(",",G433,FIND(",",G433)+1)),
  IF(OR(ISERROR(VLOOKUP(LEFT(G433,FIND(",",G433)-1),ConditionValueTable!$A:$A,1,0)),ISERROR(VLOOKUP(TRIM(MID(G433,FIND(",",G433)+1,999)),ConditionValueTable!$A:$A,1,0))),"컨디션밸류없음",
  ""),
IF(ISERROR(FIND(",",G433,FIND(",",G433,FIND(",",G433)+1)+1)),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+1,999)),ConditionValueTable!$A:$A,1,0))),"컨디션밸류없음",
  ""),
IF(ISERROR(FIND(",",G433,FIND(",",G433,FIND(",",G433,FIND(",",G433)+1)+1)+1)),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FIND(",",G433,FIND(",",G433,FIND(",",G433)+1)+1)-FIND(",",G433,FIND(",",G433)+1)-1)),ConditionValueTable!$A:$A,1,0)),ISERROR(VLOOKUP(TRIM(MID(G433,FIND(",",G433,FIND(",",G433,FIND(",",G433)+1)+1)+1,999)),ConditionValueTable!$A:$A,1,0))),"컨디션밸류없음",
  ""),
)))))</f>
        <v/>
      </c>
      <c r="I433" s="1">
        <v>-1</v>
      </c>
      <c r="J433" s="1">
        <f t="shared" si="272"/>
        <v>1.5</v>
      </c>
      <c r="O433" s="7" t="str">
        <f t="shared" ca="1" si="278"/>
        <v/>
      </c>
      <c r="S433" s="7" t="str">
        <f t="shared" ca="1" si="246"/>
        <v/>
      </c>
    </row>
    <row r="434" spans="1:21" x14ac:dyDescent="0.3">
      <c r="A434" s="1" t="str">
        <f t="shared" si="275"/>
        <v>LP_HealAreaOnEncounter_01</v>
      </c>
      <c r="B434" s="1" t="s">
        <v>367</v>
      </c>
      <c r="C434" s="1" t="str">
        <f>IF(ISERROR(VLOOKUP(B434,AffectorValueTable!$A:$A,1,0)),"어펙터밸류없음","")</f>
        <v/>
      </c>
      <c r="D434" s="1">
        <v>1</v>
      </c>
      <c r="E434" s="1" t="str">
        <f>VLOOKUP($B434,AffectorValueTable!$1:$1048576,MATCH(AffectorValueTable!$B$1,AffectorValueTable!$1:$1,0),0)</f>
        <v>CallAffectorValue</v>
      </c>
      <c r="H434" s="1" t="str">
        <f>IF(ISBLANK(G434),"",
IF(ISERROR(FIND(",",G434)),
  IF(ISERROR(VLOOKUP(G434,ConditionValueTable!$A:$A,1,0)),"컨디션밸류없음",
  ""),
IF(ISERROR(FIND(",",G434,FIND(",",G434)+1)),
  IF(OR(ISERROR(VLOOKUP(LEFT(G434,FIND(",",G434)-1),ConditionValueTable!$A:$A,1,0)),ISERROR(VLOOKUP(TRIM(MID(G434,FIND(",",G434)+1,999)),ConditionValueTable!$A:$A,1,0))),"컨디션밸류없음",
  ""),
IF(ISERROR(FIND(",",G434,FIND(",",G434,FIND(",",G434)+1)+1)),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+1,999)),ConditionValueTable!$A:$A,1,0))),"컨디션밸류없음",
  ""),
IF(ISERROR(FIND(",",G434,FIND(",",G434,FIND(",",G434,FIND(",",G434)+1)+1)+1)),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FIND(",",G434,FIND(",",G434,FIND(",",G434)+1)+1)-FIND(",",G434,FIND(",",G434)+1)-1)),ConditionValueTable!$A:$A,1,0)),ISERROR(VLOOKUP(TRIM(MID(G434,FIND(",",G434,FIND(",",G434,FIND(",",G434)+1)+1)+1,999)),ConditionValueTable!$A:$A,1,0))),"컨디션밸류없음",
  ""),
)))))</f>
        <v/>
      </c>
      <c r="I434" s="1">
        <v>-1</v>
      </c>
      <c r="O434" s="7" t="str">
        <f t="shared" ca="1" si="276"/>
        <v/>
      </c>
      <c r="Q434" s="1" t="s">
        <v>370</v>
      </c>
      <c r="S434" s="7">
        <f t="shared" ca="1" si="246"/>
        <v>1</v>
      </c>
      <c r="U434" s="1" t="s">
        <v>368</v>
      </c>
    </row>
    <row r="435" spans="1:21" x14ac:dyDescent="0.3">
      <c r="A435" s="1" t="str">
        <f t="shared" si="275"/>
        <v>LP_HealAreaOnEncounter_02</v>
      </c>
      <c r="B435" s="1" t="s">
        <v>367</v>
      </c>
      <c r="C435" s="1" t="str">
        <f>IF(ISERROR(VLOOKUP(B435,AffectorValueTable!$A:$A,1,0)),"어펙터밸류없음","")</f>
        <v/>
      </c>
      <c r="D435" s="1">
        <v>2</v>
      </c>
      <c r="E435" s="1" t="str">
        <f>VLOOKUP($B435,AffectorValueTable!$1:$1048576,MATCH(AffectorValueTable!$B$1,AffectorValueTable!$1:$1,0),0)</f>
        <v>CallAffectorValue</v>
      </c>
      <c r="H435" s="1" t="str">
        <f>IF(ISBLANK(G435),"",
IF(ISERROR(FIND(",",G435)),
  IF(ISERROR(VLOOKUP(G435,ConditionValueTable!$A:$A,1,0)),"컨디션밸류없음",
  ""),
IF(ISERROR(FIND(",",G435,FIND(",",G435)+1)),
  IF(OR(ISERROR(VLOOKUP(LEFT(G435,FIND(",",G435)-1),ConditionValueTable!$A:$A,1,0)),ISERROR(VLOOKUP(TRIM(MID(G435,FIND(",",G435)+1,999)),ConditionValueTable!$A:$A,1,0))),"컨디션밸류없음",
  ""),
IF(ISERROR(FIND(",",G435,FIND(",",G435,FIND(",",G435)+1)+1)),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+1,999)),ConditionValueTable!$A:$A,1,0))),"컨디션밸류없음",
  ""),
IF(ISERROR(FIND(",",G435,FIND(",",G435,FIND(",",G435,FIND(",",G435)+1)+1)+1)),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FIND(",",G435,FIND(",",G435,FIND(",",G435)+1)+1)-FIND(",",G435,FIND(",",G435)+1)-1)),ConditionValueTable!$A:$A,1,0)),ISERROR(VLOOKUP(TRIM(MID(G435,FIND(",",G435,FIND(",",G435,FIND(",",G435)+1)+1)+1,999)),ConditionValueTable!$A:$A,1,0))),"컨디션밸류없음",
  ""),
)))))</f>
        <v/>
      </c>
      <c r="I435" s="1">
        <v>-1</v>
      </c>
      <c r="O435" s="7" t="str">
        <f t="shared" ca="1" si="276"/>
        <v/>
      </c>
      <c r="Q435" s="1" t="s">
        <v>370</v>
      </c>
      <c r="S435" s="7">
        <f t="shared" ca="1" si="246"/>
        <v>1</v>
      </c>
      <c r="U435" s="1" t="s">
        <v>368</v>
      </c>
    </row>
    <row r="436" spans="1:21" x14ac:dyDescent="0.3">
      <c r="A436" s="1" t="str">
        <f t="shared" si="275"/>
        <v>LP_HealAreaOnEncounter_03</v>
      </c>
      <c r="B436" s="1" t="s">
        <v>367</v>
      </c>
      <c r="C436" s="1" t="str">
        <f>IF(ISERROR(VLOOKUP(B436,AffectorValueTable!$A:$A,1,0)),"어펙터밸류없음","")</f>
        <v/>
      </c>
      <c r="D436" s="1">
        <v>3</v>
      </c>
      <c r="E436" s="1" t="str">
        <f>VLOOKUP($B436,AffectorValueTable!$1:$1048576,MATCH(AffectorValueTable!$B$1,AffectorValueTable!$1:$1,0),0)</f>
        <v>CallAffectorValue</v>
      </c>
      <c r="H436" s="1" t="str">
        <f>IF(ISBLANK(G436),"",
IF(ISERROR(FIND(",",G436)),
  IF(ISERROR(VLOOKUP(G436,ConditionValueTable!$A:$A,1,0)),"컨디션밸류없음",
  ""),
IF(ISERROR(FIND(",",G436,FIND(",",G436)+1)),
  IF(OR(ISERROR(VLOOKUP(LEFT(G436,FIND(",",G436)-1),ConditionValueTable!$A:$A,1,0)),ISERROR(VLOOKUP(TRIM(MID(G436,FIND(",",G436)+1,999)),ConditionValueTable!$A:$A,1,0))),"컨디션밸류없음",
  ""),
IF(ISERROR(FIND(",",G436,FIND(",",G436,FIND(",",G436)+1)+1)),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+1,999)),ConditionValueTable!$A:$A,1,0))),"컨디션밸류없음",
  ""),
IF(ISERROR(FIND(",",G436,FIND(",",G436,FIND(",",G436,FIND(",",G436)+1)+1)+1)),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FIND(",",G436,FIND(",",G436,FIND(",",G436)+1)+1)-FIND(",",G436,FIND(",",G436)+1)-1)),ConditionValueTable!$A:$A,1,0)),ISERROR(VLOOKUP(TRIM(MID(G436,FIND(",",G436,FIND(",",G436,FIND(",",G436)+1)+1)+1,999)),ConditionValueTable!$A:$A,1,0))),"컨디션밸류없음",
  ""),
)))))</f>
        <v/>
      </c>
      <c r="I436" s="1">
        <v>-1</v>
      </c>
      <c r="O436" s="7" t="str">
        <f t="shared" ca="1" si="276"/>
        <v/>
      </c>
      <c r="Q436" s="1" t="s">
        <v>370</v>
      </c>
      <c r="S436" s="7">
        <f t="shared" ca="1" si="246"/>
        <v>1</v>
      </c>
      <c r="U436" s="1" t="s">
        <v>368</v>
      </c>
    </row>
    <row r="437" spans="1:21" x14ac:dyDescent="0.3">
      <c r="A437" s="1" t="str">
        <f t="shared" si="275"/>
        <v>LP_HealAreaOnEncounter_04</v>
      </c>
      <c r="B437" s="1" t="s">
        <v>367</v>
      </c>
      <c r="C437" s="1" t="str">
        <f>IF(ISERROR(VLOOKUP(B437,AffectorValueTable!$A:$A,1,0)),"어펙터밸류없음","")</f>
        <v/>
      </c>
      <c r="D437" s="1">
        <v>4</v>
      </c>
      <c r="E437" s="1" t="str">
        <f>VLOOKUP($B437,AffectorValueTable!$1:$1048576,MATCH(AffectorValueTable!$B$1,AffectorValueTable!$1:$1,0),0)</f>
        <v>CallAffectorValue</v>
      </c>
      <c r="H437" s="1" t="str">
        <f>IF(ISBLANK(G437),"",
IF(ISERROR(FIND(",",G437)),
  IF(ISERROR(VLOOKUP(G437,ConditionValueTable!$A:$A,1,0)),"컨디션밸류없음",
  ""),
IF(ISERROR(FIND(",",G437,FIND(",",G437)+1)),
  IF(OR(ISERROR(VLOOKUP(LEFT(G437,FIND(",",G437)-1),ConditionValueTable!$A:$A,1,0)),ISERROR(VLOOKUP(TRIM(MID(G437,FIND(",",G437)+1,999)),ConditionValueTable!$A:$A,1,0))),"컨디션밸류없음",
  ""),
IF(ISERROR(FIND(",",G437,FIND(",",G437,FIND(",",G437)+1)+1)),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+1,999)),ConditionValueTable!$A:$A,1,0))),"컨디션밸류없음",
  ""),
IF(ISERROR(FIND(",",G437,FIND(",",G437,FIND(",",G437,FIND(",",G437)+1)+1)+1)),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FIND(",",G437,FIND(",",G437,FIND(",",G437)+1)+1)-FIND(",",G437,FIND(",",G437)+1)-1)),ConditionValueTable!$A:$A,1,0)),ISERROR(VLOOKUP(TRIM(MID(G437,FIND(",",G437,FIND(",",G437,FIND(",",G437)+1)+1)+1,999)),ConditionValueTable!$A:$A,1,0))),"컨디션밸류없음",
  ""),
)))))</f>
        <v/>
      </c>
      <c r="I437" s="1">
        <v>-1</v>
      </c>
      <c r="O437" s="7" t="str">
        <f t="shared" ca="1" si="276"/>
        <v/>
      </c>
      <c r="Q437" s="1" t="s">
        <v>370</v>
      </c>
      <c r="S437" s="7">
        <f t="shared" ca="1" si="246"/>
        <v>1</v>
      </c>
      <c r="U437" s="1" t="s">
        <v>368</v>
      </c>
    </row>
    <row r="438" spans="1:21" x14ac:dyDescent="0.3">
      <c r="A438" s="1" t="str">
        <f t="shared" si="275"/>
        <v>LP_HealAreaOnEncounter_05</v>
      </c>
      <c r="B438" s="1" t="s">
        <v>367</v>
      </c>
      <c r="C438" s="1" t="str">
        <f>IF(ISERROR(VLOOKUP(B438,AffectorValueTable!$A:$A,1,0)),"어펙터밸류없음","")</f>
        <v/>
      </c>
      <c r="D438" s="1">
        <v>5</v>
      </c>
      <c r="E438" s="1" t="str">
        <f>VLOOKUP($B438,AffectorValueTable!$1:$1048576,MATCH(AffectorValueTable!$B$1,AffectorValueTable!$1:$1,0),0)</f>
        <v>CallAffectorValue</v>
      </c>
      <c r="H438" s="1" t="str">
        <f>IF(ISBLANK(G438),"",
IF(ISERROR(FIND(",",G438)),
  IF(ISERROR(VLOOKUP(G438,ConditionValueTable!$A:$A,1,0)),"컨디션밸류없음",
  ""),
IF(ISERROR(FIND(",",G438,FIND(",",G438)+1)),
  IF(OR(ISERROR(VLOOKUP(LEFT(G438,FIND(",",G438)-1),ConditionValueTable!$A:$A,1,0)),ISERROR(VLOOKUP(TRIM(MID(G438,FIND(",",G438)+1,999)),ConditionValueTable!$A:$A,1,0))),"컨디션밸류없음",
  ""),
IF(ISERROR(FIND(",",G438,FIND(",",G438,FIND(",",G438)+1)+1)),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+1,999)),ConditionValueTable!$A:$A,1,0))),"컨디션밸류없음",
  ""),
IF(ISERROR(FIND(",",G438,FIND(",",G438,FIND(",",G438,FIND(",",G438)+1)+1)+1)),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FIND(",",G438,FIND(",",G438,FIND(",",G438)+1)+1)-FIND(",",G438,FIND(",",G438)+1)-1)),ConditionValueTable!$A:$A,1,0)),ISERROR(VLOOKUP(TRIM(MID(G438,FIND(",",G438,FIND(",",G438,FIND(",",G438)+1)+1)+1,999)),ConditionValueTable!$A:$A,1,0))),"컨디션밸류없음",
  ""),
)))))</f>
        <v/>
      </c>
      <c r="I438" s="1">
        <v>-1</v>
      </c>
      <c r="O438" s="7" t="str">
        <f t="shared" ca="1" si="276"/>
        <v/>
      </c>
      <c r="Q438" s="1" t="s">
        <v>370</v>
      </c>
      <c r="S438" s="7">
        <f t="shared" ca="1" si="246"/>
        <v>1</v>
      </c>
      <c r="U438" s="1" t="s">
        <v>368</v>
      </c>
    </row>
    <row r="439" spans="1:21" x14ac:dyDescent="0.3">
      <c r="A439" s="1" t="str">
        <f t="shared" si="275"/>
        <v>LP_HealAreaOnEncounter_CreateHit_01</v>
      </c>
      <c r="B439" s="1" t="s">
        <v>368</v>
      </c>
      <c r="C439" s="1" t="str">
        <f>IF(ISERROR(VLOOKUP(B439,AffectorValueTable!$A:$A,1,0)),"어펙터밸류없음","")</f>
        <v/>
      </c>
      <c r="D439" s="1">
        <v>1</v>
      </c>
      <c r="E439" s="1" t="str">
        <f>VLOOKUP($B439,AffectorValueTable!$1:$1048576,MATCH(AffectorValueTable!$B$1,AffectorValueTable!$1:$1,0),0)</f>
        <v>CreateHitObject</v>
      </c>
      <c r="H439" s="1" t="str">
        <f>IF(ISBLANK(G439),"",
IF(ISERROR(FIND(",",G439)),
  IF(ISERROR(VLOOKUP(G439,ConditionValueTable!$A:$A,1,0)),"컨디션밸류없음",
  ""),
IF(ISERROR(FIND(",",G439,FIND(",",G439)+1)),
  IF(OR(ISERROR(VLOOKUP(LEFT(G439,FIND(",",G439)-1),ConditionValueTable!$A:$A,1,0)),ISERROR(VLOOKUP(TRIM(MID(G439,FIND(",",G439)+1,999)),ConditionValueTable!$A:$A,1,0))),"컨디션밸류없음",
  ""),
IF(ISERROR(FIND(",",G439,FIND(",",G439,FIND(",",G439)+1)+1)),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+1,999)),ConditionValueTable!$A:$A,1,0))),"컨디션밸류없음",
  ""),
IF(ISERROR(FIND(",",G439,FIND(",",G439,FIND(",",G439,FIND(",",G439)+1)+1)+1)),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FIND(",",G439,FIND(",",G439,FIND(",",G439)+1)+1)-FIND(",",G439,FIND(",",G439)+1)-1)),ConditionValueTable!$A:$A,1,0)),ISERROR(VLOOKUP(TRIM(MID(G439,FIND(",",G439,FIND(",",G439,FIND(",",G439)+1)+1)+1,999)),ConditionValueTable!$A:$A,1,0))),"컨디션밸류없음",
  ""),
)))))</f>
        <v/>
      </c>
      <c r="O439" s="7" t="str">
        <f t="shared" ca="1" si="276"/>
        <v/>
      </c>
      <c r="S439" s="7" t="str">
        <f t="shared" ca="1" si="246"/>
        <v/>
      </c>
      <c r="T439" s="1" t="s">
        <v>371</v>
      </c>
    </row>
    <row r="440" spans="1:21" x14ac:dyDescent="0.3">
      <c r="A440" s="1" t="str">
        <f t="shared" si="275"/>
        <v>LP_HealAreaOnEncounter_CreateHit_02</v>
      </c>
      <c r="B440" s="1" t="s">
        <v>368</v>
      </c>
      <c r="C440" s="1" t="str">
        <f>IF(ISERROR(VLOOKUP(B440,AffectorValueTable!$A:$A,1,0)),"어펙터밸류없음","")</f>
        <v/>
      </c>
      <c r="D440" s="1">
        <v>2</v>
      </c>
      <c r="E440" s="1" t="str">
        <f>VLOOKUP($B440,AffectorValueTable!$1:$1048576,MATCH(AffectorValueTable!$B$1,AffectorValueTable!$1:$1,0),0)</f>
        <v>CreateHitObject</v>
      </c>
      <c r="H440" s="1" t="str">
        <f>IF(ISBLANK(G440),"",
IF(ISERROR(FIND(",",G440)),
  IF(ISERROR(VLOOKUP(G440,ConditionValueTable!$A:$A,1,0)),"컨디션밸류없음",
  ""),
IF(ISERROR(FIND(",",G440,FIND(",",G440)+1)),
  IF(OR(ISERROR(VLOOKUP(LEFT(G440,FIND(",",G440)-1),ConditionValueTable!$A:$A,1,0)),ISERROR(VLOOKUP(TRIM(MID(G440,FIND(",",G440)+1,999)),ConditionValueTable!$A:$A,1,0))),"컨디션밸류없음",
  ""),
IF(ISERROR(FIND(",",G440,FIND(",",G440,FIND(",",G440)+1)+1)),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+1,999)),ConditionValueTable!$A:$A,1,0))),"컨디션밸류없음",
  ""),
IF(ISERROR(FIND(",",G440,FIND(",",G440,FIND(",",G440,FIND(",",G440)+1)+1)+1)),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FIND(",",G440,FIND(",",G440,FIND(",",G440)+1)+1)-FIND(",",G440,FIND(",",G440)+1)-1)),ConditionValueTable!$A:$A,1,0)),ISERROR(VLOOKUP(TRIM(MID(G440,FIND(",",G440,FIND(",",G440,FIND(",",G440)+1)+1)+1,999)),ConditionValueTable!$A:$A,1,0))),"컨디션밸류없음",
  ""),
)))))</f>
        <v/>
      </c>
      <c r="O440" s="7" t="str">
        <f t="shared" ca="1" si="276"/>
        <v/>
      </c>
      <c r="S440" s="7" t="str">
        <f t="shared" ca="1" si="246"/>
        <v/>
      </c>
      <c r="T440" s="1" t="s">
        <v>371</v>
      </c>
    </row>
    <row r="441" spans="1:21" x14ac:dyDescent="0.3">
      <c r="A441" s="1" t="str">
        <f t="shared" si="275"/>
        <v>LP_HealAreaOnEncounter_CreateHit_03</v>
      </c>
      <c r="B441" s="1" t="s">
        <v>368</v>
      </c>
      <c r="C441" s="1" t="str">
        <f>IF(ISERROR(VLOOKUP(B441,AffectorValueTable!$A:$A,1,0)),"어펙터밸류없음","")</f>
        <v/>
      </c>
      <c r="D441" s="1">
        <v>3</v>
      </c>
      <c r="E441" s="1" t="str">
        <f>VLOOKUP($B441,AffectorValueTable!$1:$1048576,MATCH(AffectorValueTable!$B$1,AffectorValueTable!$1:$1,0),0)</f>
        <v>CreateHitObject</v>
      </c>
      <c r="H441" s="1" t="str">
        <f>IF(ISBLANK(G441),"",
IF(ISERROR(FIND(",",G441)),
  IF(ISERROR(VLOOKUP(G441,ConditionValueTable!$A:$A,1,0)),"컨디션밸류없음",
  ""),
IF(ISERROR(FIND(",",G441,FIND(",",G441)+1)),
  IF(OR(ISERROR(VLOOKUP(LEFT(G441,FIND(",",G441)-1),ConditionValueTable!$A:$A,1,0)),ISERROR(VLOOKUP(TRIM(MID(G441,FIND(",",G441)+1,999)),ConditionValueTable!$A:$A,1,0))),"컨디션밸류없음",
  ""),
IF(ISERROR(FIND(",",G441,FIND(",",G441,FIND(",",G441)+1)+1)),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+1,999)),ConditionValueTable!$A:$A,1,0))),"컨디션밸류없음",
  ""),
IF(ISERROR(FIND(",",G441,FIND(",",G441,FIND(",",G441,FIND(",",G441)+1)+1)+1)),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FIND(",",G441,FIND(",",G441,FIND(",",G441)+1)+1)-FIND(",",G441,FIND(",",G441)+1)-1)),ConditionValueTable!$A:$A,1,0)),ISERROR(VLOOKUP(TRIM(MID(G441,FIND(",",G441,FIND(",",G441,FIND(",",G441)+1)+1)+1,999)),ConditionValueTable!$A:$A,1,0))),"컨디션밸류없음",
  ""),
)))))</f>
        <v/>
      </c>
      <c r="O441" s="7" t="str">
        <f t="shared" ca="1" si="276"/>
        <v/>
      </c>
      <c r="S441" s="7" t="str">
        <f t="shared" ca="1" si="246"/>
        <v/>
      </c>
      <c r="T441" s="1" t="s">
        <v>371</v>
      </c>
    </row>
    <row r="442" spans="1:21" x14ac:dyDescent="0.3">
      <c r="A442" s="1" t="str">
        <f t="shared" si="275"/>
        <v>LP_HealAreaOnEncounter_CreateHit_04</v>
      </c>
      <c r="B442" s="1" t="s">
        <v>368</v>
      </c>
      <c r="C442" s="1" t="str">
        <f>IF(ISERROR(VLOOKUP(B442,AffectorValueTable!$A:$A,1,0)),"어펙터밸류없음","")</f>
        <v/>
      </c>
      <c r="D442" s="1">
        <v>4</v>
      </c>
      <c r="E442" s="1" t="str">
        <f>VLOOKUP($B442,AffectorValueTable!$1:$1048576,MATCH(AffectorValueTable!$B$1,AffectorValueTable!$1:$1,0),0)</f>
        <v>CreateHitObject</v>
      </c>
      <c r="H442" s="1" t="str">
        <f>IF(ISBLANK(G442),"",
IF(ISERROR(FIND(",",G442)),
  IF(ISERROR(VLOOKUP(G442,ConditionValueTable!$A:$A,1,0)),"컨디션밸류없음",
  ""),
IF(ISERROR(FIND(",",G442,FIND(",",G442)+1)),
  IF(OR(ISERROR(VLOOKUP(LEFT(G442,FIND(",",G442)-1),ConditionValueTable!$A:$A,1,0)),ISERROR(VLOOKUP(TRIM(MID(G442,FIND(",",G442)+1,999)),ConditionValueTable!$A:$A,1,0))),"컨디션밸류없음",
  ""),
IF(ISERROR(FIND(",",G442,FIND(",",G442,FIND(",",G442)+1)+1)),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+1,999)),ConditionValueTable!$A:$A,1,0))),"컨디션밸류없음",
  ""),
IF(ISERROR(FIND(",",G442,FIND(",",G442,FIND(",",G442,FIND(",",G442)+1)+1)+1)),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FIND(",",G442,FIND(",",G442,FIND(",",G442)+1)+1)-FIND(",",G442,FIND(",",G442)+1)-1)),ConditionValueTable!$A:$A,1,0)),ISERROR(VLOOKUP(TRIM(MID(G442,FIND(",",G442,FIND(",",G442,FIND(",",G442)+1)+1)+1,999)),ConditionValueTable!$A:$A,1,0))),"컨디션밸류없음",
  ""),
)))))</f>
        <v/>
      </c>
      <c r="O442" s="7" t="str">
        <f t="shared" ca="1" si="276"/>
        <v/>
      </c>
      <c r="S442" s="7" t="str">
        <f t="shared" ca="1" si="246"/>
        <v/>
      </c>
      <c r="T442" s="1" t="s">
        <v>371</v>
      </c>
    </row>
    <row r="443" spans="1:21" x14ac:dyDescent="0.3">
      <c r="A443" s="1" t="str">
        <f t="shared" si="275"/>
        <v>LP_HealAreaOnEncounter_CreateHit_05</v>
      </c>
      <c r="B443" s="1" t="s">
        <v>368</v>
      </c>
      <c r="C443" s="1" t="str">
        <f>IF(ISERROR(VLOOKUP(B443,AffectorValueTable!$A:$A,1,0)),"어펙터밸류없음","")</f>
        <v/>
      </c>
      <c r="D443" s="1">
        <v>5</v>
      </c>
      <c r="E443" s="1" t="str">
        <f>VLOOKUP($B443,AffectorValueTable!$1:$1048576,MATCH(AffectorValueTable!$B$1,AffectorValueTable!$1:$1,0),0)</f>
        <v>CreateHitObject</v>
      </c>
      <c r="H443" s="1" t="str">
        <f>IF(ISBLANK(G443),"",
IF(ISERROR(FIND(",",G443)),
  IF(ISERROR(VLOOKUP(G443,ConditionValueTable!$A:$A,1,0)),"컨디션밸류없음",
  ""),
IF(ISERROR(FIND(",",G443,FIND(",",G443)+1)),
  IF(OR(ISERROR(VLOOKUP(LEFT(G443,FIND(",",G443)-1),ConditionValueTable!$A:$A,1,0)),ISERROR(VLOOKUP(TRIM(MID(G443,FIND(",",G443)+1,999)),ConditionValueTable!$A:$A,1,0))),"컨디션밸류없음",
  ""),
IF(ISERROR(FIND(",",G443,FIND(",",G443,FIND(",",G443)+1)+1)),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+1,999)),ConditionValueTable!$A:$A,1,0))),"컨디션밸류없음",
  ""),
IF(ISERROR(FIND(",",G443,FIND(",",G443,FIND(",",G443,FIND(",",G443)+1)+1)+1)),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FIND(",",G443,FIND(",",G443,FIND(",",G443)+1)+1)-FIND(",",G443,FIND(",",G443)+1)-1)),ConditionValueTable!$A:$A,1,0)),ISERROR(VLOOKUP(TRIM(MID(G443,FIND(",",G443,FIND(",",G443,FIND(",",G443)+1)+1)+1,999)),ConditionValueTable!$A:$A,1,0))),"컨디션밸류없음",
  ""),
)))))</f>
        <v/>
      </c>
      <c r="O443" s="7" t="str">
        <f t="shared" ca="1" si="276"/>
        <v/>
      </c>
      <c r="S443" s="7" t="str">
        <f t="shared" ca="1" si="246"/>
        <v/>
      </c>
      <c r="T443" s="1" t="s">
        <v>371</v>
      </c>
    </row>
    <row r="444" spans="1:21" x14ac:dyDescent="0.3">
      <c r="A444" s="1" t="str">
        <f t="shared" si="275"/>
        <v>LP_HealAreaOnEncounter_CH_Heal_01</v>
      </c>
      <c r="B444" s="1" t="s">
        <v>372</v>
      </c>
      <c r="C444" s="1" t="str">
        <f>IF(ISERROR(VLOOKUP(B444,AffectorValueTable!$A:$A,1,0)),"어펙터밸류없음","")</f>
        <v/>
      </c>
      <c r="D444" s="1">
        <v>1</v>
      </c>
      <c r="E444" s="1" t="str">
        <f>VLOOKUP($B444,AffectorValueTable!$1:$1048576,MATCH(AffectorValueTable!$B$1,AffectorValueTable!$1:$1,0),0)</f>
        <v>Heal</v>
      </c>
      <c r="H444" s="1" t="str">
        <f>IF(ISBLANK(G444),"",
IF(ISERROR(FIND(",",G444)),
  IF(ISERROR(VLOOKUP(G444,ConditionValueTable!$A:$A,1,0)),"컨디션밸류없음",
  ""),
IF(ISERROR(FIND(",",G444,FIND(",",G444)+1)),
  IF(OR(ISERROR(VLOOKUP(LEFT(G444,FIND(",",G444)-1),ConditionValueTable!$A:$A,1,0)),ISERROR(VLOOKUP(TRIM(MID(G444,FIND(",",G444)+1,999)),ConditionValueTable!$A:$A,1,0))),"컨디션밸류없음",
  ""),
IF(ISERROR(FIND(",",G444,FIND(",",G444,FIND(",",G444)+1)+1)),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+1,999)),ConditionValueTable!$A:$A,1,0))),"컨디션밸류없음",
  ""),
IF(ISERROR(FIND(",",G444,FIND(",",G444,FIND(",",G444,FIND(",",G444)+1)+1)+1)),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FIND(",",G444,FIND(",",G444,FIND(",",G444)+1)+1)-FIND(",",G444,FIND(",",G444)+1)-1)),ConditionValueTable!$A:$A,1,0)),ISERROR(VLOOKUP(TRIM(MID(G444,FIND(",",G444,FIND(",",G444,FIND(",",G444)+1)+1)+1,999)),ConditionValueTable!$A:$A,1,0))),"컨디션밸류없음",
  ""),
)))))</f>
        <v/>
      </c>
      <c r="K444" s="1">
        <v>1.6842105263157891E-2</v>
      </c>
      <c r="O444" s="7" t="str">
        <f t="shared" ca="1" si="276"/>
        <v/>
      </c>
      <c r="S444" s="7" t="str">
        <f t="shared" ref="S444:S448" ca="1" si="279">IF(NOT(ISBLANK(R444)),R444,
IF(ISBLANK(Q444),"",
VLOOKUP(Q444,OFFSET(INDIRECT("$A:$B"),0,MATCH(Q$1&amp;"_Verify",INDIRECT("$1:$1"),0)-1),2,0)
))</f>
        <v/>
      </c>
    </row>
    <row r="445" spans="1:21" x14ac:dyDescent="0.3">
      <c r="A445" s="1" t="str">
        <f t="shared" si="275"/>
        <v>LP_HealAreaOnEncounter_CH_Heal_02</v>
      </c>
      <c r="B445" s="1" t="s">
        <v>372</v>
      </c>
      <c r="C445" s="1" t="str">
        <f>IF(ISERROR(VLOOKUP(B445,AffectorValueTable!$A:$A,1,0)),"어펙터밸류없음","")</f>
        <v/>
      </c>
      <c r="D445" s="1">
        <v>2</v>
      </c>
      <c r="E445" s="1" t="str">
        <f>VLOOKUP($B445,AffectorValueTable!$1:$1048576,MATCH(AffectorValueTable!$B$1,AffectorValueTable!$1:$1,0),0)</f>
        <v>Heal</v>
      </c>
      <c r="H445" s="1" t="str">
        <f>IF(ISBLANK(G445),"",
IF(ISERROR(FIND(",",G445)),
  IF(ISERROR(VLOOKUP(G445,ConditionValueTable!$A:$A,1,0)),"컨디션밸류없음",
  ""),
IF(ISERROR(FIND(",",G445,FIND(",",G445)+1)),
  IF(OR(ISERROR(VLOOKUP(LEFT(G445,FIND(",",G445)-1),ConditionValueTable!$A:$A,1,0)),ISERROR(VLOOKUP(TRIM(MID(G445,FIND(",",G445)+1,999)),ConditionValueTable!$A:$A,1,0))),"컨디션밸류없음",
  ""),
IF(ISERROR(FIND(",",G445,FIND(",",G445,FIND(",",G445)+1)+1)),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+1,999)),ConditionValueTable!$A:$A,1,0))),"컨디션밸류없음",
  ""),
IF(ISERROR(FIND(",",G445,FIND(",",G445,FIND(",",G445,FIND(",",G445)+1)+1)+1)),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FIND(",",G445,FIND(",",G445,FIND(",",G445)+1)+1)-FIND(",",G445,FIND(",",G445)+1)-1)),ConditionValueTable!$A:$A,1,0)),ISERROR(VLOOKUP(TRIM(MID(G445,FIND(",",G445,FIND(",",G445,FIND(",",G445)+1)+1)+1,999)),ConditionValueTable!$A:$A,1,0))),"컨디션밸류없음",
  ""),
)))))</f>
        <v/>
      </c>
      <c r="K445" s="1">
        <v>2.8990509059534077E-2</v>
      </c>
      <c r="O445" s="7" t="str">
        <f t="shared" ca="1" si="276"/>
        <v/>
      </c>
      <c r="S445" s="7" t="str">
        <f t="shared" ca="1" si="279"/>
        <v/>
      </c>
    </row>
    <row r="446" spans="1:21" x14ac:dyDescent="0.3">
      <c r="A446" s="1" t="str">
        <f t="shared" si="275"/>
        <v>LP_HealAreaOnEncounter_CH_Heal_03</v>
      </c>
      <c r="B446" s="1" t="s">
        <v>372</v>
      </c>
      <c r="C446" s="1" t="str">
        <f>IF(ISERROR(VLOOKUP(B446,AffectorValueTable!$A:$A,1,0)),"어펙터밸류없음","")</f>
        <v/>
      </c>
      <c r="D446" s="1">
        <v>3</v>
      </c>
      <c r="E446" s="1" t="str">
        <f>VLOOKUP($B446,AffectorValueTable!$1:$1048576,MATCH(AffectorValueTable!$B$1,AffectorValueTable!$1:$1,0),0)</f>
        <v>Heal</v>
      </c>
      <c r="H446" s="1" t="str">
        <f>IF(ISBLANK(G446),"",
IF(ISERROR(FIND(",",G446)),
  IF(ISERROR(VLOOKUP(G446,ConditionValueTable!$A:$A,1,0)),"컨디션밸류없음",
  ""),
IF(ISERROR(FIND(",",G446,FIND(",",G446)+1)),
  IF(OR(ISERROR(VLOOKUP(LEFT(G446,FIND(",",G446)-1),ConditionValueTable!$A:$A,1,0)),ISERROR(VLOOKUP(TRIM(MID(G446,FIND(",",G446)+1,999)),ConditionValueTable!$A:$A,1,0))),"컨디션밸류없음",
  ""),
IF(ISERROR(FIND(",",G446,FIND(",",G446,FIND(",",G446)+1)+1)),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+1,999)),ConditionValueTable!$A:$A,1,0))),"컨디션밸류없음",
  ""),
IF(ISERROR(FIND(",",G446,FIND(",",G446,FIND(",",G446,FIND(",",G446)+1)+1)+1)),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FIND(",",G446,FIND(",",G446,FIND(",",G446)+1)+1)-FIND(",",G446,FIND(",",G446)+1)-1)),ConditionValueTable!$A:$A,1,0)),ISERROR(VLOOKUP(TRIM(MID(G446,FIND(",",G446,FIND(",",G446,FIND(",",G446)+1)+1)+1,999)),ConditionValueTable!$A:$A,1,0))),"컨디션밸류없음",
  ""),
)))))</f>
        <v/>
      </c>
      <c r="K446" s="1">
        <v>3.8067772170151414E-2</v>
      </c>
      <c r="O446" s="7" t="str">
        <f t="shared" ca="1" si="276"/>
        <v/>
      </c>
      <c r="S446" s="7" t="str">
        <f t="shared" ca="1" si="279"/>
        <v/>
      </c>
    </row>
    <row r="447" spans="1:21" x14ac:dyDescent="0.3">
      <c r="A447" s="1" t="str">
        <f t="shared" si="275"/>
        <v>LP_HealAreaOnEncounter_CH_Heal_04</v>
      </c>
      <c r="B447" s="1" t="s">
        <v>372</v>
      </c>
      <c r="C447" s="1" t="str">
        <f>IF(ISERROR(VLOOKUP(B447,AffectorValueTable!$A:$A,1,0)),"어펙터밸류없음","")</f>
        <v/>
      </c>
      <c r="D447" s="1">
        <v>4</v>
      </c>
      <c r="E447" s="1" t="str">
        <f>VLOOKUP($B447,AffectorValueTable!$1:$1048576,MATCH(AffectorValueTable!$B$1,AffectorValueTable!$1:$1,0),0)</f>
        <v>Heal</v>
      </c>
      <c r="H447" s="1" t="str">
        <f>IF(ISBLANK(G447),"",
IF(ISERROR(FIND(",",G447)),
  IF(ISERROR(VLOOKUP(G447,ConditionValueTable!$A:$A,1,0)),"컨디션밸류없음",
  ""),
IF(ISERROR(FIND(",",G447,FIND(",",G447)+1)),
  IF(OR(ISERROR(VLOOKUP(LEFT(G447,FIND(",",G447)-1),ConditionValueTable!$A:$A,1,0)),ISERROR(VLOOKUP(TRIM(MID(G447,FIND(",",G447)+1,999)),ConditionValueTable!$A:$A,1,0))),"컨디션밸류없음",
  ""),
IF(ISERROR(FIND(",",G447,FIND(",",G447,FIND(",",G447)+1)+1)),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+1,999)),ConditionValueTable!$A:$A,1,0))),"컨디션밸류없음",
  ""),
IF(ISERROR(FIND(",",G447,FIND(",",G447,FIND(",",G447,FIND(",",G447)+1)+1)+1)),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FIND(",",G447,FIND(",",G447,FIND(",",G447)+1)+1)-FIND(",",G447,FIND(",",G447)+1)-1)),ConditionValueTable!$A:$A,1,0)),ISERROR(VLOOKUP(TRIM(MID(G447,FIND(",",G447,FIND(",",G447,FIND(",",G447)+1)+1)+1,999)),ConditionValueTable!$A:$A,1,0))),"컨디션밸류없음",
  ""),
)))))</f>
        <v/>
      </c>
      <c r="K447" s="1">
        <v>4.5042839657282757E-2</v>
      </c>
      <c r="O447" s="7" t="str">
        <f t="shared" ca="1" si="276"/>
        <v/>
      </c>
      <c r="S447" s="7" t="str">
        <f t="shared" ca="1" si="279"/>
        <v/>
      </c>
    </row>
    <row r="448" spans="1:21" x14ac:dyDescent="0.3">
      <c r="A448" s="1" t="str">
        <f t="shared" si="275"/>
        <v>LP_HealAreaOnEncounter_CH_Heal_05</v>
      </c>
      <c r="B448" s="1" t="s">
        <v>372</v>
      </c>
      <c r="C448" s="1" t="str">
        <f>IF(ISERROR(VLOOKUP(B448,AffectorValueTable!$A:$A,1,0)),"어펙터밸류없음","")</f>
        <v/>
      </c>
      <c r="D448" s="1">
        <v>5</v>
      </c>
      <c r="E448" s="1" t="str">
        <f>VLOOKUP($B448,AffectorValueTable!$1:$1048576,MATCH(AffectorValueTable!$B$1,AffectorValueTable!$1:$1,0),0)</f>
        <v>Heal</v>
      </c>
      <c r="H448" s="1" t="str">
        <f>IF(ISBLANK(G448),"",
IF(ISERROR(FIND(",",G448)),
  IF(ISERROR(VLOOKUP(G448,ConditionValueTable!$A:$A,1,0)),"컨디션밸류없음",
  ""),
IF(ISERROR(FIND(",",G448,FIND(",",G448)+1)),
  IF(OR(ISERROR(VLOOKUP(LEFT(G448,FIND(",",G448)-1),ConditionValueTable!$A:$A,1,0)),ISERROR(VLOOKUP(TRIM(MID(G448,FIND(",",G448)+1,999)),ConditionValueTable!$A:$A,1,0))),"컨디션밸류없음",
  ""),
IF(ISERROR(FIND(",",G448,FIND(",",G448,FIND(",",G448)+1)+1)),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+1,999)),ConditionValueTable!$A:$A,1,0))),"컨디션밸류없음",
  ""),
IF(ISERROR(FIND(",",G448,FIND(",",G448,FIND(",",G448,FIND(",",G448)+1)+1)+1)),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FIND(",",G448,FIND(",",G448,FIND(",",G448)+1)+1)-FIND(",",G448,FIND(",",G448)+1)-1)),ConditionValueTable!$A:$A,1,0)),ISERROR(VLOOKUP(TRIM(MID(G448,FIND(",",G448,FIND(",",G448,FIND(",",G448)+1)+1)+1,999)),ConditionValueTable!$A:$A,1,0))),"컨디션밸류없음",
  ""),
)))))</f>
        <v/>
      </c>
      <c r="K448" s="1">
        <v>5.052631578947369E-2</v>
      </c>
      <c r="O448" s="7" t="str">
        <f t="shared" ca="1" si="276"/>
        <v/>
      </c>
      <c r="S448" s="7" t="str">
        <f t="shared" ca="1" si="279"/>
        <v/>
      </c>
    </row>
    <row r="449" spans="1:23" x14ac:dyDescent="0.3">
      <c r="A449" s="1" t="str">
        <f t="shared" ref="A449:A466" si="280">B449&amp;"_"&amp;TEXT(D449,"00")</f>
        <v>LP_MoveSpeedUpOnAttacked_01</v>
      </c>
      <c r="B449" s="1" t="s">
        <v>317</v>
      </c>
      <c r="C449" s="1" t="str">
        <f>IF(ISERROR(VLOOKUP(B449,AffectorValueTable!$A:$A,1,0)),"어펙터밸류없음","")</f>
        <v/>
      </c>
      <c r="D449" s="1">
        <v>1</v>
      </c>
      <c r="E449" s="1" t="str">
        <f>VLOOKUP($B449,AffectorValueTable!$1:$1048576,MATCH(AffectorValueTable!$B$1,AffectorValueTable!$1:$1,0),0)</f>
        <v>CallAffectorValue</v>
      </c>
      <c r="H449" s="1" t="str">
        <f>IF(ISBLANK(G449),"",
IF(ISERROR(FIND(",",G449)),
  IF(ISERROR(VLOOKUP(G449,ConditionValueTable!$A:$A,1,0)),"컨디션밸류없음",
  ""),
IF(ISERROR(FIND(",",G449,FIND(",",G449)+1)),
  IF(OR(ISERROR(VLOOKUP(LEFT(G449,FIND(",",G449)-1),ConditionValueTable!$A:$A,1,0)),ISERROR(VLOOKUP(TRIM(MID(G449,FIND(",",G449)+1,999)),ConditionValueTable!$A:$A,1,0))),"컨디션밸류없음",
  ""),
IF(ISERROR(FIND(",",G449,FIND(",",G449,FIND(",",G449)+1)+1)),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+1,999)),ConditionValueTable!$A:$A,1,0))),"컨디션밸류없음",
  ""),
IF(ISERROR(FIND(",",G449,FIND(",",G449,FIND(",",G449,FIND(",",G449)+1)+1)+1)),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FIND(",",G449,FIND(",",G449,FIND(",",G449)+1)+1)-FIND(",",G449,FIND(",",G449)+1)-1)),ConditionValueTable!$A:$A,1,0)),ISERROR(VLOOKUP(TRIM(MID(G449,FIND(",",G449,FIND(",",G449,FIND(",",G449)+1)+1)+1,999)),ConditionValueTable!$A:$A,1,0))),"컨디션밸류없음",
  ""),
)))))</f>
        <v/>
      </c>
      <c r="I449" s="1">
        <v>-1</v>
      </c>
      <c r="O449" s="7" t="str">
        <f t="shared" ref="O449:O466" ca="1" si="281">IF(NOT(ISBLANK(N449)),N449,
IF(ISBLANK(M449),"",
VLOOKUP(M449,OFFSET(INDIRECT("$A:$B"),0,MATCH(M$1&amp;"_Verify",INDIRECT("$1:$1"),0)-1),2,0)
))</f>
        <v/>
      </c>
      <c r="Q449" s="1" t="s">
        <v>225</v>
      </c>
      <c r="S449" s="7">
        <f t="shared" ref="S449:S466" ca="1" si="282">IF(NOT(ISBLANK(R449)),R449,
IF(ISBLANK(Q449),"",
VLOOKUP(Q449,OFFSET(INDIRECT("$A:$B"),0,MATCH(Q$1&amp;"_Verify",INDIRECT("$1:$1"),0)-1),2,0)
))</f>
        <v>4</v>
      </c>
      <c r="U449" s="1" t="s">
        <v>319</v>
      </c>
    </row>
    <row r="450" spans="1:23" x14ac:dyDescent="0.3">
      <c r="A450" s="1" t="str">
        <f t="shared" si="280"/>
        <v>LP_MoveSpeedUpOnAttacked_02</v>
      </c>
      <c r="B450" s="1" t="s">
        <v>317</v>
      </c>
      <c r="C450" s="1" t="str">
        <f>IF(ISERROR(VLOOKUP(B450,AffectorValueTable!$A:$A,1,0)),"어펙터밸류없음","")</f>
        <v/>
      </c>
      <c r="D450" s="1">
        <v>2</v>
      </c>
      <c r="E450" s="1" t="str">
        <f>VLOOKUP($B450,AffectorValueTable!$1:$1048576,MATCH(AffectorValueTable!$B$1,AffectorValueTable!$1:$1,0),0)</f>
        <v>CallAffectorValue</v>
      </c>
      <c r="H450" s="1" t="str">
        <f>IF(ISBLANK(G450),"",
IF(ISERROR(FIND(",",G450)),
  IF(ISERROR(VLOOKUP(G450,ConditionValueTable!$A:$A,1,0)),"컨디션밸류없음",
  ""),
IF(ISERROR(FIND(",",G450,FIND(",",G450)+1)),
  IF(OR(ISERROR(VLOOKUP(LEFT(G450,FIND(",",G450)-1),ConditionValueTable!$A:$A,1,0)),ISERROR(VLOOKUP(TRIM(MID(G450,FIND(",",G450)+1,999)),ConditionValueTable!$A:$A,1,0))),"컨디션밸류없음",
  ""),
IF(ISERROR(FIND(",",G450,FIND(",",G450,FIND(",",G450)+1)+1)),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+1,999)),ConditionValueTable!$A:$A,1,0))),"컨디션밸류없음",
  ""),
IF(ISERROR(FIND(",",G450,FIND(",",G450,FIND(",",G450,FIND(",",G450)+1)+1)+1)),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FIND(",",G450,FIND(",",G450,FIND(",",G450)+1)+1)-FIND(",",G450,FIND(",",G450)+1)-1)),ConditionValueTable!$A:$A,1,0)),ISERROR(VLOOKUP(TRIM(MID(G450,FIND(",",G450,FIND(",",G450,FIND(",",G450)+1)+1)+1,999)),ConditionValueTable!$A:$A,1,0))),"컨디션밸류없음",
  ""),
)))))</f>
        <v/>
      </c>
      <c r="I450" s="1">
        <v>-1</v>
      </c>
      <c r="O450" s="7" t="str">
        <f t="shared" ca="1" si="281"/>
        <v/>
      </c>
      <c r="Q450" s="1" t="s">
        <v>225</v>
      </c>
      <c r="S450" s="7">
        <f t="shared" ca="1" si="282"/>
        <v>4</v>
      </c>
      <c r="U450" s="1" t="s">
        <v>319</v>
      </c>
    </row>
    <row r="451" spans="1:23" x14ac:dyDescent="0.3">
      <c r="A451" s="1" t="str">
        <f t="shared" si="280"/>
        <v>LP_MoveSpeedUpOnAttacked_03</v>
      </c>
      <c r="B451" s="1" t="s">
        <v>317</v>
      </c>
      <c r="C451" s="1" t="str">
        <f>IF(ISERROR(VLOOKUP(B451,AffectorValueTable!$A:$A,1,0)),"어펙터밸류없음","")</f>
        <v/>
      </c>
      <c r="D451" s="1">
        <v>3</v>
      </c>
      <c r="E451" s="1" t="str">
        <f>VLOOKUP($B451,AffectorValueTable!$1:$1048576,MATCH(AffectorValueTable!$B$1,AffectorValueTable!$1:$1,0),0)</f>
        <v>CallAffectorValue</v>
      </c>
      <c r="H451" s="1" t="str">
        <f>IF(ISBLANK(G451),"",
IF(ISERROR(FIND(",",G451)),
  IF(ISERROR(VLOOKUP(G451,ConditionValueTable!$A:$A,1,0)),"컨디션밸류없음",
  ""),
IF(ISERROR(FIND(",",G451,FIND(",",G451)+1)),
  IF(OR(ISERROR(VLOOKUP(LEFT(G451,FIND(",",G451)-1),ConditionValueTable!$A:$A,1,0)),ISERROR(VLOOKUP(TRIM(MID(G451,FIND(",",G451)+1,999)),ConditionValueTable!$A:$A,1,0))),"컨디션밸류없음",
  ""),
IF(ISERROR(FIND(",",G451,FIND(",",G451,FIND(",",G451)+1)+1)),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+1,999)),ConditionValueTable!$A:$A,1,0))),"컨디션밸류없음",
  ""),
IF(ISERROR(FIND(",",G451,FIND(",",G451,FIND(",",G451,FIND(",",G451)+1)+1)+1)),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FIND(",",G451,FIND(",",G451,FIND(",",G451)+1)+1)-FIND(",",G451,FIND(",",G451)+1)-1)),ConditionValueTable!$A:$A,1,0)),ISERROR(VLOOKUP(TRIM(MID(G451,FIND(",",G451,FIND(",",G451,FIND(",",G451)+1)+1)+1,999)),ConditionValueTable!$A:$A,1,0))),"컨디션밸류없음",
  ""),
)))))</f>
        <v/>
      </c>
      <c r="I451" s="1">
        <v>-1</v>
      </c>
      <c r="O451" s="7" t="str">
        <f t="shared" ca="1" si="281"/>
        <v/>
      </c>
      <c r="Q451" s="1" t="s">
        <v>225</v>
      </c>
      <c r="S451" s="7">
        <f t="shared" ca="1" si="282"/>
        <v>4</v>
      </c>
      <c r="U451" s="1" t="s">
        <v>319</v>
      </c>
    </row>
    <row r="452" spans="1:23" x14ac:dyDescent="0.3">
      <c r="A452" s="1" t="str">
        <f t="shared" ref="A452:A457" si="283">B452&amp;"_"&amp;TEXT(D452,"00")</f>
        <v>LP_MoveSpeedUpOnAttacked_Move_01</v>
      </c>
      <c r="B452" s="1" t="s">
        <v>318</v>
      </c>
      <c r="C452" s="1" t="str">
        <f>IF(ISERROR(VLOOKUP(B452,AffectorValueTable!$A:$A,1,0)),"어펙터밸류없음","")</f>
        <v/>
      </c>
      <c r="D452" s="1">
        <v>1</v>
      </c>
      <c r="E452" s="1" t="str">
        <f>VLOOKUP($B452,AffectorValueTable!$1:$1048576,MATCH(AffectorValueTable!$B$1,AffectorValueTable!$1:$1,0),0)</f>
        <v>ChangeActorStatus</v>
      </c>
      <c r="H452" s="1" t="str">
        <f>IF(ISBLANK(G452),"",
IF(ISERROR(FIND(",",G452)),
  IF(ISERROR(VLOOKUP(G452,ConditionValueTable!$A:$A,1,0)),"컨디션밸류없음",
  ""),
IF(ISERROR(FIND(",",G452,FIND(",",G452)+1)),
  IF(OR(ISERROR(VLOOKUP(LEFT(G452,FIND(",",G452)-1),ConditionValueTable!$A:$A,1,0)),ISERROR(VLOOKUP(TRIM(MID(G452,FIND(",",G452)+1,999)),ConditionValueTable!$A:$A,1,0))),"컨디션밸류없음",
  ""),
IF(ISERROR(FIND(",",G452,FIND(",",G452,FIND(",",G452)+1)+1)),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+1,999)),ConditionValueTable!$A:$A,1,0))),"컨디션밸류없음",
  ""),
IF(ISERROR(FIND(",",G452,FIND(",",G452,FIND(",",G452,FIND(",",G452)+1)+1)+1)),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FIND(",",G452,FIND(",",G452,FIND(",",G452)+1)+1)-FIND(",",G452,FIND(",",G452)+1)-1)),ConditionValueTable!$A:$A,1,0)),ISERROR(VLOOKUP(TRIM(MID(G452,FIND(",",G452,FIND(",",G452,FIND(",",G452)+1)+1)+1,999)),ConditionValueTable!$A:$A,1,0))),"컨디션밸류없음",
  ""),
)))))</f>
        <v/>
      </c>
      <c r="I452" s="1">
        <v>2.4</v>
      </c>
      <c r="J452" s="1">
        <v>1</v>
      </c>
      <c r="M452" s="1" t="s">
        <v>559</v>
      </c>
      <c r="O452" s="7">
        <f t="shared" ref="O452:O457" ca="1" si="284">IF(NOT(ISBLANK(N452)),N452,
IF(ISBLANK(M452),"",
VLOOKUP(M452,OFFSET(INDIRECT("$A:$B"),0,MATCH(M$1&amp;"_Verify",INDIRECT("$1:$1"),0)-1),2,0)
))</f>
        <v>5</v>
      </c>
      <c r="R452" s="1">
        <v>1</v>
      </c>
      <c r="S452" s="7">
        <f t="shared" ref="S452:S457" ca="1" si="285">IF(NOT(ISBLANK(R452)),R452,
IF(ISBLANK(Q452),"",
VLOOKUP(Q452,OFFSET(INDIRECT("$A:$B"),0,MATCH(Q$1&amp;"_Verify",INDIRECT("$1:$1"),0)-1),2,0)
))</f>
        <v>1</v>
      </c>
      <c r="W452" s="1" t="s">
        <v>363</v>
      </c>
    </row>
    <row r="453" spans="1:23" x14ac:dyDescent="0.3">
      <c r="A453" s="1" t="str">
        <f t="shared" si="283"/>
        <v>LP_MoveSpeedUpOnAttacked_Move_02</v>
      </c>
      <c r="B453" s="1" t="s">
        <v>318</v>
      </c>
      <c r="C453" s="1" t="str">
        <f>IF(ISERROR(VLOOKUP(B453,AffectorValueTable!$A:$A,1,0)),"어펙터밸류없음","")</f>
        <v/>
      </c>
      <c r="D453" s="1">
        <v>2</v>
      </c>
      <c r="E453" s="1" t="str">
        <f>VLOOKUP($B453,AffectorValueTable!$1:$1048576,MATCH(AffectorValueTable!$B$1,AffectorValueTable!$1:$1,0),0)</f>
        <v>ChangeActorStatus</v>
      </c>
      <c r="H453" s="1" t="str">
        <f>IF(ISBLANK(G453),"",
IF(ISERROR(FIND(",",G453)),
  IF(ISERROR(VLOOKUP(G453,ConditionValueTable!$A:$A,1,0)),"컨디션밸류없음",
  ""),
IF(ISERROR(FIND(",",G453,FIND(",",G453)+1)),
  IF(OR(ISERROR(VLOOKUP(LEFT(G453,FIND(",",G453)-1),ConditionValueTable!$A:$A,1,0)),ISERROR(VLOOKUP(TRIM(MID(G453,FIND(",",G453)+1,999)),ConditionValueTable!$A:$A,1,0))),"컨디션밸류없음",
  ""),
IF(ISERROR(FIND(",",G453,FIND(",",G453,FIND(",",G453)+1)+1)),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+1,999)),ConditionValueTable!$A:$A,1,0))),"컨디션밸류없음",
  ""),
IF(ISERROR(FIND(",",G453,FIND(",",G453,FIND(",",G453,FIND(",",G453)+1)+1)+1)),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FIND(",",G453,FIND(",",G453,FIND(",",G453)+1)+1)-FIND(",",G453,FIND(",",G453)+1)-1)),ConditionValueTable!$A:$A,1,0)),ISERROR(VLOOKUP(TRIM(MID(G453,FIND(",",G453,FIND(",",G453,FIND(",",G453)+1)+1)+1,999)),ConditionValueTable!$A:$A,1,0))),"컨디션밸류없음",
  ""),
)))))</f>
        <v/>
      </c>
      <c r="I453" s="1">
        <v>5.04</v>
      </c>
      <c r="J453" s="1">
        <v>1.4</v>
      </c>
      <c r="M453" s="1" t="s">
        <v>559</v>
      </c>
      <c r="O453" s="7">
        <f t="shared" ca="1" si="284"/>
        <v>5</v>
      </c>
      <c r="R453" s="1">
        <v>1</v>
      </c>
      <c r="S453" s="7">
        <f t="shared" ca="1" si="285"/>
        <v>1</v>
      </c>
      <c r="W453" s="1" t="s">
        <v>363</v>
      </c>
    </row>
    <row r="454" spans="1:23" x14ac:dyDescent="0.3">
      <c r="A454" s="1" t="str">
        <f t="shared" si="283"/>
        <v>LP_MoveSpeedUpOnAttacked_Move_03</v>
      </c>
      <c r="B454" s="1" t="s">
        <v>318</v>
      </c>
      <c r="C454" s="1" t="str">
        <f>IF(ISERROR(VLOOKUP(B454,AffectorValueTable!$A:$A,1,0)),"어펙터밸류없음","")</f>
        <v/>
      </c>
      <c r="D454" s="1">
        <v>3</v>
      </c>
      <c r="E454" s="1" t="str">
        <f>VLOOKUP($B454,AffectorValueTable!$1:$1048576,MATCH(AffectorValueTable!$B$1,AffectorValueTable!$1:$1,0),0)</f>
        <v>ChangeActorStatus</v>
      </c>
      <c r="H454" s="1" t="str">
        <f>IF(ISBLANK(G454),"",
IF(ISERROR(FIND(",",G454)),
  IF(ISERROR(VLOOKUP(G454,ConditionValueTable!$A:$A,1,0)),"컨디션밸류없음",
  ""),
IF(ISERROR(FIND(",",G454,FIND(",",G454)+1)),
  IF(OR(ISERROR(VLOOKUP(LEFT(G454,FIND(",",G454)-1),ConditionValueTable!$A:$A,1,0)),ISERROR(VLOOKUP(TRIM(MID(G454,FIND(",",G454)+1,999)),ConditionValueTable!$A:$A,1,0))),"컨디션밸류없음",
  ""),
IF(ISERROR(FIND(",",G454,FIND(",",G454,FIND(",",G454)+1)+1)),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+1,999)),ConditionValueTable!$A:$A,1,0))),"컨디션밸류없음",
  ""),
IF(ISERROR(FIND(",",G454,FIND(",",G454,FIND(",",G454,FIND(",",G454)+1)+1)+1)),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FIND(",",G454,FIND(",",G454,FIND(",",G454)+1)+1)-FIND(",",G454,FIND(",",G454)+1)-1)),ConditionValueTable!$A:$A,1,0)),ISERROR(VLOOKUP(TRIM(MID(G454,FIND(",",G454,FIND(",",G454,FIND(",",G454)+1)+1)+1,999)),ConditionValueTable!$A:$A,1,0))),"컨디션밸류없음",
  ""),
)))))</f>
        <v/>
      </c>
      <c r="I454" s="1">
        <v>7.919999999999999</v>
      </c>
      <c r="J454" s="1">
        <v>1.75</v>
      </c>
      <c r="M454" s="1" t="s">
        <v>559</v>
      </c>
      <c r="O454" s="7">
        <f t="shared" ca="1" si="284"/>
        <v>5</v>
      </c>
      <c r="R454" s="1">
        <v>1</v>
      </c>
      <c r="S454" s="7">
        <f t="shared" ca="1" si="285"/>
        <v>1</v>
      </c>
      <c r="W454" s="1" t="s">
        <v>363</v>
      </c>
    </row>
    <row r="455" spans="1:23" x14ac:dyDescent="0.3">
      <c r="A455" s="1" t="str">
        <f t="shared" si="283"/>
        <v>LP_MoveSpeedUpOnKill_01</v>
      </c>
      <c r="B455" s="1" t="s">
        <v>518</v>
      </c>
      <c r="C455" s="1" t="str">
        <f>IF(ISERROR(VLOOKUP(B455,AffectorValueTable!$A:$A,1,0)),"어펙터밸류없음","")</f>
        <v/>
      </c>
      <c r="D455" s="1">
        <v>1</v>
      </c>
      <c r="E455" s="1" t="str">
        <f>VLOOKUP($B455,AffectorValueTable!$1:$1048576,MATCH(AffectorValueTable!$B$1,AffectorValueTable!$1:$1,0),0)</f>
        <v>CallAffectorValue</v>
      </c>
      <c r="H455" s="1" t="str">
        <f>IF(ISBLANK(G455),"",
IF(ISERROR(FIND(",",G455)),
  IF(ISERROR(VLOOKUP(G455,ConditionValueTable!$A:$A,1,0)),"컨디션밸류없음",
  ""),
IF(ISERROR(FIND(",",G455,FIND(",",G455)+1)),
  IF(OR(ISERROR(VLOOKUP(LEFT(G455,FIND(",",G455)-1),ConditionValueTable!$A:$A,1,0)),ISERROR(VLOOKUP(TRIM(MID(G455,FIND(",",G455)+1,999)),ConditionValueTable!$A:$A,1,0))),"컨디션밸류없음",
  ""),
IF(ISERROR(FIND(",",G455,FIND(",",G455,FIND(",",G455)+1)+1)),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+1,999)),ConditionValueTable!$A:$A,1,0))),"컨디션밸류없음",
  ""),
IF(ISERROR(FIND(",",G455,FIND(",",G455,FIND(",",G455,FIND(",",G455)+1)+1)+1)),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FIND(",",G455,FIND(",",G455,FIND(",",G455)+1)+1)-FIND(",",G455,FIND(",",G455)+1)-1)),ConditionValueTable!$A:$A,1,0)),ISERROR(VLOOKUP(TRIM(MID(G455,FIND(",",G455,FIND(",",G455,FIND(",",G455)+1)+1)+1,999)),ConditionValueTable!$A:$A,1,0))),"컨디션밸류없음",
  ""),
)))))</f>
        <v/>
      </c>
      <c r="I455" s="1">
        <v>-1</v>
      </c>
      <c r="O455" s="7" t="str">
        <f t="shared" ca="1" si="284"/>
        <v/>
      </c>
      <c r="Q455" s="1" t="s">
        <v>522</v>
      </c>
      <c r="S455" s="7">
        <f t="shared" ca="1" si="285"/>
        <v>6</v>
      </c>
      <c r="U455" s="1" t="s">
        <v>520</v>
      </c>
    </row>
    <row r="456" spans="1:23" x14ac:dyDescent="0.3">
      <c r="A456" s="1" t="str">
        <f t="shared" si="283"/>
        <v>LP_MoveSpeedUpOnKill_02</v>
      </c>
      <c r="B456" s="1" t="s">
        <v>518</v>
      </c>
      <c r="C456" s="1" t="str">
        <f>IF(ISERROR(VLOOKUP(B456,AffectorValueTable!$A:$A,1,0)),"어펙터밸류없음","")</f>
        <v/>
      </c>
      <c r="D456" s="1">
        <v>2</v>
      </c>
      <c r="E456" s="1" t="str">
        <f>VLOOKUP($B456,AffectorValueTable!$1:$1048576,MATCH(AffectorValueTable!$B$1,AffectorValueTable!$1:$1,0),0)</f>
        <v>CallAffectorValue</v>
      </c>
      <c r="H456" s="1" t="str">
        <f>IF(ISBLANK(G456),"",
IF(ISERROR(FIND(",",G456)),
  IF(ISERROR(VLOOKUP(G456,ConditionValueTable!$A:$A,1,0)),"컨디션밸류없음",
  ""),
IF(ISERROR(FIND(",",G456,FIND(",",G456)+1)),
  IF(OR(ISERROR(VLOOKUP(LEFT(G456,FIND(",",G456)-1),ConditionValueTable!$A:$A,1,0)),ISERROR(VLOOKUP(TRIM(MID(G456,FIND(",",G456)+1,999)),ConditionValueTable!$A:$A,1,0))),"컨디션밸류없음",
  ""),
IF(ISERROR(FIND(",",G456,FIND(",",G456,FIND(",",G456)+1)+1)),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+1,999)),ConditionValueTable!$A:$A,1,0))),"컨디션밸류없음",
  ""),
IF(ISERROR(FIND(",",G456,FIND(",",G456,FIND(",",G456,FIND(",",G456)+1)+1)+1)),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FIND(",",G456,FIND(",",G456,FIND(",",G456)+1)+1)-FIND(",",G456,FIND(",",G456)+1)-1)),ConditionValueTable!$A:$A,1,0)),ISERROR(VLOOKUP(TRIM(MID(G456,FIND(",",G456,FIND(",",G456,FIND(",",G456)+1)+1)+1,999)),ConditionValueTable!$A:$A,1,0))),"컨디션밸류없음",
  ""),
)))))</f>
        <v/>
      </c>
      <c r="I456" s="1">
        <v>-1</v>
      </c>
      <c r="O456" s="7" t="str">
        <f t="shared" ca="1" si="284"/>
        <v/>
      </c>
      <c r="Q456" s="1" t="s">
        <v>522</v>
      </c>
      <c r="S456" s="7">
        <f t="shared" ca="1" si="285"/>
        <v>6</v>
      </c>
      <c r="U456" s="1" t="s">
        <v>520</v>
      </c>
    </row>
    <row r="457" spans="1:23" x14ac:dyDescent="0.3">
      <c r="A457" s="1" t="str">
        <f t="shared" si="283"/>
        <v>LP_MoveSpeedUpOnKill_03</v>
      </c>
      <c r="B457" s="1" t="s">
        <v>518</v>
      </c>
      <c r="C457" s="1" t="str">
        <f>IF(ISERROR(VLOOKUP(B457,AffectorValueTable!$A:$A,1,0)),"어펙터밸류없음","")</f>
        <v/>
      </c>
      <c r="D457" s="1">
        <v>3</v>
      </c>
      <c r="E457" s="1" t="str">
        <f>VLOOKUP($B457,AffectorValueTable!$1:$1048576,MATCH(AffectorValueTable!$B$1,AffectorValueTable!$1:$1,0),0)</f>
        <v>CallAffectorValue</v>
      </c>
      <c r="H457" s="1" t="str">
        <f>IF(ISBLANK(G457),"",
IF(ISERROR(FIND(",",G457)),
  IF(ISERROR(VLOOKUP(G457,ConditionValueTable!$A:$A,1,0)),"컨디션밸류없음",
  ""),
IF(ISERROR(FIND(",",G457,FIND(",",G457)+1)),
  IF(OR(ISERROR(VLOOKUP(LEFT(G457,FIND(",",G457)-1),ConditionValueTable!$A:$A,1,0)),ISERROR(VLOOKUP(TRIM(MID(G457,FIND(",",G457)+1,999)),ConditionValueTable!$A:$A,1,0))),"컨디션밸류없음",
  ""),
IF(ISERROR(FIND(",",G457,FIND(",",G457,FIND(",",G457)+1)+1)),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+1,999)),ConditionValueTable!$A:$A,1,0))),"컨디션밸류없음",
  ""),
IF(ISERROR(FIND(",",G457,FIND(",",G457,FIND(",",G457,FIND(",",G457)+1)+1)+1)),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FIND(",",G457,FIND(",",G457,FIND(",",G457)+1)+1)-FIND(",",G457,FIND(",",G457)+1)-1)),ConditionValueTable!$A:$A,1,0)),ISERROR(VLOOKUP(TRIM(MID(G457,FIND(",",G457,FIND(",",G457,FIND(",",G457)+1)+1)+1,999)),ConditionValueTable!$A:$A,1,0))),"컨디션밸류없음",
  ""),
)))))</f>
        <v/>
      </c>
      <c r="I457" s="1">
        <v>-1</v>
      </c>
      <c r="O457" s="7" t="str">
        <f t="shared" ca="1" si="284"/>
        <v/>
      </c>
      <c r="Q457" s="1" t="s">
        <v>522</v>
      </c>
      <c r="S457" s="7">
        <f t="shared" ca="1" si="285"/>
        <v>6</v>
      </c>
      <c r="U457" s="1" t="s">
        <v>520</v>
      </c>
    </row>
    <row r="458" spans="1:23" x14ac:dyDescent="0.3">
      <c r="A458" s="1" t="str">
        <f t="shared" ref="A458:A460" si="286">B458&amp;"_"&amp;TEXT(D458,"00")</f>
        <v>LP_MoveSpeedUpOnKill_Move_01</v>
      </c>
      <c r="B458" s="1" t="s">
        <v>520</v>
      </c>
      <c r="C458" s="1" t="str">
        <f>IF(ISERROR(VLOOKUP(B458,AffectorValueTable!$A:$A,1,0)),"어펙터밸류없음","")</f>
        <v/>
      </c>
      <c r="D458" s="1">
        <v>1</v>
      </c>
      <c r="E458" s="1" t="str">
        <f>VLOOKUP($B458,AffectorValueTable!$1:$1048576,MATCH(AffectorValueTable!$B$1,AffectorValueTable!$1:$1,0),0)</f>
        <v>ChangeActorStatus</v>
      </c>
      <c r="H458" s="1" t="str">
        <f>IF(ISBLANK(G458),"",
IF(ISERROR(FIND(",",G458)),
  IF(ISERROR(VLOOKUP(G458,ConditionValueTable!$A:$A,1,0)),"컨디션밸류없음",
  ""),
IF(ISERROR(FIND(",",G458,FIND(",",G458)+1)),
  IF(OR(ISERROR(VLOOKUP(LEFT(G458,FIND(",",G458)-1),ConditionValueTable!$A:$A,1,0)),ISERROR(VLOOKUP(TRIM(MID(G458,FIND(",",G458)+1,999)),ConditionValueTable!$A:$A,1,0))),"컨디션밸류없음",
  ""),
IF(ISERROR(FIND(",",G458,FIND(",",G458,FIND(",",G458)+1)+1)),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+1,999)),ConditionValueTable!$A:$A,1,0))),"컨디션밸류없음",
  ""),
IF(ISERROR(FIND(",",G458,FIND(",",G458,FIND(",",G458,FIND(",",G458)+1)+1)+1)),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FIND(",",G458,FIND(",",G458,FIND(",",G458)+1)+1)-FIND(",",G458,FIND(",",G458)+1)-1)),ConditionValueTable!$A:$A,1,0)),ISERROR(VLOOKUP(TRIM(MID(G458,FIND(",",G458,FIND(",",G458,FIND(",",G458)+1)+1)+1,999)),ConditionValueTable!$A:$A,1,0))),"컨디션밸류없음",
  ""),
)))))</f>
        <v/>
      </c>
      <c r="I458" s="1">
        <v>1.6666666666666667</v>
      </c>
      <c r="J458" s="1">
        <v>0.8</v>
      </c>
      <c r="M458" s="1" t="s">
        <v>559</v>
      </c>
      <c r="O458" s="7">
        <f t="shared" ref="O458:O460" ca="1" si="287">IF(NOT(ISBLANK(N458)),N458,
IF(ISBLANK(M458),"",
VLOOKUP(M458,OFFSET(INDIRECT("$A:$B"),0,MATCH(M$1&amp;"_Verify",INDIRECT("$1:$1"),0)-1),2,0)
))</f>
        <v>5</v>
      </c>
      <c r="R458" s="1">
        <v>1</v>
      </c>
      <c r="S458" s="7">
        <f t="shared" ref="S458:S460" ca="1" si="288">IF(NOT(ISBLANK(R458)),R458,
IF(ISBLANK(Q458),"",
VLOOKUP(Q458,OFFSET(INDIRECT("$A:$B"),0,MATCH(Q$1&amp;"_Verify",INDIRECT("$1:$1"),0)-1),2,0)
))</f>
        <v>1</v>
      </c>
      <c r="W458" s="1" t="s">
        <v>363</v>
      </c>
    </row>
    <row r="459" spans="1:23" x14ac:dyDescent="0.3">
      <c r="A459" s="1" t="str">
        <f t="shared" si="286"/>
        <v>LP_MoveSpeedUpOnKill_Move_02</v>
      </c>
      <c r="B459" s="1" t="s">
        <v>520</v>
      </c>
      <c r="C459" s="1" t="str">
        <f>IF(ISERROR(VLOOKUP(B459,AffectorValueTable!$A:$A,1,0)),"어펙터밸류없음","")</f>
        <v/>
      </c>
      <c r="D459" s="1">
        <v>2</v>
      </c>
      <c r="E459" s="1" t="str">
        <f>VLOOKUP($B459,AffectorValueTable!$1:$1048576,MATCH(AffectorValueTable!$B$1,AffectorValueTable!$1:$1,0),0)</f>
        <v>ChangeActorStatus</v>
      </c>
      <c r="H459" s="1" t="str">
        <f>IF(ISBLANK(G459),"",
IF(ISERROR(FIND(",",G459)),
  IF(ISERROR(VLOOKUP(G459,ConditionValueTable!$A:$A,1,0)),"컨디션밸류없음",
  ""),
IF(ISERROR(FIND(",",G459,FIND(",",G459)+1)),
  IF(OR(ISERROR(VLOOKUP(LEFT(G459,FIND(",",G459)-1),ConditionValueTable!$A:$A,1,0)),ISERROR(VLOOKUP(TRIM(MID(G459,FIND(",",G459)+1,999)),ConditionValueTable!$A:$A,1,0))),"컨디션밸류없음",
  ""),
IF(ISERROR(FIND(",",G459,FIND(",",G459,FIND(",",G459)+1)+1)),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+1,999)),ConditionValueTable!$A:$A,1,0))),"컨디션밸류없음",
  ""),
IF(ISERROR(FIND(",",G459,FIND(",",G459,FIND(",",G459,FIND(",",G459)+1)+1)+1)),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FIND(",",G459,FIND(",",G459,FIND(",",G459)+1)+1)-FIND(",",G459,FIND(",",G459)+1)-1)),ConditionValueTable!$A:$A,1,0)),ISERROR(VLOOKUP(TRIM(MID(G459,FIND(",",G459,FIND(",",G459,FIND(",",G459)+1)+1)+1,999)),ConditionValueTable!$A:$A,1,0))),"컨디션밸류없음",
  ""),
)))))</f>
        <v/>
      </c>
      <c r="I459" s="1">
        <v>3.5000000000000004</v>
      </c>
      <c r="J459" s="1">
        <v>1.1199999999999999</v>
      </c>
      <c r="M459" s="1" t="s">
        <v>559</v>
      </c>
      <c r="O459" s="7">
        <f t="shared" ca="1" si="287"/>
        <v>5</v>
      </c>
      <c r="R459" s="1">
        <v>1</v>
      </c>
      <c r="S459" s="7">
        <f t="shared" ca="1" si="288"/>
        <v>1</v>
      </c>
      <c r="W459" s="1" t="s">
        <v>363</v>
      </c>
    </row>
    <row r="460" spans="1:23" x14ac:dyDescent="0.3">
      <c r="A460" s="1" t="str">
        <f t="shared" si="286"/>
        <v>LP_MoveSpeedUpOnKill_Move_03</v>
      </c>
      <c r="B460" s="1" t="s">
        <v>520</v>
      </c>
      <c r="C460" s="1" t="str">
        <f>IF(ISERROR(VLOOKUP(B460,AffectorValueTable!$A:$A,1,0)),"어펙터밸류없음","")</f>
        <v/>
      </c>
      <c r="D460" s="1">
        <v>3</v>
      </c>
      <c r="E460" s="1" t="str">
        <f>VLOOKUP($B460,AffectorValueTable!$1:$1048576,MATCH(AffectorValueTable!$B$1,AffectorValueTable!$1:$1,0),0)</f>
        <v>ChangeActorStatus</v>
      </c>
      <c r="H460" s="1" t="str">
        <f>IF(ISBLANK(G460),"",
IF(ISERROR(FIND(",",G460)),
  IF(ISERROR(VLOOKUP(G460,ConditionValueTable!$A:$A,1,0)),"컨디션밸류없음",
  ""),
IF(ISERROR(FIND(",",G460,FIND(",",G460)+1)),
  IF(OR(ISERROR(VLOOKUP(LEFT(G460,FIND(",",G460)-1),ConditionValueTable!$A:$A,1,0)),ISERROR(VLOOKUP(TRIM(MID(G460,FIND(",",G460)+1,999)),ConditionValueTable!$A:$A,1,0))),"컨디션밸류없음",
  ""),
IF(ISERROR(FIND(",",G460,FIND(",",G460,FIND(",",G460)+1)+1)),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+1,999)),ConditionValueTable!$A:$A,1,0))),"컨디션밸류없음",
  ""),
IF(ISERROR(FIND(",",G460,FIND(",",G460,FIND(",",G460,FIND(",",G460)+1)+1)+1)),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FIND(",",G460,FIND(",",G460,FIND(",",G460)+1)+1)-FIND(",",G460,FIND(",",G460)+1)-1)),ConditionValueTable!$A:$A,1,0)),ISERROR(VLOOKUP(TRIM(MID(G460,FIND(",",G460,FIND(",",G460,FIND(",",G460)+1)+1)+1,999)),ConditionValueTable!$A:$A,1,0))),"컨디션밸류없음",
  ""),
)))))</f>
        <v/>
      </c>
      <c r="I460" s="1">
        <v>5.5</v>
      </c>
      <c r="J460" s="1">
        <v>1.4000000000000001</v>
      </c>
      <c r="M460" s="1" t="s">
        <v>559</v>
      </c>
      <c r="O460" s="7">
        <f t="shared" ca="1" si="287"/>
        <v>5</v>
      </c>
      <c r="R460" s="1">
        <v>1</v>
      </c>
      <c r="S460" s="7">
        <f t="shared" ca="1" si="288"/>
        <v>1</v>
      </c>
      <c r="W460" s="1" t="s">
        <v>363</v>
      </c>
    </row>
    <row r="461" spans="1:23" x14ac:dyDescent="0.3">
      <c r="A461" s="1" t="str">
        <f t="shared" si="280"/>
        <v>LP_MineOnMove_01</v>
      </c>
      <c r="B461" s="1" t="s">
        <v>374</v>
      </c>
      <c r="C461" s="1" t="str">
        <f>IF(ISERROR(VLOOKUP(B461,AffectorValueTable!$A:$A,1,0)),"어펙터밸류없음","")</f>
        <v/>
      </c>
      <c r="D461" s="1">
        <v>1</v>
      </c>
      <c r="E461" s="1" t="str">
        <f>VLOOKUP($B461,AffectorValueTable!$1:$1048576,MATCH(AffectorValueTable!$B$1,AffectorValueTable!$1:$1,0),0)</f>
        <v>CreateHitObjectMoving</v>
      </c>
      <c r="H461" s="1" t="str">
        <f>IF(ISBLANK(G461),"",
IF(ISERROR(FIND(",",G461)),
  IF(ISERROR(VLOOKUP(G461,ConditionValueTable!$A:$A,1,0)),"컨디션밸류없음",
  ""),
IF(ISERROR(FIND(",",G461,FIND(",",G461)+1)),
  IF(OR(ISERROR(VLOOKUP(LEFT(G461,FIND(",",G461)-1),ConditionValueTable!$A:$A,1,0)),ISERROR(VLOOKUP(TRIM(MID(G461,FIND(",",G461)+1,999)),ConditionValueTable!$A:$A,1,0))),"컨디션밸류없음",
  ""),
IF(ISERROR(FIND(",",G461,FIND(",",G461,FIND(",",G461)+1)+1)),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+1,999)),ConditionValueTable!$A:$A,1,0))),"컨디션밸류없음",
  ""),
IF(ISERROR(FIND(",",G461,FIND(",",G461,FIND(",",G461,FIND(",",G461)+1)+1)+1)),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FIND(",",G461,FIND(",",G461,FIND(",",G461)+1)+1)-FIND(",",G461,FIND(",",G461)+1)-1)),ConditionValueTable!$A:$A,1,0)),ISERROR(VLOOKUP(TRIM(MID(G461,FIND(",",G461,FIND(",",G461,FIND(",",G461)+1)+1)+1,999)),ConditionValueTable!$A:$A,1,0))),"컨디션밸류없음",
  ""),
)))))</f>
        <v/>
      </c>
      <c r="I461" s="1">
        <v>-1</v>
      </c>
      <c r="J461" s="1">
        <v>5</v>
      </c>
      <c r="O461" s="7" t="str">
        <f t="shared" ca="1" si="281"/>
        <v/>
      </c>
      <c r="S461" s="7" t="str">
        <f t="shared" ca="1" si="282"/>
        <v/>
      </c>
      <c r="T461" s="1" t="s">
        <v>377</v>
      </c>
    </row>
    <row r="462" spans="1:23" x14ac:dyDescent="0.3">
      <c r="A462" s="1" t="str">
        <f t="shared" si="280"/>
        <v>LP_MineOnMove_02</v>
      </c>
      <c r="B462" s="1" t="s">
        <v>374</v>
      </c>
      <c r="C462" s="1" t="str">
        <f>IF(ISERROR(VLOOKUP(B462,AffectorValueTable!$A:$A,1,0)),"어펙터밸류없음","")</f>
        <v/>
      </c>
      <c r="D462" s="1">
        <v>2</v>
      </c>
      <c r="E462" s="1" t="str">
        <f>VLOOKUP($B462,AffectorValueTable!$1:$1048576,MATCH(AffectorValueTable!$B$1,AffectorValueTable!$1:$1,0),0)</f>
        <v>CreateHitObjectMoving</v>
      </c>
      <c r="H462" s="1" t="str">
        <f>IF(ISBLANK(G462),"",
IF(ISERROR(FIND(",",G462)),
  IF(ISERROR(VLOOKUP(G462,ConditionValueTable!$A:$A,1,0)),"컨디션밸류없음",
  ""),
IF(ISERROR(FIND(",",G462,FIND(",",G462)+1)),
  IF(OR(ISERROR(VLOOKUP(LEFT(G462,FIND(",",G462)-1),ConditionValueTable!$A:$A,1,0)),ISERROR(VLOOKUP(TRIM(MID(G462,FIND(",",G462)+1,999)),ConditionValueTable!$A:$A,1,0))),"컨디션밸류없음",
  ""),
IF(ISERROR(FIND(",",G462,FIND(",",G462,FIND(",",G462)+1)+1)),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+1,999)),ConditionValueTable!$A:$A,1,0))),"컨디션밸류없음",
  ""),
IF(ISERROR(FIND(",",G462,FIND(",",G462,FIND(",",G462,FIND(",",G462)+1)+1)+1)),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FIND(",",G462,FIND(",",G462,FIND(",",G462)+1)+1)-FIND(",",G462,FIND(",",G462)+1)-1)),ConditionValueTable!$A:$A,1,0)),ISERROR(VLOOKUP(TRIM(MID(G462,FIND(",",G462,FIND(",",G462,FIND(",",G462)+1)+1)+1,999)),ConditionValueTable!$A:$A,1,0))),"컨디션밸류없음",
  ""),
)))))</f>
        <v/>
      </c>
      <c r="I462" s="1">
        <v>-1</v>
      </c>
      <c r="J462" s="1">
        <v>5</v>
      </c>
      <c r="O462" s="7" t="str">
        <f t="shared" ca="1" si="281"/>
        <v/>
      </c>
      <c r="S462" s="7" t="str">
        <f t="shared" ca="1" si="282"/>
        <v/>
      </c>
      <c r="T462" s="1" t="s">
        <v>377</v>
      </c>
    </row>
    <row r="463" spans="1:23" x14ac:dyDescent="0.3">
      <c r="A463" s="1" t="str">
        <f t="shared" si="280"/>
        <v>LP_MineOnMove_03</v>
      </c>
      <c r="B463" s="1" t="s">
        <v>374</v>
      </c>
      <c r="C463" s="1" t="str">
        <f>IF(ISERROR(VLOOKUP(B463,AffectorValueTable!$A:$A,1,0)),"어펙터밸류없음","")</f>
        <v/>
      </c>
      <c r="D463" s="1">
        <v>3</v>
      </c>
      <c r="E463" s="1" t="str">
        <f>VLOOKUP($B463,AffectorValueTable!$1:$1048576,MATCH(AffectorValueTable!$B$1,AffectorValueTable!$1:$1,0),0)</f>
        <v>CreateHitObjectMoving</v>
      </c>
      <c r="H463" s="1" t="str">
        <f>IF(ISBLANK(G463),"",
IF(ISERROR(FIND(",",G463)),
  IF(ISERROR(VLOOKUP(G463,ConditionValueTable!$A:$A,1,0)),"컨디션밸류없음",
  ""),
IF(ISERROR(FIND(",",G463,FIND(",",G463)+1)),
  IF(OR(ISERROR(VLOOKUP(LEFT(G463,FIND(",",G463)-1),ConditionValueTable!$A:$A,1,0)),ISERROR(VLOOKUP(TRIM(MID(G463,FIND(",",G463)+1,999)),ConditionValueTable!$A:$A,1,0))),"컨디션밸류없음",
  ""),
IF(ISERROR(FIND(",",G463,FIND(",",G463,FIND(",",G463)+1)+1)),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+1,999)),ConditionValueTable!$A:$A,1,0))),"컨디션밸류없음",
  ""),
IF(ISERROR(FIND(",",G463,FIND(",",G463,FIND(",",G463,FIND(",",G463)+1)+1)+1)),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FIND(",",G463,FIND(",",G463,FIND(",",G463)+1)+1)-FIND(",",G463,FIND(",",G463)+1)-1)),ConditionValueTable!$A:$A,1,0)),ISERROR(VLOOKUP(TRIM(MID(G463,FIND(",",G463,FIND(",",G463,FIND(",",G463)+1)+1)+1,999)),ConditionValueTable!$A:$A,1,0))),"컨디션밸류없음",
  ""),
)))))</f>
        <v/>
      </c>
      <c r="I463" s="1">
        <v>-1</v>
      </c>
      <c r="J463" s="1">
        <v>5</v>
      </c>
      <c r="O463" s="7" t="str">
        <f t="shared" ca="1" si="281"/>
        <v/>
      </c>
      <c r="S463" s="7" t="str">
        <f t="shared" ca="1" si="282"/>
        <v/>
      </c>
      <c r="T463" s="1" t="s">
        <v>377</v>
      </c>
    </row>
    <row r="464" spans="1:23" x14ac:dyDescent="0.3">
      <c r="A464" s="1" t="str">
        <f t="shared" si="280"/>
        <v>LP_MineOnMove_Damage_01</v>
      </c>
      <c r="B464" s="1" t="s">
        <v>376</v>
      </c>
      <c r="C464" s="1" t="str">
        <f>IF(ISERROR(VLOOKUP(B464,AffectorValueTable!$A:$A,1,0)),"어펙터밸류없음","")</f>
        <v/>
      </c>
      <c r="D464" s="1">
        <v>1</v>
      </c>
      <c r="E464" s="1" t="str">
        <f>VLOOKUP($B464,AffectorValueTable!$1:$1048576,MATCH(AffectorValueTable!$B$1,AffectorValueTable!$1:$1,0),0)</f>
        <v>CollisionDamage</v>
      </c>
      <c r="H464" s="1" t="str">
        <f>IF(ISBLANK(G464),"",
IF(ISERROR(FIND(",",G464)),
  IF(ISERROR(VLOOKUP(G464,ConditionValueTable!$A:$A,1,0)),"컨디션밸류없음",
  ""),
IF(ISERROR(FIND(",",G464,FIND(",",G464)+1)),
  IF(OR(ISERROR(VLOOKUP(LEFT(G464,FIND(",",G464)-1),ConditionValueTable!$A:$A,1,0)),ISERROR(VLOOKUP(TRIM(MID(G464,FIND(",",G464)+1,999)),ConditionValueTable!$A:$A,1,0))),"컨디션밸류없음",
  ""),
IF(ISERROR(FIND(",",G464,FIND(",",G464,FIND(",",G464)+1)+1)),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+1,999)),ConditionValueTable!$A:$A,1,0))),"컨디션밸류없음",
  ""),
IF(ISERROR(FIND(",",G464,FIND(",",G464,FIND(",",G464,FIND(",",G464)+1)+1)+1)),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FIND(",",G464,FIND(",",G464,FIND(",",G464)+1)+1)-FIND(",",G464,FIND(",",G464)+1)-1)),ConditionValueTable!$A:$A,1,0)),ISERROR(VLOOKUP(TRIM(MID(G464,FIND(",",G464,FIND(",",G464,FIND(",",G464)+1)+1)+1,999)),ConditionValueTable!$A:$A,1,0))),"컨디션밸류없음",
  ""),
)))))</f>
        <v/>
      </c>
      <c r="I464" s="1">
        <v>1.7730496453900713</v>
      </c>
      <c r="O464" s="7" t="str">
        <f t="shared" ca="1" si="281"/>
        <v/>
      </c>
      <c r="P464" s="1">
        <v>1</v>
      </c>
      <c r="S464" s="7" t="str">
        <f t="shared" ca="1" si="282"/>
        <v/>
      </c>
    </row>
    <row r="465" spans="1:23" x14ac:dyDescent="0.3">
      <c r="A465" s="1" t="str">
        <f t="shared" si="280"/>
        <v>LP_MineOnMove_Damage_02</v>
      </c>
      <c r="B465" s="1" t="s">
        <v>376</v>
      </c>
      <c r="C465" s="1" t="str">
        <f>IF(ISERROR(VLOOKUP(B465,AffectorValueTable!$A:$A,1,0)),"어펙터밸류없음","")</f>
        <v/>
      </c>
      <c r="D465" s="1">
        <v>2</v>
      </c>
      <c r="E465" s="1" t="str">
        <f>VLOOKUP($B465,AffectorValueTable!$1:$1048576,MATCH(AffectorValueTable!$B$1,AffectorValueTable!$1:$1,0),0)</f>
        <v>CollisionDamage</v>
      </c>
      <c r="H465" s="1" t="str">
        <f>IF(ISBLANK(G465),"",
IF(ISERROR(FIND(",",G465)),
  IF(ISERROR(VLOOKUP(G465,ConditionValueTable!$A:$A,1,0)),"컨디션밸류없음",
  ""),
IF(ISERROR(FIND(",",G465,FIND(",",G465)+1)),
  IF(OR(ISERROR(VLOOKUP(LEFT(G465,FIND(",",G465)-1),ConditionValueTable!$A:$A,1,0)),ISERROR(VLOOKUP(TRIM(MID(G465,FIND(",",G465)+1,999)),ConditionValueTable!$A:$A,1,0))),"컨디션밸류없음",
  ""),
IF(ISERROR(FIND(",",G465,FIND(",",G465,FIND(",",G465)+1)+1)),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+1,999)),ConditionValueTable!$A:$A,1,0))),"컨디션밸류없음",
  ""),
IF(ISERROR(FIND(",",G465,FIND(",",G465,FIND(",",G465,FIND(",",G465)+1)+1)+1)),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FIND(",",G465,FIND(",",G465,FIND(",",G465)+1)+1)-FIND(",",G465,FIND(",",G465)+1)-1)),ConditionValueTable!$A:$A,1,0)),ISERROR(VLOOKUP(TRIM(MID(G465,FIND(",",G465,FIND(",",G465,FIND(",",G465)+1)+1)+1,999)),ConditionValueTable!$A:$A,1,0))),"컨디션밸류없음",
  ""),
)))))</f>
        <v/>
      </c>
      <c r="I465" s="1">
        <v>3.7234042553191498</v>
      </c>
      <c r="O465" s="7" t="str">
        <f t="shared" ca="1" si="281"/>
        <v/>
      </c>
      <c r="P465" s="1">
        <v>1</v>
      </c>
      <c r="S465" s="7" t="str">
        <f t="shared" ca="1" si="282"/>
        <v/>
      </c>
    </row>
    <row r="466" spans="1:23" x14ac:dyDescent="0.3">
      <c r="A466" s="1" t="str">
        <f t="shared" si="280"/>
        <v>LP_MineOnMove_Damage_03</v>
      </c>
      <c r="B466" s="1" t="s">
        <v>376</v>
      </c>
      <c r="C466" s="1" t="str">
        <f>IF(ISERROR(VLOOKUP(B466,AffectorValueTable!$A:$A,1,0)),"어펙터밸류없음","")</f>
        <v/>
      </c>
      <c r="D466" s="1">
        <v>3</v>
      </c>
      <c r="E466" s="1" t="str">
        <f>VLOOKUP($B466,AffectorValueTable!$1:$1048576,MATCH(AffectorValueTable!$B$1,AffectorValueTable!$1:$1,0),0)</f>
        <v>CollisionDamage</v>
      </c>
      <c r="H466" s="1" t="str">
        <f>IF(ISBLANK(G466),"",
IF(ISERROR(FIND(",",G466)),
  IF(ISERROR(VLOOKUP(G466,ConditionValueTable!$A:$A,1,0)),"컨디션밸류없음",
  ""),
IF(ISERROR(FIND(",",G466,FIND(",",G466)+1)),
  IF(OR(ISERROR(VLOOKUP(LEFT(G466,FIND(",",G466)-1),ConditionValueTable!$A:$A,1,0)),ISERROR(VLOOKUP(TRIM(MID(G466,FIND(",",G466)+1,999)),ConditionValueTable!$A:$A,1,0))),"컨디션밸류없음",
  ""),
IF(ISERROR(FIND(",",G466,FIND(",",G466,FIND(",",G466)+1)+1)),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+1,999)),ConditionValueTable!$A:$A,1,0))),"컨디션밸류없음",
  ""),
IF(ISERROR(FIND(",",G466,FIND(",",G466,FIND(",",G466,FIND(",",G466)+1)+1)+1)),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FIND(",",G466,FIND(",",G466,FIND(",",G466)+1)+1)-FIND(",",G466,FIND(",",G466)+1)-1)),ConditionValueTable!$A:$A,1,0)),ISERROR(VLOOKUP(TRIM(MID(G466,FIND(",",G466,FIND(",",G466,FIND(",",G466)+1)+1)+1,999)),ConditionValueTable!$A:$A,1,0))),"컨디션밸류없음",
  ""),
)))))</f>
        <v/>
      </c>
      <c r="I466" s="1">
        <v>5.8510638297872362</v>
      </c>
      <c r="O466" s="7" t="str">
        <f t="shared" ca="1" si="281"/>
        <v/>
      </c>
      <c r="P466" s="1">
        <v>1</v>
      </c>
      <c r="S466" s="7" t="str">
        <f t="shared" ca="1" si="282"/>
        <v/>
      </c>
    </row>
    <row r="467" spans="1:23" x14ac:dyDescent="0.3">
      <c r="A467" s="1" t="str">
        <f t="shared" ref="A467:A471" si="289">B467&amp;"_"&amp;TEXT(D467,"00")</f>
        <v>LP_SlowHitObject_01</v>
      </c>
      <c r="B467" s="1" t="s">
        <v>320</v>
      </c>
      <c r="C467" s="1" t="str">
        <f>IF(ISERROR(VLOOKUP(B467,AffectorValueTable!$A:$A,1,0)),"어펙터밸류없음","")</f>
        <v/>
      </c>
      <c r="D467" s="1">
        <v>1</v>
      </c>
      <c r="E467" s="1" t="str">
        <f>VLOOKUP($B467,AffectorValueTable!$1:$1048576,MATCH(AffectorValueTable!$B$1,AffectorValueTable!$1:$1,0),0)</f>
        <v>SlowHitObjectSpeed</v>
      </c>
      <c r="H467" s="1" t="str">
        <f>IF(ISBLANK(G467),"",
IF(ISERROR(FIND(",",G467)),
  IF(ISERROR(VLOOKUP(G467,ConditionValueTable!$A:$A,1,0)),"컨디션밸류없음",
  ""),
IF(ISERROR(FIND(",",G467,FIND(",",G467)+1)),
  IF(OR(ISERROR(VLOOKUP(LEFT(G467,FIND(",",G467)-1),ConditionValueTable!$A:$A,1,0)),ISERROR(VLOOKUP(TRIM(MID(G467,FIND(",",G467)+1,999)),ConditionValueTable!$A:$A,1,0))),"컨디션밸류없음",
  ""),
IF(ISERROR(FIND(",",G467,FIND(",",G467,FIND(",",G467)+1)+1)),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+1,999)),ConditionValueTable!$A:$A,1,0))),"컨디션밸류없음",
  ""),
IF(ISERROR(FIND(",",G467,FIND(",",G467,FIND(",",G467,FIND(",",G467)+1)+1)+1)),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FIND(",",G467,FIND(",",G467,FIND(",",G467)+1)+1)-FIND(",",G467,FIND(",",G467)+1)-1)),ConditionValueTable!$A:$A,1,0)),ISERROR(VLOOKUP(TRIM(MID(G467,FIND(",",G467,FIND(",",G467,FIND(",",G467)+1)+1)+1,999)),ConditionValueTable!$A:$A,1,0))),"컨디션밸류없음",
  ""),
)))))</f>
        <v/>
      </c>
      <c r="I467" s="1">
        <v>-1</v>
      </c>
      <c r="J467" s="1">
        <v>0.02</v>
      </c>
      <c r="O467" s="7" t="str">
        <f t="shared" ref="O467:O471" ca="1" si="290">IF(NOT(ISBLANK(N467)),N467,
IF(ISBLANK(M467),"",
VLOOKUP(M467,OFFSET(INDIRECT("$A:$B"),0,MATCH(M$1&amp;"_Verify",INDIRECT("$1:$1"),0)-1),2,0)
))</f>
        <v/>
      </c>
      <c r="S467" s="7" t="str">
        <f t="shared" ref="S467:S494" ca="1" si="291">IF(NOT(ISBLANK(R467)),R467,
IF(ISBLANK(Q467),"",
VLOOKUP(Q467,OFFSET(INDIRECT("$A:$B"),0,MATCH(Q$1&amp;"_Verify",INDIRECT("$1:$1"),0)-1),2,0)
))</f>
        <v/>
      </c>
    </row>
    <row r="468" spans="1:23" x14ac:dyDescent="0.3">
      <c r="A468" s="1" t="str">
        <f t="shared" si="289"/>
        <v>LP_SlowHitObject_02</v>
      </c>
      <c r="B468" s="1" t="s">
        <v>320</v>
      </c>
      <c r="C468" s="1" t="str">
        <f>IF(ISERROR(VLOOKUP(B468,AffectorValueTable!$A:$A,1,0)),"어펙터밸류없음","")</f>
        <v/>
      </c>
      <c r="D468" s="1">
        <v>2</v>
      </c>
      <c r="E468" s="1" t="str">
        <f>VLOOKUP($B468,AffectorValueTable!$1:$1048576,MATCH(AffectorValueTable!$B$1,AffectorValueTable!$1:$1,0),0)</f>
        <v>SlowHitObjectSpeed</v>
      </c>
      <c r="H468" s="1" t="str">
        <f>IF(ISBLANK(G468),"",
IF(ISERROR(FIND(",",G468)),
  IF(ISERROR(VLOOKUP(G468,ConditionValueTable!$A:$A,1,0)),"컨디션밸류없음",
  ""),
IF(ISERROR(FIND(",",G468,FIND(",",G468)+1)),
  IF(OR(ISERROR(VLOOKUP(LEFT(G468,FIND(",",G468)-1),ConditionValueTable!$A:$A,1,0)),ISERROR(VLOOKUP(TRIM(MID(G468,FIND(",",G468)+1,999)),ConditionValueTable!$A:$A,1,0))),"컨디션밸류없음",
  ""),
IF(ISERROR(FIND(",",G468,FIND(",",G468,FIND(",",G468)+1)+1)),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+1,999)),ConditionValueTable!$A:$A,1,0))),"컨디션밸류없음",
  ""),
IF(ISERROR(FIND(",",G468,FIND(",",G468,FIND(",",G468,FIND(",",G468)+1)+1)+1)),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FIND(",",G468,FIND(",",G468,FIND(",",G468)+1)+1)-FIND(",",G468,FIND(",",G468)+1)-1)),ConditionValueTable!$A:$A,1,0)),ISERROR(VLOOKUP(TRIM(MID(G468,FIND(",",G468,FIND(",",G468,FIND(",",G468)+1)+1)+1,999)),ConditionValueTable!$A:$A,1,0))),"컨디션밸류없음",
  ""),
)))))</f>
        <v/>
      </c>
      <c r="I468" s="1">
        <v>-1</v>
      </c>
      <c r="J468" s="1">
        <v>4.2000000000000003E-2</v>
      </c>
      <c r="O468" s="7" t="str">
        <f t="shared" ca="1" si="290"/>
        <v/>
      </c>
      <c r="S468" s="7" t="str">
        <f t="shared" ca="1" si="291"/>
        <v/>
      </c>
    </row>
    <row r="469" spans="1:23" x14ac:dyDescent="0.3">
      <c r="A469" s="1" t="str">
        <f t="shared" si="289"/>
        <v>LP_SlowHitObject_03</v>
      </c>
      <c r="B469" s="1" t="s">
        <v>320</v>
      </c>
      <c r="C469" s="1" t="str">
        <f>IF(ISERROR(VLOOKUP(B469,AffectorValueTable!$A:$A,1,0)),"어펙터밸류없음","")</f>
        <v/>
      </c>
      <c r="D469" s="1">
        <v>3</v>
      </c>
      <c r="E469" s="1" t="str">
        <f>VLOOKUP($B469,AffectorValueTable!$1:$1048576,MATCH(AffectorValueTable!$B$1,AffectorValueTable!$1:$1,0),0)</f>
        <v>SlowHitObjectSpeed</v>
      </c>
      <c r="H469" s="1" t="str">
        <f>IF(ISBLANK(G469),"",
IF(ISERROR(FIND(",",G469)),
  IF(ISERROR(VLOOKUP(G469,ConditionValueTable!$A:$A,1,0)),"컨디션밸류없음",
  ""),
IF(ISERROR(FIND(",",G469,FIND(",",G469)+1)),
  IF(OR(ISERROR(VLOOKUP(LEFT(G469,FIND(",",G469)-1),ConditionValueTable!$A:$A,1,0)),ISERROR(VLOOKUP(TRIM(MID(G469,FIND(",",G469)+1,999)),ConditionValueTable!$A:$A,1,0))),"컨디션밸류없음",
  ""),
IF(ISERROR(FIND(",",G469,FIND(",",G469,FIND(",",G469)+1)+1)),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+1,999)),ConditionValueTable!$A:$A,1,0))),"컨디션밸류없음",
  ""),
IF(ISERROR(FIND(",",G469,FIND(",",G469,FIND(",",G469,FIND(",",G469)+1)+1)+1)),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FIND(",",G469,FIND(",",G469,FIND(",",G469)+1)+1)-FIND(",",G469,FIND(",",G469)+1)-1)),ConditionValueTable!$A:$A,1,0)),ISERROR(VLOOKUP(TRIM(MID(G469,FIND(",",G469,FIND(",",G469,FIND(",",G469)+1)+1)+1,999)),ConditionValueTable!$A:$A,1,0))),"컨디션밸류없음",
  ""),
)))))</f>
        <v/>
      </c>
      <c r="I469" s="1">
        <v>-1</v>
      </c>
      <c r="J469" s="1">
        <v>6.6000000000000003E-2</v>
      </c>
      <c r="O469" s="7" t="str">
        <f t="shared" ca="1" si="290"/>
        <v/>
      </c>
      <c r="S469" s="7" t="str">
        <f t="shared" ca="1" si="291"/>
        <v/>
      </c>
    </row>
    <row r="470" spans="1:23" x14ac:dyDescent="0.3">
      <c r="A470" s="1" t="str">
        <f t="shared" si="289"/>
        <v>LP_SlowHitObject_04</v>
      </c>
      <c r="B470" s="1" t="s">
        <v>320</v>
      </c>
      <c r="C470" s="1" t="str">
        <f>IF(ISERROR(VLOOKUP(B470,AffectorValueTable!$A:$A,1,0)),"어펙터밸류없음","")</f>
        <v/>
      </c>
      <c r="D470" s="1">
        <v>4</v>
      </c>
      <c r="E470" s="1" t="str">
        <f>VLOOKUP($B470,AffectorValueTable!$1:$1048576,MATCH(AffectorValueTable!$B$1,AffectorValueTable!$1:$1,0),0)</f>
        <v>SlowHitObjectSpeed</v>
      </c>
      <c r="H470" s="1" t="str">
        <f>IF(ISBLANK(G470),"",
IF(ISERROR(FIND(",",G470)),
  IF(ISERROR(VLOOKUP(G470,ConditionValueTable!$A:$A,1,0)),"컨디션밸류없음",
  ""),
IF(ISERROR(FIND(",",G470,FIND(",",G470)+1)),
  IF(OR(ISERROR(VLOOKUP(LEFT(G470,FIND(",",G470)-1),ConditionValueTable!$A:$A,1,0)),ISERROR(VLOOKUP(TRIM(MID(G470,FIND(",",G470)+1,999)),ConditionValueTable!$A:$A,1,0))),"컨디션밸류없음",
  ""),
IF(ISERROR(FIND(",",G470,FIND(",",G470,FIND(",",G470)+1)+1)),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+1,999)),ConditionValueTable!$A:$A,1,0))),"컨디션밸류없음",
  ""),
IF(ISERROR(FIND(",",G470,FIND(",",G470,FIND(",",G470,FIND(",",G470)+1)+1)+1)),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FIND(",",G470,FIND(",",G470,FIND(",",G470)+1)+1)-FIND(",",G470,FIND(",",G470)+1)-1)),ConditionValueTable!$A:$A,1,0)),ISERROR(VLOOKUP(TRIM(MID(G470,FIND(",",G470,FIND(",",G470,FIND(",",G470)+1)+1)+1,999)),ConditionValueTable!$A:$A,1,0))),"컨디션밸류없음",
  ""),
)))))</f>
        <v/>
      </c>
      <c r="I470" s="1">
        <v>-1</v>
      </c>
      <c r="J470" s="1">
        <v>9.1999999999999998E-2</v>
      </c>
      <c r="O470" s="7" t="str">
        <f t="shared" ca="1" si="290"/>
        <v/>
      </c>
      <c r="S470" s="7" t="str">
        <f t="shared" ca="1" si="291"/>
        <v/>
      </c>
    </row>
    <row r="471" spans="1:23" x14ac:dyDescent="0.3">
      <c r="A471" s="1" t="str">
        <f t="shared" si="289"/>
        <v>LP_SlowHitObject_05</v>
      </c>
      <c r="B471" s="1" t="s">
        <v>320</v>
      </c>
      <c r="C471" s="1" t="str">
        <f>IF(ISERROR(VLOOKUP(B471,AffectorValueTable!$A:$A,1,0)),"어펙터밸류없음","")</f>
        <v/>
      </c>
      <c r="D471" s="1">
        <v>5</v>
      </c>
      <c r="E471" s="1" t="str">
        <f>VLOOKUP($B471,AffectorValueTable!$1:$1048576,MATCH(AffectorValueTable!$B$1,AffectorValueTable!$1:$1,0),0)</f>
        <v>SlowHitObjectSpeed</v>
      </c>
      <c r="H471" s="1" t="str">
        <f>IF(ISBLANK(G471),"",
IF(ISERROR(FIND(",",G471)),
  IF(ISERROR(VLOOKUP(G471,ConditionValueTable!$A:$A,1,0)),"컨디션밸류없음",
  ""),
IF(ISERROR(FIND(",",G471,FIND(",",G471)+1)),
  IF(OR(ISERROR(VLOOKUP(LEFT(G471,FIND(",",G471)-1),ConditionValueTable!$A:$A,1,0)),ISERROR(VLOOKUP(TRIM(MID(G471,FIND(",",G471)+1,999)),ConditionValueTable!$A:$A,1,0))),"컨디션밸류없음",
  ""),
IF(ISERROR(FIND(",",G471,FIND(",",G471,FIND(",",G471)+1)+1)),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+1,999)),ConditionValueTable!$A:$A,1,0))),"컨디션밸류없음",
  ""),
IF(ISERROR(FIND(",",G471,FIND(",",G471,FIND(",",G471,FIND(",",G471)+1)+1)+1)),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FIND(",",G471,FIND(",",G471,FIND(",",G471)+1)+1)-FIND(",",G471,FIND(",",G471)+1)-1)),ConditionValueTable!$A:$A,1,0)),ISERROR(VLOOKUP(TRIM(MID(G471,FIND(",",G471,FIND(",",G471,FIND(",",G471)+1)+1)+1,999)),ConditionValueTable!$A:$A,1,0))),"컨디션밸류없음",
  ""),
)))))</f>
        <v/>
      </c>
      <c r="I471" s="1">
        <v>-1</v>
      </c>
      <c r="J471" s="1">
        <v>0.12</v>
      </c>
      <c r="O471" s="7" t="str">
        <f t="shared" ca="1" si="290"/>
        <v/>
      </c>
      <c r="S471" s="7" t="str">
        <f t="shared" ca="1" si="291"/>
        <v/>
      </c>
    </row>
    <row r="472" spans="1:23" x14ac:dyDescent="0.3">
      <c r="A472" s="1" t="str">
        <f t="shared" ref="A472:A476" si="292">B472&amp;"_"&amp;TEXT(D472,"00")</f>
        <v>LP_SlowHitObjectBetter_01</v>
      </c>
      <c r="B472" s="1" t="s">
        <v>523</v>
      </c>
      <c r="C472" s="1" t="str">
        <f>IF(ISERROR(VLOOKUP(B472,AffectorValueTable!$A:$A,1,0)),"어펙터밸류없음","")</f>
        <v/>
      </c>
      <c r="D472" s="1">
        <v>1</v>
      </c>
      <c r="E472" s="1" t="str">
        <f>VLOOKUP($B472,AffectorValueTable!$1:$1048576,MATCH(AffectorValueTable!$B$1,AffectorValueTable!$1:$1,0),0)</f>
        <v>SlowHitObjectSpeed</v>
      </c>
      <c r="H472" s="1" t="str">
        <f>IF(ISBLANK(G472),"",
IF(ISERROR(FIND(",",G472)),
  IF(ISERROR(VLOOKUP(G472,ConditionValueTable!$A:$A,1,0)),"컨디션밸류없음",
  ""),
IF(ISERROR(FIND(",",G472,FIND(",",G472)+1)),
  IF(OR(ISERROR(VLOOKUP(LEFT(G472,FIND(",",G472)-1),ConditionValueTable!$A:$A,1,0)),ISERROR(VLOOKUP(TRIM(MID(G472,FIND(",",G472)+1,999)),ConditionValueTable!$A:$A,1,0))),"컨디션밸류없음",
  ""),
IF(ISERROR(FIND(",",G472,FIND(",",G472,FIND(",",G472)+1)+1)),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+1,999)),ConditionValueTable!$A:$A,1,0))),"컨디션밸류없음",
  ""),
IF(ISERROR(FIND(",",G472,FIND(",",G472,FIND(",",G472,FIND(",",G472)+1)+1)+1)),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FIND(",",G472,FIND(",",G472,FIND(",",G472)+1)+1)-FIND(",",G472,FIND(",",G472)+1)-1)),ConditionValueTable!$A:$A,1,0)),ISERROR(VLOOKUP(TRIM(MID(G472,FIND(",",G472,FIND(",",G472,FIND(",",G472)+1)+1)+1,999)),ConditionValueTable!$A:$A,1,0))),"컨디션밸류없음",
  ""),
)))))</f>
        <v/>
      </c>
      <c r="I472" s="1">
        <v>-1</v>
      </c>
      <c r="J472" s="1">
        <f t="shared" ref="J472:J476" si="293">J467*5/3</f>
        <v>3.3333333333333333E-2</v>
      </c>
      <c r="O472" s="7" t="str">
        <f t="shared" ref="O472:O476" ca="1" si="294">IF(NOT(ISBLANK(N472)),N472,
IF(ISBLANK(M472),"",
VLOOKUP(M472,OFFSET(INDIRECT("$A:$B"),0,MATCH(M$1&amp;"_Verify",INDIRECT("$1:$1"),0)-1),2,0)
))</f>
        <v/>
      </c>
      <c r="S472" s="7" t="str">
        <f t="shared" ref="S472:S476" ca="1" si="295">IF(NOT(ISBLANK(R472)),R472,
IF(ISBLANK(Q472),"",
VLOOKUP(Q472,OFFSET(INDIRECT("$A:$B"),0,MATCH(Q$1&amp;"_Verify",INDIRECT("$1:$1"),0)-1),2,0)
))</f>
        <v/>
      </c>
    </row>
    <row r="473" spans="1:23" x14ac:dyDescent="0.3">
      <c r="A473" s="1" t="str">
        <f t="shared" si="292"/>
        <v>LP_SlowHitObjectBetter_02</v>
      </c>
      <c r="B473" s="1" t="s">
        <v>523</v>
      </c>
      <c r="C473" s="1" t="str">
        <f>IF(ISERROR(VLOOKUP(B473,AffectorValueTable!$A:$A,1,0)),"어펙터밸류없음","")</f>
        <v/>
      </c>
      <c r="D473" s="1">
        <v>2</v>
      </c>
      <c r="E473" s="1" t="str">
        <f>VLOOKUP($B473,AffectorValueTable!$1:$1048576,MATCH(AffectorValueTable!$B$1,AffectorValueTable!$1:$1,0),0)</f>
        <v>SlowHitObjectSpeed</v>
      </c>
      <c r="H473" s="1" t="str">
        <f>IF(ISBLANK(G473),"",
IF(ISERROR(FIND(",",G473)),
  IF(ISERROR(VLOOKUP(G473,ConditionValueTable!$A:$A,1,0)),"컨디션밸류없음",
  ""),
IF(ISERROR(FIND(",",G473,FIND(",",G473)+1)),
  IF(OR(ISERROR(VLOOKUP(LEFT(G473,FIND(",",G473)-1),ConditionValueTable!$A:$A,1,0)),ISERROR(VLOOKUP(TRIM(MID(G473,FIND(",",G473)+1,999)),ConditionValueTable!$A:$A,1,0))),"컨디션밸류없음",
  ""),
IF(ISERROR(FIND(",",G473,FIND(",",G473,FIND(",",G473)+1)+1)),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+1,999)),ConditionValueTable!$A:$A,1,0))),"컨디션밸류없음",
  ""),
IF(ISERROR(FIND(",",G473,FIND(",",G473,FIND(",",G473,FIND(",",G473)+1)+1)+1)),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FIND(",",G473,FIND(",",G473,FIND(",",G473)+1)+1)-FIND(",",G473,FIND(",",G473)+1)-1)),ConditionValueTable!$A:$A,1,0)),ISERROR(VLOOKUP(TRIM(MID(G473,FIND(",",G473,FIND(",",G473,FIND(",",G473)+1)+1)+1,999)),ConditionValueTable!$A:$A,1,0))),"컨디션밸류없음",
  ""),
)))))</f>
        <v/>
      </c>
      <c r="I473" s="1">
        <v>-1</v>
      </c>
      <c r="J473" s="1">
        <f t="shared" si="293"/>
        <v>7.0000000000000007E-2</v>
      </c>
      <c r="O473" s="7" t="str">
        <f t="shared" ca="1" si="294"/>
        <v/>
      </c>
      <c r="S473" s="7" t="str">
        <f t="shared" ca="1" si="295"/>
        <v/>
      </c>
    </row>
    <row r="474" spans="1:23" x14ac:dyDescent="0.3">
      <c r="A474" s="1" t="str">
        <f t="shared" si="292"/>
        <v>LP_SlowHitObjectBetter_03</v>
      </c>
      <c r="B474" s="1" t="s">
        <v>523</v>
      </c>
      <c r="C474" s="1" t="str">
        <f>IF(ISERROR(VLOOKUP(B474,AffectorValueTable!$A:$A,1,0)),"어펙터밸류없음","")</f>
        <v/>
      </c>
      <c r="D474" s="1">
        <v>3</v>
      </c>
      <c r="E474" s="1" t="str">
        <f>VLOOKUP($B474,AffectorValueTable!$1:$1048576,MATCH(AffectorValueTable!$B$1,AffectorValueTable!$1:$1,0),0)</f>
        <v>SlowHitObjectSpeed</v>
      </c>
      <c r="H474" s="1" t="str">
        <f>IF(ISBLANK(G474),"",
IF(ISERROR(FIND(",",G474)),
  IF(ISERROR(VLOOKUP(G474,ConditionValueTable!$A:$A,1,0)),"컨디션밸류없음",
  ""),
IF(ISERROR(FIND(",",G474,FIND(",",G474)+1)),
  IF(OR(ISERROR(VLOOKUP(LEFT(G474,FIND(",",G474)-1),ConditionValueTable!$A:$A,1,0)),ISERROR(VLOOKUP(TRIM(MID(G474,FIND(",",G474)+1,999)),ConditionValueTable!$A:$A,1,0))),"컨디션밸류없음",
  ""),
IF(ISERROR(FIND(",",G474,FIND(",",G474,FIND(",",G474)+1)+1)),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+1,999)),ConditionValueTable!$A:$A,1,0))),"컨디션밸류없음",
  ""),
IF(ISERROR(FIND(",",G474,FIND(",",G474,FIND(",",G474,FIND(",",G474)+1)+1)+1)),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FIND(",",G474,FIND(",",G474,FIND(",",G474)+1)+1)-FIND(",",G474,FIND(",",G474)+1)-1)),ConditionValueTable!$A:$A,1,0)),ISERROR(VLOOKUP(TRIM(MID(G474,FIND(",",G474,FIND(",",G474,FIND(",",G474)+1)+1)+1,999)),ConditionValueTable!$A:$A,1,0))),"컨디션밸류없음",
  ""),
)))))</f>
        <v/>
      </c>
      <c r="I474" s="1">
        <v>-1</v>
      </c>
      <c r="J474" s="1">
        <f t="shared" si="293"/>
        <v>0.11</v>
      </c>
      <c r="O474" s="7" t="str">
        <f t="shared" ca="1" si="294"/>
        <v/>
      </c>
      <c r="S474" s="7" t="str">
        <f t="shared" ca="1" si="295"/>
        <v/>
      </c>
    </row>
    <row r="475" spans="1:23" x14ac:dyDescent="0.3">
      <c r="A475" s="1" t="str">
        <f t="shared" si="292"/>
        <v>LP_SlowHitObjectBetter_04</v>
      </c>
      <c r="B475" s="1" t="s">
        <v>523</v>
      </c>
      <c r="C475" s="1" t="str">
        <f>IF(ISERROR(VLOOKUP(B475,AffectorValueTable!$A:$A,1,0)),"어펙터밸류없음","")</f>
        <v/>
      </c>
      <c r="D475" s="1">
        <v>4</v>
      </c>
      <c r="E475" s="1" t="str">
        <f>VLOOKUP($B475,AffectorValueTable!$1:$1048576,MATCH(AffectorValueTable!$B$1,AffectorValueTable!$1:$1,0),0)</f>
        <v>SlowHitObjectSpeed</v>
      </c>
      <c r="H475" s="1" t="str">
        <f>IF(ISBLANK(G475),"",
IF(ISERROR(FIND(",",G475)),
  IF(ISERROR(VLOOKUP(G475,ConditionValueTable!$A:$A,1,0)),"컨디션밸류없음",
  ""),
IF(ISERROR(FIND(",",G475,FIND(",",G475)+1)),
  IF(OR(ISERROR(VLOOKUP(LEFT(G475,FIND(",",G475)-1),ConditionValueTable!$A:$A,1,0)),ISERROR(VLOOKUP(TRIM(MID(G475,FIND(",",G475)+1,999)),ConditionValueTable!$A:$A,1,0))),"컨디션밸류없음",
  ""),
IF(ISERROR(FIND(",",G475,FIND(",",G475,FIND(",",G475)+1)+1)),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+1,999)),ConditionValueTable!$A:$A,1,0))),"컨디션밸류없음",
  ""),
IF(ISERROR(FIND(",",G475,FIND(",",G475,FIND(",",G475,FIND(",",G475)+1)+1)+1)),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FIND(",",G475,FIND(",",G475,FIND(",",G475)+1)+1)-FIND(",",G475,FIND(",",G475)+1)-1)),ConditionValueTable!$A:$A,1,0)),ISERROR(VLOOKUP(TRIM(MID(G475,FIND(",",G475,FIND(",",G475,FIND(",",G475)+1)+1)+1,999)),ConditionValueTable!$A:$A,1,0))),"컨디션밸류없음",
  ""),
)))))</f>
        <v/>
      </c>
      <c r="I475" s="1">
        <v>-1</v>
      </c>
      <c r="J475" s="1">
        <f t="shared" si="293"/>
        <v>0.15333333333333332</v>
      </c>
      <c r="O475" s="7" t="str">
        <f t="shared" ca="1" si="294"/>
        <v/>
      </c>
      <c r="S475" s="7" t="str">
        <f t="shared" ca="1" si="295"/>
        <v/>
      </c>
    </row>
    <row r="476" spans="1:23" x14ac:dyDescent="0.3">
      <c r="A476" s="1" t="str">
        <f t="shared" si="292"/>
        <v>LP_SlowHitObjectBetter_05</v>
      </c>
      <c r="B476" s="1" t="s">
        <v>523</v>
      </c>
      <c r="C476" s="1" t="str">
        <f>IF(ISERROR(VLOOKUP(B476,AffectorValueTable!$A:$A,1,0)),"어펙터밸류없음","")</f>
        <v/>
      </c>
      <c r="D476" s="1">
        <v>5</v>
      </c>
      <c r="E476" s="1" t="str">
        <f>VLOOKUP($B476,AffectorValueTable!$1:$1048576,MATCH(AffectorValueTable!$B$1,AffectorValueTable!$1:$1,0),0)</f>
        <v>SlowHitObjectSpeed</v>
      </c>
      <c r="H476" s="1" t="str">
        <f>IF(ISBLANK(G476),"",
IF(ISERROR(FIND(",",G476)),
  IF(ISERROR(VLOOKUP(G476,ConditionValueTable!$A:$A,1,0)),"컨디션밸류없음",
  ""),
IF(ISERROR(FIND(",",G476,FIND(",",G476)+1)),
  IF(OR(ISERROR(VLOOKUP(LEFT(G476,FIND(",",G476)-1),ConditionValueTable!$A:$A,1,0)),ISERROR(VLOOKUP(TRIM(MID(G476,FIND(",",G476)+1,999)),ConditionValueTable!$A:$A,1,0))),"컨디션밸류없음",
  ""),
IF(ISERROR(FIND(",",G476,FIND(",",G476,FIND(",",G476)+1)+1)),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+1,999)),ConditionValueTable!$A:$A,1,0))),"컨디션밸류없음",
  ""),
IF(ISERROR(FIND(",",G476,FIND(",",G476,FIND(",",G476,FIND(",",G476)+1)+1)+1)),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FIND(",",G476,FIND(",",G476,FIND(",",G476)+1)+1)-FIND(",",G476,FIND(",",G476)+1)-1)),ConditionValueTable!$A:$A,1,0)),ISERROR(VLOOKUP(TRIM(MID(G476,FIND(",",G476,FIND(",",G476,FIND(",",G476)+1)+1)+1,999)),ConditionValueTable!$A:$A,1,0))),"컨디션밸류없음",
  ""),
)))))</f>
        <v/>
      </c>
      <c r="I476" s="1">
        <v>-1</v>
      </c>
      <c r="J476" s="1">
        <f t="shared" si="293"/>
        <v>0.19999999999999998</v>
      </c>
      <c r="O476" s="7" t="str">
        <f t="shared" ca="1" si="294"/>
        <v/>
      </c>
      <c r="S476" s="7" t="str">
        <f t="shared" ca="1" si="295"/>
        <v/>
      </c>
    </row>
    <row r="477" spans="1:23" x14ac:dyDescent="0.3">
      <c r="A477" s="1" t="str">
        <f t="shared" ref="A477:A479" si="296">B477&amp;"_"&amp;TEXT(D477,"00")</f>
        <v>LP_Paralyze_01</v>
      </c>
      <c r="B477" s="1" t="s">
        <v>331</v>
      </c>
      <c r="C477" s="1" t="str">
        <f>IF(ISERROR(VLOOKUP(B477,AffectorValueTable!$A:$A,1,0)),"어펙터밸류없음","")</f>
        <v/>
      </c>
      <c r="D477" s="1">
        <v>1</v>
      </c>
      <c r="E477" s="1" t="str">
        <f>VLOOKUP($B477,AffectorValueTable!$1:$1048576,MATCH(AffectorValueTable!$B$1,AffectorValueTable!$1:$1,0),0)</f>
        <v>CertainHpHitObject</v>
      </c>
      <c r="H477" s="1" t="str">
        <f>IF(ISBLANK(G477),"",
IF(ISERROR(FIND(",",G477)),
  IF(ISERROR(VLOOKUP(G477,ConditionValueTable!$A:$A,1,0)),"컨디션밸류없음",
  ""),
IF(ISERROR(FIND(",",G477,FIND(",",G477)+1)),
  IF(OR(ISERROR(VLOOKUP(LEFT(G477,FIND(",",G477)-1),ConditionValueTable!$A:$A,1,0)),ISERROR(VLOOKUP(TRIM(MID(G477,FIND(",",G477)+1,999)),ConditionValueTable!$A:$A,1,0))),"컨디션밸류없음",
  ""),
IF(ISERROR(FIND(",",G477,FIND(",",G477,FIND(",",G477)+1)+1)),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+1,999)),ConditionValueTable!$A:$A,1,0))),"컨디션밸류없음",
  ""),
IF(ISERROR(FIND(",",G477,FIND(",",G477,FIND(",",G477,FIND(",",G477)+1)+1)+1)),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FIND(",",G477,FIND(",",G477,FIND(",",G477)+1)+1)-FIND(",",G477,FIND(",",G477)+1)-1)),ConditionValueTable!$A:$A,1,0)),ISERROR(VLOOKUP(TRIM(MID(G477,FIND(",",G477,FIND(",",G477,FIND(",",G477)+1)+1)+1,999)),ConditionValueTable!$A:$A,1,0))),"컨디션밸류없음",
  ""),
)))))</f>
        <v/>
      </c>
      <c r="J477" s="1">
        <v>0.33</v>
      </c>
      <c r="O477" s="7" t="str">
        <f t="shared" ref="O477:O479" ca="1" si="297">IF(NOT(ISBLANK(N477)),N477,
IF(ISBLANK(M477),"",
VLOOKUP(M477,OFFSET(INDIRECT("$A:$B"),0,MATCH(M$1&amp;"_Verify",INDIRECT("$1:$1"),0)-1),2,0)
))</f>
        <v/>
      </c>
      <c r="P477" s="1">
        <v>1</v>
      </c>
      <c r="S477" s="7" t="str">
        <f t="shared" ca="1" si="291"/>
        <v/>
      </c>
      <c r="U477" s="1" t="s">
        <v>332</v>
      </c>
      <c r="V477" s="1">
        <v>0.7</v>
      </c>
      <c r="W477" s="1" t="s">
        <v>436</v>
      </c>
    </row>
    <row r="478" spans="1:23" x14ac:dyDescent="0.3">
      <c r="A478" s="1" t="str">
        <f t="shared" si="296"/>
        <v>LP_Paralyze_02</v>
      </c>
      <c r="B478" s="1" t="s">
        <v>331</v>
      </c>
      <c r="C478" s="1" t="str">
        <f>IF(ISERROR(VLOOKUP(B478,AffectorValueTable!$A:$A,1,0)),"어펙터밸류없음","")</f>
        <v/>
      </c>
      <c r="D478" s="1">
        <v>2</v>
      </c>
      <c r="E478" s="1" t="str">
        <f>VLOOKUP($B478,AffectorValueTable!$1:$1048576,MATCH(AffectorValueTable!$B$1,AffectorValueTable!$1:$1,0),0)</f>
        <v>CertainHpHitObject</v>
      </c>
      <c r="H478" s="1" t="str">
        <f>IF(ISBLANK(G478),"",
IF(ISERROR(FIND(",",G478)),
  IF(ISERROR(VLOOKUP(G478,ConditionValueTable!$A:$A,1,0)),"컨디션밸류없음",
  ""),
IF(ISERROR(FIND(",",G478,FIND(",",G478)+1)),
  IF(OR(ISERROR(VLOOKUP(LEFT(G478,FIND(",",G478)-1),ConditionValueTable!$A:$A,1,0)),ISERROR(VLOOKUP(TRIM(MID(G478,FIND(",",G478)+1,999)),ConditionValueTable!$A:$A,1,0))),"컨디션밸류없음",
  ""),
IF(ISERROR(FIND(",",G478,FIND(",",G478,FIND(",",G478)+1)+1)),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+1,999)),ConditionValueTable!$A:$A,1,0))),"컨디션밸류없음",
  ""),
IF(ISERROR(FIND(",",G478,FIND(",",G478,FIND(",",G478,FIND(",",G478)+1)+1)+1)),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FIND(",",G478,FIND(",",G478,FIND(",",G478)+1)+1)-FIND(",",G478,FIND(",",G478)+1)-1)),ConditionValueTable!$A:$A,1,0)),ISERROR(VLOOKUP(TRIM(MID(G478,FIND(",",G478,FIND(",",G478,FIND(",",G478)+1)+1)+1,999)),ConditionValueTable!$A:$A,1,0))),"컨디션밸류없음",
  ""),
)))))</f>
        <v/>
      </c>
      <c r="J478" s="1">
        <v>0.34</v>
      </c>
      <c r="O478" s="7" t="str">
        <f t="shared" ca="1" si="297"/>
        <v/>
      </c>
      <c r="P478" s="1">
        <v>1</v>
      </c>
      <c r="S478" s="7" t="str">
        <f t="shared" ca="1" si="291"/>
        <v/>
      </c>
      <c r="U478" s="1" t="s">
        <v>332</v>
      </c>
      <c r="V478" s="1" t="s">
        <v>437</v>
      </c>
      <c r="W478" s="1" t="s">
        <v>438</v>
      </c>
    </row>
    <row r="479" spans="1:23" x14ac:dyDescent="0.3">
      <c r="A479" s="1" t="str">
        <f t="shared" si="296"/>
        <v>LP_Paralyze_03</v>
      </c>
      <c r="B479" s="1" t="s">
        <v>331</v>
      </c>
      <c r="C479" s="1" t="str">
        <f>IF(ISERROR(VLOOKUP(B479,AffectorValueTable!$A:$A,1,0)),"어펙터밸류없음","")</f>
        <v/>
      </c>
      <c r="D479" s="1">
        <v>3</v>
      </c>
      <c r="E479" s="1" t="str">
        <f>VLOOKUP($B479,AffectorValueTable!$1:$1048576,MATCH(AffectorValueTable!$B$1,AffectorValueTable!$1:$1,0),0)</f>
        <v>CertainHpHitObject</v>
      </c>
      <c r="H479" s="1" t="str">
        <f>IF(ISBLANK(G479),"",
IF(ISERROR(FIND(",",G479)),
  IF(ISERROR(VLOOKUP(G479,ConditionValueTable!$A:$A,1,0)),"컨디션밸류없음",
  ""),
IF(ISERROR(FIND(",",G479,FIND(",",G479)+1)),
  IF(OR(ISERROR(VLOOKUP(LEFT(G479,FIND(",",G479)-1),ConditionValueTable!$A:$A,1,0)),ISERROR(VLOOKUP(TRIM(MID(G479,FIND(",",G479)+1,999)),ConditionValueTable!$A:$A,1,0))),"컨디션밸류없음",
  ""),
IF(ISERROR(FIND(",",G479,FIND(",",G479,FIND(",",G479)+1)+1)),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+1,999)),ConditionValueTable!$A:$A,1,0))),"컨디션밸류없음",
  ""),
IF(ISERROR(FIND(",",G479,FIND(",",G479,FIND(",",G479,FIND(",",G479)+1)+1)+1)),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FIND(",",G479,FIND(",",G479,FIND(",",G479)+1)+1)-FIND(",",G479,FIND(",",G479)+1)-1)),ConditionValueTable!$A:$A,1,0)),ISERROR(VLOOKUP(TRIM(MID(G479,FIND(",",G479,FIND(",",G479,FIND(",",G479)+1)+1)+1,999)),ConditionValueTable!$A:$A,1,0))),"컨디션밸류없음",
  ""),
)))))</f>
        <v/>
      </c>
      <c r="J479" s="1">
        <v>0.35</v>
      </c>
      <c r="O479" s="7" t="str">
        <f t="shared" ca="1" si="297"/>
        <v/>
      </c>
      <c r="P479" s="1">
        <v>1</v>
      </c>
      <c r="S479" s="7" t="str">
        <f t="shared" ca="1" si="291"/>
        <v/>
      </c>
      <c r="U479" s="1" t="s">
        <v>332</v>
      </c>
      <c r="V479" s="1" t="s">
        <v>338</v>
      </c>
      <c r="W479" s="1" t="s">
        <v>339</v>
      </c>
    </row>
    <row r="480" spans="1:23" x14ac:dyDescent="0.3">
      <c r="A480" s="1" t="str">
        <f t="shared" ref="A480:A485" si="298">B480&amp;"_"&amp;TEXT(D480,"00")</f>
        <v>LP_Paralyze_CannotAction_01</v>
      </c>
      <c r="B480" s="1" t="s">
        <v>332</v>
      </c>
      <c r="C480" s="1" t="str">
        <f>IF(ISERROR(VLOOKUP(B480,AffectorValueTable!$A:$A,1,0)),"어펙터밸류없음","")</f>
        <v/>
      </c>
      <c r="D480" s="1">
        <v>1</v>
      </c>
      <c r="E480" s="1" t="str">
        <f>VLOOKUP($B480,AffectorValueTable!$1:$1048576,MATCH(AffectorValueTable!$B$1,AffectorValueTable!$1:$1,0),0)</f>
        <v>CannotAction</v>
      </c>
      <c r="H480" s="1" t="str">
        <f>IF(ISBLANK(G480),"",
IF(ISERROR(FIND(",",G480)),
  IF(ISERROR(VLOOKUP(G480,ConditionValueTable!$A:$A,1,0)),"컨디션밸류없음",
  ""),
IF(ISERROR(FIND(",",G480,FIND(",",G480)+1)),
  IF(OR(ISERROR(VLOOKUP(LEFT(G480,FIND(",",G480)-1),ConditionValueTable!$A:$A,1,0)),ISERROR(VLOOKUP(TRIM(MID(G480,FIND(",",G480)+1,999)),ConditionValueTable!$A:$A,1,0))),"컨디션밸류없음",
  ""),
IF(ISERROR(FIND(",",G480,FIND(",",G480,FIND(",",G480)+1)+1)),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+1,999)),ConditionValueTable!$A:$A,1,0))),"컨디션밸류없음",
  ""),
IF(ISERROR(FIND(",",G480,FIND(",",G480,FIND(",",G480,FIND(",",G480)+1)+1)+1)),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FIND(",",G480,FIND(",",G480,FIND(",",G480)+1)+1)-FIND(",",G480,FIND(",",G480)+1)-1)),ConditionValueTable!$A:$A,1,0)),ISERROR(VLOOKUP(TRIM(MID(G480,FIND(",",G480,FIND(",",G480,FIND(",",G480)+1)+1)+1,999)),ConditionValueTable!$A:$A,1,0))),"컨디션밸류없음",
  ""),
)))))</f>
        <v/>
      </c>
      <c r="I480" s="1">
        <v>1.4</v>
      </c>
      <c r="O480" s="7" t="str">
        <f t="shared" ref="O480:O485" ca="1" si="299">IF(NOT(ISBLANK(N480)),N480,
IF(ISBLANK(M480),"",
VLOOKUP(M480,OFFSET(INDIRECT("$A:$B"),0,MATCH(M$1&amp;"_Verify",INDIRECT("$1:$1"),0)-1),2,0)
))</f>
        <v/>
      </c>
      <c r="S480" s="7" t="str">
        <f t="shared" ca="1" si="291"/>
        <v/>
      </c>
    </row>
    <row r="481" spans="1:23" x14ac:dyDescent="0.3">
      <c r="A481" s="1" t="str">
        <f t="shared" si="298"/>
        <v>LP_Paralyze_CannotAction_02</v>
      </c>
      <c r="B481" s="1" t="s">
        <v>332</v>
      </c>
      <c r="C481" s="1" t="str">
        <f>IF(ISERROR(VLOOKUP(B481,AffectorValueTable!$A:$A,1,0)),"어펙터밸류없음","")</f>
        <v/>
      </c>
      <c r="D481" s="1">
        <v>2</v>
      </c>
      <c r="E481" s="1" t="str">
        <f>VLOOKUP($B481,AffectorValueTable!$1:$1048576,MATCH(AffectorValueTable!$B$1,AffectorValueTable!$1:$1,0),0)</f>
        <v>CannotAction</v>
      </c>
      <c r="H481" s="1" t="str">
        <f>IF(ISBLANK(G481),"",
IF(ISERROR(FIND(",",G481)),
  IF(ISERROR(VLOOKUP(G481,ConditionValueTable!$A:$A,1,0)),"컨디션밸류없음",
  ""),
IF(ISERROR(FIND(",",G481,FIND(",",G481)+1)),
  IF(OR(ISERROR(VLOOKUP(LEFT(G481,FIND(",",G481)-1),ConditionValueTable!$A:$A,1,0)),ISERROR(VLOOKUP(TRIM(MID(G481,FIND(",",G481)+1,999)),ConditionValueTable!$A:$A,1,0))),"컨디션밸류없음",
  ""),
IF(ISERROR(FIND(",",G481,FIND(",",G481,FIND(",",G481)+1)+1)),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+1,999)),ConditionValueTable!$A:$A,1,0))),"컨디션밸류없음",
  ""),
IF(ISERROR(FIND(",",G481,FIND(",",G481,FIND(",",G481,FIND(",",G481)+1)+1)+1)),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FIND(",",G481,FIND(",",G481,FIND(",",G481)+1)+1)-FIND(",",G481,FIND(",",G481)+1)-1)),ConditionValueTable!$A:$A,1,0)),ISERROR(VLOOKUP(TRIM(MID(G481,FIND(",",G481,FIND(",",G481,FIND(",",G481)+1)+1)+1,999)),ConditionValueTable!$A:$A,1,0))),"컨디션밸류없음",
  ""),
)))))</f>
        <v/>
      </c>
      <c r="I481" s="1">
        <v>2</v>
      </c>
      <c r="O481" s="7" t="str">
        <f t="shared" ca="1" si="299"/>
        <v/>
      </c>
      <c r="S481" s="7" t="str">
        <f t="shared" ca="1" si="291"/>
        <v/>
      </c>
    </row>
    <row r="482" spans="1:23" x14ac:dyDescent="0.3">
      <c r="A482" s="1" t="str">
        <f t="shared" ref="A482" si="300">B482&amp;"_"&amp;TEXT(D482,"00")</f>
        <v>LP_Paralyze_CannotAction_03</v>
      </c>
      <c r="B482" s="1" t="s">
        <v>332</v>
      </c>
      <c r="C482" s="1" t="str">
        <f>IF(ISERROR(VLOOKUP(B482,AffectorValueTable!$A:$A,1,0)),"어펙터밸류없음","")</f>
        <v/>
      </c>
      <c r="D482" s="1">
        <v>3</v>
      </c>
      <c r="E482" s="1" t="str">
        <f>VLOOKUP($B482,AffectorValueTable!$1:$1048576,MATCH(AffectorValueTable!$B$1,AffectorValueTable!$1:$1,0),0)</f>
        <v>CannotAction</v>
      </c>
      <c r="H482" s="1" t="str">
        <f>IF(ISBLANK(G482),"",
IF(ISERROR(FIND(",",G482)),
  IF(ISERROR(VLOOKUP(G482,ConditionValueTable!$A:$A,1,0)),"컨디션밸류없음",
  ""),
IF(ISERROR(FIND(",",G482,FIND(",",G482)+1)),
  IF(OR(ISERROR(VLOOKUP(LEFT(G482,FIND(",",G482)-1),ConditionValueTable!$A:$A,1,0)),ISERROR(VLOOKUP(TRIM(MID(G482,FIND(",",G482)+1,999)),ConditionValueTable!$A:$A,1,0))),"컨디션밸류없음",
  ""),
IF(ISERROR(FIND(",",G482,FIND(",",G482,FIND(",",G482)+1)+1)),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+1,999)),ConditionValueTable!$A:$A,1,0))),"컨디션밸류없음",
  ""),
IF(ISERROR(FIND(",",G482,FIND(",",G482,FIND(",",G482,FIND(",",G482)+1)+1)+1)),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FIND(",",G482,FIND(",",G482,FIND(",",G482)+1)+1)-FIND(",",G482,FIND(",",G482)+1)-1)),ConditionValueTable!$A:$A,1,0)),ISERROR(VLOOKUP(TRIM(MID(G482,FIND(",",G482,FIND(",",G482,FIND(",",G482)+1)+1)+1,999)),ConditionValueTable!$A:$A,1,0))),"컨디션밸류없음",
  ""),
)))))</f>
        <v/>
      </c>
      <c r="I482" s="1">
        <v>2.6</v>
      </c>
      <c r="O482" s="7" t="str">
        <f t="shared" ref="O482" ca="1" si="301">IF(NOT(ISBLANK(N482)),N482,
IF(ISBLANK(M482),"",
VLOOKUP(M482,OFFSET(INDIRECT("$A:$B"),0,MATCH(M$1&amp;"_Verify",INDIRECT("$1:$1"),0)-1),2,0)
))</f>
        <v/>
      </c>
      <c r="S482" s="7" t="str">
        <f t="shared" ref="S482" ca="1" si="302">IF(NOT(ISBLANK(R482)),R482,
IF(ISBLANK(Q482),"",
VLOOKUP(Q482,OFFSET(INDIRECT("$A:$B"),0,MATCH(Q$1&amp;"_Verify",INDIRECT("$1:$1"),0)-1),2,0)
))</f>
        <v/>
      </c>
    </row>
    <row r="483" spans="1:23" x14ac:dyDescent="0.3">
      <c r="A483" s="1" t="str">
        <f t="shared" si="298"/>
        <v>LP_Hold_01</v>
      </c>
      <c r="B483" s="1" t="s">
        <v>322</v>
      </c>
      <c r="C483" s="1" t="str">
        <f>IF(ISERROR(VLOOKUP(B483,AffectorValueTable!$A:$A,1,0)),"어펙터밸류없음","")</f>
        <v/>
      </c>
      <c r="D483" s="1">
        <v>1</v>
      </c>
      <c r="E483" s="1" t="str">
        <f>VLOOKUP($B483,AffectorValueTable!$1:$1048576,MATCH(AffectorValueTable!$B$1,AffectorValueTable!$1:$1,0),0)</f>
        <v>AttackWeightHitObject</v>
      </c>
      <c r="H483" s="1" t="str">
        <f>IF(ISBLANK(G483),"",
IF(ISERROR(FIND(",",G483)),
  IF(ISERROR(VLOOKUP(G483,ConditionValueTable!$A:$A,1,0)),"컨디션밸류없음",
  ""),
IF(ISERROR(FIND(",",G483,FIND(",",G483)+1)),
  IF(OR(ISERROR(VLOOKUP(LEFT(G483,FIND(",",G483)-1),ConditionValueTable!$A:$A,1,0)),ISERROR(VLOOKUP(TRIM(MID(G483,FIND(",",G483)+1,999)),ConditionValueTable!$A:$A,1,0))),"컨디션밸류없음",
  ""),
IF(ISERROR(FIND(",",G483,FIND(",",G483,FIND(",",G483)+1)+1)),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+1,999)),ConditionValueTable!$A:$A,1,0))),"컨디션밸류없음",
  ""),
IF(ISERROR(FIND(",",G483,FIND(",",G483,FIND(",",G483,FIND(",",G483)+1)+1)+1)),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FIND(",",G483,FIND(",",G483,FIND(",",G483)+1)+1)-FIND(",",G483,FIND(",",G483)+1)-1)),ConditionValueTable!$A:$A,1,0)),ISERROR(VLOOKUP(TRIM(MID(G483,FIND(",",G483,FIND(",",G483,FIND(",",G483)+1)+1)+1,999)),ConditionValueTable!$A:$A,1,0))),"컨디션밸류없음",
  ""),
)))))</f>
        <v/>
      </c>
      <c r="J483" s="1">
        <v>0.25</v>
      </c>
      <c r="K483" s="1">
        <v>7.0000000000000007E-2</v>
      </c>
      <c r="O483" s="7" t="str">
        <f t="shared" ca="1" si="299"/>
        <v/>
      </c>
      <c r="P483" s="1">
        <v>1</v>
      </c>
      <c r="S483" s="7" t="str">
        <f t="shared" ca="1" si="291"/>
        <v/>
      </c>
      <c r="U483" s="1" t="s">
        <v>323</v>
      </c>
    </row>
    <row r="484" spans="1:23" x14ac:dyDescent="0.3">
      <c r="A484" s="1" t="str">
        <f t="shared" si="298"/>
        <v>LP_Hold_02</v>
      </c>
      <c r="B484" s="1" t="s">
        <v>322</v>
      </c>
      <c r="C484" s="1" t="str">
        <f>IF(ISERROR(VLOOKUP(B484,AffectorValueTable!$A:$A,1,0)),"어펙터밸류없음","")</f>
        <v/>
      </c>
      <c r="D484" s="1">
        <v>2</v>
      </c>
      <c r="E484" s="1" t="str">
        <f>VLOOKUP($B484,AffectorValueTable!$1:$1048576,MATCH(AffectorValueTable!$B$1,AffectorValueTable!$1:$1,0),0)</f>
        <v>AttackWeightHitObject</v>
      </c>
      <c r="H484" s="1" t="str">
        <f>IF(ISBLANK(G484),"",
IF(ISERROR(FIND(",",G484)),
  IF(ISERROR(VLOOKUP(G484,ConditionValueTable!$A:$A,1,0)),"컨디션밸류없음",
  ""),
IF(ISERROR(FIND(",",G484,FIND(",",G484)+1)),
  IF(OR(ISERROR(VLOOKUP(LEFT(G484,FIND(",",G484)-1),ConditionValueTable!$A:$A,1,0)),ISERROR(VLOOKUP(TRIM(MID(G484,FIND(",",G484)+1,999)),ConditionValueTable!$A:$A,1,0))),"컨디션밸류없음",
  ""),
IF(ISERROR(FIND(",",G484,FIND(",",G484,FIND(",",G484)+1)+1)),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+1,999)),ConditionValueTable!$A:$A,1,0))),"컨디션밸류없음",
  ""),
IF(ISERROR(FIND(",",G484,FIND(",",G484,FIND(",",G484,FIND(",",G484)+1)+1)+1)),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FIND(",",G484,FIND(",",G484,FIND(",",G484)+1)+1)-FIND(",",G484,FIND(",",G484)+1)-1)),ConditionValueTable!$A:$A,1,0)),ISERROR(VLOOKUP(TRIM(MID(G484,FIND(",",G484,FIND(",",G484,FIND(",",G484)+1)+1)+1,999)),ConditionValueTable!$A:$A,1,0))),"컨디션밸류없음",
  ""),
)))))</f>
        <v/>
      </c>
      <c r="J484" s="1">
        <v>0.35</v>
      </c>
      <c r="K484" s="1">
        <v>0.09</v>
      </c>
      <c r="O484" s="7" t="str">
        <f t="shared" ca="1" si="299"/>
        <v/>
      </c>
      <c r="P484" s="1">
        <v>1</v>
      </c>
      <c r="S484" s="7" t="str">
        <f t="shared" ca="1" si="291"/>
        <v/>
      </c>
      <c r="U484" s="1" t="s">
        <v>323</v>
      </c>
    </row>
    <row r="485" spans="1:23" x14ac:dyDescent="0.3">
      <c r="A485" s="1" t="str">
        <f t="shared" si="298"/>
        <v>LP_Hold_03</v>
      </c>
      <c r="B485" s="1" t="s">
        <v>322</v>
      </c>
      <c r="C485" s="1" t="str">
        <f>IF(ISERROR(VLOOKUP(B485,AffectorValueTable!$A:$A,1,0)),"어펙터밸류없음","")</f>
        <v/>
      </c>
      <c r="D485" s="1">
        <v>3</v>
      </c>
      <c r="E485" s="1" t="str">
        <f>VLOOKUP($B485,AffectorValueTable!$1:$1048576,MATCH(AffectorValueTable!$B$1,AffectorValueTable!$1:$1,0),0)</f>
        <v>AttackWeightHitObject</v>
      </c>
      <c r="H485" s="1" t="str">
        <f>IF(ISBLANK(G485),"",
IF(ISERROR(FIND(",",G485)),
  IF(ISERROR(VLOOKUP(G485,ConditionValueTable!$A:$A,1,0)),"컨디션밸류없음",
  ""),
IF(ISERROR(FIND(",",G485,FIND(",",G485)+1)),
  IF(OR(ISERROR(VLOOKUP(LEFT(G485,FIND(",",G485)-1),ConditionValueTable!$A:$A,1,0)),ISERROR(VLOOKUP(TRIM(MID(G485,FIND(",",G485)+1,999)),ConditionValueTable!$A:$A,1,0))),"컨디션밸류없음",
  ""),
IF(ISERROR(FIND(",",G485,FIND(",",G485,FIND(",",G485)+1)+1)),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+1,999)),ConditionValueTable!$A:$A,1,0))),"컨디션밸류없음",
  ""),
IF(ISERROR(FIND(",",G485,FIND(",",G485,FIND(",",G485,FIND(",",G485)+1)+1)+1)),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FIND(",",G485,FIND(",",G485,FIND(",",G485)+1)+1)-FIND(",",G485,FIND(",",G485)+1)-1)),ConditionValueTable!$A:$A,1,0)),ISERROR(VLOOKUP(TRIM(MID(G485,FIND(",",G485,FIND(",",G485,FIND(",",G485)+1)+1)+1,999)),ConditionValueTable!$A:$A,1,0))),"컨디션밸류없음",
  ""),
)))))</f>
        <v/>
      </c>
      <c r="J485" s="1">
        <v>0.45</v>
      </c>
      <c r="K485" s="1">
        <v>0.11</v>
      </c>
      <c r="O485" s="7" t="str">
        <f t="shared" ca="1" si="299"/>
        <v/>
      </c>
      <c r="P485" s="1">
        <v>1</v>
      </c>
      <c r="S485" s="7" t="str">
        <f t="shared" ca="1" si="291"/>
        <v/>
      </c>
      <c r="U485" s="1" t="s">
        <v>323</v>
      </c>
    </row>
    <row r="486" spans="1:23" x14ac:dyDescent="0.3">
      <c r="A486" s="1" t="str">
        <f t="shared" ref="A486:A491" si="303">B486&amp;"_"&amp;TEXT(D486,"00")</f>
        <v>LP_Hold_CannotMove_01</v>
      </c>
      <c r="B486" s="1" t="s">
        <v>324</v>
      </c>
      <c r="C486" s="1" t="str">
        <f>IF(ISERROR(VLOOKUP(B486,AffectorValueTable!$A:$A,1,0)),"어펙터밸류없음","")</f>
        <v/>
      </c>
      <c r="D486" s="1">
        <v>1</v>
      </c>
      <c r="E486" s="1" t="str">
        <f>VLOOKUP($B486,AffectorValueTable!$1:$1048576,MATCH(AffectorValueTable!$B$1,AffectorValueTable!$1:$1,0),0)</f>
        <v>CannotMove</v>
      </c>
      <c r="H486" s="1" t="str">
        <f>IF(ISBLANK(G486),"",
IF(ISERROR(FIND(",",G486)),
  IF(ISERROR(VLOOKUP(G486,ConditionValueTable!$A:$A,1,0)),"컨디션밸류없음",
  ""),
IF(ISERROR(FIND(",",G486,FIND(",",G486)+1)),
  IF(OR(ISERROR(VLOOKUP(LEFT(G486,FIND(",",G486)-1),ConditionValueTable!$A:$A,1,0)),ISERROR(VLOOKUP(TRIM(MID(G486,FIND(",",G486)+1,999)),ConditionValueTable!$A:$A,1,0))),"컨디션밸류없음",
  ""),
IF(ISERROR(FIND(",",G486,FIND(",",G486,FIND(",",G486)+1)+1)),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+1,999)),ConditionValueTable!$A:$A,1,0))),"컨디션밸류없음",
  ""),
IF(ISERROR(FIND(",",G486,FIND(",",G486,FIND(",",G486,FIND(",",G486)+1)+1)+1)),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FIND(",",G486,FIND(",",G486,FIND(",",G486)+1)+1)-FIND(",",G486,FIND(",",G486)+1)-1)),ConditionValueTable!$A:$A,1,0)),ISERROR(VLOOKUP(TRIM(MID(G486,FIND(",",G486,FIND(",",G486,FIND(",",G486)+1)+1)+1,999)),ConditionValueTable!$A:$A,1,0))),"컨디션밸류없음",
  ""),
)))))</f>
        <v/>
      </c>
      <c r="I486" s="1">
        <v>1.5</v>
      </c>
      <c r="O486" s="7" t="str">
        <f t="shared" ref="O486:O491" ca="1" si="304">IF(NOT(ISBLANK(N486)),N486,
IF(ISBLANK(M486),"",
VLOOKUP(M486,OFFSET(INDIRECT("$A:$B"),0,MATCH(M$1&amp;"_Verify",INDIRECT("$1:$1"),0)-1),2,0)
))</f>
        <v/>
      </c>
      <c r="S486" s="7" t="str">
        <f t="shared" ca="1" si="291"/>
        <v/>
      </c>
      <c r="V486" s="1" t="s">
        <v>362</v>
      </c>
    </row>
    <row r="487" spans="1:23" x14ac:dyDescent="0.3">
      <c r="A487" s="1" t="str">
        <f t="shared" si="303"/>
        <v>LP_Hold_CannotMove_02</v>
      </c>
      <c r="B487" s="1" t="s">
        <v>324</v>
      </c>
      <c r="C487" s="1" t="str">
        <f>IF(ISERROR(VLOOKUP(B487,AffectorValueTable!$A:$A,1,0)),"어펙터밸류없음","")</f>
        <v/>
      </c>
      <c r="D487" s="1">
        <v>2</v>
      </c>
      <c r="E487" s="1" t="str">
        <f>VLOOKUP($B487,AffectorValueTable!$1:$1048576,MATCH(AffectorValueTable!$B$1,AffectorValueTable!$1:$1,0),0)</f>
        <v>CannotMove</v>
      </c>
      <c r="H487" s="1" t="str">
        <f>IF(ISBLANK(G487),"",
IF(ISERROR(FIND(",",G487)),
  IF(ISERROR(VLOOKUP(G487,ConditionValueTable!$A:$A,1,0)),"컨디션밸류없음",
  ""),
IF(ISERROR(FIND(",",G487,FIND(",",G487)+1)),
  IF(OR(ISERROR(VLOOKUP(LEFT(G487,FIND(",",G487)-1),ConditionValueTable!$A:$A,1,0)),ISERROR(VLOOKUP(TRIM(MID(G487,FIND(",",G487)+1,999)),ConditionValueTable!$A:$A,1,0))),"컨디션밸류없음",
  ""),
IF(ISERROR(FIND(",",G487,FIND(",",G487,FIND(",",G487)+1)+1)),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+1,999)),ConditionValueTable!$A:$A,1,0))),"컨디션밸류없음",
  ""),
IF(ISERROR(FIND(",",G487,FIND(",",G487,FIND(",",G487,FIND(",",G487)+1)+1)+1)),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FIND(",",G487,FIND(",",G487,FIND(",",G487)+1)+1)-FIND(",",G487,FIND(",",G487)+1)-1)),ConditionValueTable!$A:$A,1,0)),ISERROR(VLOOKUP(TRIM(MID(G487,FIND(",",G487,FIND(",",G487,FIND(",",G487)+1)+1)+1,999)),ConditionValueTable!$A:$A,1,0))),"컨디션밸류없음",
  ""),
)))))</f>
        <v/>
      </c>
      <c r="I487" s="1">
        <v>3.1500000000000004</v>
      </c>
      <c r="O487" s="7" t="str">
        <f t="shared" ca="1" si="304"/>
        <v/>
      </c>
      <c r="S487" s="7" t="str">
        <f t="shared" ca="1" si="291"/>
        <v/>
      </c>
      <c r="V487" s="1" t="s">
        <v>362</v>
      </c>
    </row>
    <row r="488" spans="1:23" x14ac:dyDescent="0.3">
      <c r="A488" s="1" t="str">
        <f t="shared" si="303"/>
        <v>LP_Hold_CannotMove_03</v>
      </c>
      <c r="B488" s="1" t="s">
        <v>324</v>
      </c>
      <c r="C488" s="1" t="str">
        <f>IF(ISERROR(VLOOKUP(B488,AffectorValueTable!$A:$A,1,0)),"어펙터밸류없음","")</f>
        <v/>
      </c>
      <c r="D488" s="1">
        <v>3</v>
      </c>
      <c r="E488" s="1" t="str">
        <f>VLOOKUP($B488,AffectorValueTable!$1:$1048576,MATCH(AffectorValueTable!$B$1,AffectorValueTable!$1:$1,0),0)</f>
        <v>CannotMove</v>
      </c>
      <c r="H488" s="1" t="str">
        <f>IF(ISBLANK(G488),"",
IF(ISERROR(FIND(",",G488)),
  IF(ISERROR(VLOOKUP(G488,ConditionValueTable!$A:$A,1,0)),"컨디션밸류없음",
  ""),
IF(ISERROR(FIND(",",G488,FIND(",",G488)+1)),
  IF(OR(ISERROR(VLOOKUP(LEFT(G488,FIND(",",G488)-1),ConditionValueTable!$A:$A,1,0)),ISERROR(VLOOKUP(TRIM(MID(G488,FIND(",",G488)+1,999)),ConditionValueTable!$A:$A,1,0))),"컨디션밸류없음",
  ""),
IF(ISERROR(FIND(",",G488,FIND(",",G488,FIND(",",G488)+1)+1)),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+1,999)),ConditionValueTable!$A:$A,1,0))),"컨디션밸류없음",
  ""),
IF(ISERROR(FIND(",",G488,FIND(",",G488,FIND(",",G488,FIND(",",G488)+1)+1)+1)),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FIND(",",G488,FIND(",",G488,FIND(",",G488)+1)+1)-FIND(",",G488,FIND(",",G488)+1)-1)),ConditionValueTable!$A:$A,1,0)),ISERROR(VLOOKUP(TRIM(MID(G488,FIND(",",G488,FIND(",",G488,FIND(",",G488)+1)+1)+1,999)),ConditionValueTable!$A:$A,1,0))),"컨디션밸류없음",
  ""),
)))))</f>
        <v/>
      </c>
      <c r="I488" s="1">
        <v>4.95</v>
      </c>
      <c r="O488" s="7" t="str">
        <f t="shared" ca="1" si="304"/>
        <v/>
      </c>
      <c r="S488" s="7" t="str">
        <f t="shared" ca="1" si="291"/>
        <v/>
      </c>
      <c r="V488" s="1" t="s">
        <v>362</v>
      </c>
    </row>
    <row r="489" spans="1:23" x14ac:dyDescent="0.3">
      <c r="A489" s="1" t="str">
        <f t="shared" si="303"/>
        <v>LP_Transport_01</v>
      </c>
      <c r="B489" s="1" t="s">
        <v>358</v>
      </c>
      <c r="C489" s="1" t="str">
        <f>IF(ISERROR(VLOOKUP(B489,AffectorValueTable!$A:$A,1,0)),"어펙터밸류없음","")</f>
        <v/>
      </c>
      <c r="D489" s="1">
        <v>1</v>
      </c>
      <c r="E489" s="1" t="str">
        <f>VLOOKUP($B489,AffectorValueTable!$1:$1048576,MATCH(AffectorValueTable!$B$1,AffectorValueTable!$1:$1,0),0)</f>
        <v>TeleportingHitObject</v>
      </c>
      <c r="H489" s="1" t="str">
        <f>IF(ISBLANK(G489),"",
IF(ISERROR(FIND(",",G489)),
  IF(ISERROR(VLOOKUP(G489,ConditionValueTable!$A:$A,1,0)),"컨디션밸류없음",
  ""),
IF(ISERROR(FIND(",",G489,FIND(",",G489)+1)),
  IF(OR(ISERROR(VLOOKUP(LEFT(G489,FIND(",",G489)-1),ConditionValueTable!$A:$A,1,0)),ISERROR(VLOOKUP(TRIM(MID(G489,FIND(",",G489)+1,999)),ConditionValueTable!$A:$A,1,0))),"컨디션밸류없음",
  ""),
IF(ISERROR(FIND(",",G489,FIND(",",G489,FIND(",",G489)+1)+1)),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+1,999)),ConditionValueTable!$A:$A,1,0))),"컨디션밸류없음",
  ""),
IF(ISERROR(FIND(",",G489,FIND(",",G489,FIND(",",G489,FIND(",",G489)+1)+1)+1)),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FIND(",",G489,FIND(",",G489,FIND(",",G489)+1)+1)-FIND(",",G489,FIND(",",G489)+1)-1)),ConditionValueTable!$A:$A,1,0)),ISERROR(VLOOKUP(TRIM(MID(G489,FIND(",",G489,FIND(",",G489,FIND(",",G489)+1)+1)+1,999)),ConditionValueTable!$A:$A,1,0))),"컨디션밸류없음",
  ""),
)))))</f>
        <v/>
      </c>
      <c r="J489" s="1">
        <v>0.15</v>
      </c>
      <c r="K489" s="1">
        <v>0.1</v>
      </c>
      <c r="L489" s="1">
        <v>0.1</v>
      </c>
      <c r="N489" s="1">
        <v>3</v>
      </c>
      <c r="O489" s="7">
        <f t="shared" ca="1" si="304"/>
        <v>3</v>
      </c>
      <c r="P489" s="1">
        <v>1</v>
      </c>
      <c r="R489" s="1">
        <v>0</v>
      </c>
      <c r="S489" s="7">
        <f t="shared" ca="1" si="291"/>
        <v>0</v>
      </c>
      <c r="U489" s="1" t="s">
        <v>355</v>
      </c>
    </row>
    <row r="490" spans="1:23" x14ac:dyDescent="0.3">
      <c r="A490" s="1" t="str">
        <f t="shared" si="303"/>
        <v>LP_Transport_02</v>
      </c>
      <c r="B490" s="1" t="s">
        <v>358</v>
      </c>
      <c r="C490" s="1" t="str">
        <f>IF(ISERROR(VLOOKUP(B490,AffectorValueTable!$A:$A,1,0)),"어펙터밸류없음","")</f>
        <v/>
      </c>
      <c r="D490" s="1">
        <v>2</v>
      </c>
      <c r="E490" s="1" t="str">
        <f>VLOOKUP($B490,AffectorValueTable!$1:$1048576,MATCH(AffectorValueTable!$B$1,AffectorValueTable!$1:$1,0),0)</f>
        <v>TeleportingHitObject</v>
      </c>
      <c r="H490" s="1" t="str">
        <f>IF(ISBLANK(G490),"",
IF(ISERROR(FIND(",",G490)),
  IF(ISERROR(VLOOKUP(G490,ConditionValueTable!$A:$A,1,0)),"컨디션밸류없음",
  ""),
IF(ISERROR(FIND(",",G490,FIND(",",G490)+1)),
  IF(OR(ISERROR(VLOOKUP(LEFT(G490,FIND(",",G490)-1),ConditionValueTable!$A:$A,1,0)),ISERROR(VLOOKUP(TRIM(MID(G490,FIND(",",G490)+1,999)),ConditionValueTable!$A:$A,1,0))),"컨디션밸류없음",
  ""),
IF(ISERROR(FIND(",",G490,FIND(",",G490,FIND(",",G490)+1)+1)),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+1,999)),ConditionValueTable!$A:$A,1,0))),"컨디션밸류없음",
  ""),
IF(ISERROR(FIND(",",G490,FIND(",",G490,FIND(",",G490,FIND(",",G490)+1)+1)+1)),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FIND(",",G490,FIND(",",G490,FIND(",",G490)+1)+1)-FIND(",",G490,FIND(",",G490)+1)-1)),ConditionValueTable!$A:$A,1,0)),ISERROR(VLOOKUP(TRIM(MID(G490,FIND(",",G490,FIND(",",G490,FIND(",",G490)+1)+1)+1,999)),ConditionValueTable!$A:$A,1,0))),"컨디션밸류없음",
  ""),
)))))</f>
        <v/>
      </c>
      <c r="J490" s="1">
        <v>0.22500000000000001</v>
      </c>
      <c r="K490" s="1">
        <v>0.1</v>
      </c>
      <c r="L490" s="1">
        <v>0.1</v>
      </c>
      <c r="N490" s="1">
        <v>6</v>
      </c>
      <c r="O490" s="7">
        <f t="shared" ca="1" si="304"/>
        <v>6</v>
      </c>
      <c r="P490" s="1">
        <v>1</v>
      </c>
      <c r="R490" s="1">
        <v>1</v>
      </c>
      <c r="S490" s="7">
        <f t="shared" ca="1" si="291"/>
        <v>1</v>
      </c>
      <c r="U490" s="1" t="s">
        <v>355</v>
      </c>
    </row>
    <row r="491" spans="1:23" x14ac:dyDescent="0.3">
      <c r="A491" s="1" t="str">
        <f t="shared" si="303"/>
        <v>LP_Transport_03</v>
      </c>
      <c r="B491" s="1" t="s">
        <v>358</v>
      </c>
      <c r="C491" s="1" t="str">
        <f>IF(ISERROR(VLOOKUP(B491,AffectorValueTable!$A:$A,1,0)),"어펙터밸류없음","")</f>
        <v/>
      </c>
      <c r="D491" s="1">
        <v>3</v>
      </c>
      <c r="E491" s="1" t="str">
        <f>VLOOKUP($B491,AffectorValueTable!$1:$1048576,MATCH(AffectorValueTable!$B$1,AffectorValueTable!$1:$1,0),0)</f>
        <v>TeleportingHitObject</v>
      </c>
      <c r="H491" s="1" t="str">
        <f>IF(ISBLANK(G491),"",
IF(ISERROR(FIND(",",G491)),
  IF(ISERROR(VLOOKUP(G491,ConditionValueTable!$A:$A,1,0)),"컨디션밸류없음",
  ""),
IF(ISERROR(FIND(",",G491,FIND(",",G491)+1)),
  IF(OR(ISERROR(VLOOKUP(LEFT(G491,FIND(",",G491)-1),ConditionValueTable!$A:$A,1,0)),ISERROR(VLOOKUP(TRIM(MID(G491,FIND(",",G491)+1,999)),ConditionValueTable!$A:$A,1,0))),"컨디션밸류없음",
  ""),
IF(ISERROR(FIND(",",G491,FIND(",",G491,FIND(",",G491)+1)+1)),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+1,999)),ConditionValueTable!$A:$A,1,0))),"컨디션밸류없음",
  ""),
IF(ISERROR(FIND(",",G491,FIND(",",G491,FIND(",",G491,FIND(",",G491)+1)+1)+1)),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FIND(",",G491,FIND(",",G491,FIND(",",G491)+1)+1)-FIND(",",G491,FIND(",",G491)+1)-1)),ConditionValueTable!$A:$A,1,0)),ISERROR(VLOOKUP(TRIM(MID(G491,FIND(",",G491,FIND(",",G491,FIND(",",G491)+1)+1)+1,999)),ConditionValueTable!$A:$A,1,0))),"컨디션밸류없음",
  ""),
)))))</f>
        <v/>
      </c>
      <c r="J491" s="1">
        <v>0.3</v>
      </c>
      <c r="K491" s="1">
        <v>0.1</v>
      </c>
      <c r="L491" s="1">
        <v>0.1</v>
      </c>
      <c r="N491" s="1">
        <v>9</v>
      </c>
      <c r="O491" s="7">
        <f t="shared" ca="1" si="304"/>
        <v>9</v>
      </c>
      <c r="P491" s="1">
        <v>1</v>
      </c>
      <c r="R491" s="1">
        <v>2</v>
      </c>
      <c r="S491" s="7">
        <f t="shared" ca="1" si="291"/>
        <v>2</v>
      </c>
      <c r="U491" s="1" t="s">
        <v>355</v>
      </c>
    </row>
    <row r="492" spans="1:23" x14ac:dyDescent="0.3">
      <c r="A492" s="1" t="str">
        <f t="shared" ref="A492:A494" si="305">B492&amp;"_"&amp;TEXT(D492,"00")</f>
        <v>LP_Transport_Teleported_01</v>
      </c>
      <c r="B492" s="1" t="s">
        <v>359</v>
      </c>
      <c r="C492" s="1" t="str">
        <f>IF(ISERROR(VLOOKUP(B492,AffectorValueTable!$A:$A,1,0)),"어펙터밸류없음","")</f>
        <v/>
      </c>
      <c r="D492" s="1">
        <v>1</v>
      </c>
      <c r="E492" s="1" t="str">
        <f>VLOOKUP($B492,AffectorValueTable!$1:$1048576,MATCH(AffectorValueTable!$B$1,AffectorValueTable!$1:$1,0),0)</f>
        <v>Teleported</v>
      </c>
      <c r="H492" s="1" t="str">
        <f>IF(ISBLANK(G492),"",
IF(ISERROR(FIND(",",G492)),
  IF(ISERROR(VLOOKUP(G492,ConditionValueTable!$A:$A,1,0)),"컨디션밸류없음",
  ""),
IF(ISERROR(FIND(",",G492,FIND(",",G492)+1)),
  IF(OR(ISERROR(VLOOKUP(LEFT(G492,FIND(",",G492)-1),ConditionValueTable!$A:$A,1,0)),ISERROR(VLOOKUP(TRIM(MID(G492,FIND(",",G492)+1,999)),ConditionValueTable!$A:$A,1,0))),"컨디션밸류없음",
  ""),
IF(ISERROR(FIND(",",G492,FIND(",",G492,FIND(",",G492)+1)+1)),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+1,999)),ConditionValueTable!$A:$A,1,0))),"컨디션밸류없음",
  ""),
IF(ISERROR(FIND(",",G492,FIND(",",G492,FIND(",",G492,FIND(",",G492)+1)+1)+1)),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FIND(",",G492,FIND(",",G492,FIND(",",G492)+1)+1)-FIND(",",G492,FIND(",",G492)+1)-1)),ConditionValueTable!$A:$A,1,0)),ISERROR(VLOOKUP(TRIM(MID(G492,FIND(",",G492,FIND(",",G492,FIND(",",G492)+1)+1)+1,999)),ConditionValueTable!$A:$A,1,0))),"컨디션밸류없음",
  ""),
)))))</f>
        <v/>
      </c>
      <c r="I492" s="1">
        <v>10</v>
      </c>
      <c r="J492" s="1">
        <v>10</v>
      </c>
      <c r="O492" s="7" t="str">
        <f t="shared" ref="O492:O494" ca="1" si="306">IF(NOT(ISBLANK(N492)),N492,
IF(ISBLANK(M492),"",
VLOOKUP(M492,OFFSET(INDIRECT("$A:$B"),0,MATCH(M$1&amp;"_Verify",INDIRECT("$1:$1"),0)-1),2,0)
))</f>
        <v/>
      </c>
      <c r="S492" s="7" t="str">
        <f t="shared" ca="1" si="291"/>
        <v/>
      </c>
      <c r="U492" s="1" t="s">
        <v>442</v>
      </c>
      <c r="V492" s="1" t="s">
        <v>360</v>
      </c>
      <c r="W492" s="1" t="s">
        <v>361</v>
      </c>
    </row>
    <row r="493" spans="1:23" x14ac:dyDescent="0.3">
      <c r="A493" s="1" t="str">
        <f t="shared" si="305"/>
        <v>LP_Transport_Teleported_02</v>
      </c>
      <c r="B493" s="1" t="s">
        <v>359</v>
      </c>
      <c r="C493" s="1" t="str">
        <f>IF(ISERROR(VLOOKUP(B493,AffectorValueTable!$A:$A,1,0)),"어펙터밸류없음","")</f>
        <v/>
      </c>
      <c r="D493" s="1">
        <v>2</v>
      </c>
      <c r="E493" s="1" t="str">
        <f>VLOOKUP($B493,AffectorValueTable!$1:$1048576,MATCH(AffectorValueTable!$B$1,AffectorValueTable!$1:$1,0),0)</f>
        <v>Teleported</v>
      </c>
      <c r="H493" s="1" t="str">
        <f>IF(ISBLANK(G493),"",
IF(ISERROR(FIND(",",G493)),
  IF(ISERROR(VLOOKUP(G493,ConditionValueTable!$A:$A,1,0)),"컨디션밸류없음",
  ""),
IF(ISERROR(FIND(",",G493,FIND(",",G493)+1)),
  IF(OR(ISERROR(VLOOKUP(LEFT(G493,FIND(",",G493)-1),ConditionValueTable!$A:$A,1,0)),ISERROR(VLOOKUP(TRIM(MID(G493,FIND(",",G493)+1,999)),ConditionValueTable!$A:$A,1,0))),"컨디션밸류없음",
  ""),
IF(ISERROR(FIND(",",G493,FIND(",",G493,FIND(",",G493)+1)+1)),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+1,999)),ConditionValueTable!$A:$A,1,0))),"컨디션밸류없음",
  ""),
IF(ISERROR(FIND(",",G493,FIND(",",G493,FIND(",",G493,FIND(",",G493)+1)+1)+1)),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FIND(",",G493,FIND(",",G493,FIND(",",G493)+1)+1)-FIND(",",G493,FIND(",",G493)+1)-1)),ConditionValueTable!$A:$A,1,0)),ISERROR(VLOOKUP(TRIM(MID(G493,FIND(",",G493,FIND(",",G493,FIND(",",G493)+1)+1)+1,999)),ConditionValueTable!$A:$A,1,0))),"컨디션밸류없음",
  ""),
)))))</f>
        <v/>
      </c>
      <c r="I493" s="10">
        <v>14</v>
      </c>
      <c r="J493" s="1">
        <v>10</v>
      </c>
      <c r="O493" s="7" t="str">
        <f t="shared" ca="1" si="306"/>
        <v/>
      </c>
      <c r="S493" s="7" t="str">
        <f t="shared" ca="1" si="291"/>
        <v/>
      </c>
      <c r="U493" s="1" t="s">
        <v>442</v>
      </c>
      <c r="V493" s="1" t="s">
        <v>360</v>
      </c>
      <c r="W493" s="1" t="s">
        <v>361</v>
      </c>
    </row>
    <row r="494" spans="1:23" x14ac:dyDescent="0.3">
      <c r="A494" s="1" t="str">
        <f t="shared" si="305"/>
        <v>LP_Transport_Teleported_03</v>
      </c>
      <c r="B494" s="1" t="s">
        <v>359</v>
      </c>
      <c r="C494" s="1" t="str">
        <f>IF(ISERROR(VLOOKUP(B494,AffectorValueTable!$A:$A,1,0)),"어펙터밸류없음","")</f>
        <v/>
      </c>
      <c r="D494" s="1">
        <v>3</v>
      </c>
      <c r="E494" s="1" t="str">
        <f>VLOOKUP($B494,AffectorValueTable!$1:$1048576,MATCH(AffectorValueTable!$B$1,AffectorValueTable!$1:$1,0),0)</f>
        <v>Teleported</v>
      </c>
      <c r="H494" s="1" t="str">
        <f>IF(ISBLANK(G494),"",
IF(ISERROR(FIND(",",G494)),
  IF(ISERROR(VLOOKUP(G494,ConditionValueTable!$A:$A,1,0)),"컨디션밸류없음",
  ""),
IF(ISERROR(FIND(",",G494,FIND(",",G494)+1)),
  IF(OR(ISERROR(VLOOKUP(LEFT(G494,FIND(",",G494)-1),ConditionValueTable!$A:$A,1,0)),ISERROR(VLOOKUP(TRIM(MID(G494,FIND(",",G494)+1,999)),ConditionValueTable!$A:$A,1,0))),"컨디션밸류없음",
  ""),
IF(ISERROR(FIND(",",G494,FIND(",",G494,FIND(",",G494)+1)+1)),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+1,999)),ConditionValueTable!$A:$A,1,0))),"컨디션밸류없음",
  ""),
IF(ISERROR(FIND(",",G494,FIND(",",G494,FIND(",",G494,FIND(",",G494)+1)+1)+1)),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FIND(",",G494,FIND(",",G494,FIND(",",G494)+1)+1)-FIND(",",G494,FIND(",",G494)+1)-1)),ConditionValueTable!$A:$A,1,0)),ISERROR(VLOOKUP(TRIM(MID(G494,FIND(",",G494,FIND(",",G494,FIND(",",G494)+1)+1)+1,999)),ConditionValueTable!$A:$A,1,0))),"컨디션밸류없음",
  ""),
)))))</f>
        <v/>
      </c>
      <c r="I494" s="10">
        <v>18</v>
      </c>
      <c r="J494" s="1">
        <v>10</v>
      </c>
      <c r="O494" s="7" t="str">
        <f t="shared" ca="1" si="306"/>
        <v/>
      </c>
      <c r="S494" s="7" t="str">
        <f t="shared" ca="1" si="291"/>
        <v/>
      </c>
      <c r="U494" s="1" t="s">
        <v>442</v>
      </c>
      <c r="V494" s="1" t="s">
        <v>360</v>
      </c>
      <c r="W494" s="1" t="s">
        <v>361</v>
      </c>
    </row>
    <row r="495" spans="1:23" x14ac:dyDescent="0.3">
      <c r="A495" s="1" t="str">
        <f t="shared" ref="A495:A504" si="307">B495&amp;"_"&amp;TEXT(D495,"00")</f>
        <v>LP_SummonShield_01</v>
      </c>
      <c r="B495" s="1" t="s">
        <v>379</v>
      </c>
      <c r="C495" s="1" t="str">
        <f>IF(ISERROR(VLOOKUP(B495,AffectorValueTable!$A:$A,1,0)),"어펙터밸류없음","")</f>
        <v/>
      </c>
      <c r="D495" s="1">
        <v>1</v>
      </c>
      <c r="E495" s="1" t="str">
        <f>VLOOKUP($B495,AffectorValueTable!$1:$1048576,MATCH(AffectorValueTable!$B$1,AffectorValueTable!$1:$1,0),0)</f>
        <v>CreateWall</v>
      </c>
      <c r="H495" s="1" t="str">
        <f>IF(ISBLANK(G495),"",
IF(ISERROR(FIND(",",G495)),
  IF(ISERROR(VLOOKUP(G495,ConditionValueTable!$A:$A,1,0)),"컨디션밸류없음",
  ""),
IF(ISERROR(FIND(",",G495,FIND(",",G495)+1)),
  IF(OR(ISERROR(VLOOKUP(LEFT(G495,FIND(",",G495)-1),ConditionValueTable!$A:$A,1,0)),ISERROR(VLOOKUP(TRIM(MID(G495,FIND(",",G495)+1,999)),ConditionValueTable!$A:$A,1,0))),"컨디션밸류없음",
  ""),
IF(ISERROR(FIND(",",G495,FIND(",",G495,FIND(",",G495)+1)+1)),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+1,999)),ConditionValueTable!$A:$A,1,0))),"컨디션밸류없음",
  ""),
IF(ISERROR(FIND(",",G495,FIND(",",G495,FIND(",",G495,FIND(",",G495)+1)+1)+1)),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FIND(",",G495,FIND(",",G495,FIND(",",G495)+1)+1)-FIND(",",G495,FIND(",",G495)+1)-1)),ConditionValueTable!$A:$A,1,0)),ISERROR(VLOOKUP(TRIM(MID(G495,FIND(",",G495,FIND(",",G495,FIND(",",G495)+1)+1)+1,999)),ConditionValueTable!$A:$A,1,0))),"컨디션밸류없음",
  ""),
)))))</f>
        <v/>
      </c>
      <c r="I495" s="1">
        <v>-1</v>
      </c>
      <c r="J495" s="1">
        <v>3</v>
      </c>
      <c r="K495" s="1">
        <v>3</v>
      </c>
      <c r="O495" s="7" t="str">
        <f t="shared" ref="O495:O504" ca="1" si="308">IF(NOT(ISBLANK(N495)),N495,
IF(ISBLANK(M495),"",
VLOOKUP(M495,OFFSET(INDIRECT("$A:$B"),0,MATCH(M$1&amp;"_Verify",INDIRECT("$1:$1"),0)-1),2,0)
))</f>
        <v/>
      </c>
      <c r="S495" s="7" t="str">
        <f t="shared" ref="S495:S504" ca="1" si="309">IF(NOT(ISBLANK(R495)),R495,
IF(ISBLANK(Q495),"",
VLOOKUP(Q495,OFFSET(INDIRECT("$A:$B"),0,MATCH(Q$1&amp;"_Verify",INDIRECT("$1:$1"),0)-1),2,0)
))</f>
        <v/>
      </c>
      <c r="T495" s="1" t="s">
        <v>381</v>
      </c>
    </row>
    <row r="496" spans="1:23" x14ac:dyDescent="0.3">
      <c r="A496" s="1" t="str">
        <f t="shared" si="307"/>
        <v>LP_SummonShield_02</v>
      </c>
      <c r="B496" s="1" t="s">
        <v>379</v>
      </c>
      <c r="C496" s="1" t="str">
        <f>IF(ISERROR(VLOOKUP(B496,AffectorValueTable!$A:$A,1,0)),"어펙터밸류없음","")</f>
        <v/>
      </c>
      <c r="D496" s="1">
        <v>2</v>
      </c>
      <c r="E496" s="1" t="str">
        <f>VLOOKUP($B496,AffectorValueTable!$1:$1048576,MATCH(AffectorValueTable!$B$1,AffectorValueTable!$1:$1,0),0)</f>
        <v>CreateWall</v>
      </c>
      <c r="H496" s="1" t="str">
        <f>IF(ISBLANK(G496),"",
IF(ISERROR(FIND(",",G496)),
  IF(ISERROR(VLOOKUP(G496,ConditionValueTable!$A:$A,1,0)),"컨디션밸류없음",
  ""),
IF(ISERROR(FIND(",",G496,FIND(",",G496)+1)),
  IF(OR(ISERROR(VLOOKUP(LEFT(G496,FIND(",",G496)-1),ConditionValueTable!$A:$A,1,0)),ISERROR(VLOOKUP(TRIM(MID(G496,FIND(",",G496)+1,999)),ConditionValueTable!$A:$A,1,0))),"컨디션밸류없음",
  ""),
IF(ISERROR(FIND(",",G496,FIND(",",G496,FIND(",",G496)+1)+1)),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+1,999)),ConditionValueTable!$A:$A,1,0))),"컨디션밸류없음",
  ""),
IF(ISERROR(FIND(",",G496,FIND(",",G496,FIND(",",G496,FIND(",",G496)+1)+1)+1)),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FIND(",",G496,FIND(",",G496,FIND(",",G496)+1)+1)-FIND(",",G496,FIND(",",G496)+1)-1)),ConditionValueTable!$A:$A,1,0)),ISERROR(VLOOKUP(TRIM(MID(G496,FIND(",",G496,FIND(",",G496,FIND(",",G496)+1)+1)+1,999)),ConditionValueTable!$A:$A,1,0))),"컨디션밸류없음",
  ""),
)))))</f>
        <v/>
      </c>
      <c r="I496" s="1">
        <v>-1</v>
      </c>
      <c r="J496" s="1">
        <v>1.9672131147540985</v>
      </c>
      <c r="K496" s="1">
        <v>3</v>
      </c>
      <c r="O496" s="7" t="str">
        <f t="shared" ca="1" si="308"/>
        <v/>
      </c>
      <c r="S496" s="7" t="str">
        <f t="shared" ca="1" si="309"/>
        <v/>
      </c>
      <c r="T496" s="1" t="s">
        <v>381</v>
      </c>
    </row>
    <row r="497" spans="1:20" x14ac:dyDescent="0.3">
      <c r="A497" s="1" t="str">
        <f t="shared" si="307"/>
        <v>LP_SummonShield_03</v>
      </c>
      <c r="B497" s="1" t="s">
        <v>379</v>
      </c>
      <c r="C497" s="1" t="str">
        <f>IF(ISERROR(VLOOKUP(B497,AffectorValueTable!$A:$A,1,0)),"어펙터밸류없음","")</f>
        <v/>
      </c>
      <c r="D497" s="1">
        <v>3</v>
      </c>
      <c r="E497" s="1" t="str">
        <f>VLOOKUP($B497,AffectorValueTable!$1:$1048576,MATCH(AffectorValueTable!$B$1,AffectorValueTable!$1:$1,0),0)</f>
        <v>CreateWall</v>
      </c>
      <c r="H497" s="1" t="str">
        <f>IF(ISBLANK(G497),"",
IF(ISERROR(FIND(",",G497)),
  IF(ISERROR(VLOOKUP(G497,ConditionValueTable!$A:$A,1,0)),"컨디션밸류없음",
  ""),
IF(ISERROR(FIND(",",G497,FIND(",",G497)+1)),
  IF(OR(ISERROR(VLOOKUP(LEFT(G497,FIND(",",G497)-1),ConditionValueTable!$A:$A,1,0)),ISERROR(VLOOKUP(TRIM(MID(G497,FIND(",",G497)+1,999)),ConditionValueTable!$A:$A,1,0))),"컨디션밸류없음",
  ""),
IF(ISERROR(FIND(",",G497,FIND(",",G497,FIND(",",G497)+1)+1)),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+1,999)),ConditionValueTable!$A:$A,1,0))),"컨디션밸류없음",
  ""),
IF(ISERROR(FIND(",",G497,FIND(",",G497,FIND(",",G497,FIND(",",G497)+1)+1)+1)),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FIND(",",G497,FIND(",",G497,FIND(",",G497)+1)+1)-FIND(",",G497,FIND(",",G497)+1)-1)),ConditionValueTable!$A:$A,1,0)),ISERROR(VLOOKUP(TRIM(MID(G497,FIND(",",G497,FIND(",",G497,FIND(",",G497)+1)+1)+1,999)),ConditionValueTable!$A:$A,1,0))),"컨디션밸류없음",
  ""),
)))))</f>
        <v/>
      </c>
      <c r="I497" s="1">
        <v>-1</v>
      </c>
      <c r="J497" s="1">
        <v>1.4285714285714284</v>
      </c>
      <c r="K497" s="1">
        <v>3</v>
      </c>
      <c r="O497" s="7" t="str">
        <f t="shared" ca="1" si="308"/>
        <v/>
      </c>
      <c r="S497" s="7" t="str">
        <f t="shared" ca="1" si="309"/>
        <v/>
      </c>
      <c r="T497" s="1" t="s">
        <v>381</v>
      </c>
    </row>
    <row r="498" spans="1:20" x14ac:dyDescent="0.3">
      <c r="A498" s="1" t="str">
        <f t="shared" si="307"/>
        <v>LP_SummonShield_04</v>
      </c>
      <c r="B498" s="1" t="s">
        <v>379</v>
      </c>
      <c r="C498" s="1" t="str">
        <f>IF(ISERROR(VLOOKUP(B498,AffectorValueTable!$A:$A,1,0)),"어펙터밸류없음","")</f>
        <v/>
      </c>
      <c r="D498" s="1">
        <v>4</v>
      </c>
      <c r="E498" s="1" t="str">
        <f>VLOOKUP($B498,AffectorValueTable!$1:$1048576,MATCH(AffectorValueTable!$B$1,AffectorValueTable!$1:$1,0),0)</f>
        <v>CreateWall</v>
      </c>
      <c r="H498" s="1" t="str">
        <f>IF(ISBLANK(G498),"",
IF(ISERROR(FIND(",",G498)),
  IF(ISERROR(VLOOKUP(G498,ConditionValueTable!$A:$A,1,0)),"컨디션밸류없음",
  ""),
IF(ISERROR(FIND(",",G498,FIND(",",G498)+1)),
  IF(OR(ISERROR(VLOOKUP(LEFT(G498,FIND(",",G498)-1),ConditionValueTable!$A:$A,1,0)),ISERROR(VLOOKUP(TRIM(MID(G498,FIND(",",G498)+1,999)),ConditionValueTable!$A:$A,1,0))),"컨디션밸류없음",
  ""),
IF(ISERROR(FIND(",",G498,FIND(",",G498,FIND(",",G498)+1)+1)),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+1,999)),ConditionValueTable!$A:$A,1,0))),"컨디션밸류없음",
  ""),
IF(ISERROR(FIND(",",G498,FIND(",",G498,FIND(",",G498,FIND(",",G498)+1)+1)+1)),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FIND(",",G498,FIND(",",G498,FIND(",",G498)+1)+1)-FIND(",",G498,FIND(",",G498)+1)-1)),ConditionValueTable!$A:$A,1,0)),ISERROR(VLOOKUP(TRIM(MID(G498,FIND(",",G498,FIND(",",G498,FIND(",",G498)+1)+1)+1,999)),ConditionValueTable!$A:$A,1,0))),"컨디션밸류없음",
  ""),
)))))</f>
        <v/>
      </c>
      <c r="I498" s="1">
        <v>-1</v>
      </c>
      <c r="J498" s="1">
        <v>1.1009174311926606</v>
      </c>
      <c r="K498" s="1">
        <v>3</v>
      </c>
      <c r="O498" s="7" t="str">
        <f t="shared" ca="1" si="308"/>
        <v/>
      </c>
      <c r="S498" s="7" t="str">
        <f t="shared" ca="1" si="309"/>
        <v/>
      </c>
      <c r="T498" s="1" t="s">
        <v>381</v>
      </c>
    </row>
    <row r="499" spans="1:20" x14ac:dyDescent="0.3">
      <c r="A499" s="1" t="str">
        <f t="shared" si="307"/>
        <v>LP_SummonShield_05</v>
      </c>
      <c r="B499" s="1" t="s">
        <v>379</v>
      </c>
      <c r="C499" s="1" t="str">
        <f>IF(ISERROR(VLOOKUP(B499,AffectorValueTable!$A:$A,1,0)),"어펙터밸류없음","")</f>
        <v/>
      </c>
      <c r="D499" s="1">
        <v>5</v>
      </c>
      <c r="E499" s="1" t="str">
        <f>VLOOKUP($B499,AffectorValueTable!$1:$1048576,MATCH(AffectorValueTable!$B$1,AffectorValueTable!$1:$1,0),0)</f>
        <v>CreateWall</v>
      </c>
      <c r="H499" s="1" t="str">
        <f>IF(ISBLANK(G499),"",
IF(ISERROR(FIND(",",G499)),
  IF(ISERROR(VLOOKUP(G499,ConditionValueTable!$A:$A,1,0)),"컨디션밸류없음",
  ""),
IF(ISERROR(FIND(",",G499,FIND(",",G499)+1)),
  IF(OR(ISERROR(VLOOKUP(LEFT(G499,FIND(",",G499)-1),ConditionValueTable!$A:$A,1,0)),ISERROR(VLOOKUP(TRIM(MID(G499,FIND(",",G499)+1,999)),ConditionValueTable!$A:$A,1,0))),"컨디션밸류없음",
  ""),
IF(ISERROR(FIND(",",G499,FIND(",",G499,FIND(",",G499)+1)+1)),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+1,999)),ConditionValueTable!$A:$A,1,0))),"컨디션밸류없음",
  ""),
IF(ISERROR(FIND(",",G499,FIND(",",G499,FIND(",",G499,FIND(",",G499)+1)+1)+1)),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FIND(",",G499,FIND(",",G499,FIND(",",G499)+1)+1)-FIND(",",G499,FIND(",",G499)+1)-1)),ConditionValueTable!$A:$A,1,0)),ISERROR(VLOOKUP(TRIM(MID(G499,FIND(",",G499,FIND(",",G499,FIND(",",G499)+1)+1)+1,999)),ConditionValueTable!$A:$A,1,0))),"컨디션밸류없음",
  ""),
)))))</f>
        <v/>
      </c>
      <c r="I499" s="1">
        <v>-1</v>
      </c>
      <c r="J499" s="1">
        <v>0.88235294117647056</v>
      </c>
      <c r="K499" s="1">
        <v>3</v>
      </c>
      <c r="O499" s="7" t="str">
        <f t="shared" ca="1" si="308"/>
        <v/>
      </c>
      <c r="S499" s="7" t="str">
        <f t="shared" ca="1" si="309"/>
        <v/>
      </c>
      <c r="T499" s="1" t="s">
        <v>381</v>
      </c>
    </row>
    <row r="500" spans="1:20" x14ac:dyDescent="0.3">
      <c r="A500" s="1" t="str">
        <f t="shared" si="307"/>
        <v>LP_HealSpOnAttack_01</v>
      </c>
      <c r="B500" s="1" t="s">
        <v>528</v>
      </c>
      <c r="C500" s="1" t="str">
        <f>IF(ISERROR(VLOOKUP(B500,AffectorValueTable!$A:$A,1,0)),"어펙터밸류없음","")</f>
        <v/>
      </c>
      <c r="D500" s="1">
        <v>1</v>
      </c>
      <c r="E500" s="1" t="str">
        <f>VLOOKUP($B500,AffectorValueTable!$1:$1048576,MATCH(AffectorValueTable!$B$1,AffectorValueTable!$1:$1,0),0)</f>
        <v>HealSpOnHit</v>
      </c>
      <c r="H500" s="1" t="str">
        <f>IF(ISBLANK(G500),"",
IF(ISERROR(FIND(",",G500)),
  IF(ISERROR(VLOOKUP(G500,ConditionValueTable!$A:$A,1,0)),"컨디션밸류없음",
  ""),
IF(ISERROR(FIND(",",G500,FIND(",",G500)+1)),
  IF(OR(ISERROR(VLOOKUP(LEFT(G500,FIND(",",G500)-1),ConditionValueTable!$A:$A,1,0)),ISERROR(VLOOKUP(TRIM(MID(G500,FIND(",",G500)+1,999)),ConditionValueTable!$A:$A,1,0))),"컨디션밸류없음",
  ""),
IF(ISERROR(FIND(",",G500,FIND(",",G500,FIND(",",G500)+1)+1)),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+1,999)),ConditionValueTable!$A:$A,1,0))),"컨디션밸류없음",
  ""),
IF(ISERROR(FIND(",",G500,FIND(",",G500,FIND(",",G500,FIND(",",G500)+1)+1)+1)),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FIND(",",G500,FIND(",",G500,FIND(",",G500)+1)+1)-FIND(",",G500,FIND(",",G500)+1)-1)),ConditionValueTable!$A:$A,1,0)),ISERROR(VLOOKUP(TRIM(MID(G500,FIND(",",G500,FIND(",",G500,FIND(",",G500)+1)+1)+1,999)),ConditionValueTable!$A:$A,1,0))),"컨디션밸류없음",
  ""),
)))))</f>
        <v/>
      </c>
      <c r="I500" s="1">
        <v>-1</v>
      </c>
      <c r="J500" s="1">
        <v>1</v>
      </c>
      <c r="K500" s="1">
        <v>1</v>
      </c>
      <c r="O500" s="7" t="str">
        <f t="shared" ca="1" si="308"/>
        <v/>
      </c>
      <c r="S500" s="7" t="str">
        <f t="shared" ca="1" si="309"/>
        <v/>
      </c>
    </row>
    <row r="501" spans="1:20" x14ac:dyDescent="0.3">
      <c r="A501" s="1" t="str">
        <f t="shared" si="307"/>
        <v>LP_HealSpOnAttack_02</v>
      </c>
      <c r="B501" s="1" t="s">
        <v>528</v>
      </c>
      <c r="C501" s="1" t="str">
        <f>IF(ISERROR(VLOOKUP(B501,AffectorValueTable!$A:$A,1,0)),"어펙터밸류없음","")</f>
        <v/>
      </c>
      <c r="D501" s="1">
        <v>2</v>
      </c>
      <c r="E501" s="1" t="str">
        <f>VLOOKUP($B501,AffectorValueTable!$1:$1048576,MATCH(AffectorValueTable!$B$1,AffectorValueTable!$1:$1,0),0)</f>
        <v>HealSpOnHit</v>
      </c>
      <c r="H501" s="1" t="str">
        <f>IF(ISBLANK(G501),"",
IF(ISERROR(FIND(",",G501)),
  IF(ISERROR(VLOOKUP(G501,ConditionValueTable!$A:$A,1,0)),"컨디션밸류없음",
  ""),
IF(ISERROR(FIND(",",G501,FIND(",",G501)+1)),
  IF(OR(ISERROR(VLOOKUP(LEFT(G501,FIND(",",G501)-1),ConditionValueTable!$A:$A,1,0)),ISERROR(VLOOKUP(TRIM(MID(G501,FIND(",",G501)+1,999)),ConditionValueTable!$A:$A,1,0))),"컨디션밸류없음",
  ""),
IF(ISERROR(FIND(",",G501,FIND(",",G501,FIND(",",G501)+1)+1)),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+1,999)),ConditionValueTable!$A:$A,1,0))),"컨디션밸류없음",
  ""),
IF(ISERROR(FIND(",",G501,FIND(",",G501,FIND(",",G501,FIND(",",G501)+1)+1)+1)),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FIND(",",G501,FIND(",",G501,FIND(",",G501)+1)+1)-FIND(",",G501,FIND(",",G501)+1)-1)),ConditionValueTable!$A:$A,1,0)),ISERROR(VLOOKUP(TRIM(MID(G501,FIND(",",G501,FIND(",",G501,FIND(",",G501)+1)+1)+1,999)),ConditionValueTable!$A:$A,1,0))),"컨디션밸류없음",
  ""),
)))))</f>
        <v/>
      </c>
      <c r="I501" s="1">
        <v>-1</v>
      </c>
      <c r="J501" s="1">
        <v>2.1</v>
      </c>
      <c r="K501" s="1">
        <v>2.1</v>
      </c>
      <c r="O501" s="7" t="str">
        <f t="shared" ca="1" si="308"/>
        <v/>
      </c>
      <c r="S501" s="7" t="str">
        <f t="shared" ca="1" si="309"/>
        <v/>
      </c>
    </row>
    <row r="502" spans="1:20" x14ac:dyDescent="0.3">
      <c r="A502" s="1" t="str">
        <f t="shared" si="307"/>
        <v>LP_HealSpOnAttack_03</v>
      </c>
      <c r="B502" s="1" t="s">
        <v>528</v>
      </c>
      <c r="C502" s="1" t="str">
        <f>IF(ISERROR(VLOOKUP(B502,AffectorValueTable!$A:$A,1,0)),"어펙터밸류없음","")</f>
        <v/>
      </c>
      <c r="D502" s="1">
        <v>3</v>
      </c>
      <c r="E502" s="1" t="str">
        <f>VLOOKUP($B502,AffectorValueTable!$1:$1048576,MATCH(AffectorValueTable!$B$1,AffectorValueTable!$1:$1,0),0)</f>
        <v>HealSpOnHit</v>
      </c>
      <c r="H502" s="1" t="str">
        <f>IF(ISBLANK(G502),"",
IF(ISERROR(FIND(",",G502)),
  IF(ISERROR(VLOOKUP(G502,ConditionValueTable!$A:$A,1,0)),"컨디션밸류없음",
  ""),
IF(ISERROR(FIND(",",G502,FIND(",",G502)+1)),
  IF(OR(ISERROR(VLOOKUP(LEFT(G502,FIND(",",G502)-1),ConditionValueTable!$A:$A,1,0)),ISERROR(VLOOKUP(TRIM(MID(G502,FIND(",",G502)+1,999)),ConditionValueTable!$A:$A,1,0))),"컨디션밸류없음",
  ""),
IF(ISERROR(FIND(",",G502,FIND(",",G502,FIND(",",G502)+1)+1)),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+1,999)),ConditionValueTable!$A:$A,1,0))),"컨디션밸류없음",
  ""),
IF(ISERROR(FIND(",",G502,FIND(",",G502,FIND(",",G502,FIND(",",G502)+1)+1)+1)),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FIND(",",G502,FIND(",",G502,FIND(",",G502)+1)+1)-FIND(",",G502,FIND(",",G502)+1)-1)),ConditionValueTable!$A:$A,1,0)),ISERROR(VLOOKUP(TRIM(MID(G502,FIND(",",G502,FIND(",",G502,FIND(",",G502)+1)+1)+1,999)),ConditionValueTable!$A:$A,1,0))),"컨디션밸류없음",
  ""),
)))))</f>
        <v/>
      </c>
      <c r="I502" s="1">
        <v>-1</v>
      </c>
      <c r="J502" s="1">
        <v>3.3000000000000003</v>
      </c>
      <c r="K502" s="1">
        <v>3.3000000000000003</v>
      </c>
      <c r="O502" s="7" t="str">
        <f t="shared" ca="1" si="308"/>
        <v/>
      </c>
      <c r="S502" s="7" t="str">
        <f t="shared" ca="1" si="309"/>
        <v/>
      </c>
    </row>
    <row r="503" spans="1:20" x14ac:dyDescent="0.3">
      <c r="A503" s="1" t="str">
        <f t="shared" si="307"/>
        <v>LP_HealSpOnAttackBetter_01</v>
      </c>
      <c r="B503" s="1" t="s">
        <v>530</v>
      </c>
      <c r="C503" s="1" t="str">
        <f>IF(ISERROR(VLOOKUP(B503,AffectorValueTable!$A:$A,1,0)),"어펙터밸류없음","")</f>
        <v/>
      </c>
      <c r="D503" s="1">
        <v>1</v>
      </c>
      <c r="E503" s="1" t="str">
        <f>VLOOKUP($B503,AffectorValueTable!$1:$1048576,MATCH(AffectorValueTable!$B$1,AffectorValueTable!$1:$1,0),0)</f>
        <v>HealSpOnHit</v>
      </c>
      <c r="H503" s="1" t="str">
        <f>IF(ISBLANK(G503),"",
IF(ISERROR(FIND(",",G503)),
  IF(ISERROR(VLOOKUP(G503,ConditionValueTable!$A:$A,1,0)),"컨디션밸류없음",
  ""),
IF(ISERROR(FIND(",",G503,FIND(",",G503)+1)),
  IF(OR(ISERROR(VLOOKUP(LEFT(G503,FIND(",",G503)-1),ConditionValueTable!$A:$A,1,0)),ISERROR(VLOOKUP(TRIM(MID(G503,FIND(",",G503)+1,999)),ConditionValueTable!$A:$A,1,0))),"컨디션밸류없음",
  ""),
IF(ISERROR(FIND(",",G503,FIND(",",G503,FIND(",",G503)+1)+1)),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+1,999)),ConditionValueTable!$A:$A,1,0))),"컨디션밸류없음",
  ""),
IF(ISERROR(FIND(",",G503,FIND(",",G503,FIND(",",G503,FIND(",",G503)+1)+1)+1)),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FIND(",",G503,FIND(",",G503,FIND(",",G503)+1)+1)-FIND(",",G503,FIND(",",G503)+1)-1)),ConditionValueTable!$A:$A,1,0)),ISERROR(VLOOKUP(TRIM(MID(G503,FIND(",",G503,FIND(",",G503,FIND(",",G503)+1)+1)+1,999)),ConditionValueTable!$A:$A,1,0))),"컨디션밸류없음",
  ""),
)))))</f>
        <v/>
      </c>
      <c r="I503" s="1">
        <v>-1</v>
      </c>
      <c r="J503" s="1">
        <v>1.6666666666666667</v>
      </c>
      <c r="K503" s="1">
        <v>1.6666666666666667</v>
      </c>
      <c r="O503" s="7" t="str">
        <f t="shared" ca="1" si="308"/>
        <v/>
      </c>
      <c r="S503" s="7" t="str">
        <f t="shared" ca="1" si="309"/>
        <v/>
      </c>
    </row>
    <row r="504" spans="1:20" x14ac:dyDescent="0.3">
      <c r="A504" s="1" t="str">
        <f t="shared" si="307"/>
        <v>LP_HealSpOnAttackBetter_02</v>
      </c>
      <c r="B504" s="1" t="s">
        <v>530</v>
      </c>
      <c r="C504" s="1" t="str">
        <f>IF(ISERROR(VLOOKUP(B504,AffectorValueTable!$A:$A,1,0)),"어펙터밸류없음","")</f>
        <v/>
      </c>
      <c r="D504" s="1">
        <v>2</v>
      </c>
      <c r="E504" s="1" t="str">
        <f>VLOOKUP($B504,AffectorValueTable!$1:$1048576,MATCH(AffectorValueTable!$B$1,AffectorValueTable!$1:$1,0),0)</f>
        <v>HealSpOnHit</v>
      </c>
      <c r="H504" s="1" t="str">
        <f>IF(ISBLANK(G504),"",
IF(ISERROR(FIND(",",G504)),
  IF(ISERROR(VLOOKUP(G504,ConditionValueTable!$A:$A,1,0)),"컨디션밸류없음",
  ""),
IF(ISERROR(FIND(",",G504,FIND(",",G504)+1)),
  IF(OR(ISERROR(VLOOKUP(LEFT(G504,FIND(",",G504)-1),ConditionValueTable!$A:$A,1,0)),ISERROR(VLOOKUP(TRIM(MID(G504,FIND(",",G504)+1,999)),ConditionValueTable!$A:$A,1,0))),"컨디션밸류없음",
  ""),
IF(ISERROR(FIND(",",G504,FIND(",",G504,FIND(",",G504)+1)+1)),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+1,999)),ConditionValueTable!$A:$A,1,0))),"컨디션밸류없음",
  ""),
IF(ISERROR(FIND(",",G504,FIND(",",G504,FIND(",",G504,FIND(",",G504)+1)+1)+1)),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FIND(",",G504,FIND(",",G504,FIND(",",G504)+1)+1)-FIND(",",G504,FIND(",",G504)+1)-1)),ConditionValueTable!$A:$A,1,0)),ISERROR(VLOOKUP(TRIM(MID(G504,FIND(",",G504,FIND(",",G504,FIND(",",G504)+1)+1)+1,999)),ConditionValueTable!$A:$A,1,0))),"컨디션밸류없음",
  ""),
)))))</f>
        <v/>
      </c>
      <c r="I504" s="1">
        <v>-1</v>
      </c>
      <c r="J504" s="1">
        <v>3.5000000000000004</v>
      </c>
      <c r="K504" s="1">
        <v>3.5000000000000004</v>
      </c>
      <c r="O504" s="7" t="str">
        <f t="shared" ca="1" si="308"/>
        <v/>
      </c>
      <c r="S504" s="7" t="str">
        <f t="shared" ca="1" si="309"/>
        <v/>
      </c>
    </row>
    <row r="505" spans="1:20" x14ac:dyDescent="0.3">
      <c r="A505" s="1" t="str">
        <f t="shared" ref="A505:A510" si="310">B505&amp;"_"&amp;TEXT(D505,"00")</f>
        <v>LP_HealSpOnAttackBetter_03</v>
      </c>
      <c r="B505" s="1" t="s">
        <v>530</v>
      </c>
      <c r="C505" s="1" t="str">
        <f>IF(ISERROR(VLOOKUP(B505,AffectorValueTable!$A:$A,1,0)),"어펙터밸류없음","")</f>
        <v/>
      </c>
      <c r="D505" s="1">
        <v>3</v>
      </c>
      <c r="E505" s="1" t="str">
        <f>VLOOKUP($B505,AffectorValueTable!$1:$1048576,MATCH(AffectorValueTable!$B$1,AffectorValueTable!$1:$1,0),0)</f>
        <v>HealSpOnHit</v>
      </c>
      <c r="H505" s="1" t="str">
        <f>IF(ISBLANK(G505),"",
IF(ISERROR(FIND(",",G505)),
  IF(ISERROR(VLOOKUP(G505,ConditionValueTable!$A:$A,1,0)),"컨디션밸류없음",
  ""),
IF(ISERROR(FIND(",",G505,FIND(",",G505)+1)),
  IF(OR(ISERROR(VLOOKUP(LEFT(G505,FIND(",",G505)-1),ConditionValueTable!$A:$A,1,0)),ISERROR(VLOOKUP(TRIM(MID(G505,FIND(",",G505)+1,999)),ConditionValueTable!$A:$A,1,0))),"컨디션밸류없음",
  ""),
IF(ISERROR(FIND(",",G505,FIND(",",G505,FIND(",",G505)+1)+1)),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+1,999)),ConditionValueTable!$A:$A,1,0))),"컨디션밸류없음",
  ""),
IF(ISERROR(FIND(",",G505,FIND(",",G505,FIND(",",G505,FIND(",",G505)+1)+1)+1)),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FIND(",",G505,FIND(",",G505,FIND(",",G505)+1)+1)-FIND(",",G505,FIND(",",G505)+1)-1)),ConditionValueTable!$A:$A,1,0)),ISERROR(VLOOKUP(TRIM(MID(G505,FIND(",",G505,FIND(",",G505,FIND(",",G505)+1)+1)+1,999)),ConditionValueTable!$A:$A,1,0))),"컨디션밸류없음",
  ""),
)))))</f>
        <v/>
      </c>
      <c r="I505" s="1">
        <v>-1</v>
      </c>
      <c r="J505" s="1">
        <v>5.5</v>
      </c>
      <c r="K505" s="1">
        <v>5.5</v>
      </c>
      <c r="O505" s="7" t="str">
        <f t="shared" ref="O505:O510" ca="1" si="311">IF(NOT(ISBLANK(N505)),N505,
IF(ISBLANK(M505),"",
VLOOKUP(M505,OFFSET(INDIRECT("$A:$B"),0,MATCH(M$1&amp;"_Verify",INDIRECT("$1:$1"),0)-1),2,0)
))</f>
        <v/>
      </c>
      <c r="S505" s="7" t="str">
        <f t="shared" ref="S505:S510" ca="1" si="312">IF(NOT(ISBLANK(R505)),R505,
IF(ISBLANK(Q505),"",
VLOOKUP(Q505,OFFSET(INDIRECT("$A:$B"),0,MATCH(Q$1&amp;"_Verify",INDIRECT("$1:$1"),0)-1),2,0)
))</f>
        <v/>
      </c>
    </row>
    <row r="506" spans="1:20" x14ac:dyDescent="0.3">
      <c r="A506" s="1" t="str">
        <f t="shared" si="310"/>
        <v>LP_PaybackSp_01</v>
      </c>
      <c r="B506" s="1" t="s">
        <v>544</v>
      </c>
      <c r="C506" s="1" t="str">
        <f>IF(ISERROR(VLOOKUP(B506,AffectorValueTable!$A:$A,1,0)),"어펙터밸류없음","")</f>
        <v/>
      </c>
      <c r="D506" s="1">
        <v>1</v>
      </c>
      <c r="E506" s="1" t="str">
        <f>VLOOKUP($B506,AffectorValueTable!$1:$1048576,MATCH(AffectorValueTable!$B$1,AffectorValueTable!$1:$1,0),0)</f>
        <v>PaybackSp</v>
      </c>
      <c r="H506" s="1" t="str">
        <f>IF(ISBLANK(G506),"",
IF(ISERROR(FIND(",",G506)),
  IF(ISERROR(VLOOKUP(G506,ConditionValueTable!$A:$A,1,0)),"컨디션밸류없음",
  ""),
IF(ISERROR(FIND(",",G506,FIND(",",G506)+1)),
  IF(OR(ISERROR(VLOOKUP(LEFT(G506,FIND(",",G506)-1),ConditionValueTable!$A:$A,1,0)),ISERROR(VLOOKUP(TRIM(MID(G506,FIND(",",G506)+1,999)),ConditionValueTable!$A:$A,1,0))),"컨디션밸류없음",
  ""),
IF(ISERROR(FIND(",",G506,FIND(",",G506,FIND(",",G506)+1)+1)),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+1,999)),ConditionValueTable!$A:$A,1,0))),"컨디션밸류없음",
  ""),
IF(ISERROR(FIND(",",G506,FIND(",",G506,FIND(",",G506,FIND(",",G506)+1)+1)+1)),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FIND(",",G506,FIND(",",G506,FIND(",",G506)+1)+1)-FIND(",",G506,FIND(",",G506)+1)-1)),ConditionValueTable!$A:$A,1,0)),ISERROR(VLOOKUP(TRIM(MID(G506,FIND(",",G506,FIND(",",G506,FIND(",",G506)+1)+1)+1,999)),ConditionValueTable!$A:$A,1,0))),"컨디션밸류없음",
  ""),
)))))</f>
        <v/>
      </c>
      <c r="I506" s="1">
        <v>-1</v>
      </c>
      <c r="J506" s="1">
        <v>0.23333333333333336</v>
      </c>
      <c r="K506" s="1">
        <v>0.28518518518518521</v>
      </c>
      <c r="O506" s="7" t="str">
        <f t="shared" ca="1" si="311"/>
        <v/>
      </c>
      <c r="S506" s="7" t="str">
        <f t="shared" ca="1" si="312"/>
        <v/>
      </c>
    </row>
    <row r="507" spans="1:20" x14ac:dyDescent="0.3">
      <c r="A507" s="1" t="str">
        <f t="shared" si="310"/>
        <v>LP_PaybackSp_02</v>
      </c>
      <c r="B507" s="1" t="s">
        <v>544</v>
      </c>
      <c r="C507" s="1" t="str">
        <f>IF(ISERROR(VLOOKUP(B507,AffectorValueTable!$A:$A,1,0)),"어펙터밸류없음","")</f>
        <v/>
      </c>
      <c r="D507" s="1">
        <v>2</v>
      </c>
      <c r="E507" s="1" t="str">
        <f>VLOOKUP($B507,AffectorValueTable!$1:$1048576,MATCH(AffectorValueTable!$B$1,AffectorValueTable!$1:$1,0),0)</f>
        <v>PaybackSp</v>
      </c>
      <c r="H507" s="1" t="str">
        <f>IF(ISBLANK(G507),"",
IF(ISERROR(FIND(",",G507)),
  IF(ISERROR(VLOOKUP(G507,ConditionValueTable!$A:$A,1,0)),"컨디션밸류없음",
  ""),
IF(ISERROR(FIND(",",G507,FIND(",",G507)+1)),
  IF(OR(ISERROR(VLOOKUP(LEFT(G507,FIND(",",G507)-1),ConditionValueTable!$A:$A,1,0)),ISERROR(VLOOKUP(TRIM(MID(G507,FIND(",",G507)+1,999)),ConditionValueTable!$A:$A,1,0))),"컨디션밸류없음",
  ""),
IF(ISERROR(FIND(",",G507,FIND(",",G507,FIND(",",G507)+1)+1)),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+1,999)),ConditionValueTable!$A:$A,1,0))),"컨디션밸류없음",
  ""),
IF(ISERROR(FIND(",",G507,FIND(",",G507,FIND(",",G507,FIND(",",G507)+1)+1)+1)),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FIND(",",G507,FIND(",",G507,FIND(",",G507)+1)+1)-FIND(",",G507,FIND(",",G507)+1)-1)),ConditionValueTable!$A:$A,1,0)),ISERROR(VLOOKUP(TRIM(MID(G507,FIND(",",G507,FIND(",",G507,FIND(",",G507)+1)+1)+1,999)),ConditionValueTable!$A:$A,1,0))),"컨디션밸류없음",
  ""),
)))))</f>
        <v/>
      </c>
      <c r="I507" s="1">
        <v>-1</v>
      </c>
      <c r="J507" s="1">
        <v>0.38126801152737749</v>
      </c>
      <c r="K507" s="1">
        <v>0.46599423631123921</v>
      </c>
      <c r="O507" s="7" t="str">
        <f t="shared" ca="1" si="311"/>
        <v/>
      </c>
      <c r="S507" s="7" t="str">
        <f t="shared" ca="1" si="312"/>
        <v/>
      </c>
    </row>
    <row r="508" spans="1:20" x14ac:dyDescent="0.3">
      <c r="A508" s="1" t="str">
        <f t="shared" si="310"/>
        <v>LP_PaybackSp_03</v>
      </c>
      <c r="B508" s="1" t="s">
        <v>544</v>
      </c>
      <c r="C508" s="1" t="str">
        <f>IF(ISERROR(VLOOKUP(B508,AffectorValueTable!$A:$A,1,0)),"어펙터밸류없음","")</f>
        <v/>
      </c>
      <c r="D508" s="1">
        <v>3</v>
      </c>
      <c r="E508" s="1" t="str">
        <f>VLOOKUP($B508,AffectorValueTable!$1:$1048576,MATCH(AffectorValueTable!$B$1,AffectorValueTable!$1:$1,0),0)</f>
        <v>PaybackSp</v>
      </c>
      <c r="H508" s="1" t="str">
        <f>IF(ISBLANK(G508),"",
IF(ISERROR(FIND(",",G508)),
  IF(ISERROR(VLOOKUP(G508,ConditionValueTable!$A:$A,1,0)),"컨디션밸류없음",
  ""),
IF(ISERROR(FIND(",",G508,FIND(",",G508)+1)),
  IF(OR(ISERROR(VLOOKUP(LEFT(G508,FIND(",",G508)-1),ConditionValueTable!$A:$A,1,0)),ISERROR(VLOOKUP(TRIM(MID(G508,FIND(",",G508)+1,999)),ConditionValueTable!$A:$A,1,0))),"컨디션밸류없음",
  ""),
IF(ISERROR(FIND(",",G508,FIND(",",G508,FIND(",",G508)+1)+1)),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+1,999)),ConditionValueTable!$A:$A,1,0))),"컨디션밸류없음",
  ""),
IF(ISERROR(FIND(",",G508,FIND(",",G508,FIND(",",G508,FIND(",",G508)+1)+1)+1)),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FIND(",",G508,FIND(",",G508,FIND(",",G508)+1)+1)-FIND(",",G508,FIND(",",G508)+1)-1)),ConditionValueTable!$A:$A,1,0)),ISERROR(VLOOKUP(TRIM(MID(G508,FIND(",",G508,FIND(",",G508,FIND(",",G508)+1)+1)+1,999)),ConditionValueTable!$A:$A,1,0))),"컨디션밸류없음",
  ""),
)))))</f>
        <v/>
      </c>
      <c r="I508" s="1">
        <v>-1</v>
      </c>
      <c r="J508" s="1">
        <v>0.48236658932714627</v>
      </c>
      <c r="K508" s="1">
        <v>0.58955916473317882</v>
      </c>
      <c r="O508" s="7" t="str">
        <f t="shared" ca="1" si="311"/>
        <v/>
      </c>
      <c r="S508" s="7" t="str">
        <f t="shared" ca="1" si="312"/>
        <v/>
      </c>
    </row>
    <row r="509" spans="1:20" x14ac:dyDescent="0.3">
      <c r="A509" s="1" t="str">
        <f t="shared" si="310"/>
        <v>LP_PaybackSp_04</v>
      </c>
      <c r="B509" s="1" t="s">
        <v>544</v>
      </c>
      <c r="C509" s="1" t="str">
        <f>IF(ISERROR(VLOOKUP(B509,AffectorValueTable!$A:$A,1,0)),"어펙터밸류없음","")</f>
        <v/>
      </c>
      <c r="D509" s="1">
        <v>4</v>
      </c>
      <c r="E509" s="1" t="str">
        <f>VLOOKUP($B509,AffectorValueTable!$1:$1048576,MATCH(AffectorValueTable!$B$1,AffectorValueTable!$1:$1,0),0)</f>
        <v>PaybackSp</v>
      </c>
      <c r="H509" s="1" t="str">
        <f>IF(ISBLANK(G509),"",
IF(ISERROR(FIND(",",G509)),
  IF(ISERROR(VLOOKUP(G509,ConditionValueTable!$A:$A,1,0)),"컨디션밸류없음",
  ""),
IF(ISERROR(FIND(",",G509,FIND(",",G509)+1)),
  IF(OR(ISERROR(VLOOKUP(LEFT(G509,FIND(",",G509)-1),ConditionValueTable!$A:$A,1,0)),ISERROR(VLOOKUP(TRIM(MID(G509,FIND(",",G509)+1,999)),ConditionValueTable!$A:$A,1,0))),"컨디션밸류없음",
  ""),
IF(ISERROR(FIND(",",G509,FIND(",",G509,FIND(",",G509)+1)+1)),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+1,999)),ConditionValueTable!$A:$A,1,0))),"컨디션밸류없음",
  ""),
IF(ISERROR(FIND(",",G509,FIND(",",G509,FIND(",",G509,FIND(",",G509)+1)+1)+1)),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FIND(",",G509,FIND(",",G509,FIND(",",G509)+1)+1)-FIND(",",G509,FIND(",",G509)+1)-1)),ConditionValueTable!$A:$A,1,0)),ISERROR(VLOOKUP(TRIM(MID(G509,FIND(",",G509,FIND(",",G509,FIND(",",G509)+1)+1)+1,999)),ConditionValueTable!$A:$A,1,0))),"컨디션밸류없음",
  ""),
)))))</f>
        <v/>
      </c>
      <c r="I509" s="1">
        <v>-1</v>
      </c>
      <c r="J509" s="1">
        <v>0.55517241379310345</v>
      </c>
      <c r="K509" s="1">
        <v>0.67854406130268197</v>
      </c>
      <c r="O509" s="7" t="str">
        <f t="shared" ca="1" si="311"/>
        <v/>
      </c>
      <c r="S509" s="7" t="str">
        <f t="shared" ca="1" si="312"/>
        <v/>
      </c>
    </row>
    <row r="510" spans="1:20" x14ac:dyDescent="0.3">
      <c r="A510" s="1" t="str">
        <f t="shared" si="310"/>
        <v>LP_PaybackSp_05</v>
      </c>
      <c r="B510" s="1" t="s">
        <v>544</v>
      </c>
      <c r="C510" s="1" t="str">
        <f>IF(ISERROR(VLOOKUP(B510,AffectorValueTable!$A:$A,1,0)),"어펙터밸류없음","")</f>
        <v/>
      </c>
      <c r="D510" s="1">
        <v>5</v>
      </c>
      <c r="E510" s="1" t="str">
        <f>VLOOKUP($B510,AffectorValueTable!$1:$1048576,MATCH(AffectorValueTable!$B$1,AffectorValueTable!$1:$1,0),0)</f>
        <v>PaybackSp</v>
      </c>
      <c r="H510" s="1" t="str">
        <f>IF(ISBLANK(G510),"",
IF(ISERROR(FIND(",",G510)),
  IF(ISERROR(VLOOKUP(G510,ConditionValueTable!$A:$A,1,0)),"컨디션밸류없음",
  ""),
IF(ISERROR(FIND(",",G510,FIND(",",G510)+1)),
  IF(OR(ISERROR(VLOOKUP(LEFT(G510,FIND(",",G510)-1),ConditionValueTable!$A:$A,1,0)),ISERROR(VLOOKUP(TRIM(MID(G510,FIND(",",G510)+1,999)),ConditionValueTable!$A:$A,1,0))),"컨디션밸류없음",
  ""),
IF(ISERROR(FIND(",",G510,FIND(",",G510,FIND(",",G510)+1)+1)),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+1,999)),ConditionValueTable!$A:$A,1,0))),"컨디션밸류없음",
  ""),
IF(ISERROR(FIND(",",G510,FIND(",",G510,FIND(",",G510,FIND(",",G510)+1)+1)+1)),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FIND(",",G510,FIND(",",G510,FIND(",",G510)+1)+1)-FIND(",",G510,FIND(",",G510)+1)-1)),ConditionValueTable!$A:$A,1,0)),ISERROR(VLOOKUP(TRIM(MID(G510,FIND(",",G510,FIND(",",G510,FIND(",",G510)+1)+1)+1,999)),ConditionValueTable!$A:$A,1,0))),"컨디션밸류없음",
  ""),
)))))</f>
        <v/>
      </c>
      <c r="I510" s="1">
        <v>-1</v>
      </c>
      <c r="J510" s="1">
        <v>0.60967741935483877</v>
      </c>
      <c r="K510" s="1">
        <v>0.74516129032258072</v>
      </c>
      <c r="O510" s="7" t="str">
        <f t="shared" ca="1" si="311"/>
        <v/>
      </c>
      <c r="S510" s="7" t="str">
        <f t="shared" ca="1" si="312"/>
        <v/>
      </c>
    </row>
    <row r="511" spans="1:20" x14ac:dyDescent="0.3">
      <c r="A511" s="1" t="str">
        <f t="shared" ref="A511:A512" si="313">B511&amp;"_"&amp;TEXT(D511,"00")</f>
        <v>PN_Magic2Times_01</v>
      </c>
      <c r="B511" s="1" t="s">
        <v>387</v>
      </c>
      <c r="C511" s="1" t="str">
        <f>IF(ISERROR(VLOOKUP(B511,AffectorValueTable!$A:$A,1,0)),"어펙터밸류없음","")</f>
        <v/>
      </c>
      <c r="D511" s="1">
        <v>1</v>
      </c>
      <c r="E511" s="1" t="str">
        <f>VLOOKUP($B511,AffectorValueTable!$1:$1048576,MATCH(AffectorValueTable!$B$1,AffectorValueTable!$1:$1,0),0)</f>
        <v>EnlargeDamage</v>
      </c>
      <c r="G511" s="1" t="s">
        <v>396</v>
      </c>
      <c r="H511" s="1" t="str">
        <f>IF(ISBLANK(G511),"",
IF(ISERROR(FIND(",",G511)),
  IF(ISERROR(VLOOKUP(G511,ConditionValueTable!$A:$A,1,0)),"컨디션밸류없음",
  ""),
IF(ISERROR(FIND(",",G511,FIND(",",G511)+1)),
  IF(OR(ISERROR(VLOOKUP(LEFT(G511,FIND(",",G511)-1),ConditionValueTable!$A:$A,1,0)),ISERROR(VLOOKUP(TRIM(MID(G511,FIND(",",G511)+1,999)),ConditionValueTable!$A:$A,1,0))),"컨디션밸류없음",
  ""),
IF(ISERROR(FIND(",",G511,FIND(",",G511,FIND(",",G511)+1)+1)),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+1,999)),ConditionValueTable!$A:$A,1,0))),"컨디션밸류없음",
  ""),
IF(ISERROR(FIND(",",G511,FIND(",",G511,FIND(",",G511,FIND(",",G511)+1)+1)+1)),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FIND(",",G511,FIND(",",G511,FIND(",",G511)+1)+1)-FIND(",",G511,FIND(",",G511)+1)-1)),ConditionValueTable!$A:$A,1,0)),ISERROR(VLOOKUP(TRIM(MID(G511,FIND(",",G511,FIND(",",G511,FIND(",",G511)+1)+1)+1,999)),ConditionValueTable!$A:$A,1,0))),"컨디션밸류없음",
  ""),
)))))</f>
        <v/>
      </c>
      <c r="I511" s="1">
        <v>-1</v>
      </c>
      <c r="J511" s="1">
        <v>1</v>
      </c>
      <c r="O511" s="7" t="str">
        <f t="shared" ref="O511:O512" ca="1" si="314">IF(NOT(ISBLANK(N511)),N511,
IF(ISBLANK(M511),"",
VLOOKUP(M511,OFFSET(INDIRECT("$A:$B"),0,MATCH(M$1&amp;"_Verify",INDIRECT("$1:$1"),0)-1),2,0)
))</f>
        <v/>
      </c>
      <c r="S511" s="7" t="str">
        <f t="shared" ref="S511:S512" ca="1" si="315">IF(NOT(ISBLANK(R511)),R511,
IF(ISBLANK(Q511),"",
VLOOKUP(Q511,OFFSET(INDIRECT("$A:$B"),0,MATCH(Q$1&amp;"_Verify",INDIRECT("$1:$1"),0)-1),2,0)
))</f>
        <v/>
      </c>
    </row>
    <row r="512" spans="1:20" x14ac:dyDescent="0.3">
      <c r="A512" s="1" t="str">
        <f t="shared" si="313"/>
        <v>PN_Machine2Times_01</v>
      </c>
      <c r="B512" s="1" t="s">
        <v>404</v>
      </c>
      <c r="C512" s="1" t="str">
        <f>IF(ISERROR(VLOOKUP(B512,AffectorValueTable!$A:$A,1,0)),"어펙터밸류없음","")</f>
        <v/>
      </c>
      <c r="D512" s="1">
        <v>1</v>
      </c>
      <c r="E512" s="1" t="str">
        <f>VLOOKUP($B512,AffectorValueTable!$1:$1048576,MATCH(AffectorValueTable!$B$1,AffectorValueTable!$1:$1,0),0)</f>
        <v>EnlargeDamage</v>
      </c>
      <c r="G512" s="1" t="s">
        <v>406</v>
      </c>
      <c r="H512" s="1" t="str">
        <f>IF(ISBLANK(G512),"",
IF(ISERROR(FIND(",",G512)),
  IF(ISERROR(VLOOKUP(G512,ConditionValueTable!$A:$A,1,0)),"컨디션밸류없음",
  ""),
IF(ISERROR(FIND(",",G512,FIND(",",G512)+1)),
  IF(OR(ISERROR(VLOOKUP(LEFT(G512,FIND(",",G512)-1),ConditionValueTable!$A:$A,1,0)),ISERROR(VLOOKUP(TRIM(MID(G512,FIND(",",G512)+1,999)),ConditionValueTable!$A:$A,1,0))),"컨디션밸류없음",
  ""),
IF(ISERROR(FIND(",",G512,FIND(",",G512,FIND(",",G512)+1)+1)),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+1,999)),ConditionValueTable!$A:$A,1,0))),"컨디션밸류없음",
  ""),
IF(ISERROR(FIND(",",G512,FIND(",",G512,FIND(",",G512,FIND(",",G512)+1)+1)+1)),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FIND(",",G512,FIND(",",G512,FIND(",",G512)+1)+1)-FIND(",",G512,FIND(",",G512)+1)-1)),ConditionValueTable!$A:$A,1,0)),ISERROR(VLOOKUP(TRIM(MID(G512,FIND(",",G512,FIND(",",G512,FIND(",",G512)+1)+1)+1,999)),ConditionValueTable!$A:$A,1,0))),"컨디션밸류없음",
  ""),
)))))</f>
        <v/>
      </c>
      <c r="I512" s="1">
        <v>-1</v>
      </c>
      <c r="J512" s="1">
        <v>1</v>
      </c>
      <c r="O512" s="7" t="str">
        <f t="shared" ca="1" si="314"/>
        <v/>
      </c>
      <c r="S512" s="7" t="str">
        <f t="shared" ca="1" si="315"/>
        <v/>
      </c>
    </row>
    <row r="513" spans="1:19" x14ac:dyDescent="0.3">
      <c r="A513" s="1" t="str">
        <f t="shared" ref="A513:A514" si="316">B513&amp;"_"&amp;TEXT(D513,"00")</f>
        <v>PN_Nature2Times_01</v>
      </c>
      <c r="B513" s="1" t="s">
        <v>389</v>
      </c>
      <c r="C513" s="1" t="str">
        <f>IF(ISERROR(VLOOKUP(B513,AffectorValueTable!$A:$A,1,0)),"어펙터밸류없음","")</f>
        <v/>
      </c>
      <c r="D513" s="1">
        <v>1</v>
      </c>
      <c r="E513" s="1" t="str">
        <f>VLOOKUP($B513,AffectorValueTable!$1:$1048576,MATCH(AffectorValueTable!$B$1,AffectorValueTable!$1:$1,0),0)</f>
        <v>EnlargeDamage</v>
      </c>
      <c r="G513" s="1" t="s">
        <v>399</v>
      </c>
      <c r="H513" s="1" t="str">
        <f>IF(ISBLANK(G513),"",
IF(ISERROR(FIND(",",G513)),
  IF(ISERROR(VLOOKUP(G513,ConditionValueTable!$A:$A,1,0)),"컨디션밸류없음",
  ""),
IF(ISERROR(FIND(",",G513,FIND(",",G513)+1)),
  IF(OR(ISERROR(VLOOKUP(LEFT(G513,FIND(",",G513)-1),ConditionValueTable!$A:$A,1,0)),ISERROR(VLOOKUP(TRIM(MID(G513,FIND(",",G513)+1,999)),ConditionValueTable!$A:$A,1,0))),"컨디션밸류없음",
  ""),
IF(ISERROR(FIND(",",G513,FIND(",",G513,FIND(",",G513)+1)+1)),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+1,999)),ConditionValueTable!$A:$A,1,0))),"컨디션밸류없음",
  ""),
IF(ISERROR(FIND(",",G513,FIND(",",G513,FIND(",",G513,FIND(",",G513)+1)+1)+1)),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FIND(",",G513,FIND(",",G513,FIND(",",G513)+1)+1)-FIND(",",G513,FIND(",",G513)+1)-1)),ConditionValueTable!$A:$A,1,0)),ISERROR(VLOOKUP(TRIM(MID(G513,FIND(",",G513,FIND(",",G513,FIND(",",G513)+1)+1)+1,999)),ConditionValueTable!$A:$A,1,0))),"컨디션밸류없음",
  ""),
)))))</f>
        <v/>
      </c>
      <c r="I513" s="1">
        <v>-1</v>
      </c>
      <c r="J513" s="1">
        <v>1</v>
      </c>
      <c r="O513" s="7" t="str">
        <f t="shared" ref="O513:O514" ca="1" si="317">IF(NOT(ISBLANK(N513)),N513,
IF(ISBLANK(M513),"",
VLOOKUP(M513,OFFSET(INDIRECT("$A:$B"),0,MATCH(M$1&amp;"_Verify",INDIRECT("$1:$1"),0)-1),2,0)
))</f>
        <v/>
      </c>
      <c r="S513" s="7" t="str">
        <f t="shared" ref="S513:S514" ca="1" si="318">IF(NOT(ISBLANK(R513)),R513,
IF(ISBLANK(Q513),"",
VLOOKUP(Q513,OFFSET(INDIRECT("$A:$B"),0,MATCH(Q$1&amp;"_Verify",INDIRECT("$1:$1"),0)-1),2,0)
))</f>
        <v/>
      </c>
    </row>
    <row r="514" spans="1:19" x14ac:dyDescent="0.3">
      <c r="A514" s="1" t="str">
        <f t="shared" si="316"/>
        <v>PN_Qigong2Times_01</v>
      </c>
      <c r="B514" s="1" t="s">
        <v>405</v>
      </c>
      <c r="C514" s="1" t="str">
        <f>IF(ISERROR(VLOOKUP(B514,AffectorValueTable!$A:$A,1,0)),"어펙터밸류없음","")</f>
        <v/>
      </c>
      <c r="D514" s="1">
        <v>1</v>
      </c>
      <c r="E514" s="1" t="str">
        <f>VLOOKUP($B514,AffectorValueTable!$1:$1048576,MATCH(AffectorValueTable!$B$1,AffectorValueTable!$1:$1,0),0)</f>
        <v>EnlargeDamage</v>
      </c>
      <c r="G514" s="1" t="s">
        <v>407</v>
      </c>
      <c r="H514" s="1" t="str">
        <f>IF(ISBLANK(G514),"",
IF(ISERROR(FIND(",",G514)),
  IF(ISERROR(VLOOKUP(G514,ConditionValueTable!$A:$A,1,0)),"컨디션밸류없음",
  ""),
IF(ISERROR(FIND(",",G514,FIND(",",G514)+1)),
  IF(OR(ISERROR(VLOOKUP(LEFT(G514,FIND(",",G514)-1),ConditionValueTable!$A:$A,1,0)),ISERROR(VLOOKUP(TRIM(MID(G514,FIND(",",G514)+1,999)),ConditionValueTable!$A:$A,1,0))),"컨디션밸류없음",
  ""),
IF(ISERROR(FIND(",",G514,FIND(",",G514,FIND(",",G514)+1)+1)),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+1,999)),ConditionValueTable!$A:$A,1,0))),"컨디션밸류없음",
  ""),
IF(ISERROR(FIND(",",G514,FIND(",",G514,FIND(",",G514,FIND(",",G514)+1)+1)+1)),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FIND(",",G514,FIND(",",G514,FIND(",",G514)+1)+1)-FIND(",",G514,FIND(",",G514)+1)-1)),ConditionValueTable!$A:$A,1,0)),ISERROR(VLOOKUP(TRIM(MID(G514,FIND(",",G514,FIND(",",G514,FIND(",",G514)+1)+1)+1,999)),ConditionValueTable!$A:$A,1,0))),"컨디션밸류없음",
  ""),
)))))</f>
        <v/>
      </c>
      <c r="I514" s="1">
        <v>-1</v>
      </c>
      <c r="J514" s="1">
        <v>1</v>
      </c>
      <c r="O514" s="7" t="str">
        <f t="shared" ca="1" si="317"/>
        <v/>
      </c>
      <c r="S514" s="7" t="str">
        <f t="shared" ca="1" si="318"/>
        <v/>
      </c>
    </row>
  </sheetData>
  <phoneticPr fontId="1" type="noConversion"/>
  <conditionalFormatting sqref="A1:W72 A117:W1048576 A113:R116 T113:W116 A104:R110 T104:W110 A74:W103">
    <cfRule type="expression" dxfId="4" priority="40">
      <formula>AND(OFFSET($B1,-1,0)=$B1,OFFSET(A1,-1,0)=A1)</formula>
    </cfRule>
  </conditionalFormatting>
  <conditionalFormatting sqref="A73:W73">
    <cfRule type="expression" dxfId="3" priority="4">
      <formula>AND(OFFSET($B73,-1,0)=$B73,OFFSET(A73,-1,0)=A73)</formula>
    </cfRule>
  </conditionalFormatting>
  <conditionalFormatting sqref="A112:R112 T112:W112">
    <cfRule type="expression" dxfId="2" priority="3">
      <formula>AND(OFFSET($B112,-1,0)=$B112,OFFSET(A112,-1,0)=A112)</formula>
    </cfRule>
  </conditionalFormatting>
  <conditionalFormatting sqref="A111:R111 T111:W111">
    <cfRule type="expression" dxfId="1" priority="2">
      <formula>AND(OFFSET($B111,-1,0)=$B111,OFFSET(A111,-1,0)=A111)</formula>
    </cfRule>
  </conditionalFormatting>
  <conditionalFormatting sqref="S104:S116">
    <cfRule type="expression" dxfId="0" priority="1">
      <formula>AND(OFFSET($B104,-1,0)=$B104,OFFSET(S104,-1,0)=S104)</formula>
    </cfRule>
  </conditionalFormatting>
  <dataValidations count="1">
    <dataValidation type="list" allowBlank="1" showInputMessage="1" showErrorMessage="1" sqref="Q342:Q514 Q3:Q333 M3:M514" xr:uid="{3FC3EFAF-275D-406E-AC8C-90EEE06270D1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6970F793-79B8-4BD9-AE14-EA90F1F8A152}">
          <x14:formula1>
            <xm:f>OFFSET(ConditionValueTable!$A$1,1,0,COUNTA(ConditionValueTable!$A:$A)-1,1)</xm:f>
          </x14:formula1>
          <xm:sqref>G342:G347 G3:G42 G44:G99 G106:G333</xm:sqref>
        </x14:dataValidation>
        <x14:dataValidation type="list" allowBlank="1" showInputMessage="1" showErrorMessage="1" xr:uid="{CBD01A61-FB7C-4878-9B08-0A77D3D29513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E2"/>
  <sheetViews>
    <sheetView workbookViewId="0">
      <selection activeCell="B3" sqref="B3"/>
    </sheetView>
  </sheetViews>
  <sheetFormatPr defaultRowHeight="16.5" outlineLevelCol="1" x14ac:dyDescent="0.3"/>
  <cols>
    <col min="1" max="1" width="16.375" customWidth="1"/>
    <col min="2" max="2" width="51.75" customWidth="1" outlineLevel="1"/>
    <col min="3" max="3" width="23.375" customWidth="1"/>
    <col min="4" max="4" width="12.5" customWidth="1" outlineLevel="1"/>
    <col min="5" max="5" width="20.625" customWidth="1" outlineLevel="1"/>
  </cols>
  <sheetData>
    <row r="1" spans="1:5" ht="27" customHeight="1" x14ac:dyDescent="0.3">
      <c r="A1" t="s">
        <v>42</v>
      </c>
      <c r="B1" t="s">
        <v>86</v>
      </c>
      <c r="C1" t="s">
        <v>80</v>
      </c>
      <c r="D1" t="s">
        <v>87</v>
      </c>
      <c r="E1" t="s">
        <v>51</v>
      </c>
    </row>
    <row r="2" spans="1:5" x14ac:dyDescent="0.3">
      <c r="A2" t="s">
        <v>588</v>
      </c>
      <c r="B2" t="s">
        <v>586</v>
      </c>
      <c r="C2" t="s">
        <v>589</v>
      </c>
      <c r="D2" s="10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s="10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1"/>
  <sheetViews>
    <sheetView workbookViewId="0"/>
  </sheetViews>
  <sheetFormatPr defaultRowHeight="16.5" outlineLevelCol="1" x14ac:dyDescent="0.3"/>
  <cols>
    <col min="1" max="1" width="22.875" customWidth="1"/>
    <col min="2" max="2" width="28.5" hidden="1" customWidth="1" outlineLevel="1"/>
    <col min="3" max="3" width="14.375" bestFit="1" customWidth="1" collapsed="1"/>
    <col min="4" max="4" width="14.375" hidden="1" customWidth="1" outlineLevel="1"/>
    <col min="5" max="5" width="16.25" bestFit="1" customWidth="1" collapsed="1"/>
    <col min="6" max="6" width="12.75" customWidth="1"/>
    <col min="7" max="7" width="12.75" hidden="1" customWidth="1" outlineLevel="1"/>
    <col min="8" max="8" width="9" collapsed="1"/>
    <col min="9" max="9" width="32.875" hidden="1" customWidth="1" outlineLevel="1"/>
    <col min="10" max="10" width="6.875" hidden="1" customWidth="1" outlineLevel="1"/>
    <col min="11" max="11" width="9" collapsed="1"/>
    <col min="12" max="13" width="9" hidden="1" customWidth="1" outlineLevel="1"/>
    <col min="14" max="14" width="9" collapsed="1"/>
  </cols>
  <sheetData>
    <row r="1" spans="1:13" ht="27" customHeight="1" x14ac:dyDescent="0.3">
      <c r="A1" t="s">
        <v>14</v>
      </c>
      <c r="B1" t="s">
        <v>43</v>
      </c>
      <c r="C1" t="s">
        <v>15</v>
      </c>
      <c r="D1" t="s">
        <v>46</v>
      </c>
      <c r="E1" t="s">
        <v>31</v>
      </c>
      <c r="F1" t="s">
        <v>30</v>
      </c>
      <c r="G1" t="s">
        <v>50</v>
      </c>
      <c r="I1" t="s">
        <v>44</v>
      </c>
      <c r="J1" t="s">
        <v>210</v>
      </c>
      <c r="L1" t="s">
        <v>48</v>
      </c>
      <c r="M1" t="s">
        <v>12</v>
      </c>
    </row>
    <row r="2" spans="1:13" x14ac:dyDescent="0.3">
      <c r="A2" t="s">
        <v>397</v>
      </c>
      <c r="B2" t="s">
        <v>393</v>
      </c>
      <c r="C2" s="6">
        <f t="shared" ref="C2:C5" ca="1" si="0">VLOOKUP(B2,OFFSET(INDIRECT("$A$1"),0,MATCH(B$1&amp;"_Verify",INDIRECT("$1:$1"),0)-1,COUNTA(OFFSET(INDIRECT("$A:$A"),0,MATCH(B$1&amp;"_Verify",INDIRECT("$1:$1"),0)-1)),2),2,0)</f>
        <v>7</v>
      </c>
      <c r="D2" t="s">
        <v>395</v>
      </c>
      <c r="E2" s="6">
        <f t="shared" ref="E2:E5" ca="1" si="1">VLOOKUP(D2,OFFSET(INDIRECT("$A$1"),0,MATCH(D$1&amp;"_Verify",INDIRECT("$1:$1"),0)-1,COUNTA(OFFSET(INDIRECT("$A:$A"),0,MATCH(D$1&amp;"_Verify",INDIRECT("$1:$1"),0)-1)),2),2,0)</f>
        <v>1</v>
      </c>
      <c r="F2">
        <v>0</v>
      </c>
      <c r="G2" t="str">
        <f>IF(OR($B2=$I$4,$B2=$I$5),IF(ISERROR(VLOOKUP($F2,ActorStateTable!$A:$A,1,0)),"액터상태없음",""),"")</f>
        <v/>
      </c>
      <c r="I2" t="s">
        <v>39</v>
      </c>
      <c r="J2">
        <v>1</v>
      </c>
      <c r="L2" s="9" t="s">
        <v>212</v>
      </c>
      <c r="M2">
        <v>1</v>
      </c>
    </row>
    <row r="3" spans="1:13" x14ac:dyDescent="0.3">
      <c r="A3" t="s">
        <v>398</v>
      </c>
      <c r="B3" t="s">
        <v>393</v>
      </c>
      <c r="C3" s="6">
        <f t="shared" ca="1" si="0"/>
        <v>7</v>
      </c>
      <c r="D3" t="s">
        <v>395</v>
      </c>
      <c r="E3" s="6">
        <f t="shared" ca="1" si="1"/>
        <v>1</v>
      </c>
      <c r="F3">
        <v>1</v>
      </c>
      <c r="G3" t="str">
        <f>IF(OR($B3=$I$4,$B3=$I$5),IF(ISERROR(VLOOKUP($F3,ActorStateTable!$A:$A,1,0)),"액터상태없음",""),"")</f>
        <v/>
      </c>
      <c r="I3" t="s">
        <v>40</v>
      </c>
      <c r="J3">
        <v>2</v>
      </c>
      <c r="L3" t="s">
        <v>211</v>
      </c>
      <c r="M3">
        <v>2</v>
      </c>
    </row>
    <row r="4" spans="1:13" x14ac:dyDescent="0.3">
      <c r="A4" t="s">
        <v>400</v>
      </c>
      <c r="B4" t="s">
        <v>393</v>
      </c>
      <c r="C4" s="6">
        <f t="shared" ca="1" si="0"/>
        <v>7</v>
      </c>
      <c r="D4" t="s">
        <v>395</v>
      </c>
      <c r="E4" s="6">
        <f t="shared" ca="1" si="1"/>
        <v>1</v>
      </c>
      <c r="F4">
        <v>2</v>
      </c>
      <c r="G4" t="str">
        <f>IF(OR($B4=$I$4,$B4=$I$5),IF(ISERROR(VLOOKUP($F4,ActorStateTable!$A:$A,1,0)),"액터상태없음",""),"")</f>
        <v/>
      </c>
      <c r="I4" t="s">
        <v>81</v>
      </c>
      <c r="J4">
        <v>3</v>
      </c>
      <c r="L4" t="s">
        <v>32</v>
      </c>
      <c r="M4">
        <v>3</v>
      </c>
    </row>
    <row r="5" spans="1:13" x14ac:dyDescent="0.3">
      <c r="A5" t="s">
        <v>401</v>
      </c>
      <c r="B5" t="s">
        <v>393</v>
      </c>
      <c r="C5" s="6">
        <f t="shared" ca="1" si="0"/>
        <v>7</v>
      </c>
      <c r="D5" t="s">
        <v>395</v>
      </c>
      <c r="E5" s="6">
        <f t="shared" ca="1" si="1"/>
        <v>1</v>
      </c>
      <c r="F5">
        <v>3</v>
      </c>
      <c r="G5" t="str">
        <f>IF(OR($B5=$I$4,$B5=$I$5),IF(ISERROR(VLOOKUP($F5,ActorStateTable!$A:$A,1,0)),"액터상태없음",""),"")</f>
        <v/>
      </c>
      <c r="I5" t="s">
        <v>82</v>
      </c>
      <c r="J5">
        <v>4</v>
      </c>
      <c r="L5" t="s">
        <v>33</v>
      </c>
      <c r="M5">
        <v>4</v>
      </c>
    </row>
    <row r="6" spans="1:13" x14ac:dyDescent="0.3">
      <c r="A6" t="s">
        <v>16</v>
      </c>
      <c r="B6" t="s">
        <v>45</v>
      </c>
      <c r="C6" s="6">
        <f ca="1">VLOOKUP(B6,OFFSET(INDIRECT("$A$1"),0,MATCH(B$1&amp;"_Verify",INDIRECT("$1:$1"),0)-1,COUNTA(OFFSET(INDIRECT("$A:$A"),0,MATCH(B$1&amp;"_Verify",INDIRECT("$1:$1"),0)-1)),2),2,0)</f>
        <v>1</v>
      </c>
      <c r="D6" t="s">
        <v>49</v>
      </c>
      <c r="E6" s="6">
        <f ca="1">VLOOKUP(D6,OFFSET(INDIRECT("$A$1"),0,MATCH(D$1&amp;"_Verify",INDIRECT("$1:$1"),0)-1,COUNTA(OFFSET(INDIRECT("$A:$A"),0,MATCH(D$1&amp;"_Verify",INDIRECT("$1:$1"),0)-1)),2),2,0)</f>
        <v>5</v>
      </c>
      <c r="F6">
        <v>0.1</v>
      </c>
      <c r="G6" t="str">
        <f>IF(OR($B6=$I$4,$B6=$I$5),IF(ISERROR(VLOOKUP($F6,ActorStateTable!$A:$A,1,0)),"액터상태없음",""),"")</f>
        <v/>
      </c>
      <c r="I6" t="s">
        <v>83</v>
      </c>
      <c r="J6">
        <v>5</v>
      </c>
      <c r="L6" t="s">
        <v>34</v>
      </c>
      <c r="M6">
        <v>5</v>
      </c>
    </row>
    <row r="7" spans="1:13" x14ac:dyDescent="0.3">
      <c r="A7" t="s">
        <v>17</v>
      </c>
      <c r="B7" t="s">
        <v>45</v>
      </c>
      <c r="C7" s="6">
        <f ca="1">VLOOKUP(B7,OFFSET(INDIRECT("$A$1"),0,MATCH(B$1&amp;"_Verify",INDIRECT("$1:$1"),0)-1,COUNTA(OFFSET(INDIRECT("$A:$A"),0,MATCH(B$1&amp;"_Verify",INDIRECT("$1:$1"),0)-1)),2),2,0)</f>
        <v>1</v>
      </c>
      <c r="D7" t="s">
        <v>49</v>
      </c>
      <c r="E7" s="6">
        <f ca="1">VLOOKUP(D7,OFFSET(INDIRECT("$A$1"),0,MATCH(D$1&amp;"_Verify",INDIRECT("$1:$1"),0)-1,COUNTA(OFFSET(INDIRECT("$A:$A"),0,MATCH(D$1&amp;"_Verify",INDIRECT("$1:$1"),0)-1)),2),2,0)</f>
        <v>5</v>
      </c>
      <c r="F7">
        <v>0.2</v>
      </c>
      <c r="G7" t="str">
        <f>IF(OR($B7=$I$4,$B7=$I$5),IF(ISERROR(VLOOKUP($F7,ActorStateTable!$A:$A,1,0)),"액터상태없음",""),"")</f>
        <v/>
      </c>
      <c r="I7" t="s">
        <v>84</v>
      </c>
      <c r="J7">
        <v>6</v>
      </c>
      <c r="L7" t="s">
        <v>35</v>
      </c>
      <c r="M7">
        <v>6</v>
      </c>
    </row>
    <row r="8" spans="1:13" x14ac:dyDescent="0.3">
      <c r="A8" t="s">
        <v>18</v>
      </c>
      <c r="B8" t="s">
        <v>45</v>
      </c>
      <c r="C8" s="6">
        <f ca="1">VLOOKUP(B8,OFFSET(INDIRECT("$A$1"),0,MATCH(B$1&amp;"_Verify",INDIRECT("$1:$1"),0)-1,COUNTA(OFFSET(INDIRECT("$A:$A"),0,MATCH(B$1&amp;"_Verify",INDIRECT("$1:$1"),0)-1)),2),2,0)</f>
        <v>1</v>
      </c>
      <c r="D8" t="s">
        <v>49</v>
      </c>
      <c r="E8" s="6">
        <f ca="1">VLOOKUP(D8,OFFSET(INDIRECT("$A$1"),0,MATCH(D$1&amp;"_Verify",INDIRECT("$1:$1"),0)-1,COUNTA(OFFSET(INDIRECT("$A:$A"),0,MATCH(D$1&amp;"_Verify",INDIRECT("$1:$1"),0)-1)),2),2,0)</f>
        <v>5</v>
      </c>
      <c r="F8">
        <v>0.3</v>
      </c>
      <c r="G8" t="str">
        <f>IF(OR($B8=$I$4,$B8=$I$5),IF(ISERROR(VLOOKUP($F8,ActorStateTable!$A:$A,1,0)),"액터상태없음",""),"")</f>
        <v/>
      </c>
      <c r="I8" t="s">
        <v>394</v>
      </c>
      <c r="J8">
        <v>7</v>
      </c>
    </row>
    <row r="9" spans="1:13" x14ac:dyDescent="0.3">
      <c r="I9" t="s">
        <v>85</v>
      </c>
      <c r="J9">
        <v>8</v>
      </c>
    </row>
    <row r="10" spans="1:13" x14ac:dyDescent="0.3">
      <c r="I10" t="s">
        <v>37</v>
      </c>
      <c r="J10">
        <v>9</v>
      </c>
    </row>
    <row r="11" spans="1:13" x14ac:dyDescent="0.3">
      <c r="I11" t="s">
        <v>38</v>
      </c>
      <c r="J11">
        <v>10</v>
      </c>
    </row>
  </sheetData>
  <phoneticPr fontId="1" type="noConversion"/>
  <dataValidations count="1">
    <dataValidation type="list" allowBlank="1" showInputMessage="1" sqref="D2:D8 B2:B8" xr:uid="{F20FE26A-EEE2-48C5-A759-E32FCE0DDA03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8206236-2B3B-4306-A984-7064B7EA99FF}">
          <x14:formula1>
            <xm:f>OFFSET(ActorStateTable!$A$1,1,0,COUNTA(ActorStateTable!$A:$A)-1,1)</xm:f>
          </x14:formula1>
          <xm:sqref>F2:F8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65"/>
  <sheetViews>
    <sheetView zoomScaleNormal="100" workbookViewId="0">
      <pane ySplit="1" topLeftCell="A56" activePane="bottomLeft" state="frozen"/>
      <selection pane="bottomLeft" activeCell="A65" sqref="A65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59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78</v>
      </c>
      <c r="M1" t="s">
        <v>98</v>
      </c>
    </row>
    <row r="2" spans="1:13" x14ac:dyDescent="0.3">
      <c r="A2" t="s">
        <v>23</v>
      </c>
      <c r="B2" s="5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x14ac:dyDescent="0.3">
      <c r="A3" t="s">
        <v>25</v>
      </c>
      <c r="B3" s="5" t="s">
        <v>66</v>
      </c>
      <c r="C3" s="4" t="s">
        <v>61</v>
      </c>
      <c r="D3" s="2"/>
      <c r="E3" s="4" t="s">
        <v>722</v>
      </c>
      <c r="F3" s="3" t="s">
        <v>561</v>
      </c>
      <c r="G3" s="3" t="s">
        <v>69</v>
      </c>
      <c r="H3" s="3" t="s">
        <v>91</v>
      </c>
      <c r="I3" s="3" t="s">
        <v>101</v>
      </c>
      <c r="J3" s="3" t="s">
        <v>60</v>
      </c>
      <c r="K3" s="3" t="s">
        <v>95</v>
      </c>
      <c r="L3" s="3"/>
      <c r="M3" s="3"/>
    </row>
    <row r="4" spans="1:13" ht="24" x14ac:dyDescent="0.3">
      <c r="A4" t="s">
        <v>20</v>
      </c>
      <c r="B4" s="5" t="s">
        <v>67</v>
      </c>
      <c r="C4" s="4" t="s">
        <v>62</v>
      </c>
      <c r="D4" s="3" t="s">
        <v>350</v>
      </c>
      <c r="E4" s="4" t="s">
        <v>70</v>
      </c>
      <c r="F4" s="2"/>
      <c r="G4" s="2"/>
      <c r="H4" s="3" t="s">
        <v>92</v>
      </c>
      <c r="I4" s="2"/>
      <c r="J4" s="2"/>
      <c r="K4" s="2"/>
      <c r="L4" s="2" t="s">
        <v>97</v>
      </c>
      <c r="M4" s="2" t="s">
        <v>99</v>
      </c>
    </row>
    <row r="5" spans="1:13" ht="60" x14ac:dyDescent="0.3">
      <c r="A5" t="s">
        <v>24</v>
      </c>
      <c r="B5" s="5" t="s">
        <v>65</v>
      </c>
      <c r="C5" s="4" t="s">
        <v>635</v>
      </c>
      <c r="D5" s="4" t="s">
        <v>636</v>
      </c>
      <c r="E5" s="4" t="s">
        <v>637</v>
      </c>
      <c r="F5" s="2"/>
      <c r="G5" s="4" t="s">
        <v>641</v>
      </c>
      <c r="H5" s="4" t="s">
        <v>640</v>
      </c>
      <c r="I5" s="2"/>
      <c r="J5" s="2"/>
      <c r="K5" s="2"/>
      <c r="L5" s="2"/>
      <c r="M5" s="2"/>
    </row>
    <row r="6" spans="1:13" ht="48" x14ac:dyDescent="0.3">
      <c r="A6" t="s">
        <v>572</v>
      </c>
      <c r="B6" s="3" t="s">
        <v>573</v>
      </c>
      <c r="C6" s="4" t="s">
        <v>62</v>
      </c>
      <c r="D6" s="2" t="s">
        <v>574</v>
      </c>
      <c r="E6" s="2" t="s">
        <v>575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26</v>
      </c>
      <c r="B7" s="5" t="s">
        <v>68</v>
      </c>
      <c r="C7" s="3"/>
      <c r="D7" s="2"/>
      <c r="E7" s="2"/>
      <c r="F7" s="2"/>
      <c r="G7" s="2"/>
      <c r="H7" s="2"/>
      <c r="I7" s="2"/>
      <c r="J7" s="2" t="s">
        <v>79</v>
      </c>
      <c r="K7" s="2"/>
      <c r="L7" s="2"/>
      <c r="M7" s="2"/>
    </row>
    <row r="8" spans="1:13" ht="24" x14ac:dyDescent="0.3">
      <c r="A8" t="s">
        <v>21</v>
      </c>
      <c r="B8" s="5" t="s">
        <v>71</v>
      </c>
      <c r="C8" s="4" t="s">
        <v>62</v>
      </c>
      <c r="D8" s="4" t="s">
        <v>142</v>
      </c>
      <c r="E8" s="2"/>
      <c r="F8" s="2"/>
      <c r="G8" s="4" t="s">
        <v>165</v>
      </c>
      <c r="H8" s="4" t="s">
        <v>104</v>
      </c>
      <c r="I8" s="4" t="s">
        <v>357</v>
      </c>
      <c r="J8" s="2"/>
      <c r="K8" s="2"/>
      <c r="L8" s="2"/>
      <c r="M8" s="2" t="s">
        <v>356</v>
      </c>
    </row>
    <row r="9" spans="1:13" ht="24" x14ac:dyDescent="0.3">
      <c r="A9" t="s">
        <v>54</v>
      </c>
      <c r="B9" s="5" t="s">
        <v>73</v>
      </c>
      <c r="C9" s="4" t="s">
        <v>62</v>
      </c>
      <c r="D9" s="2"/>
      <c r="E9" s="2"/>
      <c r="F9" s="2"/>
      <c r="G9" s="2"/>
      <c r="H9" s="2"/>
      <c r="I9" s="2"/>
      <c r="J9" s="2"/>
      <c r="K9" s="2"/>
      <c r="L9" s="2" t="s">
        <v>97</v>
      </c>
      <c r="M9" s="2"/>
    </row>
    <row r="10" spans="1:13" ht="24" x14ac:dyDescent="0.3">
      <c r="A10" t="s">
        <v>55</v>
      </c>
      <c r="B10" s="5" t="s">
        <v>74</v>
      </c>
      <c r="C10" s="4" t="s">
        <v>62</v>
      </c>
      <c r="D10" s="2"/>
      <c r="E10" s="2"/>
      <c r="F10" s="2"/>
      <c r="G10" s="2"/>
      <c r="H10" s="2"/>
      <c r="I10" s="2"/>
      <c r="J10" s="2"/>
      <c r="K10" s="2"/>
      <c r="L10" s="2" t="s">
        <v>97</v>
      </c>
      <c r="M10" s="2"/>
    </row>
    <row r="11" spans="1:13" ht="36" x14ac:dyDescent="0.3">
      <c r="A11" t="s">
        <v>56</v>
      </c>
      <c r="B11" s="3" t="s">
        <v>75</v>
      </c>
      <c r="C11" s="4" t="s">
        <v>62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4" x14ac:dyDescent="0.3">
      <c r="A12" t="s">
        <v>57</v>
      </c>
      <c r="B12" s="5" t="s">
        <v>76</v>
      </c>
      <c r="C12" s="4"/>
      <c r="D12" s="4"/>
      <c r="E12" s="4" t="s">
        <v>233</v>
      </c>
      <c r="F12" s="4" t="s">
        <v>213</v>
      </c>
      <c r="G12" s="2" t="s">
        <v>717</v>
      </c>
      <c r="H12" s="2"/>
      <c r="I12" s="2"/>
      <c r="J12" s="2"/>
      <c r="K12" s="2"/>
      <c r="L12" s="2"/>
      <c r="M12" s="2"/>
    </row>
    <row r="13" spans="1:13" ht="24" x14ac:dyDescent="0.3">
      <c r="A13" t="s">
        <v>58</v>
      </c>
      <c r="B13" s="3" t="s">
        <v>105</v>
      </c>
      <c r="C13" s="3" t="s">
        <v>62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89</v>
      </c>
      <c r="B14" s="3" t="s">
        <v>90</v>
      </c>
      <c r="C14" s="3" t="s">
        <v>62</v>
      </c>
      <c r="D14" s="5" t="s">
        <v>93</v>
      </c>
      <c r="E14" s="5"/>
      <c r="F14" s="5"/>
      <c r="G14" s="3"/>
      <c r="H14" s="3" t="s">
        <v>88</v>
      </c>
      <c r="I14" s="3" t="s">
        <v>214</v>
      </c>
      <c r="J14" s="5"/>
      <c r="K14" s="3" t="s">
        <v>281</v>
      </c>
      <c r="L14" s="5"/>
      <c r="M14" s="5"/>
    </row>
    <row r="15" spans="1:13" ht="48" x14ac:dyDescent="0.3">
      <c r="A15" t="s">
        <v>209</v>
      </c>
      <c r="B15" s="3" t="s">
        <v>486</v>
      </c>
      <c r="C15" s="3" t="s">
        <v>487</v>
      </c>
      <c r="D15" s="4" t="s">
        <v>290</v>
      </c>
      <c r="E15" s="4" t="s">
        <v>291</v>
      </c>
      <c r="F15" s="4" t="s">
        <v>527</v>
      </c>
      <c r="G15" s="3"/>
      <c r="H15" s="3"/>
      <c r="I15" s="3"/>
      <c r="J15" s="5"/>
      <c r="K15" s="5"/>
      <c r="L15" s="5"/>
      <c r="M15" s="5"/>
    </row>
    <row r="16" spans="1:13" ht="24" x14ac:dyDescent="0.3">
      <c r="A16" t="s">
        <v>227</v>
      </c>
      <c r="B16" s="3" t="s">
        <v>234</v>
      </c>
      <c r="C16" s="3" t="s">
        <v>62</v>
      </c>
      <c r="D16" s="4" t="s">
        <v>228</v>
      </c>
      <c r="E16" s="4" t="s">
        <v>233</v>
      </c>
      <c r="F16" s="4" t="s">
        <v>213</v>
      </c>
      <c r="G16" s="3"/>
      <c r="H16" s="3"/>
      <c r="I16" s="3"/>
      <c r="J16" s="5"/>
      <c r="K16" s="5"/>
      <c r="L16" s="5"/>
      <c r="M16" s="5"/>
    </row>
    <row r="17" spans="1:13" ht="36" x14ac:dyDescent="0.3">
      <c r="A17" t="s">
        <v>229</v>
      </c>
      <c r="B17" s="3" t="s">
        <v>235</v>
      </c>
      <c r="C17" s="3" t="s">
        <v>62</v>
      </c>
      <c r="D17" s="4" t="s">
        <v>236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24" x14ac:dyDescent="0.3">
      <c r="A18" t="s">
        <v>230</v>
      </c>
      <c r="B18" s="3" t="s">
        <v>237</v>
      </c>
      <c r="C18" s="3" t="s">
        <v>62</v>
      </c>
      <c r="D18" s="4" t="s">
        <v>238</v>
      </c>
      <c r="E18" s="4"/>
      <c r="F18" s="5"/>
      <c r="G18" s="3"/>
      <c r="H18" s="3"/>
      <c r="I18" s="3"/>
      <c r="J18" s="5"/>
      <c r="K18" s="5"/>
      <c r="L18" s="5"/>
      <c r="M18" s="5"/>
    </row>
    <row r="19" spans="1:13" ht="24" x14ac:dyDescent="0.3">
      <c r="A19" t="s">
        <v>231</v>
      </c>
      <c r="B19" s="3" t="s">
        <v>239</v>
      </c>
      <c r="C19" s="3" t="s">
        <v>62</v>
      </c>
      <c r="D19" s="4" t="s">
        <v>240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232</v>
      </c>
      <c r="B20" s="3" t="s">
        <v>273</v>
      </c>
      <c r="C20" s="3" t="s">
        <v>62</v>
      </c>
      <c r="D20" s="4" t="s">
        <v>326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48" x14ac:dyDescent="0.3">
      <c r="A21" t="s">
        <v>241</v>
      </c>
      <c r="B21" s="3" t="s">
        <v>384</v>
      </c>
      <c r="C21" s="3" t="s">
        <v>62</v>
      </c>
      <c r="D21" s="4" t="s">
        <v>327</v>
      </c>
      <c r="E21" s="4"/>
      <c r="F21" s="5"/>
      <c r="G21" s="3"/>
      <c r="H21" s="3"/>
      <c r="I21" s="3"/>
      <c r="J21" s="5"/>
      <c r="K21" s="5"/>
      <c r="L21" s="5"/>
      <c r="M21" s="5"/>
    </row>
    <row r="22" spans="1:13" ht="84" x14ac:dyDescent="0.3">
      <c r="A22" t="s">
        <v>341</v>
      </c>
      <c r="B22" s="3" t="s">
        <v>342</v>
      </c>
      <c r="C22" s="3"/>
      <c r="D22" s="4"/>
      <c r="E22" s="4"/>
      <c r="F22" s="5"/>
      <c r="G22" s="3" t="s">
        <v>692</v>
      </c>
      <c r="H22" s="3" t="s">
        <v>693</v>
      </c>
      <c r="I22" s="3"/>
      <c r="J22" s="3" t="s">
        <v>343</v>
      </c>
      <c r="K22" s="5"/>
      <c r="L22" s="5"/>
      <c r="M22" s="5"/>
    </row>
    <row r="23" spans="1:13" ht="24" x14ac:dyDescent="0.3">
      <c r="A23" t="s">
        <v>385</v>
      </c>
      <c r="B23" s="3" t="s">
        <v>391</v>
      </c>
      <c r="C23" s="3" t="s">
        <v>62</v>
      </c>
      <c r="D23" s="4" t="s">
        <v>392</v>
      </c>
      <c r="E23" s="4"/>
      <c r="F23" s="5"/>
      <c r="G23" s="3"/>
      <c r="H23" s="3"/>
      <c r="I23" s="3"/>
      <c r="J23" s="3"/>
      <c r="K23" s="5"/>
      <c r="L23" s="5"/>
      <c r="M23" s="5"/>
    </row>
    <row r="24" spans="1:13" ht="36" x14ac:dyDescent="0.3">
      <c r="A24" t="s">
        <v>422</v>
      </c>
      <c r="B24" s="3" t="s">
        <v>423</v>
      </c>
      <c r="C24" s="3" t="s">
        <v>62</v>
      </c>
      <c r="D24" s="4" t="s">
        <v>414</v>
      </c>
      <c r="E24" s="4" t="s">
        <v>697</v>
      </c>
      <c r="F24" s="5"/>
      <c r="G24" s="3"/>
      <c r="H24" s="3" t="s">
        <v>702</v>
      </c>
      <c r="I24" s="4" t="s">
        <v>434</v>
      </c>
      <c r="J24" s="3" t="s">
        <v>746</v>
      </c>
      <c r="K24" s="5"/>
      <c r="L24" s="5"/>
      <c r="M24" s="3" t="s">
        <v>424</v>
      </c>
    </row>
    <row r="25" spans="1:13" s="10" customFormat="1" ht="36" x14ac:dyDescent="0.3">
      <c r="A25" s="10" t="s">
        <v>682</v>
      </c>
      <c r="B25" s="3" t="s">
        <v>686</v>
      </c>
      <c r="C25" s="3"/>
      <c r="D25" s="4"/>
      <c r="E25" s="4"/>
      <c r="F25" s="5"/>
      <c r="G25" s="3" t="s">
        <v>685</v>
      </c>
      <c r="H25" s="3"/>
      <c r="I25" s="4"/>
      <c r="J25" s="3" t="s">
        <v>687</v>
      </c>
      <c r="K25" s="5"/>
      <c r="L25" s="5"/>
      <c r="M25" s="3"/>
    </row>
    <row r="26" spans="1:13" s="10" customFormat="1" ht="24" x14ac:dyDescent="0.3">
      <c r="A26" s="10" t="s">
        <v>737</v>
      </c>
      <c r="B26" s="3" t="s">
        <v>738</v>
      </c>
      <c r="C26" s="3" t="s">
        <v>62</v>
      </c>
      <c r="D26" s="4" t="s">
        <v>739</v>
      </c>
      <c r="E26" s="4"/>
      <c r="F26" s="5"/>
      <c r="G26" s="3"/>
      <c r="H26" s="3"/>
      <c r="I26" s="4"/>
      <c r="J26" s="3"/>
      <c r="K26" s="5"/>
      <c r="L26" s="5"/>
      <c r="M26" s="3"/>
    </row>
    <row r="27" spans="1:13" x14ac:dyDescent="0.3">
      <c r="A27" t="s">
        <v>185</v>
      </c>
      <c r="B27" s="3" t="s">
        <v>199</v>
      </c>
      <c r="C27" s="3"/>
      <c r="D27" s="2"/>
      <c r="E27" s="2"/>
      <c r="F27" s="2"/>
      <c r="G27" s="2" t="s">
        <v>192</v>
      </c>
      <c r="H27" s="2"/>
      <c r="I27" s="2"/>
      <c r="J27" s="3"/>
      <c r="K27" s="3"/>
      <c r="L27" s="3"/>
      <c r="M27" s="3"/>
    </row>
    <row r="28" spans="1:13" x14ac:dyDescent="0.3">
      <c r="A28" t="s">
        <v>183</v>
      </c>
      <c r="B28" s="3" t="s">
        <v>200</v>
      </c>
      <c r="C28" s="3"/>
      <c r="D28" s="2"/>
      <c r="E28" s="2"/>
      <c r="F28" s="2"/>
      <c r="G28" s="2" t="s">
        <v>184</v>
      </c>
      <c r="H28" s="2"/>
      <c r="I28" s="2"/>
      <c r="J28" s="3"/>
      <c r="K28" s="3"/>
      <c r="L28" s="3"/>
      <c r="M28" s="3"/>
    </row>
    <row r="29" spans="1:13" x14ac:dyDescent="0.3">
      <c r="A29" t="s">
        <v>186</v>
      </c>
      <c r="B29" s="3" t="s">
        <v>201</v>
      </c>
      <c r="C29" s="3"/>
      <c r="D29" s="2"/>
      <c r="E29" s="2"/>
      <c r="F29" s="2"/>
      <c r="G29" s="2" t="s">
        <v>193</v>
      </c>
      <c r="H29" s="2"/>
      <c r="I29" s="2"/>
      <c r="J29" s="3"/>
      <c r="K29" s="3"/>
      <c r="L29" s="3"/>
      <c r="M29" s="3"/>
    </row>
    <row r="30" spans="1:13" ht="36" x14ac:dyDescent="0.3">
      <c r="A30" t="s">
        <v>187</v>
      </c>
      <c r="B30" s="3" t="s">
        <v>202</v>
      </c>
      <c r="C30" s="3"/>
      <c r="D30" s="4" t="s">
        <v>207</v>
      </c>
      <c r="E30" s="2"/>
      <c r="F30" s="2"/>
      <c r="G30" s="2" t="s">
        <v>194</v>
      </c>
      <c r="H30" s="2"/>
      <c r="I30" s="2"/>
      <c r="J30" s="3"/>
      <c r="K30" s="3"/>
      <c r="L30" s="3"/>
      <c r="M30" s="3"/>
    </row>
    <row r="31" spans="1:13" x14ac:dyDescent="0.3">
      <c r="A31" t="s">
        <v>188</v>
      </c>
      <c r="B31" s="3" t="s">
        <v>205</v>
      </c>
      <c r="C31" s="3"/>
      <c r="D31" s="2"/>
      <c r="E31" s="2"/>
      <c r="F31" s="2"/>
      <c r="G31" s="2" t="s">
        <v>195</v>
      </c>
      <c r="H31" s="2"/>
      <c r="I31" s="2"/>
      <c r="J31" s="3"/>
      <c r="K31" s="3"/>
      <c r="L31" s="3"/>
      <c r="M31" s="3"/>
    </row>
    <row r="32" spans="1:13" x14ac:dyDescent="0.3">
      <c r="A32" t="s">
        <v>189</v>
      </c>
      <c r="B32" s="3" t="s">
        <v>203</v>
      </c>
      <c r="C32" s="3"/>
      <c r="D32" s="2"/>
      <c r="E32" s="2"/>
      <c r="F32" s="2"/>
      <c r="G32" s="2" t="s">
        <v>196</v>
      </c>
      <c r="H32" s="2"/>
      <c r="I32" s="2"/>
      <c r="J32" s="3"/>
      <c r="K32" s="3"/>
      <c r="L32" s="3"/>
      <c r="M32" s="3"/>
    </row>
    <row r="33" spans="1:13" x14ac:dyDescent="0.3">
      <c r="A33" t="s">
        <v>190</v>
      </c>
      <c r="B33" s="3" t="s">
        <v>204</v>
      </c>
      <c r="C33" s="3"/>
      <c r="D33" s="2"/>
      <c r="E33" s="2"/>
      <c r="F33" s="2"/>
      <c r="G33" s="2" t="s">
        <v>197</v>
      </c>
      <c r="H33" s="2"/>
      <c r="I33" s="2"/>
      <c r="J33" s="3"/>
      <c r="K33" s="3"/>
      <c r="L33" s="3"/>
      <c r="M33" s="3"/>
    </row>
    <row r="34" spans="1:13" ht="36" x14ac:dyDescent="0.3">
      <c r="A34" t="s">
        <v>191</v>
      </c>
      <c r="B34" s="3" t="s">
        <v>206</v>
      </c>
      <c r="C34" s="3"/>
      <c r="D34" s="4" t="s">
        <v>208</v>
      </c>
      <c r="E34" s="2"/>
      <c r="F34" s="2"/>
      <c r="G34" s="2" t="s">
        <v>198</v>
      </c>
      <c r="H34" s="2"/>
      <c r="I34" s="2"/>
      <c r="J34" s="3"/>
      <c r="K34" s="3"/>
      <c r="L34" s="3"/>
      <c r="M34" s="3"/>
    </row>
    <row r="35" spans="1:13" ht="60" x14ac:dyDescent="0.3">
      <c r="A35" t="s">
        <v>276</v>
      </c>
      <c r="B35" s="3" t="s">
        <v>435</v>
      </c>
      <c r="C35" s="4"/>
      <c r="D35" s="4" t="s">
        <v>524</v>
      </c>
      <c r="E35" s="4" t="s">
        <v>525</v>
      </c>
      <c r="F35" s="2"/>
      <c r="G35" s="2"/>
      <c r="H35" s="4" t="s">
        <v>325</v>
      </c>
      <c r="I35" s="2"/>
      <c r="J35" s="2"/>
      <c r="K35" s="3" t="s">
        <v>282</v>
      </c>
      <c r="L35" s="2"/>
      <c r="M35" s="2"/>
    </row>
    <row r="36" spans="1:13" ht="36" x14ac:dyDescent="0.3">
      <c r="A36" t="s">
        <v>275</v>
      </c>
      <c r="B36" s="3" t="s">
        <v>274</v>
      </c>
      <c r="C36" s="4"/>
      <c r="D36" s="4" t="s">
        <v>280</v>
      </c>
      <c r="E36" s="2"/>
      <c r="F36" s="2"/>
      <c r="G36" s="2"/>
      <c r="H36" s="4" t="s">
        <v>325</v>
      </c>
      <c r="I36" s="2"/>
      <c r="J36" s="4"/>
      <c r="K36" s="3" t="s">
        <v>282</v>
      </c>
      <c r="L36" s="4" t="s">
        <v>334</v>
      </c>
      <c r="M36" s="4" t="s">
        <v>335</v>
      </c>
    </row>
    <row r="37" spans="1:13" ht="72" x14ac:dyDescent="0.3">
      <c r="A37" t="s">
        <v>329</v>
      </c>
      <c r="B37" s="3" t="s">
        <v>382</v>
      </c>
      <c r="C37" s="4"/>
      <c r="D37" s="4" t="s">
        <v>280</v>
      </c>
      <c r="E37" s="4" t="s">
        <v>336</v>
      </c>
      <c r="F37" s="4" t="s">
        <v>337</v>
      </c>
      <c r="G37" s="4" t="s">
        <v>440</v>
      </c>
      <c r="H37" s="4" t="s">
        <v>325</v>
      </c>
      <c r="I37" s="4" t="s">
        <v>441</v>
      </c>
      <c r="J37" s="2"/>
      <c r="K37" s="3" t="s">
        <v>330</v>
      </c>
      <c r="L37" s="2"/>
      <c r="M37" s="2"/>
    </row>
    <row r="38" spans="1:13" ht="48" x14ac:dyDescent="0.3">
      <c r="A38" t="s">
        <v>675</v>
      </c>
      <c r="B38" s="3" t="s">
        <v>676</v>
      </c>
      <c r="C38" s="4" t="s">
        <v>677</v>
      </c>
      <c r="D38" s="4"/>
      <c r="E38" s="4"/>
      <c r="F38" s="4"/>
      <c r="G38" s="4" t="s">
        <v>678</v>
      </c>
      <c r="H38" s="4"/>
      <c r="I38" s="2"/>
      <c r="J38" s="2"/>
      <c r="K38" s="3"/>
      <c r="L38" s="2"/>
      <c r="M38" s="2"/>
    </row>
    <row r="39" spans="1:13" s="10" customFormat="1" ht="24" x14ac:dyDescent="0.3">
      <c r="A39" s="10" t="s">
        <v>408</v>
      </c>
      <c r="B39" s="3" t="s">
        <v>409</v>
      </c>
      <c r="C39" s="4"/>
      <c r="D39" s="4"/>
      <c r="E39" s="4"/>
      <c r="F39" s="4"/>
      <c r="G39" s="4" t="s">
        <v>410</v>
      </c>
      <c r="H39" s="4"/>
      <c r="I39" s="2"/>
      <c r="J39" s="2"/>
      <c r="K39" s="3"/>
      <c r="L39" s="2"/>
      <c r="M39" s="2"/>
    </row>
    <row r="40" spans="1:13" x14ac:dyDescent="0.3">
      <c r="A40" t="s">
        <v>22</v>
      </c>
      <c r="B40" s="5" t="s">
        <v>72</v>
      </c>
      <c r="C40" s="2"/>
      <c r="D40" s="2"/>
      <c r="E40" s="2"/>
      <c r="F40" s="2"/>
      <c r="G40" s="2"/>
      <c r="H40" s="2"/>
      <c r="I40" s="2"/>
      <c r="J40" s="2" t="s">
        <v>63</v>
      </c>
      <c r="K40" s="2"/>
      <c r="L40" s="2"/>
      <c r="M40" s="2"/>
    </row>
    <row r="41" spans="1:13" ht="24" x14ac:dyDescent="0.3">
      <c r="A41" t="s">
        <v>96</v>
      </c>
      <c r="B41" s="3" t="s">
        <v>285</v>
      </c>
      <c r="C41" s="3" t="s">
        <v>62</v>
      </c>
      <c r="J41" s="5"/>
      <c r="K41" s="5"/>
      <c r="L41" s="2"/>
      <c r="M41" s="2"/>
    </row>
    <row r="42" spans="1:13" ht="24" x14ac:dyDescent="0.3">
      <c r="A42" t="s">
        <v>100</v>
      </c>
      <c r="B42" s="3" t="s">
        <v>283</v>
      </c>
      <c r="C42" s="3" t="s">
        <v>62</v>
      </c>
      <c r="H42" s="2" t="s">
        <v>88</v>
      </c>
      <c r="I42" s="4"/>
      <c r="L42" s="4" t="s">
        <v>103</v>
      </c>
      <c r="M42" s="2" t="s">
        <v>102</v>
      </c>
    </row>
    <row r="43" spans="1:13" ht="36" x14ac:dyDescent="0.3">
      <c r="A43" t="s">
        <v>107</v>
      </c>
      <c r="B43" s="3" t="s">
        <v>284</v>
      </c>
      <c r="C43" s="3" t="s">
        <v>62</v>
      </c>
      <c r="J43" s="3" t="s">
        <v>127</v>
      </c>
      <c r="K43" s="3" t="s">
        <v>128</v>
      </c>
    </row>
    <row r="44" spans="1:13" ht="24" x14ac:dyDescent="0.3">
      <c r="A44" t="s">
        <v>136</v>
      </c>
      <c r="B44" s="3" t="s">
        <v>121</v>
      </c>
      <c r="C44" s="3" t="s">
        <v>123</v>
      </c>
      <c r="E44" s="3" t="s">
        <v>124</v>
      </c>
      <c r="F44" s="3" t="s">
        <v>125</v>
      </c>
      <c r="H44" s="4" t="s">
        <v>122</v>
      </c>
      <c r="J44" s="3" t="s">
        <v>127</v>
      </c>
      <c r="K44" s="3" t="s">
        <v>128</v>
      </c>
      <c r="L44" s="4" t="s">
        <v>129</v>
      </c>
      <c r="M44" s="4" t="s">
        <v>126</v>
      </c>
    </row>
    <row r="45" spans="1:13" ht="36" x14ac:dyDescent="0.3">
      <c r="A45" t="s">
        <v>138</v>
      </c>
      <c r="B45" s="3" t="s">
        <v>139</v>
      </c>
      <c r="C45" s="3" t="s">
        <v>62</v>
      </c>
      <c r="D45" s="3"/>
      <c r="E45" s="3" t="s">
        <v>140</v>
      </c>
      <c r="F45" s="3" t="s">
        <v>141</v>
      </c>
      <c r="H45" s="4"/>
      <c r="J45" s="3"/>
      <c r="K45" s="3"/>
      <c r="L45" s="4"/>
      <c r="M45" s="4"/>
    </row>
    <row r="46" spans="1:13" ht="36" x14ac:dyDescent="0.3">
      <c r="A46" t="s">
        <v>167</v>
      </c>
      <c r="B46" s="3" t="s">
        <v>168</v>
      </c>
      <c r="C46" s="3"/>
      <c r="D46" s="3" t="s">
        <v>277</v>
      </c>
      <c r="E46" s="3" t="s">
        <v>278</v>
      </c>
      <c r="F46" s="3" t="s">
        <v>279</v>
      </c>
      <c r="H46" s="4"/>
      <c r="J46" s="3"/>
      <c r="K46" s="3"/>
      <c r="L46" s="4"/>
      <c r="M46" s="4"/>
    </row>
    <row r="47" spans="1:13" ht="24" x14ac:dyDescent="0.3">
      <c r="A47" t="s">
        <v>242</v>
      </c>
      <c r="B47" s="3" t="s">
        <v>243</v>
      </c>
      <c r="C47" s="3" t="s">
        <v>62</v>
      </c>
      <c r="D47" s="3" t="s">
        <v>321</v>
      </c>
    </row>
    <row r="48" spans="1:13" ht="84" x14ac:dyDescent="0.3">
      <c r="A48" t="s">
        <v>328</v>
      </c>
      <c r="B48" s="3" t="s">
        <v>485</v>
      </c>
      <c r="C48" s="4" t="s">
        <v>61</v>
      </c>
      <c r="D48" s="3"/>
      <c r="F48" s="3"/>
      <c r="G48" s="3" t="s">
        <v>562</v>
      </c>
      <c r="H48" s="3" t="s">
        <v>560</v>
      </c>
    </row>
    <row r="49" spans="1:13" ht="24" x14ac:dyDescent="0.3">
      <c r="A49" t="s">
        <v>287</v>
      </c>
      <c r="B49" s="3" t="s">
        <v>383</v>
      </c>
      <c r="C49" s="3" t="s">
        <v>62</v>
      </c>
      <c r="D49" s="3" t="s">
        <v>599</v>
      </c>
      <c r="K49" s="4" t="s">
        <v>439</v>
      </c>
      <c r="L49" s="4" t="s">
        <v>289</v>
      </c>
      <c r="M49" s="4" t="s">
        <v>288</v>
      </c>
    </row>
    <row r="50" spans="1:13" ht="48" x14ac:dyDescent="0.3">
      <c r="A50" t="s">
        <v>345</v>
      </c>
      <c r="B50" s="3" t="s">
        <v>378</v>
      </c>
      <c r="C50" s="3" t="s">
        <v>62</v>
      </c>
      <c r="D50" s="3" t="s">
        <v>346</v>
      </c>
      <c r="J50" s="3" t="s">
        <v>343</v>
      </c>
    </row>
    <row r="51" spans="1:13" ht="36" x14ac:dyDescent="0.3">
      <c r="A51" t="s">
        <v>349</v>
      </c>
      <c r="B51" s="3" t="s">
        <v>351</v>
      </c>
      <c r="C51" s="3" t="s">
        <v>62</v>
      </c>
      <c r="D51" s="3" t="s">
        <v>350</v>
      </c>
      <c r="E51" s="3" t="s">
        <v>353</v>
      </c>
      <c r="J51" s="3" t="s">
        <v>352</v>
      </c>
    </row>
    <row r="52" spans="1:13" ht="36" x14ac:dyDescent="0.3">
      <c r="A52" t="s">
        <v>411</v>
      </c>
      <c r="B52" s="3" t="s">
        <v>416</v>
      </c>
      <c r="C52" s="3" t="s">
        <v>62</v>
      </c>
      <c r="D52" s="3" t="s">
        <v>414</v>
      </c>
      <c r="E52" s="4" t="s">
        <v>238</v>
      </c>
      <c r="G52" s="4" t="s">
        <v>412</v>
      </c>
      <c r="L52" s="2" t="s">
        <v>413</v>
      </c>
      <c r="M52" s="2" t="s">
        <v>418</v>
      </c>
    </row>
    <row r="53" spans="1:13" ht="84" x14ac:dyDescent="0.3">
      <c r="A53" s="10" t="s">
        <v>489</v>
      </c>
      <c r="B53" s="3" t="s">
        <v>494</v>
      </c>
      <c r="C53" s="3" t="s">
        <v>62</v>
      </c>
      <c r="D53" s="4" t="s">
        <v>492</v>
      </c>
      <c r="E53" s="3" t="s">
        <v>493</v>
      </c>
    </row>
    <row r="54" spans="1:13" ht="96" x14ac:dyDescent="0.3">
      <c r="A54" s="10" t="s">
        <v>491</v>
      </c>
      <c r="B54" s="3" t="s">
        <v>495</v>
      </c>
      <c r="C54" s="3" t="s">
        <v>62</v>
      </c>
      <c r="D54" s="4" t="s">
        <v>496</v>
      </c>
    </row>
    <row r="55" spans="1:13" ht="72" x14ac:dyDescent="0.3">
      <c r="A55" s="10" t="s">
        <v>526</v>
      </c>
      <c r="B55" s="3" t="s">
        <v>563</v>
      </c>
      <c r="C55" s="3" t="s">
        <v>62</v>
      </c>
      <c r="D55" s="4" t="s">
        <v>533</v>
      </c>
      <c r="E55" s="4" t="s">
        <v>534</v>
      </c>
    </row>
    <row r="56" spans="1:13" ht="60" x14ac:dyDescent="0.3">
      <c r="A56" t="s">
        <v>536</v>
      </c>
      <c r="B56" s="3" t="s">
        <v>564</v>
      </c>
      <c r="C56" s="3" t="s">
        <v>62</v>
      </c>
      <c r="D56" s="4" t="s">
        <v>537</v>
      </c>
      <c r="E56" s="4" t="s">
        <v>538</v>
      </c>
    </row>
    <row r="57" spans="1:13" ht="60" x14ac:dyDescent="0.3">
      <c r="A57" t="s">
        <v>540</v>
      </c>
      <c r="B57" s="3" t="s">
        <v>543</v>
      </c>
      <c r="C57" s="3" t="s">
        <v>62</v>
      </c>
      <c r="E57" s="4" t="s">
        <v>541</v>
      </c>
      <c r="F57" s="4" t="s">
        <v>542</v>
      </c>
    </row>
    <row r="58" spans="1:13" ht="72" x14ac:dyDescent="0.3">
      <c r="A58" t="s">
        <v>550</v>
      </c>
      <c r="B58" s="3" t="s">
        <v>625</v>
      </c>
      <c r="C58" s="3" t="s">
        <v>551</v>
      </c>
      <c r="D58" s="4" t="s">
        <v>568</v>
      </c>
      <c r="E58" s="4" t="s">
        <v>576</v>
      </c>
      <c r="F58" s="4" t="s">
        <v>602</v>
      </c>
      <c r="G58" s="4" t="s">
        <v>601</v>
      </c>
      <c r="H58" s="4" t="s">
        <v>642</v>
      </c>
      <c r="I58" s="4" t="s">
        <v>577</v>
      </c>
      <c r="J58" s="4" t="s">
        <v>552</v>
      </c>
      <c r="K58" s="4" t="s">
        <v>584</v>
      </c>
    </row>
    <row r="59" spans="1:13" ht="84" x14ac:dyDescent="0.3">
      <c r="A59" t="s">
        <v>591</v>
      </c>
      <c r="B59" s="3" t="s">
        <v>593</v>
      </c>
      <c r="C59" s="3" t="s">
        <v>62</v>
      </c>
      <c r="D59" s="3" t="s">
        <v>622</v>
      </c>
      <c r="E59" s="3" t="s">
        <v>603</v>
      </c>
      <c r="F59" s="3" t="s">
        <v>604</v>
      </c>
      <c r="G59" s="4" t="s">
        <v>616</v>
      </c>
      <c r="J59" s="4" t="s">
        <v>594</v>
      </c>
      <c r="K59" s="4" t="s">
        <v>617</v>
      </c>
      <c r="M59" s="2" t="s">
        <v>356</v>
      </c>
    </row>
    <row r="60" spans="1:13" ht="24" x14ac:dyDescent="0.3">
      <c r="A60" s="10" t="s">
        <v>607</v>
      </c>
      <c r="B60" s="3" t="s">
        <v>610</v>
      </c>
      <c r="C60" s="3" t="s">
        <v>62</v>
      </c>
      <c r="D60" s="3" t="s">
        <v>608</v>
      </c>
      <c r="J60" s="4" t="s">
        <v>609</v>
      </c>
    </row>
    <row r="61" spans="1:13" s="10" customFormat="1" ht="60" x14ac:dyDescent="0.3">
      <c r="A61" s="10" t="s">
        <v>658</v>
      </c>
      <c r="B61" s="3" t="s">
        <v>660</v>
      </c>
      <c r="C61" s="3" t="s">
        <v>62</v>
      </c>
      <c r="D61" s="3"/>
      <c r="G61" s="4" t="s">
        <v>662</v>
      </c>
      <c r="J61" s="4" t="s">
        <v>659</v>
      </c>
    </row>
    <row r="62" spans="1:13" ht="24" x14ac:dyDescent="0.3">
      <c r="A62" t="s">
        <v>665</v>
      </c>
      <c r="B62" s="3" t="s">
        <v>667</v>
      </c>
      <c r="C62" s="4" t="s">
        <v>61</v>
      </c>
      <c r="D62" s="4" t="s">
        <v>666</v>
      </c>
      <c r="M62" s="2" t="s">
        <v>356</v>
      </c>
    </row>
    <row r="63" spans="1:13" ht="24" x14ac:dyDescent="0.3">
      <c r="A63" t="s">
        <v>724</v>
      </c>
      <c r="B63" s="3" t="s">
        <v>725</v>
      </c>
      <c r="C63" s="3" t="s">
        <v>62</v>
      </c>
      <c r="D63" s="3" t="s">
        <v>726</v>
      </c>
      <c r="J63" s="3" t="s">
        <v>343</v>
      </c>
      <c r="K63" s="4" t="s">
        <v>733</v>
      </c>
      <c r="L63" s="2" t="s">
        <v>97</v>
      </c>
      <c r="M63" s="2" t="s">
        <v>727</v>
      </c>
    </row>
    <row r="64" spans="1:13" ht="24" x14ac:dyDescent="0.3">
      <c r="A64" t="s">
        <v>748</v>
      </c>
      <c r="B64" s="3" t="s">
        <v>749</v>
      </c>
      <c r="C64" s="3" t="s">
        <v>750</v>
      </c>
      <c r="D64" s="3" t="s">
        <v>751</v>
      </c>
      <c r="J64" s="4" t="s">
        <v>752</v>
      </c>
      <c r="K64" s="4" t="s">
        <v>753</v>
      </c>
      <c r="L64" s="4" t="s">
        <v>754</v>
      </c>
    </row>
    <row r="65" spans="1:2" x14ac:dyDescent="0.3">
      <c r="A65" t="s">
        <v>765</v>
      </c>
      <c r="B65" s="3" t="s">
        <v>766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D8D-5B1B-4F4E-AEE7-8425DF97903D}">
  <dimension ref="B6:B7"/>
  <sheetViews>
    <sheetView workbookViewId="0">
      <selection activeCell="B7" sqref="B7"/>
    </sheetView>
  </sheetViews>
  <sheetFormatPr defaultRowHeight="16.5" x14ac:dyDescent="0.3"/>
  <sheetData>
    <row r="6" spans="2:2" x14ac:dyDescent="0.3">
      <c r="B6" t="s">
        <v>654</v>
      </c>
    </row>
    <row r="7" spans="2:2" x14ac:dyDescent="0.3">
      <c r="B7" t="e">
        <f ca="1">AND(OFFSET($B1,-1,0)=$B1,OFFSET(A1,-1,0)=A1)</f>
        <v>#REF!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AffectorValueTable</vt:lpstr>
      <vt:lpstr>AffectorValueLevelTable</vt:lpstr>
      <vt:lpstr>ActorStateTable</vt:lpstr>
      <vt:lpstr>ConditionValueTable</vt:lpstr>
      <vt:lpstr>어펙터인자</vt:lpstr>
      <vt:lpstr>서식자료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2020-08-18T11:47:33Z</dcterms:modified>
</cp:coreProperties>
</file>