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232D0F6-BDF1-4CB5-93F9-4DD2706816E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5" l="1"/>
  <c r="O49" i="5"/>
  <c r="H49" i="5"/>
  <c r="E49" i="5"/>
  <c r="C49" i="5"/>
  <c r="A49" i="5"/>
  <c r="C48" i="1"/>
  <c r="S134" i="5" l="1"/>
  <c r="O134" i="5"/>
  <c r="H134" i="5"/>
  <c r="E134" i="5"/>
  <c r="C134" i="5"/>
  <c r="A134" i="5"/>
  <c r="C133" i="1"/>
  <c r="S72" i="5" l="1"/>
  <c r="O72" i="5"/>
  <c r="H72" i="5"/>
  <c r="E72" i="5"/>
  <c r="C72" i="5"/>
  <c r="A72" i="5"/>
  <c r="C71" i="1"/>
  <c r="S122" i="5" l="1"/>
  <c r="O122" i="5"/>
  <c r="H122" i="5"/>
  <c r="E122" i="5"/>
  <c r="C122" i="5"/>
  <c r="A122" i="5"/>
  <c r="S48" i="5"/>
  <c r="O48" i="5"/>
  <c r="H48" i="5"/>
  <c r="E48" i="5"/>
  <c r="C48" i="5"/>
  <c r="A48" i="5"/>
  <c r="C47" i="1"/>
  <c r="C121" i="1"/>
  <c r="S106" i="5" l="1"/>
  <c r="O106" i="5"/>
  <c r="H106" i="5"/>
  <c r="E106" i="5"/>
  <c r="C106" i="5"/>
  <c r="A106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28" i="5"/>
  <c r="O128" i="5"/>
  <c r="H128" i="5"/>
  <c r="E128" i="5"/>
  <c r="C128" i="5"/>
  <c r="A128" i="5"/>
  <c r="C104" i="1"/>
  <c r="C127" i="1"/>
  <c r="C103" i="1"/>
  <c r="C105" i="1"/>
  <c r="C102" i="1"/>
  <c r="S80" i="5" l="1"/>
  <c r="O80" i="5"/>
  <c r="H80" i="5"/>
  <c r="E80" i="5"/>
  <c r="C80" i="5"/>
  <c r="A80" i="5"/>
  <c r="S81" i="5"/>
  <c r="O81" i="5"/>
  <c r="H81" i="5"/>
  <c r="E81" i="5"/>
  <c r="C81" i="5"/>
  <c r="A81" i="5"/>
  <c r="C79" i="1"/>
  <c r="C80" i="1"/>
  <c r="S82" i="5" l="1"/>
  <c r="O82" i="5"/>
  <c r="H82" i="5"/>
  <c r="E82" i="5"/>
  <c r="C82" i="5"/>
  <c r="A82" i="5"/>
  <c r="S79" i="5"/>
  <c r="O79" i="5"/>
  <c r="H79" i="5"/>
  <c r="E79" i="5"/>
  <c r="C79" i="5"/>
  <c r="A79" i="5"/>
  <c r="C81" i="1"/>
  <c r="C78" i="1"/>
  <c r="S68" i="5" l="1"/>
  <c r="O68" i="5"/>
  <c r="H68" i="5"/>
  <c r="E68" i="5"/>
  <c r="C68" i="5"/>
  <c r="A68" i="5"/>
  <c r="C67" i="1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C138" i="1"/>
  <c r="C137" i="1"/>
  <c r="J74" i="5" l="1"/>
  <c r="S143" i="5"/>
  <c r="O143" i="5"/>
  <c r="H143" i="5"/>
  <c r="E143" i="5"/>
  <c r="C143" i="5"/>
  <c r="A143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141" i="1"/>
  <c r="C142" i="1"/>
  <c r="C14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5" i="1"/>
  <c r="C37" i="1"/>
  <c r="C34" i="1"/>
  <c r="C36" i="1"/>
  <c r="S56" i="5" l="1"/>
  <c r="O56" i="5"/>
  <c r="H56" i="5"/>
  <c r="E56" i="5"/>
  <c r="C56" i="5"/>
  <c r="A56" i="5"/>
  <c r="S55" i="5"/>
  <c r="O55" i="5"/>
  <c r="H55" i="5"/>
  <c r="E55" i="5"/>
  <c r="C55" i="5"/>
  <c r="A55" i="5"/>
  <c r="S121" i="5"/>
  <c r="O121" i="5"/>
  <c r="H121" i="5"/>
  <c r="E121" i="5"/>
  <c r="C121" i="5"/>
  <c r="A121" i="5"/>
  <c r="C54" i="1"/>
  <c r="C120" i="1"/>
  <c r="C55" i="1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4" i="1"/>
  <c r="C135" i="1"/>
  <c r="S124" i="5" l="1"/>
  <c r="O124" i="5"/>
  <c r="H124" i="5"/>
  <c r="E124" i="5"/>
  <c r="C124" i="5"/>
  <c r="A124" i="5"/>
  <c r="C123" i="1"/>
  <c r="S132" i="5" l="1"/>
  <c r="O132" i="5"/>
  <c r="H132" i="5"/>
  <c r="E132" i="5"/>
  <c r="C132" i="5"/>
  <c r="A132" i="5"/>
  <c r="S89" i="5"/>
  <c r="O89" i="5"/>
  <c r="H89" i="5"/>
  <c r="E89" i="5"/>
  <c r="C89" i="5"/>
  <c r="A89" i="5"/>
  <c r="C88" i="1"/>
  <c r="C131" i="1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S111" i="5"/>
  <c r="O111" i="5"/>
  <c r="H111" i="5"/>
  <c r="E111" i="5"/>
  <c r="C111" i="5"/>
  <c r="A111" i="5"/>
  <c r="S74" i="5" l="1"/>
  <c r="O74" i="5"/>
  <c r="H74" i="5"/>
  <c r="E74" i="5"/>
  <c r="C74" i="5"/>
  <c r="A74" i="5"/>
  <c r="C112" i="1"/>
  <c r="C111" i="1"/>
  <c r="C110" i="1"/>
  <c r="S43" i="5" l="1"/>
  <c r="O43" i="5"/>
  <c r="H43" i="5"/>
  <c r="E43" i="5"/>
  <c r="C43" i="5"/>
  <c r="A43" i="5"/>
  <c r="S64" i="5"/>
  <c r="O64" i="5"/>
  <c r="H64" i="5"/>
  <c r="E64" i="5"/>
  <c r="C64" i="5"/>
  <c r="A64" i="5"/>
  <c r="S53" i="5"/>
  <c r="O53" i="5"/>
  <c r="H53" i="5"/>
  <c r="E53" i="5"/>
  <c r="C53" i="5"/>
  <c r="A53" i="5"/>
  <c r="S52" i="5"/>
  <c r="O52" i="5"/>
  <c r="H52" i="5"/>
  <c r="E52" i="5"/>
  <c r="C52" i="5"/>
  <c r="A52" i="5"/>
  <c r="C52" i="1"/>
  <c r="C73" i="1"/>
  <c r="C63" i="1"/>
  <c r="C51" i="1"/>
  <c r="C42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35" i="5" l="1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S11" i="5" l="1"/>
  <c r="O11" i="5"/>
  <c r="H11" i="5"/>
  <c r="E11" i="5"/>
  <c r="C11" i="5"/>
  <c r="A11" i="5"/>
  <c r="C10" i="1"/>
  <c r="S203" i="5" l="1"/>
  <c r="O203" i="5"/>
  <c r="H203" i="5"/>
  <c r="E203" i="5"/>
  <c r="C203" i="5"/>
  <c r="A203" i="5"/>
  <c r="S202" i="5" l="1"/>
  <c r="O202" i="5"/>
  <c r="H202" i="5"/>
  <c r="E202" i="5"/>
  <c r="C202" i="5"/>
  <c r="A202" i="5"/>
  <c r="C202" i="1"/>
  <c r="C201" i="1"/>
  <c r="S207" i="5" l="1"/>
  <c r="O207" i="5"/>
  <c r="H207" i="5"/>
  <c r="E207" i="5"/>
  <c r="C207" i="5"/>
  <c r="A207" i="5"/>
  <c r="C206" i="1"/>
  <c r="S201" i="5" l="1"/>
  <c r="O201" i="5"/>
  <c r="H201" i="5"/>
  <c r="E201" i="5"/>
  <c r="C201" i="5"/>
  <c r="A201" i="5"/>
  <c r="C200" i="1"/>
  <c r="S200" i="5" l="1"/>
  <c r="O200" i="5"/>
  <c r="H200" i="5"/>
  <c r="E200" i="5"/>
  <c r="C200" i="5"/>
  <c r="A200" i="5"/>
  <c r="C199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3" i="5" l="1"/>
  <c r="O63" i="5"/>
  <c r="H63" i="5"/>
  <c r="E63" i="5"/>
  <c r="C63" i="5"/>
  <c r="A63" i="5"/>
  <c r="S131" i="5"/>
  <c r="O131" i="5"/>
  <c r="H131" i="5"/>
  <c r="E131" i="5"/>
  <c r="C131" i="5"/>
  <c r="A131" i="5"/>
  <c r="C62" i="1"/>
  <c r="C45" i="1"/>
  <c r="C130" i="1"/>
  <c r="S78" i="5" l="1"/>
  <c r="O78" i="5"/>
  <c r="H78" i="5"/>
  <c r="E78" i="5"/>
  <c r="C78" i="5"/>
  <c r="A78" i="5"/>
  <c r="S199" i="5" l="1"/>
  <c r="O199" i="5"/>
  <c r="H199" i="5"/>
  <c r="E199" i="5"/>
  <c r="C199" i="5"/>
  <c r="A199" i="5"/>
  <c r="O198" i="5"/>
  <c r="H198" i="5"/>
  <c r="E198" i="5"/>
  <c r="C198" i="5"/>
  <c r="A198" i="5"/>
  <c r="S198" i="5"/>
  <c r="C77" i="1"/>
  <c r="C198" i="1"/>
  <c r="C197" i="1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C196" i="1"/>
  <c r="C195" i="1"/>
  <c r="U194" i="5" l="1"/>
  <c r="U193" i="5"/>
  <c r="U187" i="5"/>
  <c r="U186" i="5"/>
  <c r="U171" i="5"/>
  <c r="U170" i="5"/>
  <c r="U169" i="5"/>
  <c r="U155" i="5"/>
  <c r="U154" i="5"/>
  <c r="U153" i="5"/>
  <c r="U152" i="5"/>
  <c r="U151" i="5"/>
  <c r="S195" i="5" l="1"/>
  <c r="O195" i="5"/>
  <c r="H195" i="5"/>
  <c r="E195" i="5"/>
  <c r="C195" i="5"/>
  <c r="A195" i="5"/>
  <c r="C194" i="1"/>
  <c r="S194" i="5" l="1"/>
  <c r="O194" i="5"/>
  <c r="H194" i="5"/>
  <c r="E194" i="5"/>
  <c r="C194" i="5"/>
  <c r="A194" i="5"/>
  <c r="C193" i="1"/>
  <c r="J521" i="5" l="1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S678" i="5" l="1"/>
  <c r="O678" i="5"/>
  <c r="J678" i="5"/>
  <c r="H678" i="5"/>
  <c r="E678" i="5"/>
  <c r="C678" i="5"/>
  <c r="A678" i="5"/>
  <c r="S677" i="5"/>
  <c r="O677" i="5"/>
  <c r="J677" i="5"/>
  <c r="H677" i="5"/>
  <c r="E677" i="5"/>
  <c r="C677" i="5"/>
  <c r="A677" i="5"/>
  <c r="O660" i="5"/>
  <c r="H660" i="5"/>
  <c r="E660" i="5"/>
  <c r="C660" i="5"/>
  <c r="A660" i="5"/>
  <c r="O659" i="5"/>
  <c r="H659" i="5"/>
  <c r="E659" i="5"/>
  <c r="C659" i="5"/>
  <c r="A659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J679" i="5" l="1"/>
  <c r="J680" i="5"/>
  <c r="J681" i="5"/>
  <c r="J674" i="5"/>
  <c r="J675" i="5"/>
  <c r="J676" i="5"/>
  <c r="J600" i="5"/>
  <c r="J601" i="5"/>
  <c r="J602" i="5"/>
  <c r="J603" i="5"/>
  <c r="J604" i="5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C303" i="1"/>
  <c r="C301" i="1"/>
  <c r="C302" i="1"/>
  <c r="S604" i="5" l="1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S533" i="5"/>
  <c r="O533" i="5"/>
  <c r="H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O602" i="5"/>
  <c r="O604" i="5"/>
  <c r="C271" i="1"/>
  <c r="O601" i="5"/>
  <c r="C269" i="1"/>
  <c r="O600" i="5"/>
  <c r="C272" i="1"/>
  <c r="C270" i="1"/>
  <c r="O603" i="5"/>
  <c r="C282" i="1"/>
  <c r="J445" i="5" l="1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C256" i="1"/>
  <c r="C255" i="1"/>
  <c r="J301" i="5" l="1"/>
  <c r="J302" i="5"/>
  <c r="J303" i="5"/>
  <c r="J304" i="5"/>
  <c r="J305" i="5"/>
  <c r="S305" i="5"/>
  <c r="H305" i="5"/>
  <c r="E305" i="5"/>
  <c r="C305" i="5"/>
  <c r="A305" i="5"/>
  <c r="S304" i="5"/>
  <c r="H304" i="5"/>
  <c r="E304" i="5"/>
  <c r="C304" i="5"/>
  <c r="A304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O301" i="5"/>
  <c r="O304" i="5"/>
  <c r="O305" i="5"/>
  <c r="O302" i="5"/>
  <c r="O303" i="5"/>
  <c r="L360" i="5" l="1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J387" i="5"/>
  <c r="J388" i="5"/>
  <c r="J389" i="5"/>
  <c r="C228" i="1"/>
  <c r="K393" i="5" l="1"/>
  <c r="K394" i="5"/>
  <c r="K395" i="5"/>
  <c r="S193" i="5" l="1"/>
  <c r="O193" i="5"/>
  <c r="H193" i="5"/>
  <c r="E193" i="5"/>
  <c r="C193" i="5"/>
  <c r="A193" i="5"/>
  <c r="C192" i="1"/>
  <c r="S159" i="5" l="1"/>
  <c r="O159" i="5"/>
  <c r="H159" i="5"/>
  <c r="E159" i="5"/>
  <c r="C159" i="5"/>
  <c r="A159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158" i="1"/>
  <c r="C159" i="1"/>
  <c r="C160" i="1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C167" i="1"/>
  <c r="C166" i="1"/>
  <c r="S192" i="5" l="1"/>
  <c r="H192" i="5"/>
  <c r="E192" i="5"/>
  <c r="C192" i="5"/>
  <c r="A192" i="5"/>
  <c r="O192" i="5"/>
  <c r="C191" i="1"/>
  <c r="S190" i="5" l="1"/>
  <c r="O190" i="5"/>
  <c r="H190" i="5"/>
  <c r="E190" i="5"/>
  <c r="C190" i="5"/>
  <c r="A190" i="5"/>
  <c r="S191" i="5"/>
  <c r="H191" i="5"/>
  <c r="E191" i="5"/>
  <c r="C191" i="5"/>
  <c r="A191" i="5"/>
  <c r="E5" i="4"/>
  <c r="D5" i="4"/>
  <c r="C189" i="1"/>
  <c r="O191" i="5"/>
  <c r="C190" i="1"/>
  <c r="S189" i="5" l="1"/>
  <c r="O189" i="5"/>
  <c r="H189" i="5"/>
  <c r="E189" i="5"/>
  <c r="C189" i="5"/>
  <c r="A189" i="5"/>
  <c r="E4" i="4"/>
  <c r="D4" i="4"/>
  <c r="S210" i="5"/>
  <c r="O210" i="5"/>
  <c r="H210" i="5"/>
  <c r="E210" i="5"/>
  <c r="C210" i="5"/>
  <c r="A210" i="5"/>
  <c r="S209" i="5"/>
  <c r="O209" i="5"/>
  <c r="H209" i="5"/>
  <c r="E209" i="5"/>
  <c r="C209" i="5"/>
  <c r="A209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08" i="1"/>
  <c r="C18" i="1"/>
  <c r="C188" i="1"/>
  <c r="C209" i="1"/>
  <c r="S188" i="5" l="1"/>
  <c r="O188" i="5"/>
  <c r="H188" i="5"/>
  <c r="E188" i="5"/>
  <c r="C188" i="5"/>
  <c r="A188" i="5"/>
  <c r="S186" i="5" l="1"/>
  <c r="O186" i="5"/>
  <c r="S187" i="5"/>
  <c r="O187" i="5"/>
  <c r="H187" i="5"/>
  <c r="E187" i="5"/>
  <c r="C187" i="5"/>
  <c r="A187" i="5"/>
  <c r="C187" i="1"/>
  <c r="C186" i="1"/>
  <c r="S208" i="5" l="1"/>
  <c r="O208" i="5"/>
  <c r="H208" i="5"/>
  <c r="E208" i="5"/>
  <c r="C208" i="5"/>
  <c r="A208" i="5"/>
  <c r="H186" i="5" l="1"/>
  <c r="E186" i="5"/>
  <c r="C186" i="5"/>
  <c r="A186" i="5"/>
  <c r="C207" i="1"/>
  <c r="C185" i="1"/>
  <c r="E3" i="4" l="1"/>
  <c r="D3" i="4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C184" i="1"/>
  <c r="S664" i="5" l="1"/>
  <c r="O664" i="5"/>
  <c r="H664" i="5"/>
  <c r="E664" i="5"/>
  <c r="C664" i="5"/>
  <c r="A664" i="5"/>
  <c r="S520" i="5"/>
  <c r="O520" i="5"/>
  <c r="H520" i="5"/>
  <c r="E520" i="5"/>
  <c r="C520" i="5"/>
  <c r="A520" i="5"/>
  <c r="S300" i="5"/>
  <c r="H300" i="5"/>
  <c r="E300" i="5"/>
  <c r="C300" i="5"/>
  <c r="A300" i="5"/>
  <c r="S294" i="5"/>
  <c r="J294" i="5"/>
  <c r="H294" i="5"/>
  <c r="E294" i="5"/>
  <c r="C294" i="5"/>
  <c r="A294" i="5"/>
  <c r="S275" i="5"/>
  <c r="H275" i="5"/>
  <c r="E275" i="5"/>
  <c r="C275" i="5"/>
  <c r="A275" i="5"/>
  <c r="S271" i="5"/>
  <c r="H271" i="5"/>
  <c r="E271" i="5"/>
  <c r="C271" i="5"/>
  <c r="A271" i="5"/>
  <c r="S256" i="5"/>
  <c r="J256" i="5"/>
  <c r="H256" i="5"/>
  <c r="E256" i="5"/>
  <c r="C256" i="5"/>
  <c r="A256" i="5"/>
  <c r="S252" i="5"/>
  <c r="J252" i="5"/>
  <c r="H252" i="5"/>
  <c r="E252" i="5"/>
  <c r="C252" i="5"/>
  <c r="A252" i="5"/>
  <c r="S233" i="5"/>
  <c r="H233" i="5"/>
  <c r="E233" i="5"/>
  <c r="C233" i="5"/>
  <c r="A233" i="5"/>
  <c r="S229" i="5"/>
  <c r="H229" i="5"/>
  <c r="E229" i="5"/>
  <c r="C229" i="5"/>
  <c r="A229" i="5"/>
  <c r="O252" i="5"/>
  <c r="O271" i="5"/>
  <c r="O300" i="5"/>
  <c r="O275" i="5"/>
  <c r="O256" i="5"/>
  <c r="O229" i="5"/>
  <c r="C182" i="1"/>
  <c r="C183" i="1"/>
  <c r="O233" i="5"/>
  <c r="O294" i="5"/>
  <c r="S182" i="5" l="1"/>
  <c r="H182" i="5"/>
  <c r="E182" i="5"/>
  <c r="C182" i="5"/>
  <c r="A182" i="5"/>
  <c r="S181" i="5"/>
  <c r="O181" i="5"/>
  <c r="H181" i="5"/>
  <c r="E181" i="5"/>
  <c r="C181" i="5"/>
  <c r="A181" i="5"/>
  <c r="O182" i="5"/>
  <c r="S690" i="5" l="1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C181" i="1"/>
  <c r="C306" i="1"/>
  <c r="C305" i="1"/>
  <c r="C307" i="1"/>
  <c r="C180" i="1"/>
  <c r="C304" i="1"/>
  <c r="I119" i="5" l="1"/>
  <c r="S58" i="5" l="1"/>
  <c r="O58" i="5"/>
  <c r="H58" i="5"/>
  <c r="E58" i="5"/>
  <c r="C58" i="5"/>
  <c r="A58" i="5"/>
  <c r="S110" i="5"/>
  <c r="O110" i="5"/>
  <c r="H110" i="5"/>
  <c r="E110" i="5"/>
  <c r="C110" i="5"/>
  <c r="A110" i="5"/>
  <c r="C57" i="1"/>
  <c r="C109" i="1"/>
  <c r="S61" i="5" l="1"/>
  <c r="H61" i="5"/>
  <c r="E61" i="5"/>
  <c r="C61" i="5"/>
  <c r="A61" i="5"/>
  <c r="O61" i="5"/>
  <c r="S116" i="5" l="1"/>
  <c r="O116" i="5"/>
  <c r="H116" i="5"/>
  <c r="E116" i="5"/>
  <c r="C116" i="5"/>
  <c r="A116" i="5"/>
  <c r="C115" i="1"/>
  <c r="C60" i="1"/>
  <c r="O117" i="5" l="1"/>
  <c r="H117" i="5"/>
  <c r="E117" i="5"/>
  <c r="C117" i="5"/>
  <c r="A117" i="5"/>
  <c r="S117" i="5"/>
  <c r="C116" i="1"/>
  <c r="S180" i="5" l="1"/>
  <c r="O180" i="5"/>
  <c r="H180" i="5"/>
  <c r="E180" i="5"/>
  <c r="C180" i="5"/>
  <c r="A180" i="5"/>
  <c r="S179" i="5" l="1"/>
  <c r="O179" i="5"/>
  <c r="H179" i="5"/>
  <c r="E179" i="5"/>
  <c r="C179" i="5"/>
  <c r="A179" i="5"/>
  <c r="S178" i="5"/>
  <c r="O178" i="5"/>
  <c r="H178" i="5"/>
  <c r="E178" i="5"/>
  <c r="C178" i="5"/>
  <c r="A178" i="5"/>
  <c r="C178" i="1"/>
  <c r="C177" i="1"/>
  <c r="C179" i="1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I144" i="5" l="1"/>
  <c r="I145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C144" i="1"/>
  <c r="C143" i="1"/>
  <c r="C314" i="1"/>
  <c r="C313" i="1"/>
  <c r="C315" i="1"/>
  <c r="C31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4" i="5" l="1"/>
  <c r="O164" i="5"/>
  <c r="H164" i="5"/>
  <c r="E164" i="5"/>
  <c r="C164" i="5"/>
  <c r="A164" i="5"/>
  <c r="C163" i="1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S127" i="5" l="1"/>
  <c r="S211" i="5"/>
  <c r="S206" i="5"/>
  <c r="S205" i="5"/>
  <c r="S204" i="5"/>
  <c r="S175" i="5"/>
  <c r="S174" i="5"/>
  <c r="S173" i="5"/>
  <c r="S172" i="5"/>
  <c r="S171" i="5"/>
  <c r="S170" i="5"/>
  <c r="S169" i="5"/>
  <c r="S166" i="5"/>
  <c r="S165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299" i="5"/>
  <c r="S298" i="5"/>
  <c r="S297" i="5"/>
  <c r="S296" i="5"/>
  <c r="S295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4" i="5"/>
  <c r="S273" i="5"/>
  <c r="S272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5" i="5"/>
  <c r="S254" i="5"/>
  <c r="S253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2" i="5"/>
  <c r="S231" i="5"/>
  <c r="S230" i="5"/>
  <c r="S228" i="5"/>
  <c r="S396" i="5"/>
  <c r="S395" i="5"/>
  <c r="S394" i="5"/>
  <c r="S393" i="5"/>
  <c r="S392" i="5"/>
  <c r="S391" i="5"/>
  <c r="S390" i="5"/>
  <c r="S389" i="5"/>
  <c r="O174" i="5"/>
  <c r="H174" i="5"/>
  <c r="E174" i="5"/>
  <c r="C174" i="5"/>
  <c r="A174" i="5"/>
  <c r="C175" i="1"/>
  <c r="C174" i="1"/>
  <c r="C176" i="1"/>
  <c r="O175" i="5" l="1"/>
  <c r="H175" i="5" l="1"/>
  <c r="E175" i="5"/>
  <c r="C175" i="5"/>
  <c r="A175" i="5"/>
  <c r="C173" i="1"/>
  <c r="O173" i="5" l="1"/>
  <c r="H173" i="5"/>
  <c r="E173" i="5"/>
  <c r="C173" i="5"/>
  <c r="A173" i="5"/>
  <c r="S109" i="5" l="1"/>
  <c r="O109" i="5"/>
  <c r="H109" i="5"/>
  <c r="E109" i="5"/>
  <c r="C109" i="5"/>
  <c r="A109" i="5"/>
  <c r="C108" i="1"/>
  <c r="C172" i="1"/>
  <c r="I60" i="5" l="1"/>
  <c r="S60" i="5"/>
  <c r="H60" i="5"/>
  <c r="E60" i="5"/>
  <c r="C60" i="5"/>
  <c r="A60" i="5"/>
  <c r="O60" i="5"/>
  <c r="C59" i="1"/>
  <c r="S59" i="5" l="1"/>
  <c r="O59" i="5"/>
  <c r="H59" i="5"/>
  <c r="E59" i="5"/>
  <c r="C59" i="5"/>
  <c r="A59" i="5"/>
  <c r="S119" i="5" l="1"/>
  <c r="O119" i="5"/>
  <c r="H119" i="5"/>
  <c r="E119" i="5"/>
  <c r="C119" i="5"/>
  <c r="A119" i="5"/>
  <c r="C58" i="1"/>
  <c r="S120" i="5" l="1"/>
  <c r="O120" i="5"/>
  <c r="H120" i="5"/>
  <c r="E120" i="5"/>
  <c r="C120" i="5"/>
  <c r="A120" i="5"/>
  <c r="C118" i="1"/>
  <c r="S71" i="5" l="1"/>
  <c r="O71" i="5"/>
  <c r="H71" i="5"/>
  <c r="E71" i="5"/>
  <c r="C71" i="5"/>
  <c r="A71" i="5"/>
  <c r="S70" i="5"/>
  <c r="O70" i="5"/>
  <c r="H70" i="5"/>
  <c r="E70" i="5"/>
  <c r="C70" i="5"/>
  <c r="A70" i="5"/>
  <c r="C69" i="1"/>
  <c r="C119" i="1"/>
  <c r="C70" i="1"/>
  <c r="S95" i="5" l="1"/>
  <c r="O95" i="5"/>
  <c r="H95" i="5"/>
  <c r="E95" i="5"/>
  <c r="C95" i="5"/>
  <c r="A95" i="5"/>
  <c r="S102" i="5" l="1"/>
  <c r="O102" i="5"/>
  <c r="H102" i="5"/>
  <c r="E102" i="5"/>
  <c r="C102" i="5"/>
  <c r="A102" i="5"/>
  <c r="S100" i="5"/>
  <c r="O100" i="5"/>
  <c r="H100" i="5"/>
  <c r="E100" i="5"/>
  <c r="C100" i="5"/>
  <c r="A100" i="5"/>
  <c r="C100" i="1"/>
  <c r="C94" i="1"/>
  <c r="C101" i="1"/>
  <c r="S115" i="5" l="1"/>
  <c r="O115" i="5"/>
  <c r="H115" i="5"/>
  <c r="E115" i="5"/>
  <c r="C115" i="5"/>
  <c r="A115" i="5"/>
  <c r="C114" i="1"/>
  <c r="S140" i="5" l="1"/>
  <c r="O140" i="5"/>
  <c r="H140" i="5"/>
  <c r="E140" i="5"/>
  <c r="C140" i="5"/>
  <c r="A140" i="5"/>
  <c r="O127" i="5" l="1"/>
  <c r="H127" i="5"/>
  <c r="E127" i="5"/>
  <c r="C127" i="5"/>
  <c r="A127" i="5"/>
  <c r="C139" i="1"/>
  <c r="C126" i="1"/>
  <c r="S126" i="5" l="1"/>
  <c r="O126" i="5"/>
  <c r="H126" i="5"/>
  <c r="E126" i="5"/>
  <c r="C126" i="5"/>
  <c r="A126" i="5"/>
  <c r="C124" i="1"/>
  <c r="S108" i="5" l="1"/>
  <c r="O108" i="5"/>
  <c r="H108" i="5"/>
  <c r="E108" i="5"/>
  <c r="C108" i="5"/>
  <c r="A108" i="5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107" i="1"/>
  <c r="S45" i="5" l="1"/>
  <c r="O45" i="5"/>
  <c r="H45" i="5"/>
  <c r="E45" i="5"/>
  <c r="C45" i="5"/>
  <c r="A45" i="5"/>
  <c r="C90" i="1"/>
  <c r="C44" i="1"/>
  <c r="S97" i="5" l="1"/>
  <c r="O97" i="5"/>
  <c r="H97" i="5"/>
  <c r="E97" i="5"/>
  <c r="C97" i="5"/>
  <c r="A97" i="5"/>
  <c r="C96" i="1"/>
  <c r="S66" i="5" l="1"/>
  <c r="O66" i="5"/>
  <c r="H66" i="5"/>
  <c r="E66" i="5"/>
  <c r="C66" i="5"/>
  <c r="A66" i="5"/>
  <c r="S51" i="5" l="1"/>
  <c r="O51" i="5"/>
  <c r="H51" i="5"/>
  <c r="E51" i="5"/>
  <c r="C51" i="5"/>
  <c r="A51" i="5"/>
  <c r="C82" i="1"/>
  <c r="C65" i="1"/>
  <c r="S129" i="5" l="1"/>
  <c r="O129" i="5"/>
  <c r="H129" i="5"/>
  <c r="E129" i="5"/>
  <c r="C129" i="5"/>
  <c r="A129" i="5"/>
  <c r="S88" i="5"/>
  <c r="O88" i="5"/>
  <c r="H88" i="5"/>
  <c r="E88" i="5"/>
  <c r="C88" i="5"/>
  <c r="A88" i="5"/>
  <c r="C128" i="1"/>
  <c r="C50" i="1"/>
  <c r="H172" i="5" l="1"/>
  <c r="E172" i="5"/>
  <c r="C172" i="5"/>
  <c r="A172" i="5"/>
  <c r="O172" i="5"/>
  <c r="C87" i="1"/>
  <c r="C17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4" i="1"/>
  <c r="C23" i="1"/>
  <c r="C19" i="1"/>
  <c r="C22" i="1"/>
  <c r="O206" i="5" l="1"/>
  <c r="H206" i="5"/>
  <c r="E206" i="5"/>
  <c r="C206" i="5"/>
  <c r="A206" i="5"/>
  <c r="O205" i="5"/>
  <c r="H205" i="5"/>
  <c r="E205" i="5"/>
  <c r="C205" i="5"/>
  <c r="A205" i="5"/>
  <c r="C205" i="1"/>
  <c r="C204" i="1"/>
  <c r="O204" i="5" l="1"/>
  <c r="H204" i="5"/>
  <c r="E204" i="5"/>
  <c r="C204" i="5"/>
  <c r="A204" i="5"/>
  <c r="O171" i="5" l="1"/>
  <c r="H171" i="5"/>
  <c r="E171" i="5"/>
  <c r="C171" i="5"/>
  <c r="A171" i="5"/>
  <c r="O170" i="5"/>
  <c r="H170" i="5"/>
  <c r="E170" i="5"/>
  <c r="C170" i="5"/>
  <c r="A170" i="5"/>
  <c r="O169" i="5"/>
  <c r="H169" i="5"/>
  <c r="E169" i="5"/>
  <c r="C169" i="5"/>
  <c r="A169" i="5"/>
  <c r="C203" i="1"/>
  <c r="C169" i="1"/>
  <c r="C170" i="1"/>
  <c r="O166" i="5" l="1"/>
  <c r="H166" i="5"/>
  <c r="E166" i="5"/>
  <c r="C166" i="5"/>
  <c r="A166" i="5"/>
  <c r="O165" i="5"/>
  <c r="H165" i="5"/>
  <c r="E165" i="5"/>
  <c r="C165" i="5"/>
  <c r="A165" i="5"/>
  <c r="C168" i="1"/>
  <c r="C165" i="1"/>
  <c r="S163" i="5" l="1"/>
  <c r="O163" i="5"/>
  <c r="H163" i="5"/>
  <c r="E163" i="5"/>
  <c r="C163" i="5"/>
  <c r="A163" i="5"/>
  <c r="S162" i="5"/>
  <c r="O162" i="5"/>
  <c r="H162" i="5"/>
  <c r="E162" i="5"/>
  <c r="C162" i="5"/>
  <c r="A162" i="5"/>
  <c r="C164" i="1"/>
  <c r="C162" i="1"/>
  <c r="S152" i="5" l="1"/>
  <c r="O152" i="5"/>
  <c r="H152" i="5"/>
  <c r="E152" i="5"/>
  <c r="C152" i="5"/>
  <c r="A152" i="5"/>
  <c r="C161" i="1"/>
  <c r="C151" i="1"/>
  <c r="L399" i="5" l="1"/>
  <c r="I33" i="5" l="1"/>
  <c r="S158" i="5" l="1"/>
  <c r="H158" i="5"/>
  <c r="E158" i="5"/>
  <c r="C158" i="5"/>
  <c r="A158" i="5"/>
  <c r="O158" i="5"/>
  <c r="C157" i="1"/>
  <c r="O156" i="5" l="1"/>
  <c r="S156" i="5"/>
  <c r="H156" i="5"/>
  <c r="E156" i="5"/>
  <c r="A156" i="5"/>
  <c r="C156" i="5"/>
  <c r="E2" i="4"/>
  <c r="D2" i="4"/>
  <c r="S157" i="5"/>
  <c r="H157" i="5"/>
  <c r="E157" i="5"/>
  <c r="C157" i="5"/>
  <c r="A157" i="5"/>
  <c r="C155" i="1"/>
  <c r="C156" i="1"/>
  <c r="O157" i="5"/>
  <c r="S33" i="5" l="1"/>
  <c r="O33" i="5"/>
  <c r="H33" i="5"/>
  <c r="E33" i="5"/>
  <c r="C33" i="5"/>
  <c r="A33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C32" i="1"/>
  <c r="J270" i="5" l="1"/>
  <c r="J271" i="5" s="1"/>
  <c r="H270" i="5"/>
  <c r="E270" i="5"/>
  <c r="C270" i="5"/>
  <c r="A270" i="5"/>
  <c r="J269" i="5"/>
  <c r="H269" i="5"/>
  <c r="E269" i="5"/>
  <c r="C269" i="5"/>
  <c r="A269" i="5"/>
  <c r="J257" i="5"/>
  <c r="J258" i="5"/>
  <c r="J259" i="5"/>
  <c r="J260" i="5"/>
  <c r="J261" i="5"/>
  <c r="J262" i="5"/>
  <c r="J263" i="5"/>
  <c r="J264" i="5"/>
  <c r="J265" i="5"/>
  <c r="H265" i="5"/>
  <c r="E265" i="5"/>
  <c r="C265" i="5"/>
  <c r="A265" i="5"/>
  <c r="H264" i="5"/>
  <c r="E264" i="5"/>
  <c r="C264" i="5"/>
  <c r="A264" i="5"/>
  <c r="H263" i="5"/>
  <c r="E263" i="5"/>
  <c r="C263" i="5"/>
  <c r="A263" i="5"/>
  <c r="H262" i="5"/>
  <c r="E262" i="5"/>
  <c r="C262" i="5"/>
  <c r="A262" i="5"/>
  <c r="O265" i="5"/>
  <c r="O262" i="5"/>
  <c r="O264" i="5"/>
  <c r="O263" i="5"/>
  <c r="O269" i="5"/>
  <c r="O270" i="5"/>
  <c r="J272" i="5" l="1"/>
  <c r="J273" i="5"/>
  <c r="J274" i="5"/>
  <c r="J275" i="5" s="1"/>
  <c r="J266" i="5"/>
  <c r="J267" i="5"/>
  <c r="J268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3" i="5"/>
  <c r="J254" i="5"/>
  <c r="J255" i="5"/>
  <c r="J469" i="5" l="1"/>
  <c r="J470" i="5"/>
  <c r="J471" i="5"/>
  <c r="J472" i="5"/>
  <c r="J473" i="5"/>
  <c r="J463" i="5"/>
  <c r="J462" i="5"/>
  <c r="J461" i="5"/>
  <c r="J460" i="5"/>
  <c r="J459" i="5"/>
  <c r="J458" i="5"/>
  <c r="J457" i="5"/>
  <c r="J456" i="5"/>
  <c r="J455" i="5"/>
  <c r="J276" i="5" l="1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5" i="5"/>
  <c r="J296" i="5"/>
  <c r="J29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5" i="5" l="1"/>
  <c r="O155" i="5"/>
  <c r="H155" i="5"/>
  <c r="E155" i="5"/>
  <c r="C155" i="5"/>
  <c r="A155" i="5"/>
  <c r="S154" i="5" l="1"/>
  <c r="O154" i="5"/>
  <c r="H154" i="5"/>
  <c r="E154" i="5"/>
  <c r="C154" i="5"/>
  <c r="A154" i="5"/>
  <c r="C154" i="1"/>
  <c r="S153" i="5" l="1"/>
  <c r="O153" i="5"/>
  <c r="H153" i="5"/>
  <c r="E153" i="5"/>
  <c r="C153" i="5"/>
  <c r="A153" i="5"/>
  <c r="C153" i="1"/>
  <c r="J571" i="5" l="1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C152" i="1"/>
  <c r="O645" i="5" l="1"/>
  <c r="A640" i="5" l="1"/>
  <c r="C640" i="5"/>
  <c r="E640" i="5"/>
  <c r="H640" i="5"/>
  <c r="O640" i="5"/>
  <c r="S640" i="5"/>
  <c r="J628" i="5" l="1"/>
  <c r="J629" i="5"/>
  <c r="J630" i="5"/>
  <c r="J631" i="5"/>
  <c r="J632" i="5"/>
  <c r="L400" i="5" l="1"/>
  <c r="L401" i="5"/>
  <c r="S556" i="5"/>
  <c r="O556" i="5"/>
  <c r="H556" i="5"/>
  <c r="E556" i="5"/>
  <c r="C556" i="5"/>
  <c r="A556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5" i="5"/>
  <c r="O555" i="5"/>
  <c r="H555" i="5"/>
  <c r="E555" i="5"/>
  <c r="C555" i="5"/>
  <c r="A555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1" i="5"/>
  <c r="O151" i="5"/>
  <c r="H151" i="5"/>
  <c r="E151" i="5"/>
  <c r="C151" i="5"/>
  <c r="A151" i="5"/>
  <c r="J496" i="5"/>
  <c r="J495" i="5" s="1"/>
  <c r="J494" i="5" s="1"/>
  <c r="J493" i="5" s="1"/>
  <c r="C150" i="1"/>
  <c r="C6" i="1"/>
  <c r="C5" i="1"/>
  <c r="C13" i="1"/>
  <c r="C12" i="1"/>
  <c r="C14" i="1"/>
  <c r="C7" i="1"/>
  <c r="L474" i="5" l="1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K418" i="5" l="1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O377" i="5" l="1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H274" i="5" l="1"/>
  <c r="E274" i="5"/>
  <c r="C274" i="5"/>
  <c r="A274" i="5"/>
  <c r="H273" i="5"/>
  <c r="E273" i="5"/>
  <c r="C273" i="5"/>
  <c r="A273" i="5"/>
  <c r="O273" i="5"/>
  <c r="O274" i="5"/>
  <c r="H255" i="5" l="1"/>
  <c r="E255" i="5"/>
  <c r="C255" i="5"/>
  <c r="A255" i="5"/>
  <c r="H254" i="5"/>
  <c r="E254" i="5"/>
  <c r="C254" i="5"/>
  <c r="A254" i="5"/>
  <c r="O254" i="5"/>
  <c r="O255" i="5"/>
  <c r="S12" i="5" l="1"/>
  <c r="O12" i="5"/>
  <c r="H12" i="5"/>
  <c r="E12" i="5"/>
  <c r="C12" i="5"/>
  <c r="A12" i="5"/>
  <c r="C11" i="1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3" i="5" l="1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C299" i="1"/>
  <c r="C298" i="1"/>
  <c r="C300" i="1"/>
  <c r="S632" i="5" l="1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16" i="5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O613" i="5"/>
  <c r="H613" i="5"/>
  <c r="E613" i="5"/>
  <c r="C613" i="5"/>
  <c r="A613" i="5"/>
  <c r="O612" i="5"/>
  <c r="H612" i="5"/>
  <c r="E612" i="5"/>
  <c r="C612" i="5"/>
  <c r="A612" i="5"/>
  <c r="O611" i="5"/>
  <c r="H611" i="5"/>
  <c r="E611" i="5"/>
  <c r="C611" i="5"/>
  <c r="A611" i="5"/>
  <c r="S407" i="5"/>
  <c r="O401" i="5"/>
  <c r="H401" i="5"/>
  <c r="E401" i="5"/>
  <c r="C401" i="5"/>
  <c r="A401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S401" i="5"/>
  <c r="O395" i="5"/>
  <c r="H395" i="5"/>
  <c r="E395" i="5"/>
  <c r="C395" i="5"/>
  <c r="A395" i="5"/>
  <c r="S400" i="5"/>
  <c r="O394" i="5"/>
  <c r="H394" i="5"/>
  <c r="E394" i="5"/>
  <c r="C394" i="5"/>
  <c r="A394" i="5"/>
  <c r="S399" i="5"/>
  <c r="O393" i="5"/>
  <c r="H393" i="5"/>
  <c r="E393" i="5"/>
  <c r="C393" i="5"/>
  <c r="A393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S612" i="5"/>
  <c r="S611" i="5"/>
  <c r="C242" i="1"/>
  <c r="O616" i="5"/>
  <c r="C240" i="1"/>
  <c r="C290" i="1"/>
  <c r="C286" i="1"/>
  <c r="C285" i="1"/>
  <c r="O615" i="5"/>
  <c r="S613" i="5"/>
  <c r="C244" i="1"/>
  <c r="O614" i="5"/>
  <c r="O383" i="5" l="1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C231" i="1"/>
  <c r="C224" i="1"/>
  <c r="C235" i="1"/>
  <c r="C223" i="1"/>
  <c r="C230" i="1"/>
  <c r="C238" i="1"/>
  <c r="C236" i="1"/>
  <c r="C220" i="1"/>
  <c r="C237" i="1"/>
  <c r="C219" i="1"/>
  <c r="C232" i="1"/>
  <c r="C221" i="1"/>
  <c r="C234" i="1"/>
  <c r="C222" i="1"/>
  <c r="A692" i="5" l="1"/>
  <c r="C692" i="5"/>
  <c r="E692" i="5"/>
  <c r="H692" i="5"/>
  <c r="O692" i="5"/>
  <c r="S692" i="5"/>
  <c r="S638" i="5"/>
  <c r="O638" i="5"/>
  <c r="H638" i="5"/>
  <c r="E638" i="5"/>
  <c r="C638" i="5"/>
  <c r="A638" i="5"/>
  <c r="O392" i="5" l="1"/>
  <c r="H392" i="5"/>
  <c r="E392" i="5"/>
  <c r="C392" i="5"/>
  <c r="A392" i="5"/>
  <c r="O391" i="5"/>
  <c r="H391" i="5"/>
  <c r="E391" i="5"/>
  <c r="C391" i="5"/>
  <c r="A391" i="5"/>
  <c r="O386" i="5"/>
  <c r="H386" i="5"/>
  <c r="E386" i="5"/>
  <c r="C386" i="5"/>
  <c r="A386" i="5"/>
  <c r="O385" i="5"/>
  <c r="H385" i="5"/>
  <c r="E385" i="5"/>
  <c r="C385" i="5"/>
  <c r="A385" i="5"/>
  <c r="I28" i="5" l="1"/>
  <c r="S137" i="5" l="1"/>
  <c r="O137" i="5"/>
  <c r="H137" i="5"/>
  <c r="E137" i="5"/>
  <c r="C137" i="5"/>
  <c r="A137" i="5"/>
  <c r="C136" i="1"/>
  <c r="S133" i="5" l="1"/>
  <c r="O133" i="5"/>
  <c r="H133" i="5"/>
  <c r="E133" i="5"/>
  <c r="C133" i="5"/>
  <c r="A133" i="5"/>
  <c r="S130" i="5"/>
  <c r="O130" i="5"/>
  <c r="H130" i="5"/>
  <c r="E130" i="5"/>
  <c r="C130" i="5"/>
  <c r="A130" i="5"/>
  <c r="S125" i="5"/>
  <c r="O125" i="5"/>
  <c r="H125" i="5"/>
  <c r="E125" i="5"/>
  <c r="C125" i="5"/>
  <c r="A125" i="5"/>
  <c r="S123" i="5"/>
  <c r="O123" i="5"/>
  <c r="H123" i="5"/>
  <c r="E123" i="5"/>
  <c r="C123" i="5"/>
  <c r="A123" i="5"/>
  <c r="S118" i="5"/>
  <c r="O118" i="5"/>
  <c r="H118" i="5"/>
  <c r="E118" i="5"/>
  <c r="C118" i="5"/>
  <c r="A118" i="5"/>
  <c r="S114" i="5"/>
  <c r="O114" i="5"/>
  <c r="H114" i="5"/>
  <c r="E114" i="5"/>
  <c r="C114" i="5"/>
  <c r="A114" i="5"/>
  <c r="S107" i="5"/>
  <c r="O107" i="5"/>
  <c r="H107" i="5"/>
  <c r="E107" i="5"/>
  <c r="C107" i="5"/>
  <c r="A107" i="5"/>
  <c r="S101" i="5"/>
  <c r="O101" i="5"/>
  <c r="H101" i="5"/>
  <c r="E101" i="5"/>
  <c r="C101" i="5"/>
  <c r="A101" i="5"/>
  <c r="S99" i="5"/>
  <c r="O99" i="5"/>
  <c r="H99" i="5"/>
  <c r="E99" i="5"/>
  <c r="C99" i="5"/>
  <c r="A99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7" i="5"/>
  <c r="O77" i="5"/>
  <c r="H77" i="5"/>
  <c r="E77" i="5"/>
  <c r="C77" i="5"/>
  <c r="A77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C129" i="1"/>
  <c r="C84" i="1"/>
  <c r="C86" i="1"/>
  <c r="C99" i="1"/>
  <c r="C117" i="1"/>
  <c r="C132" i="1"/>
  <c r="C113" i="1"/>
  <c r="C125" i="1"/>
  <c r="C76" i="1"/>
  <c r="C89" i="1"/>
  <c r="C95" i="1"/>
  <c r="C75" i="1"/>
  <c r="C122" i="1"/>
  <c r="C98" i="1"/>
  <c r="C74" i="1"/>
  <c r="C72" i="1"/>
  <c r="C93" i="1"/>
  <c r="C97" i="1"/>
  <c r="C106" i="1"/>
  <c r="S69" i="5" l="1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2" i="5" l="1"/>
  <c r="O62" i="5"/>
  <c r="H62" i="5"/>
  <c r="E62" i="5"/>
  <c r="C62" i="5"/>
  <c r="A62" i="5"/>
  <c r="S57" i="5"/>
  <c r="O57" i="5"/>
  <c r="H57" i="5"/>
  <c r="E57" i="5"/>
  <c r="C57" i="5"/>
  <c r="A57" i="5"/>
  <c r="S54" i="5"/>
  <c r="O54" i="5"/>
  <c r="H54" i="5"/>
  <c r="E54" i="5"/>
  <c r="C54" i="5"/>
  <c r="A54" i="5"/>
  <c r="S50" i="5"/>
  <c r="O50" i="5"/>
  <c r="H50" i="5"/>
  <c r="E50" i="5"/>
  <c r="C50" i="5"/>
  <c r="A50" i="5"/>
  <c r="S44" i="5"/>
  <c r="O44" i="5"/>
  <c r="H44" i="5"/>
  <c r="E44" i="5"/>
  <c r="C44" i="5"/>
  <c r="A44" i="5"/>
  <c r="C68" i="1"/>
  <c r="C64" i="1"/>
  <c r="C66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56" i="1"/>
  <c r="C41" i="1"/>
  <c r="C53" i="1"/>
  <c r="C61" i="1"/>
  <c r="C39" i="1"/>
  <c r="C49" i="1"/>
  <c r="S39" i="5" l="1"/>
  <c r="O39" i="5"/>
  <c r="H39" i="5"/>
  <c r="E39" i="5"/>
  <c r="C39" i="5"/>
  <c r="A39" i="5"/>
  <c r="C38" i="1"/>
  <c r="I493" i="5" l="1"/>
  <c r="I494" i="5"/>
  <c r="O431" i="5" l="1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S420" i="5"/>
  <c r="S431" i="5"/>
  <c r="S422" i="5"/>
  <c r="S429" i="5"/>
  <c r="S421" i="5"/>
  <c r="S430" i="5"/>
  <c r="I495" i="5" l="1"/>
  <c r="I496" i="5" l="1"/>
  <c r="I497" i="5" l="1"/>
  <c r="O398" i="5" l="1"/>
  <c r="H398" i="5"/>
  <c r="E398" i="5"/>
  <c r="C398" i="5"/>
  <c r="A398" i="5"/>
  <c r="O397" i="5"/>
  <c r="H397" i="5"/>
  <c r="E397" i="5"/>
  <c r="C397" i="5"/>
  <c r="A39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8" i="1"/>
  <c r="C25" i="1"/>
  <c r="C2" i="1"/>
  <c r="S26" i="5" l="1"/>
  <c r="O26" i="5"/>
  <c r="H26" i="5"/>
  <c r="E26" i="5"/>
  <c r="C26" i="5"/>
  <c r="A26" i="5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H691" i="5" l="1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39" i="5"/>
  <c r="H637" i="5"/>
  <c r="H636" i="5"/>
  <c r="H635" i="5"/>
  <c r="H634" i="5"/>
  <c r="H633" i="5"/>
  <c r="H627" i="5"/>
  <c r="H626" i="5"/>
  <c r="H625" i="5"/>
  <c r="H624" i="5"/>
  <c r="H623" i="5"/>
  <c r="H622" i="5"/>
  <c r="H621" i="5"/>
  <c r="H620" i="5"/>
  <c r="H619" i="5"/>
  <c r="H618" i="5"/>
  <c r="H617" i="5"/>
  <c r="H610" i="5"/>
  <c r="H609" i="5"/>
  <c r="H608" i="5"/>
  <c r="H607" i="5"/>
  <c r="H606" i="5"/>
  <c r="H605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4" i="5"/>
  <c r="H551" i="5"/>
  <c r="H550" i="5"/>
  <c r="H549" i="5"/>
  <c r="H517" i="5"/>
  <c r="H516" i="5"/>
  <c r="H515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28" i="5"/>
  <c r="H427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396" i="5"/>
  <c r="H390" i="5"/>
  <c r="H384" i="5"/>
  <c r="H350" i="5"/>
  <c r="H349" i="5"/>
  <c r="H348" i="5"/>
  <c r="H347" i="5"/>
  <c r="H346" i="5"/>
  <c r="H345" i="5"/>
  <c r="H344" i="5"/>
  <c r="H343" i="5"/>
  <c r="H342" i="5"/>
  <c r="H314" i="5"/>
  <c r="H313" i="5"/>
  <c r="H312" i="5"/>
  <c r="H311" i="5"/>
  <c r="H310" i="5"/>
  <c r="H309" i="5"/>
  <c r="H308" i="5"/>
  <c r="H307" i="5"/>
  <c r="H306" i="5"/>
  <c r="H299" i="5"/>
  <c r="H298" i="5"/>
  <c r="H297" i="5"/>
  <c r="H296" i="5"/>
  <c r="H295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2" i="5"/>
  <c r="H268" i="5"/>
  <c r="H267" i="5"/>
  <c r="H266" i="5"/>
  <c r="H261" i="5"/>
  <c r="H260" i="5"/>
  <c r="H259" i="5"/>
  <c r="H258" i="5"/>
  <c r="H257" i="5"/>
  <c r="H253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2" i="5"/>
  <c r="H231" i="5"/>
  <c r="H230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150" i="5"/>
  <c r="H149" i="5"/>
  <c r="H148" i="5"/>
  <c r="H147" i="5"/>
  <c r="H146" i="5"/>
  <c r="H34" i="5"/>
  <c r="H32" i="5"/>
  <c r="H28" i="5"/>
  <c r="G5" i="6"/>
  <c r="G4" i="6"/>
  <c r="G3" i="6"/>
  <c r="G2" i="6"/>
  <c r="G8" i="6"/>
  <c r="G7" i="6"/>
  <c r="S691" i="5"/>
  <c r="O691" i="5"/>
  <c r="E691" i="5"/>
  <c r="C691" i="5"/>
  <c r="A691" i="5"/>
  <c r="E2" i="6"/>
  <c r="C3" i="6"/>
  <c r="C2" i="6"/>
  <c r="E3" i="6"/>
  <c r="C311" i="1"/>
  <c r="C4" i="6"/>
  <c r="C310" i="1"/>
  <c r="E5" i="6"/>
  <c r="C5" i="6"/>
  <c r="E4" i="6"/>
  <c r="S655" i="5" l="1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22" i="5"/>
  <c r="O622" i="5"/>
  <c r="E622" i="5"/>
  <c r="C622" i="5"/>
  <c r="A622" i="5"/>
  <c r="S621" i="5"/>
  <c r="O621" i="5"/>
  <c r="E621" i="5"/>
  <c r="C621" i="5"/>
  <c r="A621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S610" i="5"/>
  <c r="E610" i="5"/>
  <c r="C610" i="5"/>
  <c r="A610" i="5"/>
  <c r="S609" i="5"/>
  <c r="E609" i="5"/>
  <c r="C609" i="5"/>
  <c r="A609" i="5"/>
  <c r="S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S595" i="5"/>
  <c r="S596" i="5"/>
  <c r="S597" i="5"/>
  <c r="S599" i="5"/>
  <c r="S598" i="5"/>
  <c r="C308" i="1"/>
  <c r="C297" i="1"/>
  <c r="C279" i="1"/>
  <c r="O609" i="5"/>
  <c r="O610" i="5"/>
  <c r="C288" i="1"/>
  <c r="C287" i="1"/>
  <c r="S605" i="5"/>
  <c r="S606" i="5"/>
  <c r="C281" i="1"/>
  <c r="C309" i="1"/>
  <c r="S607" i="5"/>
  <c r="O608" i="5"/>
  <c r="C280" i="1"/>
  <c r="S650" i="5" l="1"/>
  <c r="S649" i="5"/>
  <c r="S648" i="5"/>
  <c r="S647" i="5"/>
  <c r="S646" i="5"/>
  <c r="S645" i="5"/>
  <c r="S644" i="5"/>
  <c r="S643" i="5"/>
  <c r="S642" i="5"/>
  <c r="S641" i="5"/>
  <c r="S639" i="5"/>
  <c r="S637" i="5"/>
  <c r="S636" i="5"/>
  <c r="S635" i="5"/>
  <c r="S634" i="5"/>
  <c r="S633" i="5"/>
  <c r="S627" i="5"/>
  <c r="S626" i="5"/>
  <c r="S625" i="5"/>
  <c r="S624" i="5"/>
  <c r="S623" i="5"/>
  <c r="S594" i="5"/>
  <c r="S593" i="5"/>
  <c r="S592" i="5"/>
  <c r="S591" i="5"/>
  <c r="S590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4" i="5"/>
  <c r="S551" i="5"/>
  <c r="S550" i="5"/>
  <c r="S549" i="5"/>
  <c r="S517" i="5"/>
  <c r="S516" i="5"/>
  <c r="S515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73" i="5"/>
  <c r="S472" i="5"/>
  <c r="S471" i="5"/>
  <c r="S470" i="5"/>
  <c r="S469" i="5"/>
  <c r="S463" i="5"/>
  <c r="S462" i="5"/>
  <c r="S461" i="5"/>
  <c r="S460" i="5"/>
  <c r="S459" i="5"/>
  <c r="S458" i="5"/>
  <c r="S457" i="5"/>
  <c r="S456" i="5"/>
  <c r="S455" i="5"/>
  <c r="S417" i="5"/>
  <c r="S416" i="5"/>
  <c r="S415" i="5"/>
  <c r="S414" i="5"/>
  <c r="S413" i="5"/>
  <c r="S412" i="5"/>
  <c r="S411" i="5"/>
  <c r="S410" i="5"/>
  <c r="S409" i="5"/>
  <c r="S408" i="5"/>
  <c r="S404" i="5"/>
  <c r="S403" i="5"/>
  <c r="S402" i="5"/>
  <c r="S398" i="5"/>
  <c r="S397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150" i="5"/>
  <c r="S148" i="5"/>
  <c r="S147" i="5"/>
  <c r="S34" i="5"/>
  <c r="S32" i="5"/>
  <c r="O650" i="5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E645" i="5"/>
  <c r="C645" i="5"/>
  <c r="A645" i="5"/>
  <c r="S427" i="5"/>
  <c r="S485" i="5"/>
  <c r="S486" i="5"/>
  <c r="S478" i="5"/>
  <c r="S487" i="5"/>
  <c r="S483" i="5"/>
  <c r="S418" i="5"/>
  <c r="S419" i="5"/>
  <c r="S476" i="5"/>
  <c r="S484" i="5"/>
  <c r="S428" i="5"/>
  <c r="S474" i="5"/>
  <c r="S475" i="5"/>
  <c r="S477" i="5"/>
  <c r="S491" i="5"/>
  <c r="S448" i="5"/>
  <c r="S447" i="5"/>
  <c r="S468" i="5"/>
  <c r="S149" i="5"/>
  <c r="S450" i="5"/>
  <c r="S588" i="5"/>
  <c r="S454" i="5"/>
  <c r="S452" i="5"/>
  <c r="S589" i="5"/>
  <c r="S465" i="5"/>
  <c r="S489" i="5"/>
  <c r="S451" i="5"/>
  <c r="S466" i="5"/>
  <c r="S490" i="5"/>
  <c r="S464" i="5"/>
  <c r="S446" i="5"/>
  <c r="S587" i="5"/>
  <c r="S146" i="5"/>
  <c r="S453" i="5"/>
  <c r="S492" i="5"/>
  <c r="S449" i="5"/>
  <c r="S585" i="5"/>
  <c r="S488" i="5"/>
  <c r="S586" i="5"/>
  <c r="S467" i="5"/>
  <c r="O644" i="5" l="1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O639" i="5"/>
  <c r="E639" i="5"/>
  <c r="C639" i="5"/>
  <c r="A639" i="5"/>
  <c r="C292" i="1"/>
  <c r="C291" i="1"/>
  <c r="C296" i="1"/>
  <c r="C295" i="1"/>
  <c r="O584" i="5" l="1"/>
  <c r="E584" i="5"/>
  <c r="C584" i="5"/>
  <c r="A584" i="5"/>
  <c r="O583" i="5"/>
  <c r="E583" i="5"/>
  <c r="C583" i="5"/>
  <c r="A583" i="5"/>
  <c r="O582" i="5"/>
  <c r="E582" i="5"/>
  <c r="C582" i="5"/>
  <c r="A582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51" i="5"/>
  <c r="E551" i="5"/>
  <c r="C551" i="5"/>
  <c r="A551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E627" i="5" l="1"/>
  <c r="C627" i="5"/>
  <c r="A627" i="5"/>
  <c r="E626" i="5"/>
  <c r="C626" i="5"/>
  <c r="A626" i="5"/>
  <c r="E625" i="5"/>
  <c r="C625" i="5"/>
  <c r="A625" i="5"/>
  <c r="E624" i="5"/>
  <c r="C624" i="5"/>
  <c r="A624" i="5"/>
  <c r="E623" i="5"/>
  <c r="C623" i="5"/>
  <c r="A623" i="5"/>
  <c r="E594" i="5"/>
  <c r="C594" i="5"/>
  <c r="A594" i="5"/>
  <c r="E593" i="5"/>
  <c r="C593" i="5"/>
  <c r="A593" i="5"/>
  <c r="E592" i="5"/>
  <c r="C592" i="5"/>
  <c r="A592" i="5"/>
  <c r="E591" i="5"/>
  <c r="C591" i="5"/>
  <c r="A591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1" i="5"/>
  <c r="E581" i="5"/>
  <c r="C581" i="5"/>
  <c r="A581" i="5"/>
  <c r="O580" i="5"/>
  <c r="E580" i="5"/>
  <c r="C580" i="5"/>
  <c r="A580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4" i="5"/>
  <c r="E554" i="5"/>
  <c r="C554" i="5"/>
  <c r="A554" i="5"/>
  <c r="O550" i="5"/>
  <c r="E550" i="5"/>
  <c r="C550" i="5"/>
  <c r="A550" i="5"/>
  <c r="O549" i="5"/>
  <c r="E549" i="5"/>
  <c r="C549" i="5"/>
  <c r="A549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627" i="5"/>
  <c r="O625" i="5"/>
  <c r="O623" i="5"/>
  <c r="O626" i="5"/>
  <c r="O624" i="5"/>
  <c r="O594" i="5"/>
  <c r="O592" i="5"/>
  <c r="O590" i="5"/>
  <c r="O591" i="5"/>
  <c r="O593" i="5"/>
  <c r="C266" i="1"/>
  <c r="C265" i="1"/>
  <c r="C289" i="1"/>
  <c r="C278" i="1"/>
  <c r="C276" i="1"/>
  <c r="C277" i="1"/>
  <c r="C293" i="1"/>
  <c r="C283" i="1"/>
  <c r="C284" i="1"/>
  <c r="C275" i="1"/>
  <c r="C273" i="1"/>
  <c r="C294" i="1"/>
  <c r="C274" i="1"/>
  <c r="C267" i="1"/>
  <c r="C268" i="1"/>
  <c r="O497" i="5" l="1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28" i="5"/>
  <c r="C427" i="5"/>
  <c r="C419" i="5"/>
  <c r="C418" i="5"/>
  <c r="C263" i="1"/>
  <c r="C264" i="1"/>
  <c r="C262" i="1"/>
  <c r="E478" i="5" l="1"/>
  <c r="A478" i="5"/>
  <c r="E477" i="5"/>
  <c r="A477" i="5"/>
  <c r="E476" i="5"/>
  <c r="A476" i="5"/>
  <c r="E475" i="5"/>
  <c r="A475" i="5"/>
  <c r="E474" i="5"/>
  <c r="A474" i="5"/>
  <c r="A473" i="5"/>
  <c r="E473" i="5"/>
  <c r="O478" i="5"/>
  <c r="O476" i="5"/>
  <c r="O474" i="5"/>
  <c r="O475" i="5"/>
  <c r="O477" i="5"/>
  <c r="E472" i="5"/>
  <c r="A472" i="5"/>
  <c r="E471" i="5"/>
  <c r="A471" i="5"/>
  <c r="O468" i="5"/>
  <c r="E468" i="5"/>
  <c r="A468" i="5"/>
  <c r="O467" i="5"/>
  <c r="E467" i="5"/>
  <c r="A467" i="5"/>
  <c r="O466" i="5"/>
  <c r="E466" i="5"/>
  <c r="A466" i="5"/>
  <c r="E463" i="5"/>
  <c r="A463" i="5"/>
  <c r="E462" i="5"/>
  <c r="A462" i="5"/>
  <c r="E461" i="5"/>
  <c r="A461" i="5"/>
  <c r="E460" i="5"/>
  <c r="A460" i="5"/>
  <c r="E459" i="5"/>
  <c r="A459" i="5"/>
  <c r="E458" i="5"/>
  <c r="A458" i="5"/>
  <c r="E457" i="5"/>
  <c r="A457" i="5"/>
  <c r="O454" i="5"/>
  <c r="E454" i="5"/>
  <c r="A454" i="5"/>
  <c r="O453" i="5"/>
  <c r="E453" i="5"/>
  <c r="A453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350" i="5"/>
  <c r="O349" i="5"/>
  <c r="O348" i="5"/>
  <c r="O347" i="5"/>
  <c r="O346" i="5"/>
  <c r="O345" i="5"/>
  <c r="O344" i="5"/>
  <c r="O343" i="5"/>
  <c r="O342" i="5"/>
  <c r="O314" i="5"/>
  <c r="O313" i="5"/>
  <c r="O312" i="5"/>
  <c r="O311" i="5"/>
  <c r="O310" i="5"/>
  <c r="O309" i="5"/>
  <c r="O308" i="5"/>
  <c r="O307" i="5"/>
  <c r="O306" i="5"/>
  <c r="O465" i="5"/>
  <c r="O464" i="5"/>
  <c r="O447" i="5"/>
  <c r="O446" i="5"/>
  <c r="O428" i="5"/>
  <c r="O427" i="5"/>
  <c r="O419" i="5"/>
  <c r="E470" i="5"/>
  <c r="A470" i="5"/>
  <c r="E469" i="5"/>
  <c r="A469" i="5"/>
  <c r="E465" i="5"/>
  <c r="A465" i="5"/>
  <c r="E464" i="5"/>
  <c r="A464" i="5"/>
  <c r="E456" i="5"/>
  <c r="A456" i="5"/>
  <c r="E455" i="5"/>
  <c r="A455" i="5"/>
  <c r="E447" i="5"/>
  <c r="A447" i="5"/>
  <c r="E446" i="5"/>
  <c r="A446" i="5"/>
  <c r="O473" i="5"/>
  <c r="O462" i="5"/>
  <c r="O471" i="5"/>
  <c r="O472" i="5"/>
  <c r="O470" i="5"/>
  <c r="O469" i="5"/>
  <c r="O460" i="5"/>
  <c r="C261" i="1"/>
  <c r="O458" i="5"/>
  <c r="O459" i="5"/>
  <c r="O461" i="5"/>
  <c r="O463" i="5"/>
  <c r="O456" i="5"/>
  <c r="O455" i="5"/>
  <c r="O457" i="5"/>
  <c r="E428" i="5" l="1"/>
  <c r="A428" i="5"/>
  <c r="E427" i="5"/>
  <c r="A427" i="5"/>
  <c r="E419" i="5"/>
  <c r="A419" i="5"/>
  <c r="O418" i="5"/>
  <c r="O417" i="5"/>
  <c r="E418" i="5"/>
  <c r="C417" i="5"/>
  <c r="A418" i="5"/>
  <c r="C257" i="1"/>
  <c r="C260" i="1"/>
  <c r="C259" i="1"/>
  <c r="C258" i="1"/>
  <c r="C254" i="1"/>
  <c r="E350" i="5" l="1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45" i="5"/>
  <c r="E344" i="5"/>
  <c r="E343" i="5"/>
  <c r="E342" i="5"/>
  <c r="E309" i="5"/>
  <c r="E308" i="5"/>
  <c r="E307" i="5"/>
  <c r="E306" i="5"/>
  <c r="C345" i="5"/>
  <c r="C344" i="5"/>
  <c r="C343" i="5"/>
  <c r="C342" i="5"/>
  <c r="C309" i="5"/>
  <c r="C308" i="5"/>
  <c r="C307" i="5"/>
  <c r="C306" i="5"/>
  <c r="A308" i="5"/>
  <c r="A309" i="5"/>
  <c r="A343" i="5"/>
  <c r="A345" i="5"/>
  <c r="A344" i="5"/>
  <c r="A342" i="5"/>
  <c r="A307" i="5"/>
  <c r="A306" i="5"/>
  <c r="E232" i="5"/>
  <c r="C232" i="5"/>
  <c r="A232" i="5"/>
  <c r="E231" i="5"/>
  <c r="C231" i="5"/>
  <c r="A231" i="5"/>
  <c r="O232" i="5"/>
  <c r="O231" i="5"/>
  <c r="C233" i="1"/>
  <c r="C229" i="1"/>
  <c r="C253" i="1"/>
  <c r="S28" i="5" l="1"/>
  <c r="S3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396" i="5"/>
  <c r="O390" i="5"/>
  <c r="O384" i="5"/>
  <c r="O150" i="5"/>
  <c r="O149" i="5"/>
  <c r="O148" i="5"/>
  <c r="O147" i="5"/>
  <c r="O146" i="5"/>
  <c r="O34" i="5"/>
  <c r="O32" i="5"/>
  <c r="O28" i="5"/>
  <c r="O3" i="5"/>
  <c r="O218" i="5"/>
  <c r="C247" i="1"/>
  <c r="C145" i="1"/>
  <c r="O236" i="5"/>
  <c r="O289" i="5"/>
  <c r="O299" i="5"/>
  <c r="C239" i="1"/>
  <c r="O241" i="5"/>
  <c r="O258" i="5"/>
  <c r="O290" i="5"/>
  <c r="C246" i="1"/>
  <c r="O266" i="5"/>
  <c r="O239" i="5"/>
  <c r="C33" i="1"/>
  <c r="O243" i="5"/>
  <c r="C245" i="1"/>
  <c r="O282" i="5"/>
  <c r="O283" i="5"/>
  <c r="C218" i="1"/>
  <c r="O230" i="5"/>
  <c r="C251" i="1"/>
  <c r="O247" i="5"/>
  <c r="O248" i="5"/>
  <c r="O278" i="5"/>
  <c r="C147" i="1"/>
  <c r="O219" i="5"/>
  <c r="O268" i="5"/>
  <c r="C243" i="1"/>
  <c r="C146" i="1"/>
  <c r="C250" i="1"/>
  <c r="O249" i="5"/>
  <c r="O297" i="5"/>
  <c r="C214" i="1"/>
  <c r="O287" i="5"/>
  <c r="O213" i="5"/>
  <c r="C225" i="1"/>
  <c r="O292" i="5"/>
  <c r="O291" i="5"/>
  <c r="O242" i="5"/>
  <c r="O288" i="5"/>
  <c r="C227" i="1"/>
  <c r="O261" i="5"/>
  <c r="O276" i="5"/>
  <c r="O260" i="5"/>
  <c r="O295" i="5"/>
  <c r="O226" i="5"/>
  <c r="O250" i="5"/>
  <c r="C149" i="1"/>
  <c r="C211" i="1"/>
  <c r="C213" i="1"/>
  <c r="O223" i="5"/>
  <c r="O220" i="5"/>
  <c r="O293" i="5"/>
  <c r="O240" i="5"/>
  <c r="O228" i="5"/>
  <c r="O227" i="5"/>
  <c r="O281" i="5"/>
  <c r="C252" i="1"/>
  <c r="C215" i="1"/>
  <c r="C241" i="1"/>
  <c r="O272" i="5"/>
  <c r="C249" i="1"/>
  <c r="C31" i="1"/>
  <c r="C226" i="1"/>
  <c r="O245" i="5"/>
  <c r="O284" i="5"/>
  <c r="O257" i="5"/>
  <c r="O251" i="5"/>
  <c r="O221" i="5"/>
  <c r="C212" i="1"/>
  <c r="C248" i="1"/>
  <c r="O286" i="5"/>
  <c r="O280" i="5"/>
  <c r="C148" i="1"/>
  <c r="O267" i="5"/>
  <c r="O298" i="5"/>
  <c r="C210" i="1"/>
  <c r="O246" i="5"/>
  <c r="C217" i="1"/>
  <c r="O222" i="5"/>
  <c r="O211" i="5"/>
  <c r="C216" i="1"/>
  <c r="O238" i="5"/>
  <c r="O244" i="5"/>
  <c r="O217" i="5"/>
  <c r="O279" i="5"/>
  <c r="O224" i="5"/>
  <c r="O253" i="5"/>
  <c r="O285" i="5"/>
  <c r="O214" i="5"/>
  <c r="O234" i="5"/>
  <c r="O237" i="5"/>
  <c r="O212" i="5"/>
  <c r="O296" i="5"/>
  <c r="O259" i="5"/>
  <c r="O216" i="5"/>
  <c r="O277" i="5"/>
  <c r="O225" i="5"/>
  <c r="O235" i="5"/>
  <c r="Q2" i="5" l="1"/>
  <c r="M2" i="5"/>
  <c r="O215" i="5"/>
  <c r="E6" i="6"/>
  <c r="C6" i="6"/>
  <c r="E417" i="5" l="1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396" i="5"/>
  <c r="C396" i="5"/>
  <c r="A396" i="5"/>
  <c r="E390" i="5"/>
  <c r="C390" i="5"/>
  <c r="A390" i="5"/>
  <c r="E384" i="5"/>
  <c r="C384" i="5"/>
  <c r="A384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30" i="5"/>
  <c r="C230" i="5"/>
  <c r="E230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3" i="5"/>
  <c r="C253" i="5"/>
  <c r="E253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6" i="5"/>
  <c r="C266" i="5"/>
  <c r="E266" i="5"/>
  <c r="A267" i="5"/>
  <c r="C267" i="5"/>
  <c r="E267" i="5"/>
  <c r="A268" i="5"/>
  <c r="C268" i="5"/>
  <c r="E268" i="5"/>
  <c r="A272" i="5"/>
  <c r="C272" i="5"/>
  <c r="E272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E299" i="5" l="1"/>
  <c r="C299" i="5"/>
  <c r="A299" i="5"/>
  <c r="W2" i="5" l="1"/>
  <c r="V2" i="5"/>
  <c r="U2" i="5"/>
  <c r="T2" i="5"/>
  <c r="S2" i="5"/>
  <c r="R2" i="5" s="1"/>
  <c r="P2" i="5" l="1"/>
  <c r="G6" i="6" l="1"/>
  <c r="A530" i="5" l="1"/>
  <c r="C530" i="5"/>
  <c r="E530" i="5"/>
  <c r="A531" i="5"/>
  <c r="C531" i="5"/>
  <c r="E531" i="5"/>
  <c r="A532" i="5"/>
  <c r="C532" i="5"/>
  <c r="E532" i="5"/>
  <c r="A533" i="5"/>
  <c r="C533" i="5"/>
  <c r="E533" i="5"/>
  <c r="A534" i="5"/>
  <c r="C534" i="5"/>
  <c r="E53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<sst xmlns="http://schemas.openxmlformats.org/spreadsheetml/2006/main" count="2414" uniqueCount="1147">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</sst>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5"/>
  <sheetViews>
    <sheetView workbookViewId="0">
      <pane ySplit="1" topLeftCell="A29" activePane="bottomLeft" state="frozen"/>
      <selection pane="bottomLeft" activeCell="A47" sqref="A4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2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1072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1074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1077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1079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1071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1040</v>
      </c>
      <c r="B42" s="10" t="s">
        <v>1034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2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972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977</v>
      </c>
      <c r="B46" s="10" t="s">
        <v>973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1146</v>
      </c>
      <c r="B47" s="10" t="s">
        <v>1140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1128</v>
      </c>
      <c r="B48" s="10" t="s">
        <v>1125</v>
      </c>
      <c r="C48" s="6">
        <f t="shared" ref="C48" ca="1" si="19">VLOOKUP(B48,OFFSET(INDIRECT("$A:$B"),0,MATCH(B$1&amp;"_Verify",INDIRECT("$1:$1"),0)-1),2,0)</f>
        <v>94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437</v>
      </c>
      <c r="B49" s="10" t="s">
        <v>25</v>
      </c>
      <c r="C49" s="6">
        <f t="shared" ca="1" si="16"/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651</v>
      </c>
      <c r="B50" s="10" t="s">
        <v>25</v>
      </c>
      <c r="C50" s="6">
        <f t="shared" ref="C50:C52" ca="1" si="20">VLOOKUP(B50,OFFSET(INDIRECT("$A:$B"),0,MATCH(B$1&amp;"_Verify",INDIRECT("$1:$1"),0)-1),2,0)</f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1023</v>
      </c>
      <c r="B51" s="10" t="s">
        <v>992</v>
      </c>
      <c r="C51" s="6">
        <f t="shared" ca="1" si="20"/>
        <v>86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1029</v>
      </c>
      <c r="B52" s="10" t="s">
        <v>25</v>
      </c>
      <c r="C52" s="6">
        <f t="shared" ca="1" si="20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438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1069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1070</v>
      </c>
      <c r="B55" s="10" t="s">
        <v>168</v>
      </c>
      <c r="C55" s="6">
        <f t="shared" ca="1" si="16"/>
        <v>52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439</v>
      </c>
      <c r="B56" s="10" t="s">
        <v>25</v>
      </c>
      <c r="C56" s="6">
        <f t="shared" ca="1" si="16"/>
        <v>2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802</v>
      </c>
      <c r="B57" s="10" t="s">
        <v>793</v>
      </c>
      <c r="C57" s="6">
        <f t="shared" ref="C57" ca="1" si="21">VLOOKUP(B57,OFFSET(INDIRECT("$A:$B"),0,MATCH(B$1&amp;"_Verify",INDIRECT("$1:$1"),0)-1),2,0)</f>
        <v>78</v>
      </c>
      <c r="F57" t="s">
        <v>407</v>
      </c>
      <c r="G57">
        <v>63</v>
      </c>
      <c r="H57">
        <v>1</v>
      </c>
    </row>
    <row r="58" spans="1:8" x14ac:dyDescent="0.3">
      <c r="A58" s="10" t="s">
        <v>712</v>
      </c>
      <c r="B58" s="10" t="s">
        <v>709</v>
      </c>
      <c r="C58" s="6">
        <f t="shared" ref="C58" ca="1" si="22">VLOOKUP(B58,OFFSET(INDIRECT("$A:$B"),0,MATCH(B$1&amp;"_Verify",INDIRECT("$1:$1"),0)-1),2,0)</f>
        <v>27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714</v>
      </c>
      <c r="B59" s="10" t="s">
        <v>715</v>
      </c>
      <c r="C59" s="6">
        <f t="shared" ref="C59" ca="1" si="23">VLOOKUP(B59,OFFSET(INDIRECT("$A:$B"),0,MATCH(B$1&amp;"_Verify",INDIRECT("$1:$1"),0)-1),2,0)</f>
        <v>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790</v>
      </c>
      <c r="B60" s="10" t="s">
        <v>229</v>
      </c>
      <c r="C60" s="6">
        <f t="shared" ref="C60" ca="1" si="24">VLOOKUP(B60,OFFSET(INDIRECT("$A:$B"),0,MATCH(B$1&amp;"_Verify",INDIRECT("$1:$1"),0)-1),2,0)</f>
        <v>17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440</v>
      </c>
      <c r="B61" s="10" t="s">
        <v>25</v>
      </c>
      <c r="C61" s="6">
        <f t="shared" ca="1" si="16"/>
        <v>2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967</v>
      </c>
      <c r="B62" s="10" t="s">
        <v>170</v>
      </c>
      <c r="C62" s="6">
        <f t="shared" ca="1" si="16"/>
        <v>56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1033</v>
      </c>
      <c r="B63" s="10" t="s">
        <v>1031</v>
      </c>
      <c r="C63" s="6">
        <f t="shared" ref="C63" ca="1" si="25">VLOOKUP(B63,OFFSET(INDIRECT("$A:$B"),0,MATCH(B$1&amp;"_Verify",INDIRECT("$1:$1"),0)-1),2,0)</f>
        <v>20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446</v>
      </c>
      <c r="B64" s="10" t="s">
        <v>25</v>
      </c>
      <c r="C64" s="6">
        <f t="shared" ref="C64:C68" ca="1" si="26">VLOOKUP(B64,OFFSET(INDIRECT("$A:$B"),0,MATCH(B$1&amp;"_Verify",INDIRECT("$1:$1"),0)-1),2,0)</f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660</v>
      </c>
      <c r="B65" s="10" t="s">
        <v>654</v>
      </c>
      <c r="C65" s="6">
        <f t="shared" ca="1" si="26"/>
        <v>44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6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1094</v>
      </c>
      <c r="B67" s="10" t="s">
        <v>55</v>
      </c>
      <c r="C67" s="6">
        <f t="shared" ca="1" si="26"/>
        <v>9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450</v>
      </c>
      <c r="B68" s="10" t="s">
        <v>25</v>
      </c>
      <c r="C68" s="6">
        <f t="shared" ca="1" si="26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688</v>
      </c>
      <c r="B69" s="10" t="s">
        <v>686</v>
      </c>
      <c r="C69" s="6">
        <f t="shared" ref="C69:C71" ca="1" si="27">VLOOKUP(B69,OFFSET(INDIRECT("$A:$B"),0,MATCH(B$1&amp;"_Verify",INDIRECT("$1:$1"),0)-1),2,0)</f>
        <v>13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691</v>
      </c>
      <c r="B70" s="10" t="s">
        <v>692</v>
      </c>
      <c r="C70" s="6">
        <f t="shared" ca="1" si="27"/>
        <v>11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1132</v>
      </c>
      <c r="B71" s="10" t="s">
        <v>1133</v>
      </c>
      <c r="C71" s="6">
        <f t="shared" ca="1" si="27"/>
        <v>95</v>
      </c>
      <c r="F71" t="s">
        <v>744</v>
      </c>
      <c r="G71">
        <v>77</v>
      </c>
      <c r="H71">
        <v>1</v>
      </c>
    </row>
    <row r="72" spans="1:8" x14ac:dyDescent="0.3">
      <c r="A72" s="10" t="s">
        <v>451</v>
      </c>
      <c r="B72" s="10" t="s">
        <v>25</v>
      </c>
      <c r="C72" s="6">
        <f t="shared" ref="C72:C135" ca="1" si="28">VLOOKUP(B72,OFFSET(INDIRECT("$A:$B"),0,MATCH(B$1&amp;"_Verify",INDIRECT("$1:$1"),0)-1),2,0)</f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1047</v>
      </c>
      <c r="B73" s="10" t="s">
        <v>1043</v>
      </c>
      <c r="C73" s="6">
        <f t="shared" ref="C73" ca="1" si="29">VLOOKUP(B73,OFFSET(INDIRECT("$A:$B"),0,MATCH(B$1&amp;"_Verify",INDIRECT("$1:$1"),0)-1),2,0)</f>
        <v>45</v>
      </c>
      <c r="D73" s="10"/>
      <c r="F73" t="s">
        <v>822</v>
      </c>
      <c r="G73">
        <v>79</v>
      </c>
    </row>
    <row r="74" spans="1:8" x14ac:dyDescent="0.3">
      <c r="A74" s="10" t="s">
        <v>452</v>
      </c>
      <c r="B74" s="10" t="s">
        <v>25</v>
      </c>
      <c r="C74" s="6">
        <f t="shared" ca="1" si="28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453</v>
      </c>
      <c r="B75" s="10" t="s">
        <v>25</v>
      </c>
      <c r="C75" s="6">
        <f t="shared" ca="1" si="28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454</v>
      </c>
      <c r="B76" s="10" t="s">
        <v>25</v>
      </c>
      <c r="C76" s="6">
        <f t="shared" ca="1" si="28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964</v>
      </c>
      <c r="B77" s="10" t="s">
        <v>968</v>
      </c>
      <c r="C77" s="6">
        <f t="shared" ca="1" si="28"/>
        <v>26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1099</v>
      </c>
      <c r="B78" s="10" t="s">
        <v>1095</v>
      </c>
      <c r="C78" s="6">
        <f t="shared" ca="1" si="28"/>
        <v>91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1109</v>
      </c>
      <c r="B79" s="10" t="s">
        <v>268</v>
      </c>
      <c r="C79" s="6">
        <f t="shared" ca="1" si="28"/>
        <v>14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1105</v>
      </c>
      <c r="B80" s="10" t="s">
        <v>25</v>
      </c>
      <c r="C80" s="6">
        <f t="shared" ref="C80" ca="1" si="30">VLOOKUP(B80,OFFSET(INDIRECT("$A:$B"),0,MATCH(B$1&amp;"_Verify",INDIRECT("$1:$1"),0)-1),2,0)</f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1103</v>
      </c>
      <c r="B81" s="10" t="s">
        <v>25</v>
      </c>
      <c r="C81" s="6">
        <f t="shared" ca="1" si="28"/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1">VLOOKUP(B82,OFFSET(INDIRECT("$A:$B"),0,MATCH(B$1&amp;"_Verify",INDIRECT("$1:$1"),0)-1),2,0)</f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1014</v>
      </c>
      <c r="B83" s="10" t="s">
        <v>1010</v>
      </c>
      <c r="C83" s="6">
        <f t="shared" ref="C83" ca="1" si="32">VLOOKUP(B83,OFFSET(INDIRECT("$A:$B"),0,MATCH(B$1&amp;"_Verify",INDIRECT("$1:$1"),0)-1),2,0)</f>
        <v>87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8"/>
        <v>2</v>
      </c>
      <c r="D84" s="10"/>
      <c r="F84" s="10" t="s">
        <v>1085</v>
      </c>
      <c r="G84">
        <v>90</v>
      </c>
      <c r="H84">
        <v>1</v>
      </c>
    </row>
    <row r="85" spans="1:8" x14ac:dyDescent="0.3">
      <c r="A85" s="10" t="s">
        <v>1008</v>
      </c>
      <c r="B85" s="10" t="s">
        <v>416</v>
      </c>
      <c r="C85" s="6">
        <f t="shared" ca="1" si="28"/>
        <v>63</v>
      </c>
      <c r="D85" s="10"/>
      <c r="F85" t="s">
        <v>1098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8"/>
        <v>2</v>
      </c>
      <c r="D86" s="10"/>
      <c r="F86" t="s">
        <v>1122</v>
      </c>
      <c r="G86">
        <v>92</v>
      </c>
      <c r="H86">
        <v>1</v>
      </c>
    </row>
    <row r="87" spans="1:8" x14ac:dyDescent="0.3">
      <c r="A87" s="10" t="s">
        <v>653</v>
      </c>
      <c r="B87" s="10" t="s">
        <v>25</v>
      </c>
      <c r="C87" s="6">
        <f t="shared" ref="C87" ca="1" si="33">VLOOKUP(B87,OFFSET(INDIRECT("$A:$B"),0,MATCH(B$1&amp;"_Verify",INDIRECT("$1:$1"),0)-1),2,0)</f>
        <v>2</v>
      </c>
      <c r="D87" s="10"/>
      <c r="F87" s="10" t="s">
        <v>1141</v>
      </c>
      <c r="G87" s="10">
        <v>93</v>
      </c>
      <c r="H87" s="10">
        <v>1</v>
      </c>
    </row>
    <row r="88" spans="1:8" s="10" customFormat="1" x14ac:dyDescent="0.3">
      <c r="A88" s="10" t="s">
        <v>1060</v>
      </c>
      <c r="B88" s="10" t="s">
        <v>25</v>
      </c>
      <c r="C88" s="6">
        <f t="shared" ref="C88" ca="1" si="34">VLOOKUP(B88,OFFSET(INDIRECT("$A:$B"),0,MATCH(B$1&amp;"_Verify",INDIRECT("$1:$1"),0)-1),2,0)</f>
        <v>2</v>
      </c>
      <c r="F88" t="s">
        <v>1126</v>
      </c>
      <c r="G88">
        <v>94</v>
      </c>
    </row>
    <row r="89" spans="1:8" x14ac:dyDescent="0.3">
      <c r="A89" s="10" t="s">
        <v>457</v>
      </c>
      <c r="B89" s="10" t="s">
        <v>25</v>
      </c>
      <c r="C89" s="6">
        <f t="shared" ca="1" si="28"/>
        <v>2</v>
      </c>
      <c r="D89" s="10"/>
      <c r="F89" t="s">
        <v>1134</v>
      </c>
      <c r="G89">
        <v>95</v>
      </c>
      <c r="H89">
        <v>1</v>
      </c>
    </row>
    <row r="90" spans="1:8" x14ac:dyDescent="0.3">
      <c r="A90" s="10" t="s">
        <v>670</v>
      </c>
      <c r="B90" s="10" t="s">
        <v>338</v>
      </c>
      <c r="C90" s="6">
        <f t="shared" ref="C90:C92" ca="1" si="35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5"/>
        <v>2</v>
      </c>
      <c r="D91" s="10"/>
    </row>
    <row r="92" spans="1:8" x14ac:dyDescent="0.3">
      <c r="A92" s="10" t="s">
        <v>1005</v>
      </c>
      <c r="B92" s="10" t="s">
        <v>926</v>
      </c>
      <c r="C92" s="6">
        <f t="shared" ca="1" si="35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8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8"/>
        <v>33</v>
      </c>
      <c r="D96" s="10"/>
    </row>
    <row r="97" spans="1:8" x14ac:dyDescent="0.3">
      <c r="A97" s="10" t="s">
        <v>460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461</v>
      </c>
      <c r="B98" s="10" t="s">
        <v>25</v>
      </c>
      <c r="C98" s="6">
        <f t="shared" ca="1" si="28"/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ca="1" si="28"/>
        <v>2</v>
      </c>
      <c r="D99" s="10"/>
    </row>
    <row r="100" spans="1:8" x14ac:dyDescent="0.3">
      <c r="A100" s="10" t="s">
        <v>462</v>
      </c>
      <c r="B100" s="10" t="s">
        <v>25</v>
      </c>
      <c r="C100" s="6">
        <f t="shared" ref="C100:C105" ca="1" si="36">VLOOKUP(B100,OFFSET(INDIRECT("$A:$B"),0,MATCH(B$1&amp;"_Verify",INDIRECT("$1:$1"),0)-1),2,0)</f>
        <v>2</v>
      </c>
      <c r="D100" s="10"/>
    </row>
    <row r="101" spans="1:8" x14ac:dyDescent="0.3">
      <c r="A101" s="10" t="s">
        <v>683</v>
      </c>
      <c r="B101" s="10" t="s">
        <v>775</v>
      </c>
      <c r="C101" s="6">
        <f t="shared" ca="1" si="36"/>
        <v>25</v>
      </c>
      <c r="D101" s="10"/>
    </row>
    <row r="102" spans="1:8" s="10" customFormat="1" x14ac:dyDescent="0.3">
      <c r="A102" s="10" t="s">
        <v>1115</v>
      </c>
      <c r="B102" s="10" t="s">
        <v>1120</v>
      </c>
      <c r="C102" s="6">
        <f t="shared" ca="1" si="36"/>
        <v>21</v>
      </c>
      <c r="F102"/>
      <c r="G102"/>
      <c r="H102"/>
    </row>
    <row r="103" spans="1:8" x14ac:dyDescent="0.3">
      <c r="A103" s="10" t="s">
        <v>1113</v>
      </c>
      <c r="B103" s="10" t="s">
        <v>1049</v>
      </c>
      <c r="C103" s="6">
        <f t="shared" ca="1" si="36"/>
        <v>89</v>
      </c>
      <c r="D103" s="10"/>
      <c r="F103" s="10"/>
      <c r="G103" s="10"/>
      <c r="H103" s="10"/>
    </row>
    <row r="104" spans="1:8" x14ac:dyDescent="0.3">
      <c r="A104" s="10" t="s">
        <v>1110</v>
      </c>
      <c r="B104" s="10" t="s">
        <v>25</v>
      </c>
      <c r="C104" s="6">
        <f t="shared" ca="1" si="36"/>
        <v>2</v>
      </c>
      <c r="D104" s="10"/>
    </row>
    <row r="105" spans="1:8" x14ac:dyDescent="0.3">
      <c r="A105" s="10" t="s">
        <v>1118</v>
      </c>
      <c r="B105" s="10" t="s">
        <v>25</v>
      </c>
      <c r="C105" s="6">
        <f t="shared" ca="1" si="36"/>
        <v>2</v>
      </c>
      <c r="D105" s="10"/>
    </row>
    <row r="106" spans="1:8" x14ac:dyDescent="0.3">
      <c r="A106" s="10" t="s">
        <v>717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673</v>
      </c>
      <c r="B107" s="10" t="s">
        <v>926</v>
      </c>
      <c r="C107" s="6">
        <f t="shared" ref="C107:C108" ca="1" si="37">VLOOKUP(B107,OFFSET(INDIRECT("$A:$B"),0,MATCH(B$1&amp;"_Verify",INDIRECT("$1:$1"),0)-1),2,0)</f>
        <v>23</v>
      </c>
      <c r="D107" s="10"/>
    </row>
    <row r="108" spans="1:8" x14ac:dyDescent="0.3">
      <c r="A108" s="10" t="s">
        <v>463</v>
      </c>
      <c r="B108" s="10" t="s">
        <v>25</v>
      </c>
      <c r="C108" s="6">
        <f t="shared" ca="1" si="37"/>
        <v>2</v>
      </c>
      <c r="D108" s="10"/>
    </row>
    <row r="109" spans="1:8" x14ac:dyDescent="0.3">
      <c r="A109" s="10" t="s">
        <v>800</v>
      </c>
      <c r="B109" s="10" t="s">
        <v>791</v>
      </c>
      <c r="C109" s="6">
        <f t="shared" ref="C109:C112" ca="1" si="38">VLOOKUP(B109,OFFSET(INDIRECT("$A:$B"),0,MATCH(B$1&amp;"_Verify",INDIRECT("$1:$1"),0)-1),2,0)</f>
        <v>28</v>
      </c>
      <c r="D109" s="10"/>
    </row>
    <row r="110" spans="1:8" x14ac:dyDescent="0.3">
      <c r="A110" s="10" t="s">
        <v>1053</v>
      </c>
      <c r="B110" s="10" t="s">
        <v>168</v>
      </c>
      <c r="C110" s="6">
        <f t="shared" ca="1" si="38"/>
        <v>52</v>
      </c>
      <c r="D110" s="10"/>
    </row>
    <row r="111" spans="1:8" x14ac:dyDescent="0.3">
      <c r="A111" s="10" t="s">
        <v>1055</v>
      </c>
      <c r="B111" s="10" t="s">
        <v>1049</v>
      </c>
      <c r="C111" s="6">
        <f t="shared" ca="1" si="38"/>
        <v>89</v>
      </c>
      <c r="D111" s="10"/>
    </row>
    <row r="112" spans="1:8" s="10" customFormat="1" x14ac:dyDescent="0.3">
      <c r="A112" s="10" t="s">
        <v>1057</v>
      </c>
      <c r="B112" s="10" t="s">
        <v>54</v>
      </c>
      <c r="C112" s="6">
        <f t="shared" ca="1" si="38"/>
        <v>8</v>
      </c>
      <c r="F112"/>
      <c r="G112"/>
      <c r="H112"/>
    </row>
    <row r="113" spans="1:8" s="10" customFormat="1" x14ac:dyDescent="0.3">
      <c r="A113" s="10" t="s">
        <v>464</v>
      </c>
      <c r="B113" s="10" t="s">
        <v>25</v>
      </c>
      <c r="C113" s="6">
        <f t="shared" ca="1" si="28"/>
        <v>2</v>
      </c>
      <c r="F113"/>
      <c r="G113"/>
      <c r="H113"/>
    </row>
    <row r="114" spans="1:8" s="10" customFormat="1" x14ac:dyDescent="0.3">
      <c r="A114" s="10" t="s">
        <v>681</v>
      </c>
      <c r="B114" s="10" t="s">
        <v>170</v>
      </c>
      <c r="C114" s="6">
        <f t="shared" ca="1" si="28"/>
        <v>56</v>
      </c>
    </row>
    <row r="115" spans="1:8" s="10" customFormat="1" x14ac:dyDescent="0.3">
      <c r="A115" s="10" t="s">
        <v>787</v>
      </c>
      <c r="B115" s="10" t="s">
        <v>186</v>
      </c>
      <c r="C115" s="6">
        <f t="shared" ca="1" si="28"/>
        <v>35</v>
      </c>
    </row>
    <row r="116" spans="1:8" s="10" customFormat="1" x14ac:dyDescent="0.3">
      <c r="A116" s="10" t="s">
        <v>786</v>
      </c>
      <c r="B116" s="10" t="s">
        <v>781</v>
      </c>
      <c r="C116" s="6">
        <f t="shared" ref="C116" ca="1" si="39">VLOOKUP(B116,OFFSET(INDIRECT("$A:$B"),0,MATCH(B$1&amp;"_Verify",INDIRECT("$1:$1"),0)-1),2,0)</f>
        <v>32</v>
      </c>
      <c r="F116"/>
      <c r="G116"/>
      <c r="H116"/>
    </row>
    <row r="117" spans="1:8" x14ac:dyDescent="0.3">
      <c r="A117" s="10" t="s">
        <v>465</v>
      </c>
      <c r="B117" s="10" t="s">
        <v>25</v>
      </c>
      <c r="C117" s="6">
        <f t="shared" ca="1" si="28"/>
        <v>2</v>
      </c>
      <c r="D117" s="10"/>
      <c r="F117" s="10"/>
      <c r="G117" s="10"/>
      <c r="H117" s="10"/>
    </row>
    <row r="118" spans="1:8" x14ac:dyDescent="0.3">
      <c r="A118" s="10" t="s">
        <v>707</v>
      </c>
      <c r="B118" s="10" t="s">
        <v>25</v>
      </c>
      <c r="C118" s="6">
        <f t="shared" ref="C118" ca="1" si="40">VLOOKUP(B118,OFFSET(INDIRECT("$A:$B"),0,MATCH(B$1&amp;"_Verify",INDIRECT("$1:$1"),0)-1),2,0)</f>
        <v>2</v>
      </c>
      <c r="D118" s="10"/>
    </row>
    <row r="119" spans="1:8" s="10" customFormat="1" x14ac:dyDescent="0.3">
      <c r="A119" s="10" t="s">
        <v>701</v>
      </c>
      <c r="B119" s="10" t="s">
        <v>695</v>
      </c>
      <c r="C119" s="6">
        <f t="shared" ref="C119:C121" ca="1" si="41">VLOOKUP(B119,OFFSET(INDIRECT("$A:$B"),0,MATCH(B$1&amp;"_Verify",INDIRECT("$1:$1"),0)-1),2,0)</f>
        <v>74</v>
      </c>
      <c r="F119"/>
      <c r="G119"/>
      <c r="H119"/>
    </row>
    <row r="120" spans="1:8" x14ac:dyDescent="0.3">
      <c r="A120" s="10" t="s">
        <v>1068</v>
      </c>
      <c r="B120" s="10" t="s">
        <v>25</v>
      </c>
      <c r="C120" s="6">
        <f t="shared" ca="1" si="41"/>
        <v>2</v>
      </c>
      <c r="D120" s="10"/>
      <c r="F120" s="10"/>
      <c r="G120" s="10"/>
      <c r="H120" s="10"/>
    </row>
    <row r="121" spans="1:8" s="10" customFormat="1" x14ac:dyDescent="0.3">
      <c r="A121" s="10" t="s">
        <v>1130</v>
      </c>
      <c r="B121" s="10" t="s">
        <v>168</v>
      </c>
      <c r="C121" s="6">
        <f t="shared" ca="1" si="41"/>
        <v>52</v>
      </c>
      <c r="F121"/>
      <c r="G121"/>
      <c r="H121"/>
    </row>
    <row r="122" spans="1:8" x14ac:dyDescent="0.3">
      <c r="A122" s="10" t="s">
        <v>466</v>
      </c>
      <c r="B122" s="10" t="s">
        <v>25</v>
      </c>
      <c r="C122" s="6">
        <f t="shared" ca="1" si="28"/>
        <v>2</v>
      </c>
      <c r="D122" s="10"/>
      <c r="F122" s="10"/>
      <c r="G122" s="10"/>
      <c r="H122" s="10"/>
    </row>
    <row r="123" spans="1:8" x14ac:dyDescent="0.3">
      <c r="A123" s="10" t="s">
        <v>1065</v>
      </c>
      <c r="B123" s="10" t="s">
        <v>25</v>
      </c>
      <c r="C123" s="6">
        <f t="shared" ref="C123" ca="1" si="42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675</v>
      </c>
      <c r="B124" s="10" t="s">
        <v>25</v>
      </c>
      <c r="C124" s="6">
        <f t="shared" ref="C124" ca="1" si="43">VLOOKUP(B124,OFFSET(INDIRECT("$A:$B"),0,MATCH(B$1&amp;"_Verify",INDIRECT("$1:$1"),0)-1),2,0)</f>
        <v>2</v>
      </c>
    </row>
    <row r="125" spans="1:8" s="10" customFormat="1" x14ac:dyDescent="0.3">
      <c r="A125" s="10" t="s">
        <v>467</v>
      </c>
      <c r="B125" s="10" t="s">
        <v>25</v>
      </c>
      <c r="C125" s="6">
        <f t="shared" ca="1" si="28"/>
        <v>2</v>
      </c>
    </row>
    <row r="126" spans="1:8" x14ac:dyDescent="0.3">
      <c r="A126" s="10" t="s">
        <v>676</v>
      </c>
      <c r="B126" s="10" t="s">
        <v>411</v>
      </c>
      <c r="C126" s="6">
        <f t="shared" ca="1" si="28"/>
        <v>43</v>
      </c>
      <c r="D126" s="10"/>
      <c r="F126" s="10"/>
      <c r="G126" s="10"/>
      <c r="H126" s="10"/>
    </row>
    <row r="127" spans="1:8" s="10" customFormat="1" x14ac:dyDescent="0.3">
      <c r="A127" s="10" t="s">
        <v>1112</v>
      </c>
      <c r="B127" s="10" t="s">
        <v>338</v>
      </c>
      <c r="C127" s="6">
        <f t="shared" ca="1" si="28"/>
        <v>21</v>
      </c>
      <c r="F127"/>
      <c r="G127"/>
      <c r="H127"/>
    </row>
    <row r="128" spans="1:8" s="10" customFormat="1" x14ac:dyDescent="0.3">
      <c r="A128" s="10" t="s">
        <v>649</v>
      </c>
      <c r="B128" s="10" t="s">
        <v>25</v>
      </c>
      <c r="C128" s="6">
        <f t="shared" ref="C128" ca="1" si="44">VLOOKUP(B128,OFFSET(INDIRECT("$A:$B"),0,MATCH(B$1&amp;"_Verify",INDIRECT("$1:$1"),0)-1),2,0)</f>
        <v>2</v>
      </c>
    </row>
    <row r="129" spans="1:8" s="10" customFormat="1" x14ac:dyDescent="0.3">
      <c r="A129" s="10" t="s">
        <v>468</v>
      </c>
      <c r="B129" s="10" t="s">
        <v>644</v>
      </c>
      <c r="C129" s="6">
        <f t="shared" ca="1" si="28"/>
        <v>73</v>
      </c>
    </row>
    <row r="130" spans="1:8" x14ac:dyDescent="0.3">
      <c r="A130" s="10" t="s">
        <v>966</v>
      </c>
      <c r="B130" s="10" t="s">
        <v>170</v>
      </c>
      <c r="C130" s="6">
        <f t="shared" ca="1" si="28"/>
        <v>56</v>
      </c>
      <c r="D130" s="10"/>
      <c r="F130" s="10"/>
      <c r="G130" s="10"/>
      <c r="H130" s="10"/>
    </row>
    <row r="131" spans="1:8" x14ac:dyDescent="0.3">
      <c r="A131" s="10" t="s">
        <v>1062</v>
      </c>
      <c r="B131" s="10" t="s">
        <v>25</v>
      </c>
      <c r="C131" s="6">
        <f t="shared" ca="1" si="28"/>
        <v>2</v>
      </c>
      <c r="D131" s="10"/>
    </row>
    <row r="132" spans="1:8" s="10" customFormat="1" x14ac:dyDescent="0.3">
      <c r="A132" s="10" t="s">
        <v>469</v>
      </c>
      <c r="B132" s="10" t="s">
        <v>25</v>
      </c>
      <c r="C132" s="6">
        <f t="shared" ca="1" si="28"/>
        <v>2</v>
      </c>
      <c r="F132"/>
      <c r="G132"/>
      <c r="H132"/>
    </row>
    <row r="133" spans="1:8" x14ac:dyDescent="0.3">
      <c r="A133" s="10" t="s">
        <v>1139</v>
      </c>
      <c r="B133" s="10" t="s">
        <v>24</v>
      </c>
      <c r="C133" s="6">
        <f ca="1">VLOOKUP(B133,OFFSET(INDIRECT("$A:$B"),0,MATCH(B$1&amp;"_Verify",INDIRECT("$1:$1"),0)-1),2,0)</f>
        <v>4</v>
      </c>
      <c r="D133" s="10"/>
      <c r="F133" s="10"/>
      <c r="G133" s="10"/>
      <c r="H133" s="10"/>
    </row>
    <row r="134" spans="1:8" x14ac:dyDescent="0.3">
      <c r="A134" s="10" t="s">
        <v>1067</v>
      </c>
      <c r="B134" s="10" t="s">
        <v>338</v>
      </c>
      <c r="C134" s="6">
        <f t="shared" ca="1" si="28"/>
        <v>21</v>
      </c>
      <c r="D134" s="10"/>
    </row>
    <row r="135" spans="1:8" x14ac:dyDescent="0.3">
      <c r="A135" s="10" t="s">
        <v>1093</v>
      </c>
      <c r="B135" s="10" t="s">
        <v>54</v>
      </c>
      <c r="C135" s="6">
        <f t="shared" ca="1" si="28"/>
        <v>8</v>
      </c>
      <c r="D135" s="10"/>
    </row>
    <row r="136" spans="1:8" x14ac:dyDescent="0.3">
      <c r="A136" s="10" t="s">
        <v>471</v>
      </c>
      <c r="B136" s="10" t="s">
        <v>25</v>
      </c>
      <c r="C136" s="6">
        <f t="shared" ref="C136:C137" ca="1" si="45">VLOOKUP(B136,OFFSET(INDIRECT("$A:$B"),0,MATCH(B$1&amp;"_Verify",INDIRECT("$1:$1"),0)-1),2,0)</f>
        <v>2</v>
      </c>
      <c r="D136" s="10"/>
    </row>
    <row r="137" spans="1:8" x14ac:dyDescent="0.3">
      <c r="A137" s="10" t="s">
        <v>1086</v>
      </c>
      <c r="B137" s="10" t="s">
        <v>1092</v>
      </c>
      <c r="C137" s="6">
        <f t="shared" ca="1" si="45"/>
        <v>90</v>
      </c>
      <c r="D137" s="10"/>
    </row>
    <row r="138" spans="1:8" s="10" customFormat="1" x14ac:dyDescent="0.3">
      <c r="A138" s="10" t="s">
        <v>1088</v>
      </c>
      <c r="B138" s="10" t="s">
        <v>21</v>
      </c>
      <c r="C138" s="6">
        <f t="shared" ref="C138" ca="1" si="46">VLOOKUP(B138,OFFSET(INDIRECT("$A:$B"),0,MATCH(B$1&amp;"_Verify",INDIRECT("$1:$1"),0)-1),2,0)</f>
        <v>7</v>
      </c>
      <c r="F138"/>
      <c r="G138"/>
      <c r="H138"/>
    </row>
    <row r="139" spans="1:8" s="10" customFormat="1" x14ac:dyDescent="0.3">
      <c r="A139" s="10" t="s">
        <v>678</v>
      </c>
      <c r="B139" s="10" t="s">
        <v>25</v>
      </c>
      <c r="C139" s="6">
        <f t="shared" ref="C139:C143" ca="1" si="47">VLOOKUP(B139,OFFSET(INDIRECT("$A:$B"),0,MATCH(B$1&amp;"_Verify",INDIRECT("$1:$1"),0)-1),2,0)</f>
        <v>2</v>
      </c>
      <c r="F139"/>
      <c r="G139"/>
      <c r="H139"/>
    </row>
    <row r="140" spans="1:8" s="10" customFormat="1" x14ac:dyDescent="0.3">
      <c r="A140" s="10" t="s">
        <v>1081</v>
      </c>
      <c r="B140" s="10" t="s">
        <v>926</v>
      </c>
      <c r="C140" s="6">
        <f t="shared" ca="1" si="47"/>
        <v>23</v>
      </c>
      <c r="F140"/>
      <c r="G140"/>
      <c r="H140"/>
    </row>
    <row r="141" spans="1:8" s="10" customFormat="1" x14ac:dyDescent="0.3">
      <c r="A141" s="10" t="s">
        <v>1082</v>
      </c>
      <c r="B141" s="10" t="s">
        <v>338</v>
      </c>
      <c r="C141" s="6">
        <f t="shared" ca="1" si="47"/>
        <v>21</v>
      </c>
    </row>
    <row r="142" spans="1:8" s="10" customFormat="1" x14ac:dyDescent="0.3">
      <c r="A142" s="10" t="s">
        <v>1083</v>
      </c>
      <c r="B142" s="10" t="s">
        <v>25</v>
      </c>
      <c r="C142" s="6">
        <f t="shared" ca="1" si="47"/>
        <v>2</v>
      </c>
    </row>
    <row r="143" spans="1:8" s="10" customFormat="1" x14ac:dyDescent="0.3">
      <c r="A143" s="10" t="s">
        <v>117</v>
      </c>
      <c r="B143" s="10" t="s">
        <v>13</v>
      </c>
      <c r="C143" s="6">
        <f t="shared" ca="1" si="47"/>
        <v>2</v>
      </c>
    </row>
    <row r="144" spans="1:8" s="10" customFormat="1" x14ac:dyDescent="0.3">
      <c r="A144" s="10" t="s">
        <v>755</v>
      </c>
      <c r="B144" s="10" t="s">
        <v>13</v>
      </c>
      <c r="C144" s="6">
        <f t="shared" ref="C144" ca="1" si="48">VLOOKUP(B144,OFFSET(INDIRECT("$A:$B"),0,MATCH(B$1&amp;"_Verify",INDIRECT("$1:$1"),0)-1),2,0)</f>
        <v>2</v>
      </c>
    </row>
    <row r="145" spans="1:8" s="10" customFormat="1" x14ac:dyDescent="0.3">
      <c r="A145" t="s">
        <v>107</v>
      </c>
      <c r="B145" t="s">
        <v>93</v>
      </c>
      <c r="C145" s="6">
        <f t="shared" ca="1" si="11"/>
        <v>13</v>
      </c>
      <c r="D145"/>
    </row>
    <row r="146" spans="1:8" x14ac:dyDescent="0.3">
      <c r="A146" t="s">
        <v>106</v>
      </c>
      <c r="B146" t="s">
        <v>105</v>
      </c>
      <c r="C146" s="6">
        <f t="shared" ca="1" si="11"/>
        <v>54</v>
      </c>
      <c r="F146" s="10"/>
      <c r="G146" s="10"/>
      <c r="H146" s="10"/>
    </row>
    <row r="147" spans="1:8" x14ac:dyDescent="0.3">
      <c r="A147" t="s">
        <v>113</v>
      </c>
      <c r="B147" t="s">
        <v>112</v>
      </c>
      <c r="C147" s="6">
        <f t="shared" ca="1" si="11"/>
        <v>53</v>
      </c>
      <c r="F147" s="10"/>
      <c r="G147" s="10"/>
      <c r="H147" s="10"/>
    </row>
    <row r="148" spans="1:8" s="10" customFormat="1" x14ac:dyDescent="0.3">
      <c r="A148" t="s">
        <v>119</v>
      </c>
      <c r="B148" t="s">
        <v>93</v>
      </c>
      <c r="C148" s="6">
        <f t="shared" ca="1" si="11"/>
        <v>13</v>
      </c>
      <c r="D148"/>
    </row>
    <row r="149" spans="1:8" x14ac:dyDescent="0.3">
      <c r="A149" t="s">
        <v>116</v>
      </c>
      <c r="B149" t="s">
        <v>136</v>
      </c>
      <c r="C149" s="6">
        <f t="shared" ca="1" si="11"/>
        <v>55</v>
      </c>
    </row>
    <row r="150" spans="1:8" s="10" customFormat="1" x14ac:dyDescent="0.3">
      <c r="A150" s="10" t="s">
        <v>540</v>
      </c>
      <c r="B150" s="10" t="s">
        <v>535</v>
      </c>
      <c r="C150" s="6">
        <f t="shared" ref="C150:C152" ca="1" si="49">VLOOKUP(B150,OFFSET(INDIRECT("$A:$B"),0,MATCH(B$1&amp;"_Verify",INDIRECT("$1:$1"),0)-1),2,0)</f>
        <v>69</v>
      </c>
      <c r="F150"/>
      <c r="G150"/>
      <c r="H150"/>
    </row>
    <row r="151" spans="1:8" x14ac:dyDescent="0.3">
      <c r="A151" s="10" t="s">
        <v>586</v>
      </c>
      <c r="B151" s="10" t="s">
        <v>535</v>
      </c>
      <c r="C151" s="6">
        <f t="shared" ref="C151" ca="1" si="50">VLOOKUP(B151,OFFSET(INDIRECT("$A:$B"),0,MATCH(B$1&amp;"_Verify",INDIRECT("$1:$1"),0)-1),2,0)</f>
        <v>69</v>
      </c>
      <c r="D151" s="10"/>
      <c r="F151" s="10"/>
      <c r="G151" s="10"/>
      <c r="H151" s="10"/>
    </row>
    <row r="152" spans="1:8" x14ac:dyDescent="0.3">
      <c r="A152" s="10" t="s">
        <v>557</v>
      </c>
      <c r="B152" s="10" t="s">
        <v>535</v>
      </c>
      <c r="C152" s="6">
        <f t="shared" ca="1" si="49"/>
        <v>69</v>
      </c>
      <c r="D152" s="10"/>
    </row>
    <row r="153" spans="1:8" s="10" customFormat="1" x14ac:dyDescent="0.3">
      <c r="A153" s="10" t="s">
        <v>552</v>
      </c>
      <c r="B153" s="10" t="s">
        <v>535</v>
      </c>
      <c r="C153" s="6">
        <f t="shared" ref="C153" ca="1" si="51">VLOOKUP(B153,OFFSET(INDIRECT("$A:$B"),0,MATCH(B$1&amp;"_Verify",INDIRECT("$1:$1"),0)-1),2,0)</f>
        <v>69</v>
      </c>
    </row>
    <row r="154" spans="1:8" s="10" customFormat="1" x14ac:dyDescent="0.3">
      <c r="A154" s="10" t="s">
        <v>554</v>
      </c>
      <c r="B154" s="10" t="s">
        <v>535</v>
      </c>
      <c r="C154" s="6">
        <f t="shared" ref="C154" ca="1" si="52">VLOOKUP(B154,OFFSET(INDIRECT("$A:$B"),0,MATCH(B$1&amp;"_Verify",INDIRECT("$1:$1"),0)-1),2,0)</f>
        <v>69</v>
      </c>
      <c r="F154"/>
      <c r="G154"/>
      <c r="H154"/>
    </row>
    <row r="155" spans="1:8" x14ac:dyDescent="0.3">
      <c r="A155" s="10" t="s">
        <v>573</v>
      </c>
      <c r="B155" s="10" t="s">
        <v>26</v>
      </c>
      <c r="C155" s="6">
        <f t="shared" ca="1" si="11"/>
        <v>6</v>
      </c>
      <c r="D155" s="10"/>
    </row>
    <row r="156" spans="1:8" x14ac:dyDescent="0.3">
      <c r="A156" s="10" t="s">
        <v>575</v>
      </c>
      <c r="B156" s="10" t="s">
        <v>21</v>
      </c>
      <c r="C156" s="6">
        <f t="shared" ca="1" si="11"/>
        <v>7</v>
      </c>
      <c r="D156" s="10"/>
      <c r="F156" s="10"/>
      <c r="G156" s="10"/>
      <c r="H156" s="10"/>
    </row>
    <row r="157" spans="1:8" s="10" customFormat="1" x14ac:dyDescent="0.3">
      <c r="A157" s="10" t="s">
        <v>582</v>
      </c>
      <c r="B157" s="10" t="s">
        <v>576</v>
      </c>
      <c r="C157" s="6">
        <f t="shared" ref="C157" ca="1" si="53">VLOOKUP(B157,OFFSET(INDIRECT("$A:$B"),0,MATCH(B$1&amp;"_Verify",INDIRECT("$1:$1"),0)-1),2,0)</f>
        <v>70</v>
      </c>
    </row>
    <row r="158" spans="1:8" s="10" customFormat="1" x14ac:dyDescent="0.3">
      <c r="A158" s="10" t="s">
        <v>902</v>
      </c>
      <c r="B158" s="10" t="s">
        <v>576</v>
      </c>
      <c r="C158" s="6">
        <f t="shared" ref="C158" ca="1" si="54">VLOOKUP(B158,OFFSET(INDIRECT("$A:$B"),0,MATCH(B$1&amp;"_Verify",INDIRECT("$1:$1"),0)-1),2,0)</f>
        <v>70</v>
      </c>
      <c r="F158"/>
      <c r="G158"/>
      <c r="H158"/>
    </row>
    <row r="159" spans="1:8" s="10" customFormat="1" x14ac:dyDescent="0.3">
      <c r="A159" s="10" t="s">
        <v>905</v>
      </c>
      <c r="B159" s="10" t="s">
        <v>576</v>
      </c>
      <c r="C159" s="6">
        <f t="shared" ref="C159" ca="1" si="55">VLOOKUP(B159,OFFSET(INDIRECT("$A:$B"),0,MATCH(B$1&amp;"_Verify",INDIRECT("$1:$1"),0)-1),2,0)</f>
        <v>70</v>
      </c>
      <c r="F159"/>
      <c r="G159"/>
      <c r="H159"/>
    </row>
    <row r="160" spans="1:8" s="10" customFormat="1" x14ac:dyDescent="0.3">
      <c r="A160" s="10" t="s">
        <v>907</v>
      </c>
      <c r="B160" s="10" t="s">
        <v>576</v>
      </c>
      <c r="C160" s="6">
        <f t="shared" ref="C160" ca="1" si="56">VLOOKUP(B160,OFFSET(INDIRECT("$A:$B"),0,MATCH(B$1&amp;"_Verify",INDIRECT("$1:$1"),0)-1),2,0)</f>
        <v>70</v>
      </c>
    </row>
    <row r="161" spans="1:8" s="10" customFormat="1" x14ac:dyDescent="0.3">
      <c r="A161" s="10" t="s">
        <v>595</v>
      </c>
      <c r="B161" s="10" t="s">
        <v>576</v>
      </c>
      <c r="C161" s="6">
        <f t="shared" ref="C161" ca="1" si="57">VLOOKUP(B161,OFFSET(INDIRECT("$A:$B"),0,MATCH(B$1&amp;"_Verify",INDIRECT("$1:$1"),0)-1),2,0)</f>
        <v>70</v>
      </c>
    </row>
    <row r="162" spans="1:8" s="10" customFormat="1" x14ac:dyDescent="0.3">
      <c r="A162" s="10" t="s">
        <v>597</v>
      </c>
      <c r="B162" s="10" t="s">
        <v>588</v>
      </c>
      <c r="C162" s="6">
        <f t="shared" ref="C162:C164" ca="1" si="58">VLOOKUP(B162,OFFSET(INDIRECT("$A:$B"),0,MATCH(B$1&amp;"_Verify",INDIRECT("$1:$1"),0)-1),2,0)</f>
        <v>71</v>
      </c>
    </row>
    <row r="163" spans="1:8" x14ac:dyDescent="0.3">
      <c r="A163" s="10" t="s">
        <v>752</v>
      </c>
      <c r="B163" s="10" t="s">
        <v>588</v>
      </c>
      <c r="C163" s="6">
        <f t="shared" ref="C163" ca="1" si="59">VLOOKUP(B163,OFFSET(INDIRECT("$A:$B"),0,MATCH(B$1&amp;"_Verify",INDIRECT("$1:$1"),0)-1),2,0)</f>
        <v>71</v>
      </c>
      <c r="D163" s="10"/>
      <c r="F163" s="10"/>
      <c r="G163" s="10"/>
      <c r="H163" s="10"/>
    </row>
    <row r="164" spans="1:8" x14ac:dyDescent="0.3">
      <c r="A164" s="10" t="s">
        <v>600</v>
      </c>
      <c r="B164" s="10" t="s">
        <v>576</v>
      </c>
      <c r="C164" s="6">
        <f t="shared" ca="1" si="58"/>
        <v>70</v>
      </c>
      <c r="D164" s="10"/>
      <c r="F164" s="10"/>
      <c r="G164" s="10"/>
      <c r="H164" s="10"/>
    </row>
    <row r="165" spans="1:8" x14ac:dyDescent="0.3">
      <c r="A165" s="10" t="s">
        <v>601</v>
      </c>
      <c r="B165" s="10" t="s">
        <v>576</v>
      </c>
      <c r="C165" s="6">
        <f t="shared" ref="C165:C168" ca="1" si="60">VLOOKUP(B165,OFFSET(INDIRECT("$A:$B"),0,MATCH(B$1&amp;"_Verify",INDIRECT("$1:$1"),0)-1),2,0)</f>
        <v>70</v>
      </c>
      <c r="D165" s="10"/>
      <c r="F165" s="10"/>
      <c r="G165" s="10"/>
      <c r="H165" s="10"/>
    </row>
    <row r="166" spans="1:8" s="10" customFormat="1" x14ac:dyDescent="0.3">
      <c r="A166" s="10" t="s">
        <v>898</v>
      </c>
      <c r="B166" s="10" t="s">
        <v>576</v>
      </c>
      <c r="C166" s="6">
        <f t="shared" ca="1" si="60"/>
        <v>70</v>
      </c>
      <c r="F166"/>
      <c r="G166"/>
      <c r="H166"/>
    </row>
    <row r="167" spans="1:8" s="10" customFormat="1" x14ac:dyDescent="0.3">
      <c r="A167" s="10" t="s">
        <v>899</v>
      </c>
      <c r="B167" s="10" t="s">
        <v>576</v>
      </c>
      <c r="C167" s="6">
        <f t="shared" ref="C167" ca="1" si="61">VLOOKUP(B167,OFFSET(INDIRECT("$A:$B"),0,MATCH(B$1&amp;"_Verify",INDIRECT("$1:$1"),0)-1),2,0)</f>
        <v>70</v>
      </c>
      <c r="F167"/>
      <c r="G167"/>
      <c r="H167"/>
    </row>
    <row r="168" spans="1:8" s="10" customFormat="1" x14ac:dyDescent="0.3">
      <c r="A168" s="10" t="s">
        <v>608</v>
      </c>
      <c r="B168" s="10" t="s">
        <v>535</v>
      </c>
      <c r="C168" s="6">
        <f t="shared" ca="1" si="60"/>
        <v>69</v>
      </c>
    </row>
    <row r="169" spans="1:8" s="10" customFormat="1" x14ac:dyDescent="0.3">
      <c r="A169" s="10" t="s">
        <v>609</v>
      </c>
      <c r="B169" s="10" t="s">
        <v>535</v>
      </c>
      <c r="C169" s="6">
        <f t="shared" ref="C169" ca="1" si="62">VLOOKUP(B169,OFFSET(INDIRECT("$A:$B"),0,MATCH(B$1&amp;"_Verify",INDIRECT("$1:$1"),0)-1),2,0)</f>
        <v>69</v>
      </c>
    </row>
    <row r="170" spans="1:8" x14ac:dyDescent="0.3">
      <c r="A170" s="10" t="s">
        <v>610</v>
      </c>
      <c r="B170" s="10" t="s">
        <v>535</v>
      </c>
      <c r="C170" s="6">
        <f t="shared" ref="C170" ca="1" si="63">VLOOKUP(B170,OFFSET(INDIRECT("$A:$B"),0,MATCH(B$1&amp;"_Verify",INDIRECT("$1:$1"),0)-1),2,0)</f>
        <v>69</v>
      </c>
      <c r="D170" s="10"/>
      <c r="F170" s="10"/>
      <c r="G170" s="10"/>
      <c r="H170" s="10"/>
    </row>
    <row r="171" spans="1:8" x14ac:dyDescent="0.3">
      <c r="A171" s="10" t="s">
        <v>642</v>
      </c>
      <c r="B171" s="10" t="s">
        <v>637</v>
      </c>
      <c r="C171" s="6">
        <f ca="1">VLOOKUP(B171,OFFSET(INDIRECT("$A:$B"),0,MATCH(B$1&amp;"_Verify",INDIRECT("$1:$1"),0)-1),2,0)</f>
        <v>72</v>
      </c>
      <c r="D171" s="10"/>
      <c r="F171" s="10"/>
      <c r="G171" s="10"/>
      <c r="H171" s="10"/>
    </row>
    <row r="172" spans="1:8" x14ac:dyDescent="0.3">
      <c r="A172" s="10" t="s">
        <v>728</v>
      </c>
      <c r="B172" s="10" t="s">
        <v>720</v>
      </c>
      <c r="C172" s="6">
        <f ca="1">VLOOKUP(B172,OFFSET(INDIRECT("$A:$B"),0,MATCH(B$1&amp;"_Verify",INDIRECT("$1:$1"),0)-1),2,0)</f>
        <v>75</v>
      </c>
      <c r="D172" s="10"/>
    </row>
    <row r="173" spans="1:8" s="10" customFormat="1" x14ac:dyDescent="0.3">
      <c r="A173" s="10" t="s">
        <v>732</v>
      </c>
      <c r="B173" s="10" t="s">
        <v>733</v>
      </c>
      <c r="C173" s="6">
        <f ca="1">VLOOKUP(B173,OFFSET(INDIRECT("$A:$B"),0,MATCH(B$1&amp;"_Verify",INDIRECT("$1:$1"),0)-1),2,0)</f>
        <v>4</v>
      </c>
      <c r="F173"/>
      <c r="G173"/>
      <c r="H173"/>
    </row>
    <row r="174" spans="1:8" x14ac:dyDescent="0.3">
      <c r="A174" s="10" t="s">
        <v>735</v>
      </c>
      <c r="B174" s="10" t="s">
        <v>734</v>
      </c>
      <c r="C174" s="6">
        <f ca="1">VLOOKUP(B174,OFFSET(INDIRECT("$A:$B"),0,MATCH(B$1&amp;"_Verify",INDIRECT("$1:$1"),0)-1),2,0)</f>
        <v>76</v>
      </c>
      <c r="D174" s="10"/>
    </row>
    <row r="175" spans="1:8" x14ac:dyDescent="0.3">
      <c r="A175" s="10" t="s">
        <v>747</v>
      </c>
      <c r="B175" s="10" t="s">
        <v>745</v>
      </c>
      <c r="C175" s="6">
        <f t="shared" ref="C175:C179" ca="1" si="64">VLOOKUP(B175,OFFSET(INDIRECT("$A:$B"),0,MATCH(B$1&amp;"_Verify",INDIRECT("$1:$1"),0)-1),2,0)</f>
        <v>77</v>
      </c>
      <c r="D175" s="10"/>
      <c r="F175" s="10"/>
      <c r="G175" s="10"/>
      <c r="H175" s="10"/>
    </row>
    <row r="176" spans="1:8" x14ac:dyDescent="0.3">
      <c r="A176" s="10" t="s">
        <v>749</v>
      </c>
      <c r="B176" s="10" t="s">
        <v>745</v>
      </c>
      <c r="C176" s="6">
        <f t="shared" ca="1" si="64"/>
        <v>77</v>
      </c>
      <c r="D176" s="10"/>
    </row>
    <row r="177" spans="1:4" x14ac:dyDescent="0.3">
      <c r="A177" s="10" t="s">
        <v>768</v>
      </c>
      <c r="B177" s="10" t="s">
        <v>576</v>
      </c>
      <c r="C177" s="6">
        <f t="shared" ca="1" si="64"/>
        <v>70</v>
      </c>
      <c r="D177" s="10"/>
    </row>
    <row r="178" spans="1:4" x14ac:dyDescent="0.3">
      <c r="A178" s="10" t="s">
        <v>770</v>
      </c>
      <c r="B178" s="10" t="s">
        <v>576</v>
      </c>
      <c r="C178" s="6">
        <f t="shared" ca="1" si="64"/>
        <v>70</v>
      </c>
      <c r="D178" s="10"/>
    </row>
    <row r="179" spans="1:4" x14ac:dyDescent="0.3">
      <c r="A179" s="10" t="s">
        <v>773</v>
      </c>
      <c r="B179" s="10" t="s">
        <v>588</v>
      </c>
      <c r="C179" s="6">
        <f t="shared" ca="1" si="64"/>
        <v>71</v>
      </c>
      <c r="D179" s="10"/>
    </row>
    <row r="180" spans="1:4" x14ac:dyDescent="0.3">
      <c r="A180" s="10" t="s">
        <v>828</v>
      </c>
      <c r="B180" s="10" t="s">
        <v>822</v>
      </c>
      <c r="C180" s="6">
        <f t="shared" ref="C180:C182" ca="1" si="65">VLOOKUP(B180,OFFSET(INDIRECT("$A:$B"),0,MATCH(B$1&amp;"_Verify",INDIRECT("$1:$1"),0)-1),2,0)</f>
        <v>79</v>
      </c>
      <c r="D180" s="10"/>
    </row>
    <row r="181" spans="1:4" x14ac:dyDescent="0.3">
      <c r="A181" s="10" t="s">
        <v>854</v>
      </c>
      <c r="B181" s="10" t="s">
        <v>826</v>
      </c>
      <c r="C181" s="6">
        <f t="shared" ca="1" si="65"/>
        <v>7</v>
      </c>
      <c r="D181" s="10"/>
    </row>
    <row r="182" spans="1:4" x14ac:dyDescent="0.3">
      <c r="A182" s="10" t="s">
        <v>837</v>
      </c>
      <c r="B182" s="10" t="s">
        <v>576</v>
      </c>
      <c r="C182" s="6">
        <f t="shared" ca="1" si="65"/>
        <v>70</v>
      </c>
      <c r="D182" s="10"/>
    </row>
    <row r="183" spans="1:4" x14ac:dyDescent="0.3">
      <c r="A183" s="10" t="s">
        <v>839</v>
      </c>
      <c r="B183" s="10" t="s">
        <v>576</v>
      </c>
      <c r="C183" s="6">
        <f t="shared" ref="C183:C184" ca="1" si="66">VLOOKUP(B183,OFFSET(INDIRECT("$A:$B"),0,MATCH(B$1&amp;"_Verify",INDIRECT("$1:$1"),0)-1),2,0)</f>
        <v>70</v>
      </c>
      <c r="D183" s="10"/>
    </row>
    <row r="184" spans="1:4" x14ac:dyDescent="0.3">
      <c r="A184" s="10" t="s">
        <v>845</v>
      </c>
      <c r="B184" s="10" t="s">
        <v>843</v>
      </c>
      <c r="C184" s="6">
        <f t="shared" ca="1" si="66"/>
        <v>80</v>
      </c>
      <c r="D184" s="10"/>
    </row>
    <row r="185" spans="1:4" x14ac:dyDescent="0.3">
      <c r="A185" s="10" t="s">
        <v>857</v>
      </c>
      <c r="B185" s="10" t="s">
        <v>536</v>
      </c>
      <c r="C185" s="6">
        <f t="shared" ref="C185" ca="1" si="67">VLOOKUP(B185,OFFSET(INDIRECT("$A:$B"),0,MATCH(B$1&amp;"_Verify",INDIRECT("$1:$1"),0)-1),2,0)</f>
        <v>69</v>
      </c>
      <c r="D185" s="10"/>
    </row>
    <row r="186" spans="1:4" x14ac:dyDescent="0.3">
      <c r="A186" s="10" t="s">
        <v>861</v>
      </c>
      <c r="B186" s="10" t="s">
        <v>536</v>
      </c>
      <c r="C186" s="6">
        <f t="shared" ref="C186" ca="1" si="68">VLOOKUP(B186,OFFSET(INDIRECT("$A:$B"),0,MATCH(B$1&amp;"_Verify",INDIRECT("$1:$1"),0)-1),2,0)</f>
        <v>69</v>
      </c>
      <c r="D186" s="10"/>
    </row>
    <row r="187" spans="1:4" x14ac:dyDescent="0.3">
      <c r="A187" s="10" t="s">
        <v>866</v>
      </c>
      <c r="B187" s="10" t="s">
        <v>226</v>
      </c>
      <c r="C187" s="6">
        <f t="shared" ref="C187:C190" ca="1" si="69">VLOOKUP(B187,OFFSET(INDIRECT("$A:$B"),0,MATCH(B$1&amp;"_Verify",INDIRECT("$1:$1"),0)-1),2,0)</f>
        <v>15</v>
      </c>
      <c r="D187" s="10"/>
    </row>
    <row r="188" spans="1:4" x14ac:dyDescent="0.3">
      <c r="A188" s="10" t="s">
        <v>878</v>
      </c>
      <c r="B188" s="10" t="s">
        <v>26</v>
      </c>
      <c r="C188" s="6">
        <f t="shared" ca="1" si="69"/>
        <v>6</v>
      </c>
      <c r="D188" s="10"/>
    </row>
    <row r="189" spans="1:4" x14ac:dyDescent="0.3">
      <c r="A189" s="10" t="s">
        <v>885</v>
      </c>
      <c r="B189" s="10" t="s">
        <v>822</v>
      </c>
      <c r="C189" s="6">
        <f t="shared" ca="1" si="69"/>
        <v>79</v>
      </c>
      <c r="D189" s="10"/>
    </row>
    <row r="190" spans="1:4" x14ac:dyDescent="0.3">
      <c r="A190" s="10" t="s">
        <v>882</v>
      </c>
      <c r="B190" s="10" t="s">
        <v>715</v>
      </c>
      <c r="C190" s="6">
        <f t="shared" ca="1" si="69"/>
        <v>7</v>
      </c>
      <c r="D190" s="10"/>
    </row>
    <row r="191" spans="1:4" x14ac:dyDescent="0.3">
      <c r="A191" s="10" t="s">
        <v>895</v>
      </c>
      <c r="B191" s="10" t="s">
        <v>888</v>
      </c>
      <c r="C191" s="6">
        <f t="shared" ref="C191" ca="1" si="70">VLOOKUP(B191,OFFSET(INDIRECT("$A:$B"),0,MATCH(B$1&amp;"_Verify",INDIRECT("$1:$1"),0)-1),2,0)</f>
        <v>81</v>
      </c>
      <c r="D191" s="10"/>
    </row>
    <row r="192" spans="1:4" x14ac:dyDescent="0.3">
      <c r="A192" s="10" t="s">
        <v>908</v>
      </c>
      <c r="B192" s="10" t="s">
        <v>909</v>
      </c>
      <c r="C192" s="6">
        <f t="shared" ref="C192" ca="1" si="71">VLOOKUP(B192,OFFSET(INDIRECT("$A:$B"),0,MATCH(B$1&amp;"_Verify",INDIRECT("$1:$1"),0)-1),2,0)</f>
        <v>69</v>
      </c>
      <c r="D192" s="10"/>
    </row>
    <row r="193" spans="1:4" x14ac:dyDescent="0.3">
      <c r="A193" s="10" t="s">
        <v>943</v>
      </c>
      <c r="B193" s="10" t="s">
        <v>535</v>
      </c>
      <c r="C193" s="6">
        <f t="shared" ref="C193" ca="1" si="72">VLOOKUP(B193,OFFSET(INDIRECT("$A:$B"),0,MATCH(B$1&amp;"_Verify",INDIRECT("$1:$1"),0)-1),2,0)</f>
        <v>69</v>
      </c>
      <c r="D193" s="10"/>
    </row>
    <row r="194" spans="1:4" x14ac:dyDescent="0.3">
      <c r="A194" s="10" t="s">
        <v>944</v>
      </c>
      <c r="B194" s="10" t="s">
        <v>24</v>
      </c>
      <c r="C194" s="6">
        <f ca="1">VLOOKUP(B194,OFFSET(INDIRECT("$A:$B"),0,MATCH(B$1&amp;"_Verify",INDIRECT("$1:$1"),0)-1),2,0)</f>
        <v>4</v>
      </c>
      <c r="D194" s="10"/>
    </row>
    <row r="195" spans="1:4" x14ac:dyDescent="0.3">
      <c r="A195" s="10" t="s">
        <v>946</v>
      </c>
      <c r="B195" s="10" t="s">
        <v>576</v>
      </c>
      <c r="C195" s="6">
        <f t="shared" ref="C195" ca="1" si="73">VLOOKUP(B195,OFFSET(INDIRECT("$A:$B"),0,MATCH(B$1&amp;"_Verify",INDIRECT("$1:$1"),0)-1),2,0)</f>
        <v>70</v>
      </c>
      <c r="D195" s="10"/>
    </row>
    <row r="196" spans="1:4" x14ac:dyDescent="0.3">
      <c r="A196" s="10" t="s">
        <v>951</v>
      </c>
      <c r="B196" s="10" t="s">
        <v>953</v>
      </c>
      <c r="C196" s="6">
        <f t="shared" ref="C196:C199" ca="1" si="74">VLOOKUP(B196,OFFSET(INDIRECT("$A:$B"),0,MATCH(B$1&amp;"_Verify",INDIRECT("$1:$1"),0)-1),2,0)</f>
        <v>52</v>
      </c>
      <c r="D196" s="10"/>
    </row>
    <row r="197" spans="1:4" x14ac:dyDescent="0.3">
      <c r="A197" s="10" t="s">
        <v>958</v>
      </c>
      <c r="B197" s="10" t="s">
        <v>93</v>
      </c>
      <c r="C197" s="6">
        <f t="shared" ca="1" si="74"/>
        <v>13</v>
      </c>
      <c r="D197" s="10"/>
    </row>
    <row r="198" spans="1:4" x14ac:dyDescent="0.3">
      <c r="A198" s="10" t="s">
        <v>960</v>
      </c>
      <c r="B198" s="10" t="s">
        <v>169</v>
      </c>
      <c r="C198" s="6">
        <f t="shared" ca="1" si="74"/>
        <v>55</v>
      </c>
      <c r="D198" s="10"/>
    </row>
    <row r="199" spans="1:4" x14ac:dyDescent="0.3">
      <c r="A199" s="10" t="s">
        <v>979</v>
      </c>
      <c r="B199" s="10" t="s">
        <v>588</v>
      </c>
      <c r="C199" s="6">
        <f t="shared" ca="1" si="74"/>
        <v>71</v>
      </c>
      <c r="D199" s="10"/>
    </row>
    <row r="200" spans="1:4" x14ac:dyDescent="0.3">
      <c r="A200" s="10" t="s">
        <v>981</v>
      </c>
      <c r="B200" s="10" t="s">
        <v>588</v>
      </c>
      <c r="C200" s="6">
        <f t="shared" ref="C200" ca="1" si="75">VLOOKUP(B200,OFFSET(INDIRECT("$A:$B"),0,MATCH(B$1&amp;"_Verify",INDIRECT("$1:$1"),0)-1),2,0)</f>
        <v>71</v>
      </c>
      <c r="D200" s="10"/>
    </row>
    <row r="201" spans="1:4" x14ac:dyDescent="0.3">
      <c r="A201" s="10" t="s">
        <v>990</v>
      </c>
      <c r="B201" s="10" t="s">
        <v>985</v>
      </c>
      <c r="C201" s="6">
        <f t="shared" ref="C201" ca="1" si="76">VLOOKUP(B201,OFFSET(INDIRECT("$A:$B"),0,MATCH(B$1&amp;"_Verify",INDIRECT("$1:$1"),0)-1),2,0)</f>
        <v>85</v>
      </c>
      <c r="D201" s="10"/>
    </row>
    <row r="202" spans="1:4" x14ac:dyDescent="0.3">
      <c r="A202" s="10" t="s">
        <v>1001</v>
      </c>
      <c r="B202" s="10" t="s">
        <v>992</v>
      </c>
      <c r="C202" s="6">
        <f t="shared" ref="C202" ca="1" si="77">VLOOKUP(B202,OFFSET(INDIRECT("$A:$B"),0,MATCH(B$1&amp;"_Verify",INDIRECT("$1:$1"),0)-1),2,0)</f>
        <v>86</v>
      </c>
      <c r="D202" s="10"/>
    </row>
    <row r="203" spans="1:4" x14ac:dyDescent="0.3">
      <c r="A203" s="10" t="s">
        <v>620</v>
      </c>
      <c r="B203" s="10" t="s">
        <v>24</v>
      </c>
      <c r="C203" s="6">
        <f t="shared" ref="C203" ca="1" si="78">VLOOKUP(B203,OFFSET(INDIRECT("$A:$B"),0,MATCH(B$1&amp;"_Verify",INDIRECT("$1:$1"),0)-1),2,0)</f>
        <v>4</v>
      </c>
      <c r="D203" s="10"/>
    </row>
    <row r="204" spans="1:4" x14ac:dyDescent="0.3">
      <c r="A204" s="10" t="s">
        <v>624</v>
      </c>
      <c r="B204" s="10" t="s">
        <v>24</v>
      </c>
      <c r="C204" s="6">
        <f t="shared" ref="C204" ca="1" si="79">VLOOKUP(B204,OFFSET(INDIRECT("$A:$B"),0,MATCH(B$1&amp;"_Verify",INDIRECT("$1:$1"),0)-1),2,0)</f>
        <v>4</v>
      </c>
      <c r="D204" s="10"/>
    </row>
    <row r="205" spans="1:4" x14ac:dyDescent="0.3">
      <c r="A205" s="10" t="s">
        <v>626</v>
      </c>
      <c r="B205" s="10" t="s">
        <v>24</v>
      </c>
      <c r="C205" s="6">
        <f t="shared" ref="C205:C207" ca="1" si="80">VLOOKUP(B205,OFFSET(INDIRECT("$A:$B"),0,MATCH(B$1&amp;"_Verify",INDIRECT("$1:$1"),0)-1),2,0)</f>
        <v>4</v>
      </c>
      <c r="D205" s="10"/>
    </row>
    <row r="206" spans="1:4" x14ac:dyDescent="0.3">
      <c r="A206" s="10" t="s">
        <v>984</v>
      </c>
      <c r="B206" s="10" t="s">
        <v>338</v>
      </c>
      <c r="C206" s="6">
        <f t="shared" ca="1" si="80"/>
        <v>21</v>
      </c>
      <c r="D206" s="10"/>
    </row>
    <row r="207" spans="1:4" x14ac:dyDescent="0.3">
      <c r="A207" s="10" t="s">
        <v>860</v>
      </c>
      <c r="B207" s="10" t="s">
        <v>54</v>
      </c>
      <c r="C207" s="6">
        <f t="shared" ca="1" si="80"/>
        <v>8</v>
      </c>
      <c r="D207" s="10"/>
    </row>
    <row r="208" spans="1:4" x14ac:dyDescent="0.3">
      <c r="A208" s="10" t="s">
        <v>870</v>
      </c>
      <c r="B208" s="10" t="s">
        <v>54</v>
      </c>
      <c r="C208" s="6">
        <f t="shared" ref="C208:C209" ca="1" si="81">VLOOKUP(B208,OFFSET(INDIRECT("$A:$B"),0,MATCH(B$1&amp;"_Verify",INDIRECT("$1:$1"),0)-1),2,0)</f>
        <v>8</v>
      </c>
      <c r="D208" s="10"/>
    </row>
    <row r="209" spans="1:4" x14ac:dyDescent="0.3">
      <c r="A209" s="10" t="s">
        <v>871</v>
      </c>
      <c r="B209" s="10" t="s">
        <v>54</v>
      </c>
      <c r="C209" s="6">
        <f t="shared" ca="1" si="81"/>
        <v>8</v>
      </c>
      <c r="D209" s="10"/>
    </row>
    <row r="210" spans="1:4" x14ac:dyDescent="0.3">
      <c r="A210" t="s">
        <v>242</v>
      </c>
      <c r="B210" t="s">
        <v>21</v>
      </c>
      <c r="C210" s="6">
        <f t="shared" ca="1" si="11"/>
        <v>7</v>
      </c>
    </row>
    <row r="211" spans="1:4" x14ac:dyDescent="0.3">
      <c r="A211" t="s">
        <v>243</v>
      </c>
      <c r="B211" t="s">
        <v>21</v>
      </c>
      <c r="C211" s="6">
        <f t="shared" ca="1" si="11"/>
        <v>7</v>
      </c>
    </row>
    <row r="212" spans="1:4" x14ac:dyDescent="0.3">
      <c r="A212" t="s">
        <v>244</v>
      </c>
      <c r="B212" t="s">
        <v>21</v>
      </c>
      <c r="C212" s="6">
        <f t="shared" ca="1" si="11"/>
        <v>7</v>
      </c>
    </row>
    <row r="213" spans="1:4" x14ac:dyDescent="0.3">
      <c r="A213" t="s">
        <v>245</v>
      </c>
      <c r="B213" t="s">
        <v>21</v>
      </c>
      <c r="C213" s="6">
        <f t="shared" ca="1" si="11"/>
        <v>7</v>
      </c>
    </row>
    <row r="214" spans="1:4" x14ac:dyDescent="0.3">
      <c r="A214" t="s">
        <v>246</v>
      </c>
      <c r="B214" t="s">
        <v>21</v>
      </c>
      <c r="C214" s="6">
        <f t="shared" ca="1" si="11"/>
        <v>7</v>
      </c>
    </row>
    <row r="215" spans="1:4" x14ac:dyDescent="0.3">
      <c r="A215" t="s">
        <v>247</v>
      </c>
      <c r="B215" t="s">
        <v>21</v>
      </c>
      <c r="C215" s="6">
        <f t="shared" ca="1" si="11"/>
        <v>7</v>
      </c>
    </row>
    <row r="216" spans="1:4" x14ac:dyDescent="0.3">
      <c r="A216" t="s">
        <v>248</v>
      </c>
      <c r="B216" t="s">
        <v>21</v>
      </c>
      <c r="C216" s="6">
        <f t="shared" ca="1" si="11"/>
        <v>7</v>
      </c>
    </row>
    <row r="217" spans="1:4" x14ac:dyDescent="0.3">
      <c r="A217" t="s">
        <v>249</v>
      </c>
      <c r="B217" t="s">
        <v>21</v>
      </c>
      <c r="C217" s="6">
        <f t="shared" ca="1" si="11"/>
        <v>7</v>
      </c>
    </row>
    <row r="218" spans="1:4" x14ac:dyDescent="0.3">
      <c r="A218" t="s">
        <v>250</v>
      </c>
      <c r="B218" t="s">
        <v>21</v>
      </c>
      <c r="C218" s="6">
        <f t="shared" ca="1" si="11"/>
        <v>7</v>
      </c>
    </row>
    <row r="219" spans="1:4" x14ac:dyDescent="0.3">
      <c r="A219" s="10" t="s">
        <v>484</v>
      </c>
      <c r="B219" s="10" t="s">
        <v>21</v>
      </c>
      <c r="C219" s="6">
        <f t="shared" ref="C219:C223" ca="1" si="82">VLOOKUP(B219,OFFSET(INDIRECT("$A:$B"),0,MATCH(B$1&amp;"_Verify",INDIRECT("$1:$1"),0)-1),2,0)</f>
        <v>7</v>
      </c>
      <c r="D219" s="10"/>
    </row>
    <row r="220" spans="1:4" x14ac:dyDescent="0.3">
      <c r="A220" s="10" t="s">
        <v>487</v>
      </c>
      <c r="B220" s="10" t="s">
        <v>21</v>
      </c>
      <c r="C220" s="6">
        <f t="shared" ref="C220" ca="1" si="83">VLOOKUP(B220,OFFSET(INDIRECT("$A:$B"),0,MATCH(B$1&amp;"_Verify",INDIRECT("$1:$1"),0)-1),2,0)</f>
        <v>7</v>
      </c>
      <c r="D220" s="10"/>
    </row>
    <row r="221" spans="1:4" x14ac:dyDescent="0.3">
      <c r="A221" s="10" t="s">
        <v>485</v>
      </c>
      <c r="B221" s="10" t="s">
        <v>21</v>
      </c>
      <c r="C221" s="6">
        <f t="shared" ca="1" si="82"/>
        <v>7</v>
      </c>
      <c r="D221" s="10"/>
    </row>
    <row r="222" spans="1:4" x14ac:dyDescent="0.3">
      <c r="A222" s="10" t="s">
        <v>488</v>
      </c>
      <c r="B222" s="10" t="s">
        <v>21</v>
      </c>
      <c r="C222" s="6">
        <f t="shared" ref="C222" ca="1" si="84">VLOOKUP(B222,OFFSET(INDIRECT("$A:$B"),0,MATCH(B$1&amp;"_Verify",INDIRECT("$1:$1"),0)-1),2,0)</f>
        <v>7</v>
      </c>
      <c r="D222" s="10"/>
    </row>
    <row r="223" spans="1:4" x14ac:dyDescent="0.3">
      <c r="A223" s="10" t="s">
        <v>486</v>
      </c>
      <c r="B223" s="10" t="s">
        <v>21</v>
      </c>
      <c r="C223" s="6">
        <f t="shared" ca="1" si="82"/>
        <v>7</v>
      </c>
      <c r="D223" s="10"/>
    </row>
    <row r="224" spans="1:4" x14ac:dyDescent="0.3">
      <c r="A224" s="10" t="s">
        <v>489</v>
      </c>
      <c r="B224" s="10" t="s">
        <v>21</v>
      </c>
      <c r="C224" s="6">
        <f t="shared" ref="C224" ca="1" si="85">VLOOKUP(B224,OFFSET(INDIRECT("$A:$B"),0,MATCH(B$1&amp;"_Verify",INDIRECT("$1:$1"),0)-1),2,0)</f>
        <v>7</v>
      </c>
      <c r="D224" s="10"/>
    </row>
    <row r="225" spans="1:4" x14ac:dyDescent="0.3">
      <c r="A225" t="s">
        <v>251</v>
      </c>
      <c r="B225" t="s">
        <v>21</v>
      </c>
      <c r="C225" s="6">
        <f t="shared" ca="1" si="11"/>
        <v>7</v>
      </c>
    </row>
    <row r="226" spans="1:4" x14ac:dyDescent="0.3">
      <c r="A226" t="s">
        <v>252</v>
      </c>
      <c r="B226" t="s">
        <v>21</v>
      </c>
      <c r="C226" s="6">
        <f t="shared" ca="1" si="11"/>
        <v>7</v>
      </c>
    </row>
    <row r="227" spans="1:4" x14ac:dyDescent="0.3">
      <c r="A227" t="s">
        <v>253</v>
      </c>
      <c r="B227" t="s">
        <v>21</v>
      </c>
      <c r="C227" s="6">
        <f t="shared" ca="1" si="11"/>
        <v>7</v>
      </c>
    </row>
    <row r="228" spans="1:4" x14ac:dyDescent="0.3">
      <c r="A228" s="10" t="s">
        <v>915</v>
      </c>
      <c r="B228" s="10" t="s">
        <v>21</v>
      </c>
      <c r="C228" s="6">
        <f t="shared" ref="C228" ca="1" si="86">VLOOKUP(B228,OFFSET(INDIRECT("$A:$B"),0,MATCH(B$1&amp;"_Verify",INDIRECT("$1:$1"),0)-1),2,0)</f>
        <v>7</v>
      </c>
      <c r="D228" s="10"/>
    </row>
    <row r="229" spans="1:4" x14ac:dyDescent="0.3">
      <c r="A229" t="s">
        <v>266</v>
      </c>
      <c r="B229" t="s">
        <v>268</v>
      </c>
      <c r="C229" s="6">
        <f t="shared" ca="1" si="11"/>
        <v>14</v>
      </c>
    </row>
    <row r="230" spans="1:4" x14ac:dyDescent="0.3">
      <c r="A230" s="10" t="s">
        <v>490</v>
      </c>
      <c r="B230" s="10" t="s">
        <v>268</v>
      </c>
      <c r="C230" s="6">
        <f t="shared" ref="C230:C231" ca="1" si="87">VLOOKUP(B230,OFFSET(INDIRECT("$A:$B"),0,MATCH(B$1&amp;"_Verify",INDIRECT("$1:$1"),0)-1),2,0)</f>
        <v>14</v>
      </c>
      <c r="D230" s="10"/>
    </row>
    <row r="231" spans="1:4" x14ac:dyDescent="0.3">
      <c r="A231" s="10" t="s">
        <v>492</v>
      </c>
      <c r="B231" s="10" t="s">
        <v>268</v>
      </c>
      <c r="C231" s="6">
        <f t="shared" ca="1" si="87"/>
        <v>14</v>
      </c>
      <c r="D231" s="10"/>
    </row>
    <row r="232" spans="1:4" x14ac:dyDescent="0.3">
      <c r="A232" s="10" t="s">
        <v>494</v>
      </c>
      <c r="B232" s="10" t="s">
        <v>268</v>
      </c>
      <c r="C232" s="6">
        <f t="shared" ref="C232" ca="1" si="88">VLOOKUP(B232,OFFSET(INDIRECT("$A:$B"),0,MATCH(B$1&amp;"_Verify",INDIRECT("$1:$1"),0)-1),2,0)</f>
        <v>14</v>
      </c>
      <c r="D232" s="10"/>
    </row>
    <row r="233" spans="1:4" x14ac:dyDescent="0.3">
      <c r="A233" t="s">
        <v>267</v>
      </c>
      <c r="B233" t="s">
        <v>268</v>
      </c>
      <c r="C233" s="6">
        <f t="shared" ca="1" si="11"/>
        <v>14</v>
      </c>
    </row>
    <row r="234" spans="1:4" x14ac:dyDescent="0.3">
      <c r="A234" s="10" t="s">
        <v>495</v>
      </c>
      <c r="B234" s="10" t="s">
        <v>268</v>
      </c>
      <c r="C234" s="6">
        <f t="shared" ref="C234:C235" ca="1" si="89">VLOOKUP(B234,OFFSET(INDIRECT("$A:$B"),0,MATCH(B$1&amp;"_Verify",INDIRECT("$1:$1"),0)-1),2,0)</f>
        <v>14</v>
      </c>
      <c r="D234" s="10"/>
    </row>
    <row r="235" spans="1:4" x14ac:dyDescent="0.3">
      <c r="A235" s="10" t="s">
        <v>496</v>
      </c>
      <c r="B235" s="10" t="s">
        <v>268</v>
      </c>
      <c r="C235" s="6">
        <f t="shared" ca="1" si="89"/>
        <v>14</v>
      </c>
      <c r="D235" s="10"/>
    </row>
    <row r="236" spans="1:4" x14ac:dyDescent="0.3">
      <c r="A236" s="10" t="s">
        <v>497</v>
      </c>
      <c r="B236" s="10" t="s">
        <v>268</v>
      </c>
      <c r="C236" s="6">
        <f t="shared" ref="C236" ca="1" si="90">VLOOKUP(B236,OFFSET(INDIRECT("$A:$B"),0,MATCH(B$1&amp;"_Verify",INDIRECT("$1:$1"),0)-1),2,0)</f>
        <v>14</v>
      </c>
      <c r="D236" s="10"/>
    </row>
    <row r="237" spans="1:4" x14ac:dyDescent="0.3">
      <c r="A237" s="10" t="s">
        <v>498</v>
      </c>
      <c r="B237" s="10" t="s">
        <v>475</v>
      </c>
      <c r="C237" s="6">
        <f t="shared" ref="C237:C238" ca="1" si="91">VLOOKUP(B237,OFFSET(INDIRECT("$A:$B"),0,MATCH(B$1&amp;"_Verify",INDIRECT("$1:$1"),0)-1),2,0)</f>
        <v>64</v>
      </c>
      <c r="D237" s="10"/>
    </row>
    <row r="238" spans="1:4" x14ac:dyDescent="0.3">
      <c r="A238" s="10" t="s">
        <v>499</v>
      </c>
      <c r="B238" s="10" t="s">
        <v>477</v>
      </c>
      <c r="C238" s="6">
        <f t="shared" ca="1" si="91"/>
        <v>65</v>
      </c>
      <c r="D238" s="10"/>
    </row>
    <row r="239" spans="1:4" x14ac:dyDescent="0.3">
      <c r="A239" t="s">
        <v>171</v>
      </c>
      <c r="B239" t="s">
        <v>165</v>
      </c>
      <c r="C239" s="6">
        <f t="shared" ca="1" si="11"/>
        <v>57</v>
      </c>
    </row>
    <row r="240" spans="1:4" x14ac:dyDescent="0.3">
      <c r="A240" s="10" t="s">
        <v>502</v>
      </c>
      <c r="B240" s="10" t="s">
        <v>165</v>
      </c>
      <c r="C240" s="6">
        <f t="shared" ref="C240" ca="1" si="92">VLOOKUP(B240,OFFSET(INDIRECT("$A:$B"),0,MATCH(B$1&amp;"_Verify",INDIRECT("$1:$1"),0)-1),2,0)</f>
        <v>57</v>
      </c>
      <c r="D240" s="10"/>
    </row>
    <row r="241" spans="1:8" x14ac:dyDescent="0.3">
      <c r="A241" t="s">
        <v>172</v>
      </c>
      <c r="B241" t="s">
        <v>165</v>
      </c>
      <c r="C241" s="6">
        <f t="shared" ca="1" si="11"/>
        <v>57</v>
      </c>
    </row>
    <row r="242" spans="1:8" x14ac:dyDescent="0.3">
      <c r="A242" s="10" t="s">
        <v>503</v>
      </c>
      <c r="B242" s="10" t="s">
        <v>165</v>
      </c>
      <c r="C242" s="6">
        <f t="shared" ref="C242" ca="1" si="93">VLOOKUP(B242,OFFSET(INDIRECT("$A:$B"),0,MATCH(B$1&amp;"_Verify",INDIRECT("$1:$1"),0)-1),2,0)</f>
        <v>57</v>
      </c>
      <c r="D242" s="10"/>
    </row>
    <row r="243" spans="1:8" x14ac:dyDescent="0.3">
      <c r="A243" t="s">
        <v>173</v>
      </c>
      <c r="B243" t="s">
        <v>165</v>
      </c>
      <c r="C243" s="6">
        <f t="shared" ca="1" si="11"/>
        <v>57</v>
      </c>
    </row>
    <row r="244" spans="1:8" x14ac:dyDescent="0.3">
      <c r="A244" s="10" t="s">
        <v>504</v>
      </c>
      <c r="B244" s="10" t="s">
        <v>165</v>
      </c>
      <c r="C244" s="6">
        <f t="shared" ref="C244" ca="1" si="94">VLOOKUP(B244,OFFSET(INDIRECT("$A:$B"),0,MATCH(B$1&amp;"_Verify",INDIRECT("$1:$1"),0)-1),2,0)</f>
        <v>57</v>
      </c>
      <c r="D244" s="10"/>
    </row>
    <row r="245" spans="1:8" x14ac:dyDescent="0.3">
      <c r="A245" t="s">
        <v>174</v>
      </c>
      <c r="B245" t="s">
        <v>184</v>
      </c>
      <c r="C245" s="6">
        <f t="shared" ca="1" si="11"/>
        <v>31</v>
      </c>
    </row>
    <row r="246" spans="1:8" x14ac:dyDescent="0.3">
      <c r="A246" t="s">
        <v>175</v>
      </c>
      <c r="B246" t="s">
        <v>182</v>
      </c>
      <c r="C246" s="6">
        <f t="shared" ca="1" si="11"/>
        <v>33</v>
      </c>
    </row>
    <row r="247" spans="1:8" s="10" customFormat="1" x14ac:dyDescent="0.3">
      <c r="A247" t="s">
        <v>176</v>
      </c>
      <c r="B247" t="s">
        <v>185</v>
      </c>
      <c r="C247" s="6">
        <f t="shared" ca="1" si="11"/>
        <v>34</v>
      </c>
      <c r="D247"/>
      <c r="F247"/>
      <c r="G247"/>
      <c r="H247"/>
    </row>
    <row r="248" spans="1:8" s="10" customFormat="1" x14ac:dyDescent="0.3">
      <c r="A248" t="s">
        <v>177</v>
      </c>
      <c r="B248" t="s">
        <v>186</v>
      </c>
      <c r="C248" s="6">
        <f t="shared" ca="1" si="11"/>
        <v>35</v>
      </c>
      <c r="D248"/>
      <c r="F248"/>
      <c r="G248"/>
      <c r="H248"/>
    </row>
    <row r="249" spans="1:8" s="10" customFormat="1" x14ac:dyDescent="0.3">
      <c r="A249" t="s">
        <v>178</v>
      </c>
      <c r="B249" t="s">
        <v>187</v>
      </c>
      <c r="C249" s="6">
        <f t="shared" ca="1" si="11"/>
        <v>36</v>
      </c>
      <c r="D249"/>
      <c r="F249"/>
      <c r="G249"/>
      <c r="H249"/>
    </row>
    <row r="250" spans="1:8" s="10" customFormat="1" x14ac:dyDescent="0.3">
      <c r="A250" t="s">
        <v>179</v>
      </c>
      <c r="B250" t="s">
        <v>188</v>
      </c>
      <c r="C250" s="6">
        <f t="shared" ca="1" si="11"/>
        <v>37</v>
      </c>
      <c r="D250"/>
    </row>
    <row r="251" spans="1:8" x14ac:dyDescent="0.3">
      <c r="A251" t="s">
        <v>180</v>
      </c>
      <c r="B251" t="s">
        <v>189</v>
      </c>
      <c r="C251" s="6">
        <f t="shared" ca="1" si="11"/>
        <v>38</v>
      </c>
      <c r="F251" s="10"/>
      <c r="G251" s="10"/>
      <c r="H251" s="10"/>
    </row>
    <row r="252" spans="1:8" x14ac:dyDescent="0.3">
      <c r="A252" t="s">
        <v>181</v>
      </c>
      <c r="B252" t="s">
        <v>190</v>
      </c>
      <c r="C252" s="6">
        <f t="shared" ca="1" si="11"/>
        <v>39</v>
      </c>
      <c r="F252" s="10"/>
      <c r="G252" s="10"/>
      <c r="H252" s="10"/>
    </row>
    <row r="253" spans="1:8" x14ac:dyDescent="0.3">
      <c r="A253" t="s">
        <v>269</v>
      </c>
      <c r="B253" t="s">
        <v>526</v>
      </c>
      <c r="C253" s="6">
        <f t="shared" ref="C253" ca="1" si="95">VLOOKUP(B253,OFFSET(INDIRECT("$A:$B"),0,MATCH(B$1&amp;"_Verify",INDIRECT("$1:$1"),0)-1),2,0)</f>
        <v>68</v>
      </c>
      <c r="F253" s="10"/>
      <c r="G253" s="10"/>
      <c r="H253" s="10"/>
    </row>
    <row r="254" spans="1:8" x14ac:dyDescent="0.3">
      <c r="A254" t="s">
        <v>270</v>
      </c>
      <c r="B254" t="s">
        <v>526</v>
      </c>
      <c r="C254" s="6">
        <f t="shared" ref="C254:C255" ca="1" si="96">VLOOKUP(B254,OFFSET(INDIRECT("$A:$B"),0,MATCH(B$1&amp;"_Verify",INDIRECT("$1:$1"),0)-1),2,0)</f>
        <v>68</v>
      </c>
    </row>
    <row r="255" spans="1:8" x14ac:dyDescent="0.3">
      <c r="A255" s="10" t="s">
        <v>932</v>
      </c>
      <c r="B255" s="10" t="s">
        <v>526</v>
      </c>
      <c r="C255" s="6">
        <f t="shared" ca="1" si="96"/>
        <v>68</v>
      </c>
      <c r="D255" s="10"/>
    </row>
    <row r="256" spans="1:8" x14ac:dyDescent="0.3">
      <c r="A256" s="10" t="s">
        <v>933</v>
      </c>
      <c r="B256" s="10" t="s">
        <v>526</v>
      </c>
      <c r="C256" s="6">
        <f t="shared" ref="C256" ca="1" si="97">VLOOKUP(B256,OFFSET(INDIRECT("$A:$B"),0,MATCH(B$1&amp;"_Verify",INDIRECT("$1:$1"),0)-1),2,0)</f>
        <v>68</v>
      </c>
      <c r="D256" s="10"/>
    </row>
    <row r="257" spans="1:4" x14ac:dyDescent="0.3">
      <c r="A257" t="s">
        <v>290</v>
      </c>
      <c r="B257" t="s">
        <v>93</v>
      </c>
      <c r="C257" s="6">
        <f t="shared" ref="C257:C260" ca="1" si="98">VLOOKUP(B257,OFFSET(INDIRECT("$A:$B"),0,MATCH(B$1&amp;"_Verify",INDIRECT("$1:$1"),0)-1),2,0)</f>
        <v>13</v>
      </c>
    </row>
    <row r="258" spans="1:4" x14ac:dyDescent="0.3">
      <c r="A258" t="s">
        <v>292</v>
      </c>
      <c r="B258" t="s">
        <v>21</v>
      </c>
      <c r="C258" s="6">
        <f t="shared" ca="1" si="98"/>
        <v>7</v>
      </c>
    </row>
    <row r="259" spans="1:4" x14ac:dyDescent="0.3">
      <c r="A259" t="s">
        <v>291</v>
      </c>
      <c r="B259" t="s">
        <v>93</v>
      </c>
      <c r="C259" s="6">
        <f t="shared" ca="1" si="98"/>
        <v>13</v>
      </c>
    </row>
    <row r="260" spans="1:4" x14ac:dyDescent="0.3">
      <c r="A260" t="s">
        <v>294</v>
      </c>
      <c r="B260" t="s">
        <v>21</v>
      </c>
      <c r="C260" s="6">
        <f t="shared" ca="1" si="98"/>
        <v>7</v>
      </c>
    </row>
    <row r="261" spans="1:4" x14ac:dyDescent="0.3">
      <c r="A261" t="s">
        <v>298</v>
      </c>
      <c r="B261" s="10" t="s">
        <v>526</v>
      </c>
      <c r="C261" s="6">
        <f t="shared" ref="C261" ca="1" si="99">VLOOKUP(B261,OFFSET(INDIRECT("$A:$B"),0,MATCH(B$1&amp;"_Verify",INDIRECT("$1:$1"),0)-1),2,0)</f>
        <v>68</v>
      </c>
    </row>
    <row r="262" spans="1:4" x14ac:dyDescent="0.3">
      <c r="A262" t="s">
        <v>299</v>
      </c>
      <c r="B262" s="10" t="s">
        <v>526</v>
      </c>
      <c r="C262" s="6">
        <f t="shared" ref="C262:C264" ca="1" si="100">VLOOKUP(B262,OFFSET(INDIRECT("$A:$B"),0,MATCH(B$1&amp;"_Verify",INDIRECT("$1:$1"),0)-1),2,0)</f>
        <v>68</v>
      </c>
    </row>
    <row r="263" spans="1:4" x14ac:dyDescent="0.3">
      <c r="A263" t="s">
        <v>300</v>
      </c>
      <c r="B263" t="s">
        <v>93</v>
      </c>
      <c r="C263" s="6">
        <f t="shared" ca="1" si="100"/>
        <v>13</v>
      </c>
    </row>
    <row r="264" spans="1:4" x14ac:dyDescent="0.3">
      <c r="A264" t="s">
        <v>301</v>
      </c>
      <c r="B264" t="s">
        <v>225</v>
      </c>
      <c r="C264" s="6">
        <f t="shared" ca="1" si="100"/>
        <v>15</v>
      </c>
    </row>
    <row r="265" spans="1:4" x14ac:dyDescent="0.3">
      <c r="A265" t="s">
        <v>302</v>
      </c>
      <c r="B265" t="s">
        <v>228</v>
      </c>
      <c r="C265" s="6">
        <f t="shared" ref="C265" ca="1" si="101">VLOOKUP(B265,OFFSET(INDIRECT("$A:$B"),0,MATCH(B$1&amp;"_Verify",INDIRECT("$1:$1"),0)-1),2,0)</f>
        <v>16</v>
      </c>
    </row>
    <row r="266" spans="1:4" x14ac:dyDescent="0.3">
      <c r="A266" t="s">
        <v>303</v>
      </c>
      <c r="B266" t="s">
        <v>228</v>
      </c>
      <c r="C266" s="6">
        <f t="shared" ref="C266" ca="1" si="102">VLOOKUP(B266,OFFSET(INDIRECT("$A:$B"),0,MATCH(B$1&amp;"_Verify",INDIRECT("$1:$1"),0)-1),2,0)</f>
        <v>16</v>
      </c>
    </row>
    <row r="267" spans="1:4" x14ac:dyDescent="0.3">
      <c r="A267" t="s">
        <v>306</v>
      </c>
      <c r="B267" t="s">
        <v>229</v>
      </c>
      <c r="C267" s="6">
        <f t="shared" ref="C267" ca="1" si="103">VLOOKUP(B267,OFFSET(INDIRECT("$A:$B"),0,MATCH(B$1&amp;"_Verify",INDIRECT("$1:$1"),0)-1),2,0)</f>
        <v>17</v>
      </c>
    </row>
    <row r="268" spans="1:4" x14ac:dyDescent="0.3">
      <c r="A268" t="s">
        <v>307</v>
      </c>
      <c r="B268" t="s">
        <v>229</v>
      </c>
      <c r="C268" s="6">
        <f t="shared" ref="C268" ca="1" si="104">VLOOKUP(B268,OFFSET(INDIRECT("$A:$B"),0,MATCH(B$1&amp;"_Verify",INDIRECT("$1:$1"),0)-1),2,0)</f>
        <v>17</v>
      </c>
    </row>
    <row r="269" spans="1:4" x14ac:dyDescent="0.3">
      <c r="A269" s="10" t="s">
        <v>934</v>
      </c>
      <c r="B269" s="10" t="s">
        <v>229</v>
      </c>
      <c r="C269" s="6">
        <f t="shared" ref="C269:C270" ca="1" si="105">VLOOKUP(B269,OFFSET(INDIRECT("$A:$B"),0,MATCH(B$1&amp;"_Verify",INDIRECT("$1:$1"),0)-1),2,0)</f>
        <v>17</v>
      </c>
      <c r="D269" s="10"/>
    </row>
    <row r="270" spans="1:4" x14ac:dyDescent="0.3">
      <c r="A270" s="10" t="s">
        <v>935</v>
      </c>
      <c r="B270" s="10" t="s">
        <v>229</v>
      </c>
      <c r="C270" s="6">
        <f t="shared" ca="1" si="105"/>
        <v>17</v>
      </c>
      <c r="D270" s="10"/>
    </row>
    <row r="271" spans="1:4" x14ac:dyDescent="0.3">
      <c r="A271" s="10" t="s">
        <v>936</v>
      </c>
      <c r="B271" s="10" t="s">
        <v>924</v>
      </c>
      <c r="C271" s="6">
        <f t="shared" ref="C271:C272" ca="1" si="106">VLOOKUP(B271,OFFSET(INDIRECT("$A:$B"),0,MATCH(B$1&amp;"_Verify",INDIRECT("$1:$1"),0)-1),2,0)</f>
        <v>84</v>
      </c>
      <c r="D271" s="10"/>
    </row>
    <row r="272" spans="1:4" x14ac:dyDescent="0.3">
      <c r="A272" s="10" t="s">
        <v>937</v>
      </c>
      <c r="B272" s="10" t="s">
        <v>924</v>
      </c>
      <c r="C272" s="6">
        <f t="shared" ca="1" si="106"/>
        <v>84</v>
      </c>
      <c r="D272" s="10"/>
    </row>
    <row r="273" spans="1:4" x14ac:dyDescent="0.3">
      <c r="A273" t="s">
        <v>308</v>
      </c>
      <c r="B273" t="s">
        <v>230</v>
      </c>
      <c r="C273" s="6">
        <f t="shared" ref="C273" ca="1" si="107">VLOOKUP(B273,OFFSET(INDIRECT("$A:$B"),0,MATCH(B$1&amp;"_Verify",INDIRECT("$1:$1"),0)-1),2,0)</f>
        <v>18</v>
      </c>
    </row>
    <row r="274" spans="1:4" x14ac:dyDescent="0.3">
      <c r="A274" t="s">
        <v>309</v>
      </c>
      <c r="B274" t="s">
        <v>230</v>
      </c>
      <c r="C274" s="6">
        <f t="shared" ref="C274" ca="1" si="108">VLOOKUP(B274,OFFSET(INDIRECT("$A:$B"),0,MATCH(B$1&amp;"_Verify",INDIRECT("$1:$1"),0)-1),2,0)</f>
        <v>18</v>
      </c>
    </row>
    <row r="275" spans="1:4" x14ac:dyDescent="0.3">
      <c r="A275" t="s">
        <v>310</v>
      </c>
      <c r="B275" t="s">
        <v>231</v>
      </c>
      <c r="C275" s="6">
        <f t="shared" ref="C275" ca="1" si="109">VLOOKUP(B275,OFFSET(INDIRECT("$A:$B"),0,MATCH(B$1&amp;"_Verify",INDIRECT("$1:$1"),0)-1),2,0)</f>
        <v>19</v>
      </c>
    </row>
    <row r="276" spans="1:4" x14ac:dyDescent="0.3">
      <c r="A276" t="s">
        <v>311</v>
      </c>
      <c r="B276" t="s">
        <v>231</v>
      </c>
      <c r="C276" s="6">
        <f t="shared" ref="C276" ca="1" si="110">VLOOKUP(B276,OFFSET(INDIRECT("$A:$B"),0,MATCH(B$1&amp;"_Verify",INDIRECT("$1:$1"),0)-1),2,0)</f>
        <v>19</v>
      </c>
    </row>
    <row r="277" spans="1:4" x14ac:dyDescent="0.3">
      <c r="A277" t="s">
        <v>313</v>
      </c>
      <c r="B277" t="s">
        <v>239</v>
      </c>
      <c r="C277" s="6">
        <f t="shared" ref="C277:C288" ca="1" si="111">VLOOKUP(B277,OFFSET(INDIRECT("$A:$B"),0,MATCH(B$1&amp;"_Verify",INDIRECT("$1:$1"),0)-1),2,0)</f>
        <v>20</v>
      </c>
    </row>
    <row r="278" spans="1:4" x14ac:dyDescent="0.3">
      <c r="A278" t="s">
        <v>314</v>
      </c>
      <c r="B278" t="s">
        <v>239</v>
      </c>
      <c r="C278" s="6">
        <f t="shared" ca="1" si="111"/>
        <v>20</v>
      </c>
    </row>
    <row r="279" spans="1:4" x14ac:dyDescent="0.3">
      <c r="A279" t="s">
        <v>363</v>
      </c>
      <c r="B279" t="s">
        <v>93</v>
      </c>
      <c r="C279" s="6">
        <f t="shared" ref="C279:C282" ca="1" si="112">VLOOKUP(B279,OFFSET(INDIRECT("$A:$B"),0,MATCH(B$1&amp;"_Verify",INDIRECT("$1:$1"),0)-1),2,0)</f>
        <v>13</v>
      </c>
      <c r="D279" s="6"/>
    </row>
    <row r="280" spans="1:4" x14ac:dyDescent="0.3">
      <c r="A280" t="s">
        <v>365</v>
      </c>
      <c r="B280" t="s">
        <v>338</v>
      </c>
      <c r="C280" s="6">
        <f t="shared" ca="1" si="112"/>
        <v>21</v>
      </c>
    </row>
    <row r="281" spans="1:4" x14ac:dyDescent="0.3">
      <c r="A281" t="s">
        <v>369</v>
      </c>
      <c r="B281" t="s">
        <v>57</v>
      </c>
      <c r="C281" s="6">
        <f t="shared" ca="1" si="112"/>
        <v>11</v>
      </c>
    </row>
    <row r="282" spans="1:4" x14ac:dyDescent="0.3">
      <c r="A282" s="10" t="s">
        <v>938</v>
      </c>
      <c r="B282" s="10" t="s">
        <v>21</v>
      </c>
      <c r="C282" s="6">
        <f t="shared" ca="1" si="112"/>
        <v>7</v>
      </c>
      <c r="D282" s="10"/>
    </row>
    <row r="283" spans="1:4" x14ac:dyDescent="0.3">
      <c r="A283" t="s">
        <v>315</v>
      </c>
      <c r="B283" t="s">
        <v>93</v>
      </c>
      <c r="C283" s="6">
        <f t="shared" ca="1" si="111"/>
        <v>13</v>
      </c>
    </row>
    <row r="284" spans="1:4" x14ac:dyDescent="0.3">
      <c r="A284" t="s">
        <v>317</v>
      </c>
      <c r="B284" t="s">
        <v>21</v>
      </c>
      <c r="C284" s="6">
        <f t="shared" ca="1" si="111"/>
        <v>7</v>
      </c>
    </row>
    <row r="285" spans="1:4" x14ac:dyDescent="0.3">
      <c r="A285" s="10" t="s">
        <v>506</v>
      </c>
      <c r="B285" s="10" t="s">
        <v>93</v>
      </c>
      <c r="C285" s="6">
        <f t="shared" ca="1" si="111"/>
        <v>13</v>
      </c>
      <c r="D285" s="10"/>
    </row>
    <row r="286" spans="1:4" x14ac:dyDescent="0.3">
      <c r="A286" s="10" t="s">
        <v>508</v>
      </c>
      <c r="B286" s="10" t="s">
        <v>21</v>
      </c>
      <c r="C286" s="6">
        <f t="shared" ca="1" si="111"/>
        <v>7</v>
      </c>
      <c r="D286" s="10"/>
    </row>
    <row r="287" spans="1:4" x14ac:dyDescent="0.3">
      <c r="A287" t="s">
        <v>370</v>
      </c>
      <c r="B287" t="s">
        <v>342</v>
      </c>
      <c r="C287" s="6">
        <f t="shared" ca="1" si="111"/>
        <v>61</v>
      </c>
    </row>
    <row r="288" spans="1:4" x14ac:dyDescent="0.3">
      <c r="A288" t="s">
        <v>371</v>
      </c>
      <c r="B288" t="s">
        <v>346</v>
      </c>
      <c r="C288" s="6">
        <f t="shared" ca="1" si="111"/>
        <v>59</v>
      </c>
    </row>
    <row r="289" spans="1:4" x14ac:dyDescent="0.3">
      <c r="A289" t="s">
        <v>318</v>
      </c>
      <c r="B289" t="s">
        <v>240</v>
      </c>
      <c r="C289" s="6">
        <f t="shared" ref="C289:C292" ca="1" si="113">VLOOKUP(B289,OFFSET(INDIRECT("$A:$B"),0,MATCH(B$1&amp;"_Verify",INDIRECT("$1:$1"),0)-1),2,0)</f>
        <v>58</v>
      </c>
    </row>
    <row r="290" spans="1:4" x14ac:dyDescent="0.3">
      <c r="A290" s="10" t="s">
        <v>510</v>
      </c>
      <c r="B290" s="10" t="s">
        <v>240</v>
      </c>
      <c r="C290" s="6">
        <f t="shared" ref="C290" ca="1" si="114">VLOOKUP(B290,OFFSET(INDIRECT("$A:$B"),0,MATCH(B$1&amp;"_Verify",INDIRECT("$1:$1"),0)-1),2,0)</f>
        <v>58</v>
      </c>
      <c r="D290" s="10"/>
    </row>
    <row r="291" spans="1:4" x14ac:dyDescent="0.3">
      <c r="A291" t="s">
        <v>329</v>
      </c>
      <c r="B291" t="s">
        <v>273</v>
      </c>
      <c r="C291" s="6">
        <f t="shared" ca="1" si="113"/>
        <v>41</v>
      </c>
    </row>
    <row r="292" spans="1:4" x14ac:dyDescent="0.3">
      <c r="A292" t="s">
        <v>331</v>
      </c>
      <c r="B292" t="s">
        <v>54</v>
      </c>
      <c r="C292" s="6">
        <f t="shared" ca="1" si="113"/>
        <v>8</v>
      </c>
    </row>
    <row r="293" spans="1:4" x14ac:dyDescent="0.3">
      <c r="A293" t="s">
        <v>320</v>
      </c>
      <c r="B293" t="s">
        <v>274</v>
      </c>
      <c r="C293" s="6">
        <f t="shared" ref="C293" ca="1" si="115">VLOOKUP(B293,OFFSET(INDIRECT("$A:$B"),0,MATCH(B$1&amp;"_Verify",INDIRECT("$1:$1"),0)-1),2,0)</f>
        <v>40</v>
      </c>
    </row>
    <row r="294" spans="1:4" x14ac:dyDescent="0.3">
      <c r="A294" t="s">
        <v>322</v>
      </c>
      <c r="B294" t="s">
        <v>55</v>
      </c>
      <c r="C294" s="6">
        <f t="shared" ref="C294" ca="1" si="116">VLOOKUP(B294,OFFSET(INDIRECT("$A:$B"),0,MATCH(B$1&amp;"_Verify",INDIRECT("$1:$1"),0)-1),2,0)</f>
        <v>9</v>
      </c>
    </row>
    <row r="295" spans="1:4" x14ac:dyDescent="0.3">
      <c r="A295" t="s">
        <v>352</v>
      </c>
      <c r="B295" t="s">
        <v>345</v>
      </c>
      <c r="C295" s="6">
        <f t="shared" ref="C295" ca="1" si="117">VLOOKUP(B295,OFFSET(INDIRECT("$A:$B"),0,MATCH(B$1&amp;"_Verify",INDIRECT("$1:$1"),0)-1),2,0)</f>
        <v>42</v>
      </c>
    </row>
    <row r="296" spans="1:4" x14ac:dyDescent="0.3">
      <c r="A296" t="s">
        <v>353</v>
      </c>
      <c r="B296" t="s">
        <v>284</v>
      </c>
      <c r="C296" s="6">
        <f t="shared" ref="C296" ca="1" si="118">VLOOKUP(B296,OFFSET(INDIRECT("$A:$B"),0,MATCH(B$1&amp;"_Verify",INDIRECT("$1:$1"),0)-1),2,0)</f>
        <v>60</v>
      </c>
    </row>
    <row r="297" spans="1:4" x14ac:dyDescent="0.3">
      <c r="A297" t="s">
        <v>375</v>
      </c>
      <c r="B297" t="s">
        <v>376</v>
      </c>
      <c r="C297" s="6">
        <f t="shared" ref="C297:C299" ca="1" si="119">VLOOKUP(B297,OFFSET(INDIRECT("$A:$B"),0,MATCH(B$1&amp;"_Verify",INDIRECT("$1:$1"),0)-1),2,0)</f>
        <v>62</v>
      </c>
    </row>
    <row r="298" spans="1:4" x14ac:dyDescent="0.3">
      <c r="A298" s="10" t="s">
        <v>516</v>
      </c>
      <c r="B298" s="10" t="s">
        <v>519</v>
      </c>
      <c r="C298" s="6">
        <f t="shared" ca="1" si="119"/>
        <v>66</v>
      </c>
      <c r="D298" s="10"/>
    </row>
    <row r="299" spans="1:4" x14ac:dyDescent="0.3">
      <c r="A299" s="10" t="s">
        <v>518</v>
      </c>
      <c r="B299" s="10" t="s">
        <v>519</v>
      </c>
      <c r="C299" s="6">
        <f t="shared" ca="1" si="119"/>
        <v>66</v>
      </c>
      <c r="D299" s="10"/>
    </row>
    <row r="300" spans="1:4" x14ac:dyDescent="0.3">
      <c r="A300" s="10" t="s">
        <v>532</v>
      </c>
      <c r="B300" s="10" t="s">
        <v>522</v>
      </c>
      <c r="C300" s="6">
        <f t="shared" ref="C300:C307" ca="1" si="120">VLOOKUP(B300,OFFSET(INDIRECT("$A:$B"),0,MATCH(B$1&amp;"_Verify",INDIRECT("$1:$1"),0)-1),2,0)</f>
        <v>67</v>
      </c>
      <c r="D300" s="10"/>
    </row>
    <row r="301" spans="1:4" x14ac:dyDescent="0.3">
      <c r="A301" s="10" t="s">
        <v>941</v>
      </c>
      <c r="B301" s="10" t="s">
        <v>939</v>
      </c>
      <c r="C301" s="6">
        <f t="shared" ref="C301:C303" ca="1" si="121">VLOOKUP(B301,OFFSET(INDIRECT("$A:$B"),0,MATCH(B$1&amp;"_Verify",INDIRECT("$1:$1"),0)-1),2,0)</f>
        <v>82</v>
      </c>
      <c r="D301" s="10"/>
    </row>
    <row r="302" spans="1:4" x14ac:dyDescent="0.3">
      <c r="A302" s="10" t="s">
        <v>942</v>
      </c>
      <c r="B302" s="10" t="s">
        <v>939</v>
      </c>
      <c r="C302" s="6">
        <f t="shared" ca="1" si="121"/>
        <v>82</v>
      </c>
      <c r="D302" s="10"/>
    </row>
    <row r="303" spans="1:4" x14ac:dyDescent="0.3">
      <c r="A303" s="10" t="s">
        <v>940</v>
      </c>
      <c r="B303" s="10" t="s">
        <v>920</v>
      </c>
      <c r="C303" s="6">
        <f t="shared" ca="1" si="121"/>
        <v>83</v>
      </c>
      <c r="D303" s="10"/>
    </row>
    <row r="304" spans="1:4" x14ac:dyDescent="0.3">
      <c r="A304" s="10" t="s">
        <v>809</v>
      </c>
      <c r="B304" s="10" t="s">
        <v>381</v>
      </c>
      <c r="C304" s="6">
        <f t="shared" ca="1" si="120"/>
        <v>22</v>
      </c>
      <c r="D304" s="10"/>
    </row>
    <row r="305" spans="1:4" x14ac:dyDescent="0.3">
      <c r="A305" s="10" t="s">
        <v>810</v>
      </c>
      <c r="B305" s="10" t="s">
        <v>381</v>
      </c>
      <c r="C305" s="6">
        <f t="shared" ca="1" si="120"/>
        <v>22</v>
      </c>
      <c r="D305" s="10"/>
    </row>
    <row r="306" spans="1:4" x14ac:dyDescent="0.3">
      <c r="A306" s="10" t="s">
        <v>812</v>
      </c>
      <c r="B306" s="10" t="s">
        <v>381</v>
      </c>
      <c r="C306" s="6">
        <f t="shared" ca="1" si="120"/>
        <v>22</v>
      </c>
      <c r="D306" s="10"/>
    </row>
    <row r="307" spans="1:4" x14ac:dyDescent="0.3">
      <c r="A307" s="10" t="s">
        <v>814</v>
      </c>
      <c r="B307" s="10" t="s">
        <v>381</v>
      </c>
      <c r="C307" s="6">
        <f t="shared" ca="1" si="120"/>
        <v>22</v>
      </c>
      <c r="D307" s="10"/>
    </row>
    <row r="308" spans="1:4" x14ac:dyDescent="0.3">
      <c r="A308" t="s">
        <v>384</v>
      </c>
      <c r="B308" t="s">
        <v>381</v>
      </c>
      <c r="C308" s="6">
        <f t="shared" ref="C308" ca="1" si="122">VLOOKUP(B308,OFFSET(INDIRECT("$A:$B"),0,MATCH(B$1&amp;"_Verify",INDIRECT("$1:$1"),0)-1),2,0)</f>
        <v>22</v>
      </c>
    </row>
    <row r="309" spans="1:4" x14ac:dyDescent="0.3">
      <c r="A309" t="s">
        <v>398</v>
      </c>
      <c r="B309" t="s">
        <v>381</v>
      </c>
      <c r="C309" s="6">
        <f t="shared" ref="C309" ca="1" si="123">VLOOKUP(B309,OFFSET(INDIRECT("$A:$B"),0,MATCH(B$1&amp;"_Verify",INDIRECT("$1:$1"),0)-1),2,0)</f>
        <v>22</v>
      </c>
    </row>
    <row r="310" spans="1:4" x14ac:dyDescent="0.3">
      <c r="A310" t="s">
        <v>386</v>
      </c>
      <c r="B310" t="s">
        <v>381</v>
      </c>
      <c r="C310" s="6">
        <f t="shared" ref="C310:C313" ca="1" si="124">VLOOKUP(B310,OFFSET(INDIRECT("$A:$B"),0,MATCH(B$1&amp;"_Verify",INDIRECT("$1:$1"),0)-1),2,0)</f>
        <v>22</v>
      </c>
    </row>
    <row r="311" spans="1:4" x14ac:dyDescent="0.3">
      <c r="A311" t="s">
        <v>399</v>
      </c>
      <c r="B311" t="s">
        <v>381</v>
      </c>
      <c r="C311" s="6">
        <f t="shared" ca="1" si="124"/>
        <v>22</v>
      </c>
    </row>
    <row r="312" spans="1:4" x14ac:dyDescent="0.3">
      <c r="A312" s="10" t="s">
        <v>762</v>
      </c>
      <c r="B312" s="10" t="s">
        <v>381</v>
      </c>
      <c r="C312" s="6">
        <f t="shared" ca="1" si="124"/>
        <v>22</v>
      </c>
      <c r="D312" s="10"/>
    </row>
    <row r="313" spans="1:4" x14ac:dyDescent="0.3">
      <c r="A313" s="10" t="s">
        <v>763</v>
      </c>
      <c r="B313" s="10" t="s">
        <v>381</v>
      </c>
      <c r="C313" s="6">
        <f t="shared" ca="1" si="124"/>
        <v>22</v>
      </c>
      <c r="D313" s="10"/>
    </row>
    <row r="314" spans="1:4" x14ac:dyDescent="0.3">
      <c r="A314" s="10" t="s">
        <v>764</v>
      </c>
      <c r="B314" s="10" t="s">
        <v>381</v>
      </c>
      <c r="C314" s="6">
        <f t="shared" ref="C314:C315" ca="1" si="125">VLOOKUP(B314,OFFSET(INDIRECT("$A:$B"),0,MATCH(B$1&amp;"_Verify",INDIRECT("$1:$1"),0)-1),2,0)</f>
        <v>22</v>
      </c>
      <c r="D314" s="10"/>
    </row>
    <row r="315" spans="1:4" x14ac:dyDescent="0.3">
      <c r="A315" s="10" t="s">
        <v>765</v>
      </c>
      <c r="B315" s="10" t="s">
        <v>381</v>
      </c>
      <c r="C315" s="6">
        <f t="shared" ca="1" si="125"/>
        <v>22</v>
      </c>
      <c r="D315" s="10"/>
    </row>
  </sheetData>
  <phoneticPr fontId="1" type="noConversion"/>
  <dataValidations count="1">
    <dataValidation type="list" allowBlank="1" showInputMessage="1" showErrorMessage="1" sqref="B2:B3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8"/>
  <sheetViews>
    <sheetView tabSelected="1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A93" sqref="A9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1126</v>
      </c>
      <c r="F2" s="4" t="str">
        <f>IF(ISBLANK(VLOOKUP($E2,어펙터인자!$1:$1048576,MATCH(F$1,어펙터인자!$1:$1,0),0)),"",VLOOKUP($E2,어펙터인자!$1:$1048576,MATCH(F$1,어펙터인자!$1:$1,0),0))</f>
        <v>여기에 맞으면 잔몹은 즉사, 보스에게는 데미지가 들어간다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1: 치명타가 발생하지 않음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2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4" ca="1" si="1">IF(NOT(ISBLANK(N3)),N3,
IF(ISBLANK(M3),"",
VLOOKUP(M3,OFFSET(INDIRECT("$A:$B"),0,MATCH(M$1&amp;"_Verify",INDIRECT("$1:$1"),0)-1),2,0)
))</f>
        <v/>
      </c>
      <c r="S3" s="7" t="str">
        <f t="shared" ref="S3:S27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1058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1076</v>
      </c>
    </row>
    <row r="37" spans="1:23" x14ac:dyDescent="0.3">
      <c r="A37" s="1" t="str">
        <f t="shared" si="36"/>
        <v>UltimateAttackBei_01</v>
      </c>
      <c r="B37" s="10" t="s">
        <v>1078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4.4000000000000004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1039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15.1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1041</v>
      </c>
    </row>
    <row r="44" spans="1:23" x14ac:dyDescent="0.3">
      <c r="A44" s="1" t="str">
        <f t="shared" ref="A44:A64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4" ca="1" si="49">IF(NOT(ISBLANK(N44)),N44,
IF(ISBLANK(M44),"",
VLOOKUP(M44,OFFSET(INDIRECT("$A:$B"),0,MATCH(M$1&amp;"_Verify",INDIRECT("$1:$1"),0)-1),2,0)
))</f>
        <v/>
      </c>
      <c r="S44" s="7" t="str">
        <f t="shared" ref="S44:S64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965</v>
      </c>
      <c r="U46" s="1" t="s">
        <v>974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974</v>
      </c>
    </row>
    <row r="48" spans="1:23" x14ac:dyDescent="0.3">
      <c r="A48" s="1" t="str">
        <f t="shared" si="54"/>
        <v>UltimateTransportSummonSciFiWarrior_01</v>
      </c>
      <c r="B48" s="10" t="s">
        <v>1145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TransportSummon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1058</v>
      </c>
      <c r="U48" s="1" t="s">
        <v>1144</v>
      </c>
    </row>
    <row r="49" spans="1:23" x14ac:dyDescent="0.3">
      <c r="A49" s="1" t="str">
        <f t="shared" ref="A49" si="57">B49&amp;"_"&amp;TEXT(D49,"00")</f>
        <v>UltimateTransportAttackSciFiWarrior_01</v>
      </c>
      <c r="B49" s="10" t="s">
        <v>1128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TransportAttack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10.1</v>
      </c>
      <c r="O49" s="7" t="str">
        <f t="shared" ref="O49" ca="1" si="58">IF(NOT(ISBLANK(N49)),N49,
IF(ISBLANK(M49),"",
VLOOKUP(M49,OFFSET(INDIRECT("$A:$B"),0,MATCH(M$1&amp;"_Verify",INDIRECT("$1:$1"),0)-1),2,0)
))</f>
        <v/>
      </c>
      <c r="S49" s="7" t="str">
        <f t="shared" ref="S49" ca="1" si="59">IF(NOT(ISBLANK(R49)),R49,
IF(ISBLANK(Q49),"",
VLOOKUP(Q49,OFFSET(INDIRECT("$A:$B"),0,MATCH(Q$1&amp;"_Verify",INDIRECT("$1:$1"),0)-1),2,0)
))</f>
        <v/>
      </c>
      <c r="W49" s="1">
        <v>1</v>
      </c>
    </row>
    <row r="50" spans="1:23" x14ac:dyDescent="0.3">
      <c r="A50" s="1" t="str">
        <f t="shared" si="48"/>
        <v>NormalAttackChaosElemental_01</v>
      </c>
      <c r="B50" s="10" t="s">
        <v>441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0.88800000000000001</v>
      </c>
      <c r="O50" s="7" t="str">
        <f t="shared" ca="1" si="49"/>
        <v/>
      </c>
      <c r="S50" s="7" t="str">
        <f t="shared" ca="1" si="50"/>
        <v/>
      </c>
    </row>
    <row r="51" spans="1:23" x14ac:dyDescent="0.3">
      <c r="A51" s="1" t="str">
        <f t="shared" ref="A51:A53" si="60">B51&amp;"_"&amp;TEXT(D51,"00")</f>
        <v>NormalAttackSecondChaosElemental_01</v>
      </c>
      <c r="B51" s="10" t="s">
        <v>651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0.57499999999999996</v>
      </c>
      <c r="O51" s="7" t="str">
        <f t="shared" ref="O51:O53" ca="1" si="61">IF(NOT(ISBLANK(N51)),N51,
IF(ISBLANK(M51),"",
VLOOKUP(M51,OFFSET(INDIRECT("$A:$B"),0,MATCH(M$1&amp;"_Verify",INDIRECT("$1:$1"),0)-1),2,0)
))</f>
        <v/>
      </c>
      <c r="S51" s="7" t="str">
        <f t="shared" ref="S51:S53" ca="1" si="62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0"/>
        <v>UltimateChargingChaosElemental_01</v>
      </c>
      <c r="B52" s="10" t="s">
        <v>1024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ChargingAction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1.8</v>
      </c>
      <c r="N52" s="1">
        <v>1</v>
      </c>
      <c r="O52" s="7">
        <f t="shared" ca="1" si="61"/>
        <v>1</v>
      </c>
      <c r="S52" s="7" t="str">
        <f t="shared" ca="1" si="62"/>
        <v/>
      </c>
      <c r="T52" s="1" t="s">
        <v>1025</v>
      </c>
      <c r="V52" s="1" t="s">
        <v>1027</v>
      </c>
    </row>
    <row r="53" spans="1:23" x14ac:dyDescent="0.3">
      <c r="A53" s="1" t="str">
        <f t="shared" si="60"/>
        <v>UltimateAttackChaosElemental_01</v>
      </c>
      <c r="B53" s="10" t="s">
        <v>1028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13.8</v>
      </c>
      <c r="O53" s="7" t="str">
        <f t="shared" ca="1" si="61"/>
        <v/>
      </c>
      <c r="S53" s="7" t="str">
        <f t="shared" ca="1" si="62"/>
        <v/>
      </c>
      <c r="W53" s="1">
        <v>1</v>
      </c>
    </row>
    <row r="54" spans="1:23" x14ac:dyDescent="0.3">
      <c r="A54" s="1" t="str">
        <f t="shared" si="48"/>
        <v>NormalAttackSuperHero_01</v>
      </c>
      <c r="B54" s="10" t="s">
        <v>442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0.35199999999999998</v>
      </c>
      <c r="O54" s="7" t="str">
        <f t="shared" ca="1" si="49"/>
        <v/>
      </c>
      <c r="S54" s="7" t="str">
        <f t="shared" ca="1" si="50"/>
        <v/>
      </c>
    </row>
    <row r="55" spans="1:23" x14ac:dyDescent="0.3">
      <c r="A55" s="1" t="str">
        <f t="shared" ref="A55:A56" si="63">B55&amp;"_"&amp;TEXT(D55,"00")</f>
        <v>UltimateAttackSuperHero_01</v>
      </c>
      <c r="B55" s="10" t="s">
        <v>1069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10.5</v>
      </c>
      <c r="O55" s="7" t="str">
        <f t="shared" ref="O55:O56" ca="1" si="64">IF(NOT(ISBLANK(N55)),N55,
IF(ISBLANK(M55),"",
VLOOKUP(M55,OFFSET(INDIRECT("$A:$B"),0,MATCH(M$1&amp;"_Verify",INDIRECT("$1:$1"),0)-1),2,0)
))</f>
        <v/>
      </c>
      <c r="S55" s="7" t="str">
        <f t="shared" ref="S55:S56" ca="1" si="65">IF(NOT(ISBLANK(R55)),R55,
IF(ISBLANK(Q55),"",
VLOOKUP(Q55,OFFSET(INDIRECT("$A:$B"),0,MATCH(Q$1&amp;"_Verify",INDIRECT("$1:$1"),0)-1),2,0)
))</f>
        <v/>
      </c>
      <c r="W55" s="1">
        <v>1</v>
      </c>
    </row>
    <row r="56" spans="1:23" x14ac:dyDescent="0.3">
      <c r="A56" s="1" t="str">
        <f t="shared" si="63"/>
        <v>InvincibleSuperHero_01</v>
      </c>
      <c r="B56" s="10" t="s">
        <v>1070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Invincible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1.7</v>
      </c>
      <c r="O56" s="7" t="str">
        <f t="shared" ca="1" si="64"/>
        <v/>
      </c>
      <c r="S56" s="7" t="str">
        <f t="shared" ca="1" si="65"/>
        <v/>
      </c>
    </row>
    <row r="57" spans="1:23" x14ac:dyDescent="0.3">
      <c r="A57" s="1" t="str">
        <f t="shared" si="48"/>
        <v>NormalAttackMeryl_01</v>
      </c>
      <c r="B57" s="10" t="s">
        <v>443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1.03</v>
      </c>
      <c r="O57" s="7" t="str">
        <f t="shared" ca="1" si="49"/>
        <v/>
      </c>
      <c r="S57" s="7" t="str">
        <f t="shared" ca="1" si="50"/>
        <v/>
      </c>
    </row>
    <row r="58" spans="1:23" x14ac:dyDescent="0.3">
      <c r="A58" s="1" t="str">
        <f t="shared" ref="A58" si="66">B58&amp;"_"&amp;TEXT(D58,"00")</f>
        <v>HealSpOnDamageMeryl_01</v>
      </c>
      <c r="B58" s="10" t="s">
        <v>801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N58" s="1">
        <v>1</v>
      </c>
      <c r="O58" s="7">
        <f t="shared" ref="O58" ca="1" si="67">IF(NOT(ISBLANK(N58)),N58,
IF(ISBLANK(M58),"",
VLOOKUP(M58,OFFSET(INDIRECT("$A:$B"),0,MATCH(M$1&amp;"_Verify",INDIRECT("$1:$1"),0)-1),2,0)
))</f>
        <v>1</v>
      </c>
      <c r="S58" s="7" t="str">
        <f t="shared" ref="S58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:A60" si="69">B59&amp;"_"&amp;TEXT(D59,"00")</f>
        <v>TimeSlowMeryl_01</v>
      </c>
      <c r="B59" s="10" t="s">
        <v>712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TimeSlow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4.7</v>
      </c>
      <c r="J59" s="1">
        <v>0.4</v>
      </c>
      <c r="O59" s="7" t="str">
        <f t="shared" ref="O59:O60" ca="1" si="70">IF(NOT(ISBLANK(N59)),N59,
IF(ISBLANK(M59),"",
VLOOKUP(M59,OFFSET(INDIRECT("$A:$B"),0,MATCH(M$1&amp;"_Verify",INDIRECT("$1:$1"),0)-1),2,0)
))</f>
        <v/>
      </c>
      <c r="S59" s="7" t="str">
        <f t="shared" ref="S59:S60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69"/>
        <v>MoveSpeedUpMeryl_01</v>
      </c>
      <c r="B60" s="1" t="s">
        <v>713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f>I59*J59</f>
        <v>1.8800000000000001</v>
      </c>
      <c r="J60" s="1">
        <v>1</v>
      </c>
      <c r="M60" s="1" t="s">
        <v>546</v>
      </c>
      <c r="O60" s="7">
        <f t="shared" ca="1" si="70"/>
        <v>5</v>
      </c>
      <c r="S60" s="7" t="str">
        <f t="shared" ca="1" si="71"/>
        <v/>
      </c>
      <c r="W60" s="1" t="s">
        <v>716</v>
      </c>
    </row>
    <row r="61" spans="1:23" x14ac:dyDescent="0.3">
      <c r="A61" s="1" t="str">
        <f t="shared" ref="A61" si="72">B61&amp;"_"&amp;TEXT(D61,"00")</f>
        <v>LP_AtkUpOnFoeMaxHpMeryl_01</v>
      </c>
      <c r="B61" s="1" t="s">
        <v>790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AddAttackByHp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0.65</v>
      </c>
      <c r="N61" s="1">
        <v>2</v>
      </c>
      <c r="O61" s="7">
        <f t="shared" ref="O61" ca="1" si="73">IF(NOT(ISBLANK(N61)),N61,
IF(ISBLANK(M61),"",
VLOOKUP(M61,OFFSET(INDIRECT("$A:$B"),0,MATCH(M$1&amp;"_Verify",INDIRECT("$1:$1"),0)-1),2,0)
))</f>
        <v>2</v>
      </c>
      <c r="S61" s="7" t="str">
        <f t="shared" ref="S61" ca="1" si="74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si="48"/>
        <v>NormalAttackGreekWarrior_01</v>
      </c>
      <c r="B62" s="10" t="s">
        <v>444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1.1000000000000001</v>
      </c>
      <c r="O62" s="7" t="str">
        <f t="shared" ca="1" si="49"/>
        <v/>
      </c>
      <c r="R62" s="1">
        <v>1</v>
      </c>
      <c r="S62" s="7">
        <f t="shared" ca="1" si="50"/>
        <v>1</v>
      </c>
    </row>
    <row r="63" spans="1:23" x14ac:dyDescent="0.3">
      <c r="A63" s="1" t="str">
        <f t="shared" si="48"/>
        <v>IgnoreEvadeVisualGreekWarrior_01</v>
      </c>
      <c r="B63" s="10" t="s">
        <v>967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IgnoreEvadeVisual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K63" s="1">
        <v>0.56999999999999995</v>
      </c>
      <c r="O63" s="7" t="str">
        <f t="shared" ca="1" si="49"/>
        <v/>
      </c>
      <c r="S63" s="7" t="str">
        <f t="shared" ca="1" si="50"/>
        <v/>
      </c>
    </row>
    <row r="64" spans="1:23" x14ac:dyDescent="0.3">
      <c r="A64" s="1" t="str">
        <f t="shared" si="48"/>
        <v>UltimateImmortalGreekWarrior_01</v>
      </c>
      <c r="B64" s="10" t="s">
        <v>1032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ImmortalWill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7.4</v>
      </c>
      <c r="N64" s="1">
        <v>1</v>
      </c>
      <c r="O64" s="7">
        <f t="shared" ca="1" si="49"/>
        <v>1</v>
      </c>
      <c r="S64" s="7" t="str">
        <f t="shared" ca="1" si="50"/>
        <v/>
      </c>
    </row>
    <row r="65" spans="1:23" x14ac:dyDescent="0.3">
      <c r="A65" s="1" t="str">
        <f t="shared" ref="A65:A69" si="75">B65&amp;"_"&amp;TEXT(D65,"00")</f>
        <v>NormalAttackAkai_01</v>
      </c>
      <c r="B65" s="10" t="s">
        <v>445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0.39500000000000002</v>
      </c>
      <c r="O65" s="7" t="str">
        <f t="shared" ref="O65:O69" ca="1" si="76">IF(NOT(ISBLANK(N65)),N65,
IF(ISBLANK(M65),"",
VLOOKUP(M65,OFFSET(INDIRECT("$A:$B"),0,MATCH(M$1&amp;"_Verify",INDIRECT("$1:$1"),0)-1),2,0)
))</f>
        <v/>
      </c>
      <c r="S65" s="7" t="str">
        <f t="shared" ref="S65:S69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78">B66&amp;"_"&amp;TEXT(D66,"00")</f>
        <v>LP_ArcFormAkai_01</v>
      </c>
      <c r="B66" s="10" t="s">
        <v>660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ArcFormHitObject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0.1</v>
      </c>
      <c r="N66" s="1">
        <v>4</v>
      </c>
      <c r="O66" s="7">
        <f t="shared" ref="O66" ca="1" si="79">IF(NOT(ISBLANK(N66)),N66,
IF(ISBLANK(M66),"",
VLOOKUP(M66,OFFSET(INDIRECT("$A:$B"),0,MATCH(M$1&amp;"_Verify",INDIRECT("$1:$1"),0)-1),2,0)
))</f>
        <v>4</v>
      </c>
      <c r="S66" s="7" t="str">
        <f t="shared" ref="S66" ca="1" si="80">IF(NOT(ISBLANK(R66)),R66,
IF(ISBLANK(Q66),"",
VLOOKUP(Q66,OFFSET(INDIRECT("$A:$B"),0,MATCH(Q$1&amp;"_Verify",INDIRECT("$1:$1"),0)-1),2,0)
))</f>
        <v/>
      </c>
    </row>
    <row r="67" spans="1:23" x14ac:dyDescent="0.3">
      <c r="A67" s="1" t="str">
        <f t="shared" si="75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6"/>
        <v/>
      </c>
      <c r="S67" s="7" t="str">
        <f t="shared" ca="1" si="77"/>
        <v/>
      </c>
    </row>
    <row r="68" spans="1:23" x14ac:dyDescent="0.3">
      <c r="A68" s="1" t="str">
        <f t="shared" si="75"/>
        <v>UltimateCannotMoveYuka_01</v>
      </c>
      <c r="B68" s="10" t="s">
        <v>1094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CannotMove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0.33329999999999999</v>
      </c>
      <c r="O68" s="7" t="str">
        <f t="shared" ca="1" si="76"/>
        <v/>
      </c>
      <c r="S68" s="7" t="str">
        <f t="shared" ca="1" si="77"/>
        <v/>
      </c>
    </row>
    <row r="69" spans="1:23" x14ac:dyDescent="0.3">
      <c r="A69" s="1" t="str">
        <f t="shared" si="75"/>
        <v>NormalAttackSteampunkRobot_01</v>
      </c>
      <c r="B69" s="10" t="s">
        <v>449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0.38200000000000001</v>
      </c>
      <c r="O69" s="7" t="str">
        <f t="shared" ca="1" si="76"/>
        <v/>
      </c>
      <c r="S69" s="7" t="str">
        <f t="shared" ca="1" si="77"/>
        <v/>
      </c>
    </row>
    <row r="70" spans="1:23" x14ac:dyDescent="0.3">
      <c r="A70" s="1" t="str">
        <f t="shared" ref="A70" si="81">B70&amp;"_"&amp;TEXT(D70,"00")</f>
        <v>CallHealSpSteampunkRobot_01</v>
      </c>
      <c r="B70" s="10" t="s">
        <v>687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CallAffectorValue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ref="O70" ca="1" si="82">IF(NOT(ISBLANK(N70)),N70,
IF(ISBLANK(M70),"",
VLOOKUP(M70,OFFSET(INDIRECT("$A:$B"),0,MATCH(M$1&amp;"_Verify",INDIRECT("$1:$1"),0)-1),2,0)
))</f>
        <v/>
      </c>
      <c r="R70" s="1">
        <v>1</v>
      </c>
      <c r="S70" s="7">
        <f t="shared" ref="S70" ca="1" si="83">IF(NOT(ISBLANK(R70)),R70,
IF(ISBLANK(Q70),"",
VLOOKUP(Q70,OFFSET(INDIRECT("$A:$B"),0,MATCH(Q$1&amp;"_Verify",INDIRECT("$1:$1"),0)-1),2,0)
))</f>
        <v>1</v>
      </c>
      <c r="U70" s="1" t="s">
        <v>693</v>
      </c>
    </row>
    <row r="71" spans="1:23" x14ac:dyDescent="0.3">
      <c r="A71" s="1" t="str">
        <f t="shared" ref="A71:A72" si="84">B71&amp;"_"&amp;TEXT(D71,"00")</f>
        <v>CallHealSpSteampunkRobot_HealSp_01</v>
      </c>
      <c r="B71" s="10" t="s">
        <v>690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Heal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K71" s="1">
        <v>1</v>
      </c>
      <c r="N71" s="1">
        <v>1</v>
      </c>
      <c r="O71" s="7">
        <f t="shared" ref="O71:O72" ca="1" si="85">IF(NOT(ISBLANK(N71)),N71,
IF(ISBLANK(M71),"",
VLOOKUP(M71,OFFSET(INDIRECT("$A:$B"),0,MATCH(M$1&amp;"_Verify",INDIRECT("$1:$1"),0)-1),2,0)
))</f>
        <v>1</v>
      </c>
      <c r="S71" s="7" t="str">
        <f t="shared" ref="S71:S72" ca="1" si="86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4"/>
        <v>LP_PaybackSpFullSteampunkRobot_01</v>
      </c>
      <c r="B72" s="10" t="s">
        <v>1132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PaybackSpFull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ref="A73:A136" si="87">B73&amp;"_"&amp;TEXT(D73,"00")</f>
        <v>NormalAttackKachujin_01</v>
      </c>
      <c r="B73" s="10" t="s">
        <v>451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0.82499999999999996</v>
      </c>
      <c r="O73" s="7" t="str">
        <f t="shared" ref="O73:O136" ca="1" si="88">IF(NOT(ISBLANK(N73)),N73,
IF(ISBLANK(M73),"",
VLOOKUP(M73,OFFSET(INDIRECT("$A:$B"),0,MATCH(M$1&amp;"_Verify",INDIRECT("$1:$1"),0)-1),2,0)
))</f>
        <v/>
      </c>
      <c r="S73" s="7" t="str">
        <f t="shared" ref="S73:S136" ca="1" si="89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ref="A74" si="90">B74&amp;"_"&amp;TEXT(D74,"00")</f>
        <v>UltimateLifeTimeKachujin_01</v>
      </c>
      <c r="B74" s="10" t="s">
        <v>1046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LifeTimeHitObject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13</v>
      </c>
      <c r="J74" s="1">
        <f>1.3*3</f>
        <v>3.9000000000000004</v>
      </c>
      <c r="O74" s="7" t="str">
        <f t="shared" ref="O74" ca="1" si="91">IF(NOT(ISBLANK(N74)),N74,
IF(ISBLANK(M74),"",
VLOOKUP(M74,OFFSET(INDIRECT("$A:$B"),0,MATCH(M$1&amp;"_Verify",INDIRECT("$1:$1"),0)-1),2,0)
))</f>
        <v/>
      </c>
      <c r="S74" s="7" t="str">
        <f t="shared" ref="S74" ca="1" si="92">IF(NOT(ISBLANK(R74)),R74,
IF(ISBLANK(Q74),"",
VLOOKUP(Q74,OFFSET(INDIRECT("$A:$B"),0,MATCH(Q$1&amp;"_Verify",INDIRECT("$1:$1"),0)-1),2,0)
))</f>
        <v/>
      </c>
      <c r="W74" s="1" t="s">
        <v>1048</v>
      </c>
    </row>
    <row r="75" spans="1:23" x14ac:dyDescent="0.3">
      <c r="A75" s="1" t="str">
        <f t="shared" si="87"/>
        <v>NormalAttackMedea_01</v>
      </c>
      <c r="B75" s="10" t="s">
        <v>452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0.46899999999999997</v>
      </c>
      <c r="O75" s="7" t="str">
        <f t="shared" ca="1" si="88"/>
        <v/>
      </c>
      <c r="S75" s="7" t="str">
        <f t="shared" ca="1" si="89"/>
        <v/>
      </c>
    </row>
    <row r="76" spans="1:23" x14ac:dyDescent="0.3">
      <c r="A76" s="1" t="str">
        <f t="shared" si="87"/>
        <v>NormalAttackLola_01</v>
      </c>
      <c r="B76" s="10" t="s">
        <v>453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0.57499999999999996</v>
      </c>
      <c r="O76" s="7" t="str">
        <f t="shared" ca="1" si="88"/>
        <v/>
      </c>
      <c r="S76" s="7" t="str">
        <f t="shared" ca="1" si="89"/>
        <v/>
      </c>
    </row>
    <row r="77" spans="1:23" x14ac:dyDescent="0.3">
      <c r="A77" s="1" t="str">
        <f t="shared" si="87"/>
        <v>NormalAttackRockElemental_01</v>
      </c>
      <c r="B77" s="10" t="s">
        <v>454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0.88500000000000001</v>
      </c>
      <c r="O77" s="7" t="str">
        <f t="shared" ca="1" si="88"/>
        <v/>
      </c>
      <c r="S77" s="7" t="str">
        <f t="shared" ca="1" si="89"/>
        <v/>
      </c>
    </row>
    <row r="78" spans="1:23" x14ac:dyDescent="0.3">
      <c r="A78" s="1" t="str">
        <f t="shared" si="87"/>
        <v>ChangeAttackStateRockElemental_01</v>
      </c>
      <c r="B78" s="10" t="s">
        <v>964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ChangeAttackStateByTime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J78" s="1">
        <v>1.2</v>
      </c>
      <c r="O78" s="7" t="str">
        <f t="shared" ca="1" si="88"/>
        <v/>
      </c>
      <c r="S78" s="7" t="str">
        <f t="shared" ca="1" si="89"/>
        <v/>
      </c>
      <c r="T78" s="1" t="s">
        <v>965</v>
      </c>
    </row>
    <row r="79" spans="1:23" x14ac:dyDescent="0.3">
      <c r="A79" s="1" t="str">
        <f t="shared" ref="A79:A82" si="93">B79&amp;"_"&amp;TEXT(D79,"00")</f>
        <v>UltimateRollRockElemental_01</v>
      </c>
      <c r="B79" s="10" t="s">
        <v>1100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Roll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7.2</v>
      </c>
      <c r="J79" s="1">
        <v>3.8</v>
      </c>
      <c r="O79" s="7" t="str">
        <f t="shared" ref="O79:O82" ca="1" si="94">IF(NOT(ISBLANK(N79)),N79,
IF(ISBLANK(M79),"",
VLOOKUP(M79,OFFSET(INDIRECT("$A:$B"),0,MATCH(M$1&amp;"_Verify",INDIRECT("$1:$1"),0)-1),2,0)
))</f>
        <v/>
      </c>
      <c r="S79" s="7" t="str">
        <f t="shared" ref="S79:S82" ca="1" si="95">IF(NOT(ISBLANK(R79)),R79,
IF(ISBLANK(Q79),"",
VLOOKUP(Q79,OFFSET(INDIRECT("$A:$B"),0,MATCH(Q$1&amp;"_Verify",INDIRECT("$1:$1"),0)-1),2,0)
))</f>
        <v/>
      </c>
      <c r="T79" s="1" t="s">
        <v>1102</v>
      </c>
    </row>
    <row r="80" spans="1:23" x14ac:dyDescent="0.3">
      <c r="A80" s="1" t="str">
        <f t="shared" si="93"/>
        <v>UltimateReduceRockElemental_01</v>
      </c>
      <c r="B80" s="10" t="s">
        <v>1108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12.6</v>
      </c>
      <c r="J80" s="1">
        <v>12.6</v>
      </c>
      <c r="K80" s="1">
        <v>12.6</v>
      </c>
      <c r="L80" s="1">
        <v>12.6</v>
      </c>
      <c r="N80" s="1">
        <v>9300</v>
      </c>
      <c r="O80" s="7">
        <f t="shared" ca="1" si="94"/>
        <v>9300</v>
      </c>
      <c r="S80" s="7" t="str">
        <f t="shared" ca="1" si="95"/>
        <v/>
      </c>
    </row>
    <row r="81" spans="1:23" x14ac:dyDescent="0.3">
      <c r="A81" s="1" t="str">
        <f t="shared" ref="A81" si="96">B81&amp;"_"&amp;TEXT(D81,"00")</f>
        <v>UltimatePreAttackRockElemental_01</v>
      </c>
      <c r="B81" s="10" t="s">
        <v>1106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0.55000000000000004</v>
      </c>
      <c r="O81" s="7" t="str">
        <f t="shared" ref="O81" ca="1" si="97">IF(NOT(ISBLANK(N81)),N81,
IF(ISBLANK(M81),"",
VLOOKUP(M81,OFFSET(INDIRECT("$A:$B"),0,MATCH(M$1&amp;"_Verify",INDIRECT("$1:$1"),0)-1),2,0)
))</f>
        <v/>
      </c>
      <c r="S81" s="7" t="str">
        <f t="shared" ref="S81" ca="1" si="98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3"/>
        <v>UltimateAttackRockElemental_01</v>
      </c>
      <c r="B82" s="10" t="s">
        <v>1103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1.2</v>
      </c>
      <c r="O82" s="7" t="str">
        <f t="shared" ca="1" si="94"/>
        <v/>
      </c>
      <c r="S82" s="7" t="str">
        <f t="shared" ca="1" si="95"/>
        <v/>
      </c>
      <c r="W82" s="1">
        <v>1</v>
      </c>
    </row>
    <row r="83" spans="1:23" x14ac:dyDescent="0.3">
      <c r="A83" s="1" t="str">
        <f t="shared" si="87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ref="A84" si="99">B84&amp;"_"&amp;TEXT(D84,"00")</f>
        <v>UltimateOnMoveBuffSoldier_01</v>
      </c>
      <c r="B84" s="10" t="s">
        <v>1013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17</v>
      </c>
      <c r="L84" s="1">
        <v>0.8</v>
      </c>
      <c r="O84" s="7" t="str">
        <f t="shared" ref="O84" ca="1" si="100">IF(NOT(ISBLANK(N84)),N84,
IF(ISBLANK(M84),"",
VLOOKUP(M84,OFFSET(INDIRECT("$A:$B"),0,MATCH(M$1&amp;"_Verify",INDIRECT("$1:$1"),0)-1),2,0)
))</f>
        <v/>
      </c>
      <c r="S84" s="7" t="str">
        <f t="shared" ref="S84" ca="1" si="101">IF(NOT(ISBLANK(R84)),R84,
IF(ISBLANK(Q84),"",
VLOOKUP(Q84,OFFSET(INDIRECT("$A:$B"),0,MATCH(Q$1&amp;"_Verify",INDIRECT("$1:$1"),0)-1),2,0)
))</f>
        <v/>
      </c>
      <c r="U84" s="1" t="s">
        <v>1018</v>
      </c>
      <c r="V84" s="1" t="s">
        <v>1015</v>
      </c>
      <c r="W84" s="1" t="s">
        <v>1016</v>
      </c>
    </row>
    <row r="85" spans="1:23" x14ac:dyDescent="0.3">
      <c r="A85" s="1" t="str">
        <f t="shared" si="87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8"/>
        <v/>
      </c>
      <c r="S85" s="7" t="str">
        <f t="shared" ca="1" si="89"/>
        <v/>
      </c>
    </row>
    <row r="86" spans="1:23" x14ac:dyDescent="0.3">
      <c r="A86" s="1" t="str">
        <f t="shared" si="87"/>
        <v>UltimatePositionBuffDualWarrior_01</v>
      </c>
      <c r="B86" s="10" t="s">
        <v>1008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8"/>
        <v/>
      </c>
      <c r="P86" s="1">
        <v>3</v>
      </c>
      <c r="S86" s="7" t="str">
        <f t="shared" ca="1" si="89"/>
        <v/>
      </c>
      <c r="V86" s="1" t="s">
        <v>1009</v>
      </c>
    </row>
    <row r="87" spans="1:23" x14ac:dyDescent="0.3">
      <c r="A87" s="1" t="str">
        <f t="shared" si="87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8"/>
        <v/>
      </c>
      <c r="S87" s="7" t="str">
        <f t="shared" ca="1" si="89"/>
        <v/>
      </c>
    </row>
    <row r="88" spans="1:23" x14ac:dyDescent="0.3">
      <c r="A88" s="1" t="str">
        <f t="shared" ref="A88:A89" si="102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3">IF(NOT(ISBLANK(N88)),N88,
IF(ISBLANK(M88),"",
VLOOKUP(M88,OFFSET(INDIRECT("$A:$B"),0,MATCH(M$1&amp;"_Verify",INDIRECT("$1:$1"),0)-1),2,0)
))</f>
        <v/>
      </c>
      <c r="S88" s="7" t="str">
        <f t="shared" ref="S88:S89" ca="1" si="104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102"/>
        <v>UltimateAttackGloryArmor_01</v>
      </c>
      <c r="B89" s="10" t="s">
        <v>1061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1.25</v>
      </c>
      <c r="O89" s="7" t="str">
        <f t="shared" ca="1" si="103"/>
        <v/>
      </c>
      <c r="S89" s="7" t="str">
        <f t="shared" ca="1" si="104"/>
        <v/>
      </c>
      <c r="W89" s="1">
        <v>1</v>
      </c>
    </row>
    <row r="90" spans="1:23" x14ac:dyDescent="0.3">
      <c r="A90" s="1" t="str">
        <f t="shared" si="87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8"/>
        <v/>
      </c>
      <c r="S90" s="7" t="str">
        <f t="shared" ca="1" si="89"/>
        <v/>
      </c>
    </row>
    <row r="91" spans="1:23" x14ac:dyDescent="0.3">
      <c r="A91" s="1" t="str">
        <f t="shared" ref="A91" si="105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6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7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8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9">IF(NOT(ISBLANK(N92)),N92,
IF(ISBLANK(M92),"",
VLOOKUP(M92,OFFSET(INDIRECT("$A:$B"),0,MATCH(M$1&amp;"_Verify",INDIRECT("$1:$1"),0)-1),2,0)
))</f>
        <v/>
      </c>
      <c r="S92" s="7" t="str">
        <f t="shared" ref="S92:S93" ca="1" si="11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8"/>
        <v>UltimateRemoveRpgKnight_01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1.9</v>
      </c>
      <c r="O93" s="7" t="str">
        <f t="shared" ca="1" si="109"/>
        <v/>
      </c>
      <c r="P93" s="1">
        <v>1</v>
      </c>
      <c r="R93" s="1">
        <v>1</v>
      </c>
      <c r="S93" s="7">
        <f t="shared" ca="1" si="110"/>
        <v>1</v>
      </c>
      <c r="W93" s="1" t="s">
        <v>1006</v>
      </c>
    </row>
    <row r="94" spans="1:23" x14ac:dyDescent="0.3">
      <c r="A94" s="1" t="str">
        <f t="shared" si="87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12.7</v>
      </c>
      <c r="O95" s="7" t="str">
        <f t="shared" ca="1" si="88"/>
        <v/>
      </c>
      <c r="S95" s="7" t="str">
        <f t="shared" ca="1" si="89"/>
        <v/>
      </c>
      <c r="W95" s="1">
        <v>1</v>
      </c>
    </row>
    <row r="96" spans="1:23" x14ac:dyDescent="0.3">
      <c r="A96" s="1" t="str">
        <f t="shared" si="87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" si="111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" ca="1" si="112">IF(NOT(ISBLANK(N97)),N97,
IF(ISBLANK(M97),"",
VLOOKUP(M97,OFFSET(INDIRECT("$A:$B"),0,MATCH(M$1&amp;"_Verify",INDIRECT("$1:$1"),0)-1),2,0)
))</f>
        <v>2</v>
      </c>
      <c r="S97" s="7" t="str">
        <f t="shared" ref="S97" ca="1" si="113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87"/>
        <v>NormalAttackCyborgCharacter_01</v>
      </c>
      <c r="B98" s="10" t="s">
        <v>460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</v>
      </c>
      <c r="O98" s="7" t="str">
        <f t="shared" ca="1" si="88"/>
        <v/>
      </c>
      <c r="S98" s="7" t="str">
        <f t="shared" ca="1" si="89"/>
        <v/>
      </c>
    </row>
    <row r="99" spans="1:23" x14ac:dyDescent="0.3">
      <c r="A99" s="1" t="str">
        <f t="shared" si="87"/>
        <v>NormalAttackSandWarrior_01</v>
      </c>
      <c r="B99" s="10" t="s">
        <v>461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1.125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14">B100&amp;"_"&amp;TEXT(D100,"00")</f>
        <v>NormalAttackPreBladeFanDancer_01</v>
      </c>
      <c r="B100" s="10" t="s">
        <v>682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0.65500000000000003</v>
      </c>
      <c r="O100" s="7" t="str">
        <f t="shared" ref="O100" ca="1" si="115">IF(NOT(ISBLANK(N100)),N100,
IF(ISBLANK(M100),"",
VLOOKUP(M100,OFFSET(INDIRECT("$A:$B"),0,MATCH(M$1&amp;"_Verify",INDIRECT("$1:$1"),0)-1),2,0)
))</f>
        <v/>
      </c>
      <c r="S100" s="7" t="str">
        <f t="shared" ref="S100" ca="1" si="116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87"/>
        <v>NormalAttackBladeFanDancer_01</v>
      </c>
      <c r="B101" s="10" t="s">
        <v>462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1.4</v>
      </c>
      <c r="O101" s="7" t="str">
        <f t="shared" ca="1" si="88"/>
        <v/>
      </c>
      <c r="S101" s="7" t="str">
        <f t="shared" ca="1" si="89"/>
        <v/>
      </c>
    </row>
    <row r="102" spans="1:23" x14ac:dyDescent="0.3">
      <c r="A102" s="1" t="str">
        <f t="shared" si="87"/>
        <v>ChangeAttackStateBladeFanDancer_01</v>
      </c>
      <c r="B102" s="10" t="s">
        <v>684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ChangeAttackStateByDistance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2.5</v>
      </c>
      <c r="N102" s="1">
        <v>1</v>
      </c>
      <c r="O102" s="7">
        <f t="shared" ca="1" si="88"/>
        <v>1</v>
      </c>
      <c r="S102" s="7" t="str">
        <f t="shared" ca="1" si="89"/>
        <v/>
      </c>
      <c r="T102" s="1" t="s">
        <v>666</v>
      </c>
    </row>
    <row r="103" spans="1:23" x14ac:dyDescent="0.3">
      <c r="A103" s="1" t="str">
        <f t="shared" si="87"/>
        <v>UltimateCreateBladeFanDancer_01</v>
      </c>
      <c r="B103" s="10" t="s">
        <v>1116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88"/>
        <v/>
      </c>
      <c r="S103" s="7" t="str">
        <f t="shared" ca="1" si="89"/>
        <v/>
      </c>
      <c r="T103" s="1" t="s">
        <v>1058</v>
      </c>
    </row>
    <row r="104" spans="1:23" x14ac:dyDescent="0.3">
      <c r="A104" s="1" t="str">
        <f t="shared" ref="A104:A106" si="117">B104&amp;"_"&amp;TEXT(D104,"00")</f>
        <v>UltimateDelayedCreateBladeFanDancer_01</v>
      </c>
      <c r="B104" s="10" t="s">
        <v>1114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DelayedCreateHitObject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</v>
      </c>
      <c r="O104" s="7" t="str">
        <f t="shared" ref="O104:O106" ca="1" si="118">IF(NOT(ISBLANK(N104)),N104,
IF(ISBLANK(M104),"",
VLOOKUP(M104,OFFSET(INDIRECT("$A:$B"),0,MATCH(M$1&amp;"_Verify",INDIRECT("$1:$1"),0)-1),2,0)
))</f>
        <v/>
      </c>
      <c r="R104" s="1">
        <v>1</v>
      </c>
      <c r="S104" s="7">
        <f t="shared" ref="S104:S106" ca="1" si="119">IF(NOT(ISBLANK(R104)),R104,
IF(ISBLANK(Q104),"",
VLOOKUP(Q104,OFFSET(INDIRECT("$A:$B"),0,MATCH(Q$1&amp;"_Verify",INDIRECT("$1:$1"),0)-1),2,0)
))</f>
        <v>1</v>
      </c>
      <c r="T104" s="1" t="s">
        <v>1117</v>
      </c>
    </row>
    <row r="105" spans="1:23" x14ac:dyDescent="0.3">
      <c r="A105" s="1" t="str">
        <f t="shared" si="117"/>
        <v>UltimateAttackBladeFanDancer_01</v>
      </c>
      <c r="B105" s="10" t="s">
        <v>1111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5.4</v>
      </c>
      <c r="O105" s="7" t="str">
        <f t="shared" ca="1" si="118"/>
        <v/>
      </c>
      <c r="S105" s="7" t="str">
        <f t="shared" ca="1" si="119"/>
        <v/>
      </c>
      <c r="W105" s="1">
        <v>1</v>
      </c>
    </row>
    <row r="106" spans="1:23" x14ac:dyDescent="0.3">
      <c r="A106" s="1" t="str">
        <f t="shared" si="117"/>
        <v>UltimateAttackBladeFanDancerRound_01</v>
      </c>
      <c r="B106" s="10" t="s">
        <v>1119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0.51</v>
      </c>
      <c r="O106" s="7" t="str">
        <f t="shared" ca="1" si="118"/>
        <v/>
      </c>
      <c r="S106" s="7" t="str">
        <f t="shared" ca="1" si="119"/>
        <v/>
      </c>
      <c r="W106" s="1">
        <v>1</v>
      </c>
    </row>
    <row r="107" spans="1:23" x14ac:dyDescent="0.3">
      <c r="A107" s="1" t="str">
        <f t="shared" si="87"/>
        <v>NormalAttackPreSyria_01</v>
      </c>
      <c r="B107" s="10" t="s">
        <v>717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0.41499999999999998</v>
      </c>
      <c r="O107" s="7" t="str">
        <f t="shared" ca="1" si="88"/>
        <v/>
      </c>
      <c r="S107" s="7" t="str">
        <f t="shared" ca="1" si="89"/>
        <v/>
      </c>
    </row>
    <row r="108" spans="1:23" x14ac:dyDescent="0.3">
      <c r="A108" s="1" t="str">
        <f t="shared" ref="A108:A109" si="120">B108&amp;"_"&amp;TEXT(D108,"00")</f>
        <v>NormalAttackRemoveSyria_01</v>
      </c>
      <c r="B108" s="10" t="s">
        <v>673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RemoveColliderHitObject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0.17</v>
      </c>
      <c r="J108" s="1">
        <v>1.9</v>
      </c>
      <c r="K108" s="1">
        <v>160</v>
      </c>
      <c r="O108" s="7" t="str">
        <f t="shared" ref="O108:O109" ca="1" si="121">IF(NOT(ISBLANK(N108)),N108,
IF(ISBLANK(M108),"",
VLOOKUP(M108,OFFSET(INDIRECT("$A:$B"),0,MATCH(M$1&amp;"_Verify",INDIRECT("$1:$1"),0)-1),2,0)
))</f>
        <v/>
      </c>
      <c r="S108" s="7" t="str">
        <f t="shared" ref="S108:S109" ca="1" si="122">IF(NOT(ISBLANK(R108)),R108,
IF(ISBLANK(Q108),"",
VLOOKUP(Q108,OFFSET(INDIRECT("$A:$B"),0,MATCH(Q$1&amp;"_Verify",INDIRECT("$1:$1"),0)-1),2,0)
))</f>
        <v/>
      </c>
      <c r="T108" s="1" t="s">
        <v>719</v>
      </c>
    </row>
    <row r="109" spans="1:23" x14ac:dyDescent="0.3">
      <c r="A109" s="1" t="str">
        <f t="shared" si="120"/>
        <v>NormalAttackSyria_01</v>
      </c>
      <c r="B109" s="10" t="s">
        <v>463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2.57</v>
      </c>
      <c r="O109" s="7" t="str">
        <f t="shared" ca="1" si="121"/>
        <v/>
      </c>
      <c r="S109" s="7" t="str">
        <f t="shared" ca="1" si="122"/>
        <v/>
      </c>
    </row>
    <row r="110" spans="1:23" x14ac:dyDescent="0.3">
      <c r="A110" s="1" t="str">
        <f t="shared" ref="A110:A111" si="123">B110&amp;"_"&amp;TEXT(D110,"00")</f>
        <v>HitFlagSyria_01</v>
      </c>
      <c r="B110" s="10" t="s">
        <v>799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HitFlag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ref="O110:O111" ca="1" si="124">IF(NOT(ISBLANK(N110)),N110,
IF(ISBLANK(M110),"",
VLOOKUP(M110,OFFSET(INDIRECT("$A:$B"),0,MATCH(M$1&amp;"_Verify",INDIRECT("$1:$1"),0)-1),2,0)
))</f>
        <v>2</v>
      </c>
      <c r="P110" s="1">
        <v>1</v>
      </c>
      <c r="S110" s="7" t="str">
        <f t="shared" ref="S110:S111" ca="1" si="125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si="123"/>
        <v>InvincibleSyria_01</v>
      </c>
      <c r="B111" s="10" t="s">
        <v>1052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Invincible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4.9000000000000004</v>
      </c>
      <c r="O111" s="7" t="str">
        <f t="shared" ca="1" si="124"/>
        <v/>
      </c>
      <c r="S111" s="7" t="str">
        <f t="shared" ca="1" si="125"/>
        <v/>
      </c>
    </row>
    <row r="112" spans="1:23" x14ac:dyDescent="0.3">
      <c r="A112" s="1" t="str">
        <f t="shared" ref="A112:A113" si="126">B112&amp;"_"&amp;TEXT(D112,"00")</f>
        <v>DelayedCreateSyria_01</v>
      </c>
      <c r="B112" s="10" t="s">
        <v>1054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4.5</v>
      </c>
      <c r="O112" s="7" t="str">
        <f t="shared" ref="O112:O113" ca="1" si="127">IF(NOT(ISBLANK(N112)),N112,
IF(ISBLANK(M112),"",
VLOOKUP(M112,OFFSET(INDIRECT("$A:$B"),0,MATCH(M$1&amp;"_Verify",INDIRECT("$1:$1"),0)-1),2,0)
))</f>
        <v/>
      </c>
      <c r="S112" s="7" t="str">
        <f t="shared" ref="S112:S113" ca="1" si="128">IF(NOT(ISBLANK(R112)),R112,
IF(ISBLANK(Q112),"",
VLOOKUP(Q112,OFFSET(INDIRECT("$A:$B"),0,MATCH(Q$1&amp;"_Verify",INDIRECT("$1:$1"),0)-1),2,0)
))</f>
        <v/>
      </c>
      <c r="T112" s="1" t="s">
        <v>1059</v>
      </c>
    </row>
    <row r="113" spans="1:23" x14ac:dyDescent="0.3">
      <c r="A113" s="1" t="str">
        <f t="shared" si="126"/>
        <v>CannotActionSyria_01</v>
      </c>
      <c r="B113" s="10" t="s">
        <v>1056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CannotAction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5.9</v>
      </c>
      <c r="O113" s="7" t="str">
        <f t="shared" ca="1" si="127"/>
        <v/>
      </c>
      <c r="S113" s="7" t="str">
        <f t="shared" ca="1" si="128"/>
        <v/>
      </c>
    </row>
    <row r="114" spans="1:23" x14ac:dyDescent="0.3">
      <c r="A114" s="1" t="str">
        <f t="shared" si="87"/>
        <v>NormalAttackLinhi_01</v>
      </c>
      <c r="B114" s="10" t="s">
        <v>464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0.82499999999999996</v>
      </c>
      <c r="O114" s="7" t="str">
        <f t="shared" ca="1" si="88"/>
        <v/>
      </c>
      <c r="R114" s="1">
        <v>1</v>
      </c>
      <c r="S114" s="7">
        <f t="shared" ca="1" si="89"/>
        <v>1</v>
      </c>
    </row>
    <row r="115" spans="1:23" x14ac:dyDescent="0.3">
      <c r="A115" s="1" t="str">
        <f t="shared" si="87"/>
        <v>IgnoreEvadeVisualLinhi_01</v>
      </c>
      <c r="B115" s="10" t="s">
        <v>680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IgnoreEvadeVisual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K115" s="1">
        <v>0.28000000000000003</v>
      </c>
      <c r="O115" s="7" t="str">
        <f t="shared" ca="1" si="88"/>
        <v/>
      </c>
      <c r="S115" s="7" t="str">
        <f t="shared" ca="1" si="89"/>
        <v/>
      </c>
    </row>
    <row r="116" spans="1:23" x14ac:dyDescent="0.3">
      <c r="A116" s="1" t="str">
        <f t="shared" si="87"/>
        <v>LP_ParallelBetterLinhi_01</v>
      </c>
      <c r="B116" s="10" t="s">
        <v>787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88"/>
        <v>2</v>
      </c>
      <c r="S116" s="7" t="str">
        <f t="shared" ca="1" si="89"/>
        <v/>
      </c>
    </row>
    <row r="117" spans="1:23" x14ac:dyDescent="0.3">
      <c r="A117" s="1" t="str">
        <f t="shared" ref="A117" si="129">B117&amp;"_"&amp;TEXT(D117,"00")</f>
        <v>LP_WallThroughLinhi_01</v>
      </c>
      <c r="B117" s="10" t="s">
        <v>786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WallThroughHitObject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</v>
      </c>
      <c r="J117" s="1">
        <v>0</v>
      </c>
      <c r="K117" s="1">
        <v>1</v>
      </c>
      <c r="L117" s="1">
        <v>0</v>
      </c>
      <c r="N117" s="1">
        <v>1</v>
      </c>
      <c r="O117" s="7">
        <f t="shared" ref="O117" ca="1" si="130">IF(NOT(ISBLANK(N117)),N117,
IF(ISBLANK(M117),"",
VLOOKUP(M117,OFFSET(INDIRECT("$A:$B"),0,MATCH(M$1&amp;"_Verify",INDIRECT("$1:$1"),0)-1),2,0)
))</f>
        <v>1</v>
      </c>
      <c r="P117" s="1">
        <v>1</v>
      </c>
      <c r="S117" s="7" t="str">
        <f t="shared" ref="S117" ca="1" si="131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si="87"/>
        <v>NormalAttackNecromancerFour_01</v>
      </c>
      <c r="B118" s="10" t="s">
        <v>465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1.05</v>
      </c>
      <c r="O118" s="7" t="str">
        <f t="shared" ca="1" si="88"/>
        <v/>
      </c>
      <c r="S118" s="7" t="str">
        <f t="shared" ca="1" si="89"/>
        <v/>
      </c>
    </row>
    <row r="119" spans="1:23" x14ac:dyDescent="0.3">
      <c r="A119" s="1" t="str">
        <f t="shared" ref="A119" si="132">B119&amp;"_"&amp;TEXT(D119,"00")</f>
        <v>NormalAttackMovingNecromancerFour_01</v>
      </c>
      <c r="B119" s="10" t="s">
        <v>707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f>0.675*K120</f>
        <v>0.40500000000000003</v>
      </c>
      <c r="O119" s="7" t="str">
        <f t="shared" ref="O119" ca="1" si="133">IF(NOT(ISBLANK(N119)),N119,
IF(ISBLANK(M119),"",
VLOOKUP(M119,OFFSET(INDIRECT("$A:$B"),0,MATCH(M$1&amp;"_Verify",INDIRECT("$1:$1"),0)-1),2,0)
))</f>
        <v/>
      </c>
      <c r="S119" s="7" t="str">
        <f t="shared" ref="S119" ca="1" si="134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ref="A120:A122" si="135">B120&amp;"_"&amp;TEXT(D120,"00")</f>
        <v>AttackOnMovingNecromancerFour_01</v>
      </c>
      <c r="B120" s="10" t="s">
        <v>700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AttackOnMoving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0.31</v>
      </c>
      <c r="K120" s="1">
        <v>0.6</v>
      </c>
      <c r="O120" s="7" t="str">
        <f t="shared" ref="O120:O122" ca="1" si="136">IF(NOT(ISBLANK(N120)),N120,
IF(ISBLANK(M120),"",
VLOOKUP(M120,OFFSET(INDIRECT("$A:$B"),0,MATCH(M$1&amp;"_Verify",INDIRECT("$1:$1"),0)-1),2,0)
))</f>
        <v/>
      </c>
      <c r="S120" s="7" t="str">
        <f t="shared" ref="S120:S122" ca="1" si="137">IF(NOT(ISBLANK(R120)),R120,
IF(ISBLANK(Q120),"",
VLOOKUP(Q120,OFFSET(INDIRECT("$A:$B"),0,MATCH(Q$1&amp;"_Verify",INDIRECT("$1:$1"),0)-1),2,0)
))</f>
        <v/>
      </c>
      <c r="T120" s="1" t="s">
        <v>702</v>
      </c>
      <c r="U120" s="1" t="s">
        <v>706</v>
      </c>
      <c r="V120" s="1" t="s">
        <v>704</v>
      </c>
      <c r="W120" s="1" t="s">
        <v>703</v>
      </c>
    </row>
    <row r="121" spans="1:23" x14ac:dyDescent="0.3">
      <c r="A121" s="1" t="str">
        <f t="shared" si="135"/>
        <v>UltimateAttackNecromancerFour_01</v>
      </c>
      <c r="B121" s="10" t="s">
        <v>1068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16.399999999999999</v>
      </c>
      <c r="O121" s="7" t="str">
        <f t="shared" ca="1" si="136"/>
        <v/>
      </c>
      <c r="S121" s="7" t="str">
        <f t="shared" ca="1" si="137"/>
        <v/>
      </c>
      <c r="W121" s="1">
        <v>1</v>
      </c>
    </row>
    <row r="122" spans="1:23" x14ac:dyDescent="0.3">
      <c r="A122" s="1" t="str">
        <f t="shared" si="135"/>
        <v>InvincibleNecromancerFour_01</v>
      </c>
      <c r="B122" s="10" t="s">
        <v>1129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Invincible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1.71</v>
      </c>
      <c r="O122" s="7" t="str">
        <f t="shared" ca="1" si="136"/>
        <v/>
      </c>
      <c r="R122" s="1">
        <v>1</v>
      </c>
      <c r="S122" s="7">
        <f t="shared" ca="1" si="137"/>
        <v>1</v>
      </c>
    </row>
    <row r="123" spans="1:23" x14ac:dyDescent="0.3">
      <c r="A123" s="1" t="str">
        <f t="shared" si="87"/>
        <v>NormalAttackGirlWarrior_01</v>
      </c>
      <c r="B123" s="10" t="s">
        <v>466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0.81499999999999995</v>
      </c>
      <c r="O123" s="7" t="str">
        <f t="shared" ca="1" si="88"/>
        <v/>
      </c>
      <c r="S123" s="7" t="str">
        <f t="shared" ca="1" si="89"/>
        <v/>
      </c>
    </row>
    <row r="124" spans="1:23" x14ac:dyDescent="0.3">
      <c r="A124" s="1" t="str">
        <f t="shared" ref="A124" si="138">B124&amp;"_"&amp;TEXT(D124,"00")</f>
        <v>UltimateAttackGirlWarrior_01</v>
      </c>
      <c r="B124" s="10" t="s">
        <v>1066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5.8</v>
      </c>
      <c r="O124" s="7" t="str">
        <f t="shared" ref="O124" ca="1" si="139">IF(NOT(ISBLANK(N124)),N124,
IF(ISBLANK(M124),"",
VLOOKUP(M124,OFFSET(INDIRECT("$A:$B"),0,MATCH(M$1&amp;"_Verify",INDIRECT("$1:$1"),0)-1),2,0)
))</f>
        <v/>
      </c>
      <c r="S124" s="7" t="str">
        <f t="shared" ref="S124" ca="1" si="140">IF(NOT(ISBLANK(R124)),R124,
IF(ISBLANK(Q124),"",
VLOOKUP(Q124,OFFSET(INDIRECT("$A:$B"),0,MATCH(Q$1&amp;"_Verify",INDIRECT("$1:$1"),0)-1),2,0)
))</f>
        <v/>
      </c>
      <c r="W124" s="1">
        <v>1</v>
      </c>
    </row>
    <row r="125" spans="1:23" x14ac:dyDescent="0.3">
      <c r="A125" s="1" t="str">
        <f t="shared" si="87"/>
        <v>NormalAttackPreGirlArcher_01</v>
      </c>
      <c r="B125" s="10" t="s">
        <v>675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0.76300000000000001</v>
      </c>
      <c r="O125" s="7" t="str">
        <f t="shared" ca="1" si="88"/>
        <v/>
      </c>
      <c r="S125" s="7" t="str">
        <f t="shared" ca="1" si="89"/>
        <v/>
      </c>
    </row>
    <row r="126" spans="1:23" x14ac:dyDescent="0.3">
      <c r="A126" s="1" t="str">
        <f t="shared" ref="A126:A128" si="141">B126&amp;"_"&amp;TEXT(D126,"00")</f>
        <v>NormalAttackGirlArcher_01</v>
      </c>
      <c r="B126" s="10" t="s">
        <v>467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0.52500000000000002</v>
      </c>
      <c r="O126" s="7" t="str">
        <f t="shared" ref="O126:O128" ca="1" si="142">IF(NOT(ISBLANK(N126)),N126,
IF(ISBLANK(M126),"",
VLOOKUP(M126,OFFSET(INDIRECT("$A:$B"),0,MATCH(M$1&amp;"_Verify",INDIRECT("$1:$1"),0)-1),2,0)
))</f>
        <v/>
      </c>
      <c r="S126" s="7" t="str">
        <f t="shared" ref="S126" ca="1" si="143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41"/>
        <v>LP_AddGeneratorCreateCountGirlArcher_01</v>
      </c>
      <c r="B127" s="10" t="s">
        <v>677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AddGeneratorCreateCount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142"/>
        <v>2</v>
      </c>
      <c r="S127" s="7" t="str">
        <f t="shared" ref="S127:S129" ca="1" si="144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si="141"/>
        <v>UltimateCreateGirlArcher_01</v>
      </c>
      <c r="B128" s="10" t="s">
        <v>1112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ca="1" si="142"/>
        <v/>
      </c>
      <c r="S128" s="7" t="str">
        <f t="shared" ca="1" si="144"/>
        <v/>
      </c>
      <c r="T128" s="1" t="s">
        <v>1058</v>
      </c>
    </row>
    <row r="129" spans="1:23" x14ac:dyDescent="0.3">
      <c r="A129" s="1" t="str">
        <f t="shared" ref="A129" si="145">B129&amp;"_"&amp;TEXT(D129,"00")</f>
        <v>NormalAttackWeakEnergyShieldRobot_01</v>
      </c>
      <c r="B129" s="10" t="s">
        <v>649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0.1</v>
      </c>
      <c r="O129" s="7" t="str">
        <f t="shared" ref="O129" ca="1" si="146">IF(NOT(ISBLANK(N129)),N129,
IF(ISBLANK(M129),"",
VLOOKUP(M129,OFFSET(INDIRECT("$A:$B"),0,MATCH(M$1&amp;"_Verify",INDIRECT("$1:$1"),0)-1),2,0)
))</f>
        <v/>
      </c>
      <c r="R129" s="1">
        <v>1</v>
      </c>
      <c r="S129" s="7">
        <f t="shared" ca="1" si="144"/>
        <v>1</v>
      </c>
    </row>
    <row r="130" spans="1:23" x14ac:dyDescent="0.3">
      <c r="A130" s="1" t="str">
        <f t="shared" si="87"/>
        <v>NormalAttackEnergyShieldRobot_01</v>
      </c>
      <c r="B130" s="10" t="s">
        <v>468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DelayedBasedDamage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1.3</v>
      </c>
      <c r="J130" s="1">
        <v>2.8</v>
      </c>
      <c r="O130" s="7" t="str">
        <f t="shared" ca="1" si="88"/>
        <v/>
      </c>
      <c r="R130" s="1">
        <v>1</v>
      </c>
      <c r="S130" s="7">
        <f t="shared" ca="1" si="89"/>
        <v>1</v>
      </c>
      <c r="W130" s="1" t="s">
        <v>650</v>
      </c>
    </row>
    <row r="131" spans="1:23" x14ac:dyDescent="0.3">
      <c r="A131" s="1" t="str">
        <f t="shared" si="87"/>
        <v>IgnoreEvadeVisualEnergyShieldRobot_01</v>
      </c>
      <c r="B131" s="10" t="s">
        <v>966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0.36</v>
      </c>
      <c r="O131" s="7" t="str">
        <f t="shared" ca="1" si="88"/>
        <v/>
      </c>
      <c r="S131" s="7" t="str">
        <f t="shared" ca="1" si="89"/>
        <v/>
      </c>
    </row>
    <row r="132" spans="1:23" x14ac:dyDescent="0.3">
      <c r="A132" s="1" t="str">
        <f t="shared" si="87"/>
        <v>UltimateAttackEnergyShieldRobot_01</v>
      </c>
      <c r="B132" s="10" t="s">
        <v>1063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0.28999999999999998</v>
      </c>
      <c r="O132" s="7" t="str">
        <f t="shared" ca="1" si="88"/>
        <v/>
      </c>
      <c r="S132" s="7" t="str">
        <f t="shared" ca="1" si="89"/>
        <v/>
      </c>
      <c r="W132" s="1">
        <v>1</v>
      </c>
    </row>
    <row r="133" spans="1:23" x14ac:dyDescent="0.3">
      <c r="A133" s="1" t="str">
        <f t="shared" si="87"/>
        <v>NormalAttackIceMagician_01</v>
      </c>
      <c r="B133" s="10" t="s">
        <v>469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0.224</v>
      </c>
      <c r="O133" s="7" t="str">
        <f t="shared" ca="1" si="88"/>
        <v/>
      </c>
      <c r="S133" s="7" t="str">
        <f t="shared" ca="1" si="89"/>
        <v/>
      </c>
    </row>
    <row r="134" spans="1:23" x14ac:dyDescent="0.3">
      <c r="A134" s="1" t="str">
        <f t="shared" si="87"/>
        <v>AddForceIceMagician_01</v>
      </c>
      <c r="B134" s="10" t="s">
        <v>1138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N134" s="1">
        <v>1</v>
      </c>
      <c r="O134" s="7">
        <f t="shared" ca="1" si="88"/>
        <v>1</v>
      </c>
      <c r="S134" s="7" t="str">
        <f t="shared" ca="1" si="89"/>
        <v/>
      </c>
    </row>
    <row r="135" spans="1:23" x14ac:dyDescent="0.3">
      <c r="A135" s="1" t="str">
        <f t="shared" si="87"/>
        <v>UltimateCreateIceMagician_01</v>
      </c>
      <c r="B135" s="10" t="s">
        <v>1067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88"/>
        <v/>
      </c>
      <c r="S135" s="7" t="str">
        <f t="shared" ca="1" si="89"/>
        <v/>
      </c>
      <c r="T135" s="1" t="s">
        <v>1058</v>
      </c>
    </row>
    <row r="136" spans="1:23" x14ac:dyDescent="0.3">
      <c r="A136" s="1" t="str">
        <f t="shared" si="87"/>
        <v>UltimateCannotActionIceMagician_01</v>
      </c>
      <c r="B136" s="10" t="s">
        <v>1093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CannotAction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0.33329999999999999</v>
      </c>
      <c r="O136" s="7" t="str">
        <f t="shared" ca="1" si="88"/>
        <v/>
      </c>
      <c r="S136" s="7" t="str">
        <f t="shared" ca="1" si="89"/>
        <v/>
      </c>
    </row>
    <row r="137" spans="1:23" x14ac:dyDescent="0.3">
      <c r="A137" s="1" t="str">
        <f t="shared" ref="A137" si="147">B137&amp;"_"&amp;TEXT(D137,"00")</f>
        <v>NormalAttackAngelicWarrior_01</v>
      </c>
      <c r="B137" s="10" t="s">
        <v>470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0.495</v>
      </c>
      <c r="O137" s="7" t="str">
        <f t="shared" ref="O137" ca="1" si="148">IF(NOT(ISBLANK(N137)),N137,
IF(ISBLANK(M137),"",
VLOOKUP(M137,OFFSET(INDIRECT("$A:$B"),0,MATCH(M$1&amp;"_Verify",INDIRECT("$1:$1"),0)-1),2,0)
))</f>
        <v/>
      </c>
      <c r="S137" s="7" t="str">
        <f t="shared" ref="S137" ca="1" si="149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39" si="150">B138&amp;"_"&amp;TEXT(D138,"00")</f>
        <v>UltimateRemoveAngelicWarrior_01</v>
      </c>
      <c r="B138" s="10" t="s">
        <v>1087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RemoveCannotAction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8.8000000000000007</v>
      </c>
      <c r="O138" s="7" t="str">
        <f t="shared" ref="O138:O139" ca="1" si="151">IF(NOT(ISBLANK(N138)),N138,
IF(ISBLANK(M138),"",
VLOOKUP(M138,OFFSET(INDIRECT("$A:$B"),0,MATCH(M$1&amp;"_Verify",INDIRECT("$1:$1"),0)-1),2,0)
))</f>
        <v/>
      </c>
      <c r="S138" s="7" t="str">
        <f t="shared" ref="S138:S139" ca="1" si="152">IF(NOT(ISBLANK(R138)),R138,
IF(ISBLANK(Q138),"",
VLOOKUP(Q138,OFFSET(INDIRECT("$A:$B"),0,MATCH(Q$1&amp;"_Verify",INDIRECT("$1:$1"),0)-1),2,0)
))</f>
        <v/>
      </c>
      <c r="V138" s="1" t="s">
        <v>1090</v>
      </c>
      <c r="W138" s="1" t="s">
        <v>1091</v>
      </c>
    </row>
    <row r="139" spans="1:23" x14ac:dyDescent="0.3">
      <c r="A139" s="1" t="str">
        <f t="shared" si="150"/>
        <v>UltimateAttackSpeedUpAngelicWarrior_01</v>
      </c>
      <c r="B139" s="10" t="s">
        <v>1089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8.8000000000000007</v>
      </c>
      <c r="J139" s="1">
        <v>1.5</v>
      </c>
      <c r="M139" s="1" t="s">
        <v>148</v>
      </c>
      <c r="O139" s="7">
        <f t="shared" ca="1" si="151"/>
        <v>3</v>
      </c>
      <c r="S139" s="7" t="str">
        <f t="shared" ca="1" si="152"/>
        <v/>
      </c>
    </row>
    <row r="140" spans="1:23" x14ac:dyDescent="0.3">
      <c r="A140" s="1" t="str">
        <f t="shared" ref="A140:A144" si="153">B140&amp;"_"&amp;TEXT(D140,"00")</f>
        <v>NormalAttackUnicornCharacter_01</v>
      </c>
      <c r="B140" s="10" t="s">
        <v>679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0.54500000000000004</v>
      </c>
      <c r="K140" s="1">
        <v>1</v>
      </c>
      <c r="O140" s="7" t="str">
        <f t="shared" ref="O140:O144" ca="1" si="154">IF(NOT(ISBLANK(N140)),N140,
IF(ISBLANK(M140),"",
VLOOKUP(M140,OFFSET(INDIRECT("$A:$B"),0,MATCH(M$1&amp;"_Verify",INDIRECT("$1:$1"),0)-1),2,0)
))</f>
        <v/>
      </c>
      <c r="S140" s="7" t="str">
        <f t="shared" ref="S140:S144" ca="1" si="155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si="153"/>
        <v>UltimateRemoveUnicornCharacter_01</v>
      </c>
      <c r="B141" s="10" t="s">
        <v>1081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RemoveColliderHitObject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</v>
      </c>
      <c r="J141" s="1">
        <v>3.3</v>
      </c>
      <c r="O141" s="7" t="str">
        <f t="shared" ca="1" si="154"/>
        <v/>
      </c>
      <c r="S141" s="7" t="str">
        <f t="shared" ca="1" si="155"/>
        <v/>
      </c>
    </row>
    <row r="142" spans="1:23" x14ac:dyDescent="0.3">
      <c r="A142" s="1" t="str">
        <f t="shared" si="153"/>
        <v>UltimateCreateUnicornCharacter_01</v>
      </c>
      <c r="B142" s="10" t="s">
        <v>1082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ca="1" si="154"/>
        <v/>
      </c>
      <c r="S142" s="7" t="str">
        <f t="shared" ca="1" si="155"/>
        <v/>
      </c>
      <c r="T142" s="1" t="s">
        <v>1058</v>
      </c>
    </row>
    <row r="143" spans="1:23" x14ac:dyDescent="0.3">
      <c r="A143" s="1" t="str">
        <f t="shared" si="153"/>
        <v>UltimateAttackUnicornCharacter_01</v>
      </c>
      <c r="B143" s="10" t="s">
        <v>1083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10.8</v>
      </c>
      <c r="O143" s="7" t="str">
        <f t="shared" ca="1" si="154"/>
        <v/>
      </c>
      <c r="S143" s="7" t="str">
        <f t="shared" ca="1" si="155"/>
        <v/>
      </c>
      <c r="W143" s="1">
        <v>1</v>
      </c>
    </row>
    <row r="144" spans="1:23" x14ac:dyDescent="0.3">
      <c r="A144" s="1" t="str">
        <f t="shared" si="153"/>
        <v>NormalAttackKeepSeries_01</v>
      </c>
      <c r="B144" s="10" t="s">
        <v>760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f>(1/0.8)*0.45</f>
        <v>0.5625</v>
      </c>
      <c r="O144" s="7" t="str">
        <f t="shared" ca="1" si="154"/>
        <v/>
      </c>
      <c r="S144" s="7" t="str">
        <f t="shared" ca="1" si="155"/>
        <v/>
      </c>
    </row>
    <row r="145" spans="1:23" x14ac:dyDescent="0.3">
      <c r="A145" s="1" t="str">
        <f t="shared" ref="A145" si="156">B145&amp;"_"&amp;TEXT(D145,"00")</f>
        <v>NormalAttackAyuko_01</v>
      </c>
      <c r="B145" s="10" t="s">
        <v>761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f>(1/0.8)*0.45</f>
        <v>0.5625</v>
      </c>
      <c r="O145" s="7" t="str">
        <f t="shared" ref="O145" ca="1" si="157">IF(NOT(ISBLANK(N145)),N145,
IF(ISBLANK(M145),"",
VLOOKUP(M145,OFFSET(INDIRECT("$A:$B"),0,MATCH(M$1&amp;"_Verify",INDIRECT("$1:$1"),0)-1),2,0)
))</f>
        <v/>
      </c>
      <c r="S145" s="7" t="str">
        <f t="shared" ref="S145" ca="1" si="158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0"/>
        <v>CallInvincibleTortoise_01</v>
      </c>
      <c r="B146" t="s">
        <v>107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Q146" s="1" t="s">
        <v>224</v>
      </c>
      <c r="S146" s="7">
        <f t="shared" ca="1" si="2"/>
        <v>4</v>
      </c>
      <c r="U146" s="1" t="s">
        <v>106</v>
      </c>
    </row>
    <row r="147" spans="1:23" x14ac:dyDescent="0.3">
      <c r="A147" s="1" t="str">
        <f t="shared" si="0"/>
        <v>InvincibleTortoise_01</v>
      </c>
      <c r="B147" t="s">
        <v>106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InvincibleTortoise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O147" s="7" t="str">
        <f t="shared" ca="1" si="1"/>
        <v/>
      </c>
      <c r="S147" s="7" t="str">
        <f t="shared" ca="1" si="2"/>
        <v/>
      </c>
      <c r="T147" s="1" t="s">
        <v>108</v>
      </c>
      <c r="U147" s="1" t="s">
        <v>109</v>
      </c>
    </row>
    <row r="148" spans="1:23" x14ac:dyDescent="0.3">
      <c r="A148" s="1" t="str">
        <f t="shared" si="0"/>
        <v>CountBarrier5Times_01</v>
      </c>
      <c r="B148" t="s">
        <v>114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CountBarrier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1"/>
        <v/>
      </c>
      <c r="P148" s="1">
        <v>5</v>
      </c>
      <c r="S148" s="7" t="str">
        <f t="shared" ca="1" si="2"/>
        <v/>
      </c>
      <c r="V148" s="1" t="s">
        <v>115</v>
      </c>
    </row>
    <row r="149" spans="1:23" x14ac:dyDescent="0.3">
      <c r="A149" s="1" t="str">
        <f t="shared" si="0"/>
        <v>CallBurrowNinjaAssassin_01</v>
      </c>
      <c r="B149" t="s">
        <v>119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1"/>
        <v/>
      </c>
      <c r="Q149" s="1" t="s">
        <v>224</v>
      </c>
      <c r="S149" s="7">
        <f t="shared" ca="1" si="2"/>
        <v>4</v>
      </c>
      <c r="U149" s="1" t="s">
        <v>116</v>
      </c>
    </row>
    <row r="150" spans="1:23" x14ac:dyDescent="0.3">
      <c r="A150" s="1" t="str">
        <f t="shared" si="0"/>
        <v>BurrowNinjaAssassin_01</v>
      </c>
      <c r="B150" t="s">
        <v>116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Burrow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K150" s="1">
        <v>0.5</v>
      </c>
      <c r="L150" s="1">
        <v>1</v>
      </c>
      <c r="O150" s="7" t="str">
        <f t="shared" ca="1" si="1"/>
        <v/>
      </c>
      <c r="P150" s="1">
        <v>2</v>
      </c>
      <c r="S150" s="7" t="str">
        <f t="shared" ca="1" si="2"/>
        <v/>
      </c>
      <c r="T150" s="1" t="s">
        <v>129</v>
      </c>
      <c r="U150" s="1" t="s">
        <v>130</v>
      </c>
      <c r="V150" s="1" t="s">
        <v>131</v>
      </c>
      <c r="W150" s="1" t="s">
        <v>132</v>
      </c>
    </row>
    <row r="151" spans="1:23" x14ac:dyDescent="0.3">
      <c r="A151" s="1" t="str">
        <f t="shared" si="0"/>
        <v>RushPigPet_01</v>
      </c>
      <c r="B151" s="10" t="s">
        <v>540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J151" s="1">
        <v>1.5</v>
      </c>
      <c r="K151" s="1">
        <v>-1</v>
      </c>
      <c r="L151" s="1">
        <v>0</v>
      </c>
      <c r="N151" s="1">
        <v>1</v>
      </c>
      <c r="O151" s="7">
        <f t="shared" ca="1" si="1"/>
        <v>1</v>
      </c>
      <c r="P151" s="1">
        <v>-1</v>
      </c>
      <c r="S151" s="7" t="str">
        <f t="shared" ca="1" si="2"/>
        <v/>
      </c>
      <c r="T151" s="1" t="s">
        <v>541</v>
      </c>
      <c r="U151" s="1">
        <f>1/1.25*(3/2)*1.25</f>
        <v>1.5000000000000002</v>
      </c>
    </row>
    <row r="152" spans="1:23" x14ac:dyDescent="0.3">
      <c r="A152" s="1" t="str">
        <f t="shared" ref="A152" si="159">B152&amp;"_"&amp;TEXT(D152,"00")</f>
        <v>RushPigPet_Purple_01</v>
      </c>
      <c r="B152" s="10" t="s">
        <v>586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1.5</v>
      </c>
      <c r="K152" s="1">
        <v>-1</v>
      </c>
      <c r="L152" s="1">
        <v>100</v>
      </c>
      <c r="N152" s="1">
        <v>3</v>
      </c>
      <c r="O152" s="7">
        <f t="shared" ref="O152" ca="1" si="160">IF(NOT(ISBLANK(N152)),N152,
IF(ISBLANK(M152),"",
VLOOKUP(M152,OFFSET(INDIRECT("$A:$B"),0,MATCH(M$1&amp;"_Verify",INDIRECT("$1:$1"),0)-1),2,0)
))</f>
        <v>3</v>
      </c>
      <c r="P152" s="1">
        <v>-1</v>
      </c>
      <c r="S152" s="7" t="str">
        <f t="shared" ref="S152" ca="1" si="161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1/1.25*(3/2)*1.25</f>
        <v>1.5000000000000002</v>
      </c>
    </row>
    <row r="153" spans="1:23" x14ac:dyDescent="0.3">
      <c r="A153" s="1" t="str">
        <f t="shared" ref="A153" si="162">B153&amp;"_"&amp;TEXT(D153,"00")</f>
        <v>RushPolygonalMetalon_Green_01</v>
      </c>
      <c r="B153" s="10" t="s">
        <v>556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8</v>
      </c>
      <c r="J153" s="1">
        <v>1</v>
      </c>
      <c r="K153" s="1">
        <v>0</v>
      </c>
      <c r="L153" s="1">
        <v>0</v>
      </c>
      <c r="N153" s="1">
        <v>1</v>
      </c>
      <c r="O153" s="7">
        <f t="shared" ref="O153" ca="1" si="163">IF(NOT(ISBLANK(N153)),N153,
IF(ISBLANK(M153),"",
VLOOKUP(M153,OFFSET(INDIRECT("$A:$B"),0,MATCH(M$1&amp;"_Verify",INDIRECT("$1:$1"),0)-1),2,0)
))</f>
        <v>1</v>
      </c>
      <c r="P153" s="1">
        <v>250</v>
      </c>
      <c r="S153" s="7" t="str">
        <f t="shared" ref="S153" ca="1" si="164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ref="A154" si="165">B154&amp;"_"&amp;TEXT(D154,"00")</f>
        <v>RushCuteUniq_01</v>
      </c>
      <c r="B154" s="10" t="s">
        <v>553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6.5</v>
      </c>
      <c r="J154" s="1">
        <v>2.5</v>
      </c>
      <c r="K154" s="1">
        <v>1</v>
      </c>
      <c r="L154" s="1">
        <v>0</v>
      </c>
      <c r="N154" s="1">
        <v>0</v>
      </c>
      <c r="O154" s="7">
        <f t="shared" ref="O154" ca="1" si="166">IF(NOT(ISBLANK(N154)),N154,
IF(ISBLANK(M154),"",
VLOOKUP(M154,OFFSET(INDIRECT("$A:$B"),0,MATCH(M$1&amp;"_Verify",INDIRECT("$1:$1"),0)-1),2,0)
))</f>
        <v>0</v>
      </c>
      <c r="P154" s="1">
        <v>-1</v>
      </c>
      <c r="S154" s="7" t="str">
        <f t="shared" ref="S154" ca="1" si="167">IF(NOT(ISBLANK(R154)),R154,
IF(ISBLANK(Q154),"",
VLOOKUP(Q154,OFFSET(INDIRECT("$A:$B"),0,MATCH(Q$1&amp;"_Verify",INDIRECT("$1:$1"),0)-1),2,0)
))</f>
        <v/>
      </c>
      <c r="T154" s="1" t="s">
        <v>541</v>
      </c>
      <c r="U154" s="1">
        <f>1/1.25*(6/5)*1.25</f>
        <v>1.2</v>
      </c>
    </row>
    <row r="155" spans="1:23" x14ac:dyDescent="0.3">
      <c r="A155" s="1" t="str">
        <f t="shared" ref="A155:A157" si="168">B155&amp;"_"&amp;TEXT(D155,"00")</f>
        <v>RushRobotSphere_01</v>
      </c>
      <c r="B155" s="10" t="s">
        <v>554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</v>
      </c>
      <c r="J155" s="1">
        <v>2</v>
      </c>
      <c r="K155" s="1">
        <v>5</v>
      </c>
      <c r="L155" s="1">
        <v>0</v>
      </c>
      <c r="N155" s="1">
        <v>0</v>
      </c>
      <c r="O155" s="7">
        <f t="shared" ref="O155:O157" ca="1" si="169">IF(NOT(ISBLANK(N155)),N155,
IF(ISBLANK(M155),"",
VLOOKUP(M155,OFFSET(INDIRECT("$A:$B"),0,MATCH(M$1&amp;"_Verify",INDIRECT("$1:$1"),0)-1),2,0)
))</f>
        <v>0</v>
      </c>
      <c r="P155" s="1">
        <v>-1</v>
      </c>
      <c r="S155" s="7" t="str">
        <f t="shared" ref="S155:S157" ca="1" si="170">IF(NOT(ISBLANK(R155)),R155,
IF(ISBLANK(Q155),"",
VLOOKUP(Q155,OFFSET(INDIRECT("$A:$B"),0,MATCH(Q$1&amp;"_Verify",INDIRECT("$1:$1"),0)-1),2,0)
))</f>
        <v/>
      </c>
      <c r="T155" s="1" t="s">
        <v>541</v>
      </c>
      <c r="U155" s="1">
        <f>1/1.25*(6/5)*1.25</f>
        <v>1.2</v>
      </c>
    </row>
    <row r="156" spans="1:23" x14ac:dyDescent="0.3">
      <c r="A156" s="1" t="str">
        <f t="shared" si="168"/>
        <v>SlowDebuffCyc_01</v>
      </c>
      <c r="B156" s="10" t="s">
        <v>573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AddActorState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69"/>
        <v/>
      </c>
      <c r="S156" s="7" t="str">
        <f t="shared" ca="1" si="170"/>
        <v/>
      </c>
      <c r="T156" s="1" t="s">
        <v>574</v>
      </c>
    </row>
    <row r="157" spans="1:23" x14ac:dyDescent="0.3">
      <c r="A157" s="1" t="str">
        <f t="shared" si="168"/>
        <v>AS_SlowCyc_01</v>
      </c>
      <c r="B157" s="1" t="s">
        <v>575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-0.5</v>
      </c>
      <c r="M157" s="1" t="s">
        <v>155</v>
      </c>
      <c r="O157" s="7">
        <f t="shared" ca="1" si="169"/>
        <v>10</v>
      </c>
      <c r="R157" s="1">
        <v>1</v>
      </c>
      <c r="S157" s="7">
        <f t="shared" ca="1" si="170"/>
        <v>1</v>
      </c>
      <c r="W157" s="1" t="s">
        <v>584</v>
      </c>
    </row>
    <row r="158" spans="1:23" x14ac:dyDescent="0.3">
      <c r="A158" s="1" t="str">
        <f t="shared" ref="A158" si="171">B158&amp;"_"&amp;TEXT(D158,"00")</f>
        <v>TeleportWarAssassin_01</v>
      </c>
      <c r="B158" s="1" t="s">
        <v>581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0.8</v>
      </c>
      <c r="J158" s="1">
        <v>1.5</v>
      </c>
      <c r="N158" s="1">
        <v>0</v>
      </c>
      <c r="O158" s="7">
        <f t="shared" ref="O158" ca="1" si="172">IF(NOT(ISBLANK(N158)),N158,
IF(ISBLANK(M158),"",
VLOOKUP(M158,OFFSET(INDIRECT("$A:$B"),0,MATCH(M$1&amp;"_Verify",INDIRECT("$1:$1"),0)-1),2,0)
))</f>
        <v>0</v>
      </c>
      <c r="S158" s="7" t="str">
        <f t="shared" ref="S158" ca="1" si="173">IF(NOT(ISBLANK(R158)),R158,
IF(ISBLANK(Q158),"",
VLOOKUP(Q158,OFFSET(INDIRECT("$A:$B"),0,MATCH(Q$1&amp;"_Verify",INDIRECT("$1:$1"),0)-1),2,0)
))</f>
        <v/>
      </c>
      <c r="T158" s="1" t="s">
        <v>578</v>
      </c>
      <c r="W158" s="1" t="s">
        <v>583</v>
      </c>
    </row>
    <row r="159" spans="1:23" x14ac:dyDescent="0.3">
      <c r="A159" s="1" t="str">
        <f t="shared" ref="A159" si="174">B159&amp;"_"&amp;TEXT(D159,"00")</f>
        <v>TeleportWarAssassin_Red_01</v>
      </c>
      <c r="B159" s="1" t="s">
        <v>902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1.5</v>
      </c>
      <c r="N159" s="1">
        <v>0</v>
      </c>
      <c r="O159" s="7">
        <f t="shared" ref="O159" ca="1" si="175">IF(NOT(ISBLANK(N159)),N159,
IF(ISBLANK(M159),"",
VLOOKUP(M159,OFFSET(INDIRECT("$A:$B"),0,MATCH(M$1&amp;"_Verify",INDIRECT("$1:$1"),0)-1),2,0)
))</f>
        <v>0</v>
      </c>
      <c r="S159" s="7" t="str">
        <f t="shared" ref="S159" ca="1" si="176">IF(NOT(ISBLANK(R159)),R159,
IF(ISBLANK(Q159),"",
VLOOKUP(Q159,OFFSET(INDIRECT("$A:$B"),0,MATCH(Q$1&amp;"_Verify",INDIRECT("$1:$1"),0)-1),2,0)
))</f>
        <v/>
      </c>
      <c r="T159" s="1" t="s">
        <v>903</v>
      </c>
      <c r="W159" s="1" t="s">
        <v>840</v>
      </c>
    </row>
    <row r="160" spans="1:23" x14ac:dyDescent="0.3">
      <c r="A160" s="1" t="str">
        <f t="shared" ref="A160" si="177">B160&amp;"_"&amp;TEXT(D160,"00")</f>
        <v>TeleportWarAssassin_RedRandom_01</v>
      </c>
      <c r="B160" s="1" t="s">
        <v>905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</v>
      </c>
      <c r="J160" s="1">
        <v>2.2000000000000002</v>
      </c>
      <c r="N160" s="1">
        <v>4</v>
      </c>
      <c r="O160" s="7">
        <f t="shared" ref="O160" ca="1" si="178">IF(NOT(ISBLANK(N160)),N160,
IF(ISBLANK(M160),"",
VLOOKUP(M160,OFFSET(INDIRECT("$A:$B"),0,MATCH(M$1&amp;"_Verify",INDIRECT("$1:$1"),0)-1),2,0)
))</f>
        <v>4</v>
      </c>
      <c r="S160" s="7" t="str">
        <f t="shared" ref="S160" ca="1" si="179">IF(NOT(ISBLANK(R160)),R160,
IF(ISBLANK(Q160),"",
VLOOKUP(Q160,OFFSET(INDIRECT("$A:$B"),0,MATCH(Q$1&amp;"_Verify",INDIRECT("$1:$1"),0)-1),2,0)
))</f>
        <v/>
      </c>
      <c r="T160" s="1" t="s">
        <v>904</v>
      </c>
      <c r="W160" s="1" t="s">
        <v>840</v>
      </c>
    </row>
    <row r="161" spans="1:23" x14ac:dyDescent="0.3">
      <c r="A161" s="1" t="str">
        <f t="shared" ref="A161" si="180">B161&amp;"_"&amp;TEXT(D161,"00")</f>
        <v>TeleportWarAssassin_RedRandom2_01</v>
      </c>
      <c r="B161" s="1" t="s">
        <v>907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</v>
      </c>
      <c r="J161" s="1">
        <v>2.2000000000000002</v>
      </c>
      <c r="N161" s="1">
        <v>4</v>
      </c>
      <c r="O161" s="7">
        <f t="shared" ref="O161" ca="1" si="181">IF(NOT(ISBLANK(N161)),N161,
IF(ISBLANK(M161),"",
VLOOKUP(M161,OFFSET(INDIRECT("$A:$B"),0,MATCH(M$1&amp;"_Verify",INDIRECT("$1:$1"),0)-1),2,0)
))</f>
        <v>4</v>
      </c>
      <c r="S161" s="7" t="str">
        <f t="shared" ref="S161" ca="1" si="182">IF(NOT(ISBLANK(R161)),R161,
IF(ISBLANK(Q161),"",
VLOOKUP(Q161,OFFSET(INDIRECT("$A:$B"),0,MATCH(Q$1&amp;"_Verify",INDIRECT("$1:$1"),0)-1),2,0)
))</f>
        <v/>
      </c>
      <c r="T161" s="1" t="s">
        <v>906</v>
      </c>
      <c r="W161" s="1" t="s">
        <v>840</v>
      </c>
    </row>
    <row r="162" spans="1:23" x14ac:dyDescent="0.3">
      <c r="A162" s="1" t="str">
        <f t="shared" ref="A162" si="183">B162&amp;"_"&amp;TEXT(D162,"00")</f>
        <v>TeleportZippermouth_Green_01</v>
      </c>
      <c r="B162" s="1" t="s">
        <v>594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0.8</v>
      </c>
      <c r="K162" s="1">
        <v>0</v>
      </c>
      <c r="L162" s="1">
        <v>0</v>
      </c>
      <c r="N162" s="1">
        <v>1</v>
      </c>
      <c r="O162" s="7">
        <f t="shared" ref="O162" ca="1" si="184">IF(NOT(ISBLANK(N162)),N162,
IF(ISBLANK(M162),"",
VLOOKUP(M162,OFFSET(INDIRECT("$A:$B"),0,MATCH(M$1&amp;"_Verify",INDIRECT("$1:$1"),0)-1),2,0)
))</f>
        <v>1</v>
      </c>
      <c r="S162" s="7" t="str">
        <f t="shared" ref="S162" ca="1" si="185">IF(NOT(ISBLANK(R162)),R162,
IF(ISBLANK(Q162),"",
VLOOKUP(Q162,OFFSET(INDIRECT("$A:$B"),0,MATCH(Q$1&amp;"_Verify",INDIRECT("$1:$1"),0)-1),2,0)
))</f>
        <v/>
      </c>
      <c r="T162" s="1" t="s">
        <v>578</v>
      </c>
      <c r="W162" s="1" t="s">
        <v>583</v>
      </c>
    </row>
    <row r="163" spans="1:23" x14ac:dyDescent="0.3">
      <c r="A163" s="1" t="str">
        <f t="shared" ref="A163:A165" si="186">B163&amp;"_"&amp;TEXT(D163,"00")</f>
        <v>RotateZippermouth_Green_01</v>
      </c>
      <c r="B163" s="1" t="s">
        <v>596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</v>
      </c>
      <c r="J163" s="1">
        <v>360</v>
      </c>
      <c r="O163" s="7" t="str">
        <f t="shared" ref="O163:O165" ca="1" si="187">IF(NOT(ISBLANK(N163)),N163,
IF(ISBLANK(M163),"",
VLOOKUP(M163,OFFSET(INDIRECT("$A:$B"),0,MATCH(M$1&amp;"_Verify",INDIRECT("$1:$1"),0)-1),2,0)
))</f>
        <v/>
      </c>
      <c r="S163" s="7" t="str">
        <f t="shared" ref="S163" ca="1" si="188">IF(NOT(ISBLANK(R163)),R163,
IF(ISBLANK(Q163),"",
VLOOKUP(Q163,OFFSET(INDIRECT("$A:$B"),0,MATCH(Q$1&amp;"_Verify",INDIRECT("$1:$1"),0)-1),2,0)
))</f>
        <v/>
      </c>
      <c r="T163" s="1" t="s">
        <v>598</v>
      </c>
    </row>
    <row r="164" spans="1:23" x14ac:dyDescent="0.3">
      <c r="A164" s="1" t="str">
        <f t="shared" ref="A164" si="189">B164&amp;"_"&amp;TEXT(D164,"00")</f>
        <v>RotateZippermouth_Black_01</v>
      </c>
      <c r="B164" s="1" t="s">
        <v>751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Rotate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360</v>
      </c>
      <c r="O164" s="7" t="str">
        <f t="shared" ref="O164" ca="1" si="190">IF(NOT(ISBLANK(N164)),N164,
IF(ISBLANK(M164),"",
VLOOKUP(M164,OFFSET(INDIRECT("$A:$B"),0,MATCH(M$1&amp;"_Verify",INDIRECT("$1:$1"),0)-1),2,0)
))</f>
        <v/>
      </c>
      <c r="S164" s="7" t="str">
        <f t="shared" ref="S164" ca="1" si="191">IF(NOT(ISBLANK(R164)),R164,
IF(ISBLANK(Q164),"",
VLOOKUP(Q164,OFFSET(INDIRECT("$A:$B"),0,MATCH(Q$1&amp;"_Verify",INDIRECT("$1:$1"),0)-1),2,0)
))</f>
        <v/>
      </c>
      <c r="T164" s="1" t="s">
        <v>598</v>
      </c>
    </row>
    <row r="165" spans="1:23" x14ac:dyDescent="0.3">
      <c r="A165" s="1" t="str">
        <f t="shared" si="186"/>
        <v>TeleportOneEyedWizard_BlueClose_01</v>
      </c>
      <c r="B165" s="1" t="s">
        <v>602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2</v>
      </c>
      <c r="O165" s="7">
        <f t="shared" ca="1" si="187"/>
        <v>2</v>
      </c>
      <c r="S165" s="7" t="str">
        <f t="shared" ca="1" si="2"/>
        <v/>
      </c>
      <c r="T165" s="1" t="s">
        <v>604</v>
      </c>
      <c r="U165" s="1" t="s">
        <v>615</v>
      </c>
      <c r="W165" s="1" t="s">
        <v>583</v>
      </c>
    </row>
    <row r="166" spans="1:23" x14ac:dyDescent="0.3">
      <c r="A166" s="1" t="str">
        <f t="shared" ref="A166:A169" si="192">B166&amp;"_"&amp;TEXT(D166,"00")</f>
        <v>TeleportOneEyedWizard_BlueFar_01</v>
      </c>
      <c r="B166" s="1" t="s">
        <v>603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3</v>
      </c>
      <c r="O166" s="7">
        <f t="shared" ref="O166:O169" ca="1" si="193">IF(NOT(ISBLANK(N166)),N166,
IF(ISBLANK(M166),"",
VLOOKUP(M166,OFFSET(INDIRECT("$A:$B"),0,MATCH(M$1&amp;"_Verify",INDIRECT("$1:$1"),0)-1),2,0)
))</f>
        <v>3</v>
      </c>
      <c r="S166" s="7" t="str">
        <f t="shared" ca="1" si="2"/>
        <v/>
      </c>
      <c r="T166" s="1" t="s">
        <v>605</v>
      </c>
      <c r="U166" s="1" t="s">
        <v>615</v>
      </c>
      <c r="W166" s="1" t="s">
        <v>583</v>
      </c>
    </row>
    <row r="167" spans="1:23" x14ac:dyDescent="0.3">
      <c r="A167" s="1" t="str">
        <f t="shared" si="192"/>
        <v>TeleportOneEyedWizard_GreenClose_01</v>
      </c>
      <c r="B167" s="1" t="s">
        <v>898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1</v>
      </c>
      <c r="N167" s="1">
        <v>2</v>
      </c>
      <c r="O167" s="7">
        <f t="shared" ca="1" si="193"/>
        <v>2</v>
      </c>
      <c r="S167" s="7" t="str">
        <f t="shared" ref="S167:S168" ca="1" si="194">IF(NOT(ISBLANK(R167)),R167,
IF(ISBLANK(Q167),"",
VLOOKUP(Q167,OFFSET(INDIRECT("$A:$B"),0,MATCH(Q$1&amp;"_Verify",INDIRECT("$1:$1"),0)-1),2,0)
))</f>
        <v/>
      </c>
      <c r="T167" s="1" t="s">
        <v>896</v>
      </c>
      <c r="U167" s="1" t="s">
        <v>900</v>
      </c>
      <c r="W167" s="1" t="s">
        <v>840</v>
      </c>
    </row>
    <row r="168" spans="1:23" x14ac:dyDescent="0.3">
      <c r="A168" s="1" t="str">
        <f t="shared" ref="A168" si="195">B168&amp;"_"&amp;TEXT(D168,"00")</f>
        <v>TeleportOneEyedWizard_GreenFar_01</v>
      </c>
      <c r="B168" s="1" t="s">
        <v>899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0.3</v>
      </c>
      <c r="J168" s="1">
        <v>1</v>
      </c>
      <c r="N168" s="1">
        <v>3</v>
      </c>
      <c r="O168" s="7">
        <f t="shared" ref="O168" ca="1" si="196">IF(NOT(ISBLANK(N168)),N168,
IF(ISBLANK(M168),"",
VLOOKUP(M168,OFFSET(INDIRECT("$A:$B"),0,MATCH(M$1&amp;"_Verify",INDIRECT("$1:$1"),0)-1),2,0)
))</f>
        <v>3</v>
      </c>
      <c r="S168" s="7" t="str">
        <f t="shared" ca="1" si="194"/>
        <v/>
      </c>
      <c r="T168" s="1" t="s">
        <v>897</v>
      </c>
      <c r="U168" s="1" t="s">
        <v>900</v>
      </c>
      <c r="W168" s="1" t="s">
        <v>840</v>
      </c>
    </row>
    <row r="169" spans="1:23" x14ac:dyDescent="0.3">
      <c r="A169" s="1" t="str">
        <f t="shared" si="192"/>
        <v>RushHeavyKnight_YellowFirst_01</v>
      </c>
      <c r="B169" s="10" t="s">
        <v>607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1.5</v>
      </c>
      <c r="K169" s="1">
        <v>2</v>
      </c>
      <c r="L169" s="1">
        <v>0</v>
      </c>
      <c r="N169" s="1">
        <v>1</v>
      </c>
      <c r="O169" s="7">
        <f t="shared" ca="1" si="193"/>
        <v>1</v>
      </c>
      <c r="P169" s="1">
        <v>-1</v>
      </c>
      <c r="S169" s="7" t="str">
        <f t="shared" ca="1" si="2"/>
        <v/>
      </c>
      <c r="T169" s="1" t="s">
        <v>613</v>
      </c>
      <c r="U169" s="1">
        <f>1/1.25*(6/5)*1.5625</f>
        <v>1.5</v>
      </c>
    </row>
    <row r="170" spans="1:23" x14ac:dyDescent="0.3">
      <c r="A170" s="1" t="str">
        <f t="shared" ref="A170:A204" si="197">B170&amp;"_"&amp;TEXT(D170,"00")</f>
        <v>RushHeavyKnight_YellowSecond_01</v>
      </c>
      <c r="B170" s="10" t="s">
        <v>611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4.2</v>
      </c>
      <c r="J170" s="1">
        <v>1.5</v>
      </c>
      <c r="K170" s="1">
        <v>1</v>
      </c>
      <c r="L170" s="1">
        <v>0</v>
      </c>
      <c r="N170" s="1">
        <v>1</v>
      </c>
      <c r="O170" s="7">
        <f t="shared" ref="O170:O204" ca="1" si="198">IF(NOT(ISBLANK(N170)),N170,
IF(ISBLANK(M170),"",
VLOOKUP(M170,OFFSET(INDIRECT("$A:$B"),0,MATCH(M$1&amp;"_Verify",INDIRECT("$1:$1"),0)-1),2,0)
))</f>
        <v>1</v>
      </c>
      <c r="P170" s="1">
        <v>-1</v>
      </c>
      <c r="S170" s="7" t="str">
        <f t="shared" ca="1" si="2"/>
        <v/>
      </c>
      <c r="T170" s="1" t="s">
        <v>614</v>
      </c>
      <c r="U170" s="1">
        <f t="shared" ref="U170:U171" si="199">1/1.25*(6/5)*1.5625</f>
        <v>1.5</v>
      </c>
    </row>
    <row r="171" spans="1:23" x14ac:dyDescent="0.3">
      <c r="A171" s="1" t="str">
        <f t="shared" si="197"/>
        <v>RushHeavyKnight_YellowThird_01</v>
      </c>
      <c r="B171" s="10" t="s">
        <v>612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4.2</v>
      </c>
      <c r="J171" s="1">
        <v>0.2</v>
      </c>
      <c r="K171" s="1">
        <v>-3</v>
      </c>
      <c r="L171" s="1">
        <v>0</v>
      </c>
      <c r="N171" s="1">
        <v>1</v>
      </c>
      <c r="O171" s="7">
        <f t="shared" ca="1" si="198"/>
        <v>1</v>
      </c>
      <c r="P171" s="1">
        <v>200</v>
      </c>
      <c r="S171" s="7" t="str">
        <f t="shared" ca="1" si="2"/>
        <v/>
      </c>
      <c r="T171" s="1" t="s">
        <v>541</v>
      </c>
      <c r="U171" s="1">
        <f t="shared" si="199"/>
        <v>1.5</v>
      </c>
    </row>
    <row r="172" spans="1:23" x14ac:dyDescent="0.3">
      <c r="A172" s="1" t="str">
        <f>B172&amp;"_"&amp;TEXT(D172,"00")</f>
        <v>SuicidePolygonalMagma_Blue_01</v>
      </c>
      <c r="B172" s="10" t="s">
        <v>642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Suicide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N172" s="1">
        <v>1</v>
      </c>
      <c r="O172" s="7">
        <f ca="1">IF(NOT(ISBLANK(N172)),N172,
IF(ISBLANK(M172),"",
VLOOKUP(M172,OFFSET(INDIRECT("$A:$B"),0,MATCH(M$1&amp;"_Verify",INDIRECT("$1:$1"),0)-1),2,0)
))</f>
        <v>1</v>
      </c>
      <c r="S172" s="7" t="str">
        <f t="shared" ca="1" si="2"/>
        <v/>
      </c>
      <c r="T172" s="1" t="s">
        <v>638</v>
      </c>
    </row>
    <row r="173" spans="1:23" x14ac:dyDescent="0.3">
      <c r="A173" s="1" t="str">
        <f>B173&amp;"_"&amp;TEXT(D173,"00")</f>
        <v>SleepingDragonTerrorBringer_Red_01</v>
      </c>
      <c r="B173" s="10" t="s">
        <v>727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MonsterSleeping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3</v>
      </c>
      <c r="O173" s="7" t="str">
        <f ca="1">IF(NOT(ISBLANK(N173)),N173,
IF(ISBLANK(M173),"",
VLOOKUP(M173,OFFSET(INDIRECT("$A:$B"),0,MATCH(M$1&amp;"_Verify",INDIRECT("$1:$1"),0)-1),2,0)
))</f>
        <v/>
      </c>
      <c r="S173" s="7" t="str">
        <f t="shared" ca="1" si="2"/>
        <v/>
      </c>
      <c r="T173" s="1" t="s">
        <v>729</v>
      </c>
      <c r="U173" s="1" t="s">
        <v>730</v>
      </c>
    </row>
    <row r="174" spans="1:23" x14ac:dyDescent="0.3">
      <c r="A174" s="1" t="str">
        <f>B174&amp;"_"&amp;TEXT(D174,"00")</f>
        <v>BurrowOnStartRtsTurret_01</v>
      </c>
      <c r="B174" s="10" t="s">
        <v>735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BurrowOnStart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ca="1">IF(NOT(ISBLANK(N174)),N174,
IF(ISBLANK(M174),"",
VLOOKUP(M174,OFFSET(INDIRECT("$A:$B"),0,MATCH(M$1&amp;"_Verify",INDIRECT("$1:$1"),0)-1),2,0)
))</f>
        <v/>
      </c>
      <c r="S174" s="7" t="str">
        <f t="shared" ca="1" si="2"/>
        <v/>
      </c>
    </row>
    <row r="175" spans="1:23" x14ac:dyDescent="0.3">
      <c r="A175" s="1" t="str">
        <f t="shared" ref="A175" si="200">B175&amp;"_"&amp;TEXT(D175,"00")</f>
        <v>AddForceDragonTerrorBringer_Red_01</v>
      </c>
      <c r="B175" s="10" t="s">
        <v>731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8</v>
      </c>
      <c r="N175" s="1">
        <v>0</v>
      </c>
      <c r="O175" s="7">
        <f t="shared" ref="O175" ca="1" si="201">IF(NOT(ISBLANK(N175)),N175,
IF(ISBLANK(M175),"",
VLOOKUP(M175,OFFSET(INDIRECT("$A:$B"),0,MATCH(M$1&amp;"_Verify",INDIRECT("$1:$1"),0)-1),2,0)
))</f>
        <v>0</v>
      </c>
      <c r="S175" s="7" t="str">
        <f t="shared" ca="1" si="2"/>
        <v/>
      </c>
    </row>
    <row r="176" spans="1:23" x14ac:dyDescent="0.3">
      <c r="A176" s="1" t="str">
        <f t="shared" ref="A176:A180" si="202">B176&amp;"_"&amp;TEXT(D176,"00")</f>
        <v>JumpAttackRobotTwo_01</v>
      </c>
      <c r="B176" s="10" t="s">
        <v>746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Jump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6.5</v>
      </c>
      <c r="J176" s="1">
        <v>2</v>
      </c>
      <c r="L176" s="1">
        <v>0.4</v>
      </c>
      <c r="N176" s="1">
        <v>1</v>
      </c>
      <c r="O176" s="7">
        <f t="shared" ref="O176:O180" ca="1" si="203">IF(NOT(ISBLANK(N176)),N176,
IF(ISBLANK(M176),"",
VLOOKUP(M176,OFFSET(INDIRECT("$A:$B"),0,MATCH(M$1&amp;"_Verify",INDIRECT("$1:$1"),0)-1),2,0)
))</f>
        <v>1</v>
      </c>
      <c r="S176" s="7" t="str">
        <f t="shared" ref="S176:S180" ca="1" si="204">IF(NOT(ISBLANK(R176)),R176,
IF(ISBLANK(Q176),"",
VLOOKUP(Q176,OFFSET(INDIRECT("$A:$B"),0,MATCH(Q$1&amp;"_Verify",INDIRECT("$1:$1"),0)-1),2,0)
))</f>
        <v/>
      </c>
      <c r="T176" s="1" t="s">
        <v>750</v>
      </c>
    </row>
    <row r="177" spans="1:23" x14ac:dyDescent="0.3">
      <c r="A177" s="1" t="str">
        <f t="shared" si="202"/>
        <v>JumpRunRobotTwo_01</v>
      </c>
      <c r="B177" s="10" t="s">
        <v>748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Jump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6.5</v>
      </c>
      <c r="J177" s="1">
        <v>2</v>
      </c>
      <c r="L177" s="1">
        <v>8</v>
      </c>
      <c r="N177" s="1">
        <v>2</v>
      </c>
      <c r="O177" s="7">
        <f t="shared" ca="1" si="203"/>
        <v>2</v>
      </c>
      <c r="S177" s="7" t="str">
        <f t="shared" ca="1" si="204"/>
        <v/>
      </c>
      <c r="T177" s="1" t="s">
        <v>750</v>
      </c>
    </row>
    <row r="178" spans="1:23" x14ac:dyDescent="0.3">
      <c r="A178" s="1" t="str">
        <f t="shared" si="202"/>
        <v>TeleportArcherySamuraiUp_01</v>
      </c>
      <c r="B178" s="1" t="s">
        <v>769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0.5</v>
      </c>
      <c r="K178" s="1">
        <v>0</v>
      </c>
      <c r="L178" s="1">
        <v>6</v>
      </c>
      <c r="N178" s="1">
        <v>1</v>
      </c>
      <c r="O178" s="7">
        <f t="shared" ca="1" si="203"/>
        <v>1</v>
      </c>
      <c r="S178" s="7" t="str">
        <f t="shared" ca="1" si="204"/>
        <v/>
      </c>
      <c r="T178" s="1" t="s">
        <v>578</v>
      </c>
      <c r="W178" s="1" t="s">
        <v>583</v>
      </c>
    </row>
    <row r="179" spans="1:23" x14ac:dyDescent="0.3">
      <c r="A179" s="1" t="str">
        <f t="shared" si="202"/>
        <v>TeleportArcherySamuraiDown_01</v>
      </c>
      <c r="B179" s="1" t="s">
        <v>771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K179" s="1">
        <v>0</v>
      </c>
      <c r="L179" s="1">
        <v>-7</v>
      </c>
      <c r="N179" s="1">
        <v>1</v>
      </c>
      <c r="O179" s="7">
        <f t="shared" ca="1" si="203"/>
        <v>1</v>
      </c>
      <c r="S179" s="7" t="str">
        <f t="shared" ca="1" si="204"/>
        <v/>
      </c>
      <c r="T179" s="1" t="s">
        <v>578</v>
      </c>
      <c r="W179" s="1" t="s">
        <v>583</v>
      </c>
    </row>
    <row r="180" spans="1:23" x14ac:dyDescent="0.3">
      <c r="A180" s="1" t="str">
        <f t="shared" si="202"/>
        <v>RotateArcherySamurai_01</v>
      </c>
      <c r="B180" s="1" t="s">
        <v>772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2.5</v>
      </c>
      <c r="J180" s="1">
        <v>0</v>
      </c>
      <c r="O180" s="7" t="str">
        <f t="shared" ca="1" si="203"/>
        <v/>
      </c>
      <c r="S180" s="7" t="str">
        <f t="shared" ca="1" si="204"/>
        <v/>
      </c>
      <c r="T180" s="1" t="s">
        <v>598</v>
      </c>
    </row>
    <row r="181" spans="1:23" x14ac:dyDescent="0.3">
      <c r="A181" s="1" t="str">
        <f t="shared" ref="A181:A184" si="205">B181&amp;"_"&amp;TEXT(D181,"00")</f>
        <v>GiveAffectorValueMushroomDee_01</v>
      </c>
      <c r="B181" s="1" t="s">
        <v>827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GiveAffectorValue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N181" s="1">
        <v>1</v>
      </c>
      <c r="O181" s="7">
        <f t="shared" ref="O181:O184" ca="1" si="206">IF(NOT(ISBLANK(N181)),N181,
IF(ISBLANK(M181),"",
VLOOKUP(M181,OFFSET(INDIRECT("$A:$B"),0,MATCH(M$1&amp;"_Verify",INDIRECT("$1:$1"),0)-1),2,0)
))</f>
        <v>1</v>
      </c>
      <c r="S181" s="7" t="str">
        <f t="shared" ref="S181:S184" ca="1" si="207">IF(NOT(ISBLANK(R181)),R181,
IF(ISBLANK(Q181),"",
VLOOKUP(Q181,OFFSET(INDIRECT("$A:$B"),0,MATCH(Q$1&amp;"_Verify",INDIRECT("$1:$1"),0)-1),2,0)
))</f>
        <v/>
      </c>
      <c r="T181" s="1" t="s">
        <v>829</v>
      </c>
      <c r="U181" s="1" t="s">
        <v>852</v>
      </c>
      <c r="W181" s="1" t="s">
        <v>831</v>
      </c>
    </row>
    <row r="182" spans="1:23" x14ac:dyDescent="0.3">
      <c r="A182" s="1" t="str">
        <f t="shared" si="205"/>
        <v>AS_AngryDee_01</v>
      </c>
      <c r="B182" s="1" t="s">
        <v>854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15</v>
      </c>
      <c r="J182" s="1">
        <v>0.75</v>
      </c>
      <c r="M182" s="1" t="s">
        <v>163</v>
      </c>
      <c r="O182" s="7">
        <f t="shared" ca="1" si="206"/>
        <v>19</v>
      </c>
      <c r="S182" s="7" t="str">
        <f t="shared" ca="1" si="207"/>
        <v/>
      </c>
    </row>
    <row r="183" spans="1:23" x14ac:dyDescent="0.3">
      <c r="A183" s="1" t="str">
        <f t="shared" si="205"/>
        <v>TeleportLadyPirateIn_01</v>
      </c>
      <c r="B183" s="1" t="s">
        <v>836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-0.5</v>
      </c>
      <c r="N183" s="1">
        <v>1</v>
      </c>
      <c r="O183" s="7">
        <f t="shared" ca="1" si="206"/>
        <v>1</v>
      </c>
      <c r="S183" s="7" t="str">
        <f t="shared" ca="1" si="207"/>
        <v/>
      </c>
      <c r="T183" s="1" t="s">
        <v>841</v>
      </c>
      <c r="W183" s="1" t="s">
        <v>840</v>
      </c>
    </row>
    <row r="184" spans="1:23" x14ac:dyDescent="0.3">
      <c r="A184" s="1" t="str">
        <f t="shared" si="205"/>
        <v>TeleportLadyPirateOut_01</v>
      </c>
      <c r="B184" s="1" t="s">
        <v>838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K184" s="1">
        <v>0</v>
      </c>
      <c r="L184" s="1">
        <v>2.5</v>
      </c>
      <c r="N184" s="1">
        <v>1</v>
      </c>
      <c r="O184" s="7">
        <f t="shared" ca="1" si="206"/>
        <v>1</v>
      </c>
      <c r="S184" s="7" t="str">
        <f t="shared" ca="1" si="207"/>
        <v/>
      </c>
      <c r="T184" s="1" t="s">
        <v>842</v>
      </c>
      <c r="W184" s="1" t="s">
        <v>840</v>
      </c>
    </row>
    <row r="185" spans="1:23" x14ac:dyDescent="0.3">
      <c r="A185" s="1" t="str">
        <f t="shared" ref="A185:A186" si="208">B185&amp;"_"&amp;TEXT(D185,"00")</f>
        <v>CastLadyPirate_01</v>
      </c>
      <c r="B185" s="1" t="s">
        <v>844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Cast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4.5</v>
      </c>
      <c r="O185" s="7" t="str">
        <f t="shared" ref="O185:O186" ca="1" si="209">IF(NOT(ISBLANK(N185)),N185,
IF(ISBLANK(M185),"",
VLOOKUP(M185,OFFSET(INDIRECT("$A:$B"),0,MATCH(M$1&amp;"_Verify",INDIRECT("$1:$1"),0)-1),2,0)
))</f>
        <v/>
      </c>
      <c r="S185" s="7" t="str">
        <f t="shared" ref="S185:S186" ca="1" si="210">IF(NOT(ISBLANK(R185)),R185,
IF(ISBLANK(Q185),"",
VLOOKUP(Q185,OFFSET(INDIRECT("$A:$B"),0,MATCH(Q$1&amp;"_Verify",INDIRECT("$1:$1"),0)-1),2,0)
))</f>
        <v/>
      </c>
      <c r="T185" s="1" t="s">
        <v>847</v>
      </c>
      <c r="U185" s="1" t="s">
        <v>848</v>
      </c>
    </row>
    <row r="186" spans="1:23" x14ac:dyDescent="0.3">
      <c r="A186" s="1" t="str">
        <f t="shared" si="208"/>
        <v>RushBeholder_01</v>
      </c>
      <c r="B186" s="1" t="s">
        <v>858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J186" s="1">
        <v>4</v>
      </c>
      <c r="K186" s="1">
        <v>3</v>
      </c>
      <c r="L186" s="1">
        <v>0</v>
      </c>
      <c r="N186" s="1">
        <v>1</v>
      </c>
      <c r="O186" s="7">
        <f t="shared" ca="1" si="209"/>
        <v>1</v>
      </c>
      <c r="P186" s="1">
        <v>-1</v>
      </c>
      <c r="S186" s="7" t="str">
        <f t="shared" ca="1" si="210"/>
        <v/>
      </c>
      <c r="T186" s="1" t="s">
        <v>856</v>
      </c>
      <c r="U186" s="1">
        <f>1/1.25*(6/5)*1.25</f>
        <v>1.2</v>
      </c>
    </row>
    <row r="187" spans="1:23" x14ac:dyDescent="0.3">
      <c r="A187" s="1" t="str">
        <f t="shared" ref="A187:A191" si="211">B187&amp;"_"&amp;TEXT(D187,"00")</f>
        <v>RushBeholderCenter_01</v>
      </c>
      <c r="B187" s="1" t="s">
        <v>861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0.1</v>
      </c>
      <c r="K187" s="1">
        <v>0</v>
      </c>
      <c r="N187" s="1">
        <v>4</v>
      </c>
      <c r="O187" s="7">
        <f t="shared" ref="O187:O191" ca="1" si="212">IF(NOT(ISBLANK(N187)),N187,
IF(ISBLANK(M187),"",
VLOOKUP(M187,OFFSET(INDIRECT("$A:$B"),0,MATCH(M$1&amp;"_Verify",INDIRECT("$1:$1"),0)-1),2,0)
))</f>
        <v>4</v>
      </c>
      <c r="P187" s="1">
        <v>-1</v>
      </c>
      <c r="S187" s="7" t="str">
        <f t="shared" ref="S187:S191" ca="1" si="213">IF(NOT(ISBLANK(R187)),R187,
IF(ISBLANK(Q187),"",
VLOOKUP(Q187,OFFSET(INDIRECT("$A:$B"),0,MATCH(Q$1&amp;"_Verify",INDIRECT("$1:$1"),0)-1),2,0)
))</f>
        <v/>
      </c>
      <c r="T187" s="1" t="s">
        <v>865</v>
      </c>
      <c r="U187" s="1">
        <f>1/1.25*(6/5)*1.25</f>
        <v>1.2</v>
      </c>
      <c r="V187" s="1" t="s">
        <v>864</v>
      </c>
    </row>
    <row r="188" spans="1:23" x14ac:dyDescent="0.3">
      <c r="A188" s="1" t="str">
        <f t="shared" si="211"/>
        <v>HealOverTimeDruidTent_01</v>
      </c>
      <c r="B188" s="1" t="s">
        <v>867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60</v>
      </c>
      <c r="J188" s="1">
        <v>1</v>
      </c>
      <c r="K188" s="1">
        <v>-1.6667000000000001E-2</v>
      </c>
      <c r="O188" s="7" t="str">
        <f t="shared" ca="1" si="212"/>
        <v/>
      </c>
      <c r="S188" s="7" t="str">
        <f t="shared" ca="1" si="213"/>
        <v/>
      </c>
    </row>
    <row r="189" spans="1:23" x14ac:dyDescent="0.3">
      <c r="A189" s="1" t="str">
        <f t="shared" si="211"/>
        <v>StunDebuffLancer_01</v>
      </c>
      <c r="B189" s="1" t="s">
        <v>877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AddActorState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7" t="str">
        <f t="shared" ca="1" si="212"/>
        <v/>
      </c>
      <c r="S189" s="7" t="str">
        <f t="shared" ca="1" si="213"/>
        <v/>
      </c>
      <c r="T189" s="1" t="s">
        <v>874</v>
      </c>
    </row>
    <row r="190" spans="1:23" x14ac:dyDescent="0.3">
      <c r="A190" s="1" t="str">
        <f t="shared" si="211"/>
        <v>GiveAffectorValuePlant_01</v>
      </c>
      <c r="B190" s="1" t="s">
        <v>884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GiveAffectorValue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N190" s="1">
        <v>1</v>
      </c>
      <c r="O190" s="7">
        <f t="shared" ca="1" si="212"/>
        <v>1</v>
      </c>
      <c r="S190" s="7" t="str">
        <f t="shared" ca="1" si="213"/>
        <v/>
      </c>
      <c r="T190" s="1" t="s">
        <v>886</v>
      </c>
      <c r="U190" s="1" t="s">
        <v>879</v>
      </c>
    </row>
    <row r="191" spans="1:23" x14ac:dyDescent="0.3">
      <c r="A191" s="1" t="str">
        <f t="shared" si="211"/>
        <v>AS_LoseTankerPlant_01</v>
      </c>
      <c r="B191" s="1" t="s">
        <v>882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0.1</v>
      </c>
      <c r="M191" s="1" t="s">
        <v>163</v>
      </c>
      <c r="O191" s="7">
        <f t="shared" ca="1" si="212"/>
        <v>19</v>
      </c>
      <c r="S191" s="7" t="str">
        <f t="shared" ca="1" si="213"/>
        <v/>
      </c>
    </row>
    <row r="192" spans="1:23" x14ac:dyDescent="0.3">
      <c r="A192" s="1" t="str">
        <f t="shared" ref="A192:A193" si="214">B192&amp;"_"&amp;TEXT(D192,"00")</f>
        <v>OnOffColliderWizard_01</v>
      </c>
      <c r="B192" s="1" t="s">
        <v>895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OnOffCollider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N192" s="1">
        <v>1</v>
      </c>
      <c r="O192" s="7">
        <f t="shared" ref="O192:O193" ca="1" si="215">IF(NOT(ISBLANK(N192)),N192,
IF(ISBLANK(M192),"",
VLOOKUP(M192,OFFSET(INDIRECT("$A:$B"),0,MATCH(M$1&amp;"_Verify",INDIRECT("$1:$1"),0)-1),2,0)
))</f>
        <v>1</v>
      </c>
      <c r="S192" s="7" t="str">
        <f t="shared" ref="S192:S193" ca="1" si="216">IF(NOT(ISBLANK(R192)),R192,
IF(ISBLANK(Q192),"",
VLOOKUP(Q192,OFFSET(INDIRECT("$A:$B"),0,MATCH(Q$1&amp;"_Verify",INDIRECT("$1:$1"),0)-1),2,0)
))</f>
        <v/>
      </c>
      <c r="V192" s="1" t="s">
        <v>893</v>
      </c>
      <c r="W192" s="1" t="s">
        <v>894</v>
      </c>
    </row>
    <row r="193" spans="1:23" x14ac:dyDescent="0.3">
      <c r="A193" s="1" t="str">
        <f t="shared" si="214"/>
        <v>RushDroidHeavy_White_01</v>
      </c>
      <c r="B193" s="1" t="s">
        <v>908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3</v>
      </c>
      <c r="J193" s="1">
        <v>0.1</v>
      </c>
      <c r="N193" s="1">
        <v>4</v>
      </c>
      <c r="O193" s="7">
        <f t="shared" ca="1" si="215"/>
        <v>4</v>
      </c>
      <c r="P193" s="1">
        <v>-1</v>
      </c>
      <c r="S193" s="7" t="str">
        <f t="shared" ca="1" si="216"/>
        <v/>
      </c>
      <c r="T193" s="1" t="s">
        <v>910</v>
      </c>
      <c r="U193" s="1">
        <f>1/1.25*(6/5)*1.25</f>
        <v>1.2</v>
      </c>
      <c r="V193" s="1" t="s">
        <v>911</v>
      </c>
    </row>
    <row r="194" spans="1:23" x14ac:dyDescent="0.3">
      <c r="A194" s="1" t="str">
        <f t="shared" ref="A194:A201" si="217">B194&amp;"_"&amp;TEXT(D194,"00")</f>
        <v>RushTrollGiant_01</v>
      </c>
      <c r="B194" s="1" t="s">
        <v>943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Rush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</v>
      </c>
      <c r="J194" s="1">
        <v>2</v>
      </c>
      <c r="K194" s="1">
        <v>7</v>
      </c>
      <c r="L194" s="1">
        <v>0</v>
      </c>
      <c r="N194" s="1">
        <v>0</v>
      </c>
      <c r="O194" s="7">
        <f t="shared" ref="O194:O201" ca="1" si="218">IF(NOT(ISBLANK(N194)),N194,
IF(ISBLANK(M194),"",
VLOOKUP(M194,OFFSET(INDIRECT("$A:$B"),0,MATCH(M$1&amp;"_Verify",INDIRECT("$1:$1"),0)-1),2,0)
))</f>
        <v>0</v>
      </c>
      <c r="P194" s="1">
        <v>-1</v>
      </c>
      <c r="S194" s="7" t="str">
        <f t="shared" ref="S194:S201" ca="1" si="219">IF(NOT(ISBLANK(R194)),R194,
IF(ISBLANK(Q194),"",
VLOOKUP(Q194,OFFSET(INDIRECT("$A:$B"),0,MATCH(Q$1&amp;"_Verify",INDIRECT("$1:$1"),0)-1),2,0)
))</f>
        <v/>
      </c>
      <c r="T194" s="1" t="s">
        <v>856</v>
      </c>
      <c r="U194" s="1">
        <f>1/1.5*(3/4)*1.5</f>
        <v>0.75</v>
      </c>
    </row>
    <row r="195" spans="1:23" x14ac:dyDescent="0.3">
      <c r="A195" s="1" t="str">
        <f t="shared" si="217"/>
        <v>AddForceTrollGiant_01</v>
      </c>
      <c r="B195" s="1" t="s">
        <v>944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AddForce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L195" s="1">
        <v>0.16</v>
      </c>
      <c r="N195" s="1">
        <v>0</v>
      </c>
      <c r="O195" s="7">
        <f t="shared" ca="1" si="218"/>
        <v>0</v>
      </c>
      <c r="R195" s="1">
        <v>1</v>
      </c>
      <c r="S195" s="7">
        <f t="shared" ca="1" si="219"/>
        <v>1</v>
      </c>
    </row>
    <row r="196" spans="1:23" x14ac:dyDescent="0.3">
      <c r="A196" s="1" t="str">
        <f t="shared" si="217"/>
        <v>TeleportArcherySamurai_Black_01</v>
      </c>
      <c r="B196" s="1" t="s">
        <v>947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N196" s="1">
        <v>2</v>
      </c>
      <c r="O196" s="7">
        <f t="shared" ca="1" si="218"/>
        <v>2</v>
      </c>
      <c r="S196" s="7" t="str">
        <f t="shared" ca="1" si="219"/>
        <v/>
      </c>
      <c r="T196" s="1" t="s">
        <v>949</v>
      </c>
      <c r="U196" s="1" t="s">
        <v>950</v>
      </c>
      <c r="W196" s="1" t="s">
        <v>840</v>
      </c>
    </row>
    <row r="197" spans="1:23" x14ac:dyDescent="0.3">
      <c r="A197" s="1" t="str">
        <f t="shared" si="217"/>
        <v>InvincibleFallenAngel_Yellow_01</v>
      </c>
      <c r="B197" s="1" t="s">
        <v>952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Invincible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1.1000000000000001</v>
      </c>
      <c r="O197" s="7" t="str">
        <f t="shared" ca="1" si="218"/>
        <v/>
      </c>
      <c r="S197" s="7" t="str">
        <f t="shared" ca="1" si="219"/>
        <v/>
      </c>
    </row>
    <row r="198" spans="1:23" x14ac:dyDescent="0.3">
      <c r="A198" s="1" t="str">
        <f t="shared" si="217"/>
        <v>CallBurrowNinjaAssassin_Red_01</v>
      </c>
      <c r="B198" s="1" t="s">
        <v>959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218"/>
        <v/>
      </c>
      <c r="Q198" s="1" t="s">
        <v>224</v>
      </c>
      <c r="S198" s="7">
        <f t="shared" ca="1" si="219"/>
        <v>4</v>
      </c>
      <c r="U198" s="1" t="s">
        <v>961</v>
      </c>
    </row>
    <row r="199" spans="1:23" x14ac:dyDescent="0.3">
      <c r="A199" s="1" t="str">
        <f t="shared" si="217"/>
        <v>BurrowNinjaAssassin_Red_01</v>
      </c>
      <c r="B199" s="1" t="s">
        <v>961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Burrow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3</v>
      </c>
      <c r="K199" s="1">
        <v>0.5</v>
      </c>
      <c r="L199" s="1">
        <v>1</v>
      </c>
      <c r="O199" s="7" t="str">
        <f t="shared" ca="1" si="218"/>
        <v/>
      </c>
      <c r="P199" s="1">
        <v>7</v>
      </c>
      <c r="R199" s="1">
        <v>10</v>
      </c>
      <c r="S199" s="7">
        <f t="shared" ca="1" si="219"/>
        <v>10</v>
      </c>
      <c r="T199" s="1" t="s">
        <v>954</v>
      </c>
      <c r="U199" s="1" t="s">
        <v>955</v>
      </c>
      <c r="V199" s="1" t="s">
        <v>956</v>
      </c>
      <c r="W199" s="1" t="s">
        <v>957</v>
      </c>
    </row>
    <row r="200" spans="1:23" x14ac:dyDescent="0.3">
      <c r="A200" s="1" t="str">
        <f t="shared" si="217"/>
        <v>RotateRobotFive_Purple_01</v>
      </c>
      <c r="B200" s="1" t="s">
        <v>980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Rotate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</v>
      </c>
      <c r="J200" s="1">
        <v>-360</v>
      </c>
      <c r="O200" s="7" t="str">
        <f t="shared" ca="1" si="218"/>
        <v/>
      </c>
      <c r="S200" s="7" t="str">
        <f t="shared" ca="1" si="219"/>
        <v/>
      </c>
      <c r="T200" s="1" t="s">
        <v>978</v>
      </c>
    </row>
    <row r="201" spans="1:23" x14ac:dyDescent="0.3">
      <c r="A201" s="1" t="str">
        <f t="shared" si="217"/>
        <v>RotateRobotFive_PurpleZero_01</v>
      </c>
      <c r="B201" s="1" t="s">
        <v>981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Rotate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9.5</v>
      </c>
      <c r="J201" s="1">
        <v>0</v>
      </c>
      <c r="O201" s="7" t="str">
        <f t="shared" ca="1" si="218"/>
        <v/>
      </c>
      <c r="S201" s="7" t="str">
        <f t="shared" ca="1" si="219"/>
        <v/>
      </c>
      <c r="T201" s="1" t="s">
        <v>982</v>
      </c>
    </row>
    <row r="202" spans="1:23" x14ac:dyDescent="0.3">
      <c r="A202" s="1" t="str">
        <f t="shared" ref="A202" si="220">B202&amp;"_"&amp;TEXT(D202,"00")</f>
        <v>ResurrectAncientGuard_01</v>
      </c>
      <c r="B202" s="1" t="s">
        <v>989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Resurrect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ref="O202" ca="1" si="221">IF(NOT(ISBLANK(N202)),N202,
IF(ISBLANK(M202),"",
VLOOKUP(M202,OFFSET(INDIRECT("$A:$B"),0,MATCH(M$1&amp;"_Verify",INDIRECT("$1:$1"),0)-1),2,0)
))</f>
        <v/>
      </c>
      <c r="S202" s="7" t="str">
        <f t="shared" ref="S202" ca="1" si="222">IF(NOT(ISBLANK(R202)),R202,
IF(ISBLANK(Q202),"",
VLOOKUP(Q202,OFFSET(INDIRECT("$A:$B"),0,MATCH(Q$1&amp;"_Verify",INDIRECT("$1:$1"),0)-1),2,0)
))</f>
        <v/>
      </c>
      <c r="T202" s="1" t="s">
        <v>991</v>
      </c>
    </row>
    <row r="203" spans="1:23" x14ac:dyDescent="0.3">
      <c r="A203" s="1" t="str">
        <f t="shared" ref="A203" si="223">B203&amp;"_"&amp;TEXT(D203,"00")</f>
        <v>ChargingAncientGuard_01</v>
      </c>
      <c r="B203" s="1" t="s">
        <v>1000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ChargingAction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7.5</v>
      </c>
      <c r="J203" s="1">
        <v>0.05</v>
      </c>
      <c r="O203" s="7" t="str">
        <f t="shared" ref="O203" ca="1" si="224">IF(NOT(ISBLANK(N203)),N203,
IF(ISBLANK(M203),"",
VLOOKUP(M203,OFFSET(INDIRECT("$A:$B"),0,MATCH(M$1&amp;"_Verify",INDIRECT("$1:$1"),0)-1),2,0)
))</f>
        <v/>
      </c>
      <c r="S203" s="7" t="str">
        <f t="shared" ref="S203" ca="1" si="225">IF(NOT(ISBLANK(R203)),R203,
IF(ISBLANK(Q203),"",
VLOOKUP(Q203,OFFSET(INDIRECT("$A:$B"),0,MATCH(Q$1&amp;"_Verify",INDIRECT("$1:$1"),0)-1),2,0)
))</f>
        <v/>
      </c>
      <c r="T203" s="1" t="s">
        <v>1002</v>
      </c>
      <c r="U203" s="1" t="s">
        <v>1003</v>
      </c>
    </row>
    <row r="204" spans="1:23" x14ac:dyDescent="0.3">
      <c r="A204" s="1" t="str">
        <f t="shared" si="197"/>
        <v>AddForceCommon_01</v>
      </c>
      <c r="B204" s="10" t="s">
        <v>619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N204" s="1">
        <v>0</v>
      </c>
      <c r="O204" s="7">
        <f t="shared" ca="1" si="198"/>
        <v>0</v>
      </c>
      <c r="S204" s="7" t="str">
        <f t="shared" ca="1" si="2"/>
        <v/>
      </c>
    </row>
    <row r="205" spans="1:23" x14ac:dyDescent="0.3">
      <c r="A205" s="1" t="str">
        <f t="shared" ref="A205" si="226">B205&amp;"_"&amp;TEXT(D205,"00")</f>
        <v>AddForceCommonWeak_01</v>
      </c>
      <c r="B205" s="10" t="s">
        <v>625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2.5</v>
      </c>
      <c r="N205" s="1">
        <v>0</v>
      </c>
      <c r="O205" s="7">
        <f t="shared" ref="O205" ca="1" si="227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08" si="228">B206&amp;"_"&amp;TEXT(D206,"00")</f>
        <v>AddForceCommonStrong_01</v>
      </c>
      <c r="B206" s="10" t="s">
        <v>627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AddForce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N206" s="1">
        <v>0</v>
      </c>
      <c r="O206" s="7">
        <f t="shared" ref="O206:O208" ca="1" si="229">IF(NOT(ISBLANK(N206)),N206,
IF(ISBLANK(M206),"",
VLOOKUP(M206,OFFSET(INDIRECT("$A:$B"),0,MATCH(M$1&amp;"_Verify",INDIRECT("$1:$1"),0)-1),2,0)
))</f>
        <v>0</v>
      </c>
      <c r="S206" s="7" t="str">
        <f t="shared" ca="1" si="2"/>
        <v/>
      </c>
    </row>
    <row r="207" spans="1:23" x14ac:dyDescent="0.3">
      <c r="A207" s="1" t="str">
        <f t="shared" si="228"/>
        <v>CreateChildTransform_01</v>
      </c>
      <c r="B207" s="10" t="s">
        <v>984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CreateHitObject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O207" s="7" t="str">
        <f t="shared" ca="1" si="229"/>
        <v/>
      </c>
      <c r="S207" s="7" t="str">
        <f t="shared" ca="1" si="2"/>
        <v/>
      </c>
      <c r="T207" s="1" t="s">
        <v>983</v>
      </c>
    </row>
    <row r="208" spans="1:23" x14ac:dyDescent="0.3">
      <c r="A208" s="1" t="str">
        <f t="shared" si="228"/>
        <v>CannotActionCommon_01</v>
      </c>
      <c r="B208" s="1" t="s">
        <v>859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3</v>
      </c>
      <c r="O208" s="7" t="str">
        <f t="shared" ca="1" si="229"/>
        <v/>
      </c>
      <c r="S208" s="7" t="str">
        <f t="shared" ca="1" si="2"/>
        <v/>
      </c>
    </row>
    <row r="209" spans="1:19" x14ac:dyDescent="0.3">
      <c r="A209" s="1" t="str">
        <f t="shared" ref="A209:A210" si="230">B209&amp;"_"&amp;TEXT(D209,"00")</f>
        <v>CannotActionCommonShort_01</v>
      </c>
      <c r="B209" s="1" t="s">
        <v>872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CannotAction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2</v>
      </c>
      <c r="O209" s="7" t="str">
        <f t="shared" ref="O209:O210" ca="1" si="231">IF(NOT(ISBLANK(N209)),N209,
IF(ISBLANK(M209),"",
VLOOKUP(M209,OFFSET(INDIRECT("$A:$B"),0,MATCH(M$1&amp;"_Verify",INDIRECT("$1:$1"),0)-1),2,0)
))</f>
        <v/>
      </c>
      <c r="S209" s="7" t="str">
        <f t="shared" ref="S209:S210" ca="1" si="232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30"/>
        <v>CannotActionCommonLong_01</v>
      </c>
      <c r="B210" s="1" t="s">
        <v>873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CannotAction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5</v>
      </c>
      <c r="O210" s="7" t="str">
        <f t="shared" ca="1" si="231"/>
        <v/>
      </c>
      <c r="S210" s="7" t="str">
        <f t="shared" ca="1" si="232"/>
        <v/>
      </c>
    </row>
    <row r="211" spans="1:19" x14ac:dyDescent="0.3">
      <c r="A211" s="1" t="str">
        <f t="shared" si="0"/>
        <v>LP_Atk_01</v>
      </c>
      <c r="B211" s="1" t="s">
        <v>254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0.15</v>
      </c>
      <c r="M211" s="1" t="s">
        <v>163</v>
      </c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0"/>
        <v>LP_Atk_02</v>
      </c>
      <c r="B212" s="1" t="s">
        <v>254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0.315</v>
      </c>
      <c r="M212" s="1" t="s">
        <v>163</v>
      </c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ref="A213:A221" si="233">B213&amp;"_"&amp;TEXT(D213,"00")</f>
        <v>LP_Atk_03</v>
      </c>
      <c r="B213" s="1" t="s">
        <v>254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0.49500000000000005</v>
      </c>
      <c r="M213" s="1" t="s">
        <v>163</v>
      </c>
      <c r="N213" s="6"/>
      <c r="O213" s="7">
        <f t="shared" ca="1" si="1"/>
        <v>19</v>
      </c>
      <c r="S213" s="7" t="str">
        <f t="shared" ca="1" si="2"/>
        <v/>
      </c>
    </row>
    <row r="214" spans="1:19" x14ac:dyDescent="0.3">
      <c r="A214" s="1" t="str">
        <f t="shared" si="233"/>
        <v>LP_Atk_04</v>
      </c>
      <c r="B214" s="1" t="s">
        <v>254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0.69</v>
      </c>
      <c r="M214" s="1" t="s">
        <v>163</v>
      </c>
      <c r="O214" s="7">
        <f t="shared" ca="1" si="1"/>
        <v>19</v>
      </c>
      <c r="S214" s="7" t="str">
        <f t="shared" ca="1" si="2"/>
        <v/>
      </c>
    </row>
    <row r="215" spans="1:19" x14ac:dyDescent="0.3">
      <c r="A215" s="1" t="str">
        <f t="shared" si="233"/>
        <v>LP_Atk_05</v>
      </c>
      <c r="B215" s="1" t="s">
        <v>254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0.89999999999999991</v>
      </c>
      <c r="M215" s="1" t="s">
        <v>163</v>
      </c>
      <c r="O215" s="7">
        <f ca="1">IF(NOT(ISBLANK(N215)),N215,
IF(ISBLANK(M215),"",
VLOOKUP(M215,OFFSET(INDIRECT("$A:$B"),0,MATCH(M$1&amp;"_Verify",INDIRECT("$1:$1"),0)-1),2,0)
))</f>
        <v>19</v>
      </c>
      <c r="S215" s="7" t="str">
        <f t="shared" ca="1" si="2"/>
        <v/>
      </c>
    </row>
    <row r="216" spans="1:19" x14ac:dyDescent="0.3">
      <c r="A216" s="1" t="str">
        <f t="shared" si="233"/>
        <v>LP_Atk_06</v>
      </c>
      <c r="B216" s="1" t="s">
        <v>254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1.125</v>
      </c>
      <c r="M216" s="1" t="s">
        <v>163</v>
      </c>
      <c r="O216" s="7">
        <f t="shared" ref="O216:O272" ca="1" si="234">IF(NOT(ISBLANK(N216)),N216,
IF(ISBLANK(M216),"",
VLOOKUP(M216,OFFSET(INDIRECT("$A:$B"),0,MATCH(M$1&amp;"_Verify",INDIRECT("$1:$1"),0)-1),2,0)
))</f>
        <v>19</v>
      </c>
      <c r="S216" s="7" t="str">
        <f t="shared" ca="1" si="2"/>
        <v/>
      </c>
    </row>
    <row r="217" spans="1:19" x14ac:dyDescent="0.3">
      <c r="A217" s="1" t="str">
        <f t="shared" si="233"/>
        <v>LP_Atk_07</v>
      </c>
      <c r="B217" s="1" t="s">
        <v>254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1.3650000000000002</v>
      </c>
      <c r="M217" s="1" t="s">
        <v>163</v>
      </c>
      <c r="O217" s="7">
        <f t="shared" ca="1" si="234"/>
        <v>19</v>
      </c>
      <c r="S217" s="7" t="str">
        <f t="shared" ca="1" si="2"/>
        <v/>
      </c>
    </row>
    <row r="218" spans="1:19" x14ac:dyDescent="0.3">
      <c r="A218" s="1" t="str">
        <f t="shared" si="233"/>
        <v>LP_Atk_08</v>
      </c>
      <c r="B218" s="1" t="s">
        <v>254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1.62</v>
      </c>
      <c r="M218" s="1" t="s">
        <v>163</v>
      </c>
      <c r="O218" s="7">
        <f t="shared" ca="1" si="234"/>
        <v>19</v>
      </c>
      <c r="S218" s="7" t="str">
        <f t="shared" ca="1" si="2"/>
        <v/>
      </c>
    </row>
    <row r="219" spans="1:19" x14ac:dyDescent="0.3">
      <c r="A219" s="1" t="str">
        <f t="shared" si="233"/>
        <v>LP_Atk_09</v>
      </c>
      <c r="B219" s="1" t="s">
        <v>254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1.89</v>
      </c>
      <c r="M219" s="1" t="s">
        <v>163</v>
      </c>
      <c r="O219" s="7">
        <f t="shared" ca="1" si="234"/>
        <v>19</v>
      </c>
      <c r="S219" s="7" t="str">
        <f t="shared" ca="1" si="2"/>
        <v/>
      </c>
    </row>
    <row r="220" spans="1:19" x14ac:dyDescent="0.3">
      <c r="A220" s="1" t="str">
        <f t="shared" si="233"/>
        <v>LP_AtkBetter_01</v>
      </c>
      <c r="B220" s="1" t="s">
        <v>255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0.25</v>
      </c>
      <c r="M220" s="1" t="s">
        <v>163</v>
      </c>
      <c r="O220" s="7">
        <f t="shared" ca="1" si="234"/>
        <v>19</v>
      </c>
      <c r="S220" s="7" t="str">
        <f t="shared" ca="1" si="2"/>
        <v/>
      </c>
    </row>
    <row r="221" spans="1:19" x14ac:dyDescent="0.3">
      <c r="A221" s="1" t="str">
        <f t="shared" si="233"/>
        <v>LP_AtkBetter_02</v>
      </c>
      <c r="B221" s="1" t="s">
        <v>255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0.52500000000000002</v>
      </c>
      <c r="M221" s="1" t="s">
        <v>163</v>
      </c>
      <c r="O221" s="7">
        <f t="shared" ca="1" si="234"/>
        <v>19</v>
      </c>
      <c r="S221" s="7" t="str">
        <f t="shared" ca="1" si="2"/>
        <v/>
      </c>
    </row>
    <row r="222" spans="1:19" x14ac:dyDescent="0.3">
      <c r="A222" s="1" t="str">
        <f t="shared" ref="A222:A244" si="235">B222&amp;"_"&amp;TEXT(D222,"00")</f>
        <v>LP_AtkBetter_03</v>
      </c>
      <c r="B222" s="1" t="s">
        <v>255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0.82500000000000007</v>
      </c>
      <c r="M222" s="1" t="s">
        <v>163</v>
      </c>
      <c r="O222" s="7">
        <f t="shared" ca="1" si="234"/>
        <v>19</v>
      </c>
      <c r="S222" s="7" t="str">
        <f t="shared" ca="1" si="2"/>
        <v/>
      </c>
    </row>
    <row r="223" spans="1:19" x14ac:dyDescent="0.3">
      <c r="A223" s="1" t="str">
        <f t="shared" si="235"/>
        <v>LP_AtkBetter_04</v>
      </c>
      <c r="B223" s="1" t="s">
        <v>255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1.1499999999999999</v>
      </c>
      <c r="M223" s="1" t="s">
        <v>163</v>
      </c>
      <c r="O223" s="7">
        <f t="shared" ca="1" si="234"/>
        <v>19</v>
      </c>
      <c r="S223" s="7" t="str">
        <f t="shared" ca="1" si="2"/>
        <v/>
      </c>
    </row>
    <row r="224" spans="1:19" x14ac:dyDescent="0.3">
      <c r="A224" s="1" t="str">
        <f t="shared" si="235"/>
        <v>LP_AtkBetter_05</v>
      </c>
      <c r="B224" s="1" t="s">
        <v>255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1.5</v>
      </c>
      <c r="M224" s="1" t="s">
        <v>163</v>
      </c>
      <c r="O224" s="7">
        <f t="shared" ca="1" si="234"/>
        <v>19</v>
      </c>
      <c r="S224" s="7" t="str">
        <f t="shared" ca="1" si="2"/>
        <v/>
      </c>
    </row>
    <row r="225" spans="1:19" x14ac:dyDescent="0.3">
      <c r="A225" s="1" t="str">
        <f t="shared" si="235"/>
        <v>LP_AtkBetter_06</v>
      </c>
      <c r="B225" s="1" t="s">
        <v>255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1.875</v>
      </c>
      <c r="M225" s="1" t="s">
        <v>163</v>
      </c>
      <c r="O225" s="7">
        <f t="shared" ca="1" si="234"/>
        <v>19</v>
      </c>
      <c r="S225" s="7" t="str">
        <f t="shared" ca="1" si="2"/>
        <v/>
      </c>
    </row>
    <row r="226" spans="1:19" x14ac:dyDescent="0.3">
      <c r="A226" s="1" t="str">
        <f t="shared" si="235"/>
        <v>LP_AtkBetter_07</v>
      </c>
      <c r="B226" s="1" t="s">
        <v>255</v>
      </c>
      <c r="C226" s="1" t="str">
        <f>IF(ISERROR(VLOOKUP(B226,AffectorValueTable!$A:$A,1,0)),"어펙터밸류없음","")</f>
        <v/>
      </c>
      <c r="D226" s="1">
        <v>7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2.2749999999999999</v>
      </c>
      <c r="M226" s="1" t="s">
        <v>163</v>
      </c>
      <c r="O226" s="7">
        <f t="shared" ca="1" si="234"/>
        <v>19</v>
      </c>
      <c r="S226" s="7" t="str">
        <f t="shared" ca="1" si="2"/>
        <v/>
      </c>
    </row>
    <row r="227" spans="1:19" x14ac:dyDescent="0.3">
      <c r="A227" s="1" t="str">
        <f t="shared" si="235"/>
        <v>LP_AtkBetter_08</v>
      </c>
      <c r="B227" s="1" t="s">
        <v>255</v>
      </c>
      <c r="C227" s="1" t="str">
        <f>IF(ISERROR(VLOOKUP(B227,AffectorValueTable!$A:$A,1,0)),"어펙터밸류없음","")</f>
        <v/>
      </c>
      <c r="D227" s="1">
        <v>8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2.7</v>
      </c>
      <c r="M227" s="1" t="s">
        <v>163</v>
      </c>
      <c r="O227" s="7">
        <f t="shared" ca="1" si="234"/>
        <v>19</v>
      </c>
      <c r="S227" s="7" t="str">
        <f t="shared" ca="1" si="2"/>
        <v/>
      </c>
    </row>
    <row r="228" spans="1:19" x14ac:dyDescent="0.3">
      <c r="A228" s="1" t="str">
        <f t="shared" si="235"/>
        <v>LP_AtkBetter_09</v>
      </c>
      <c r="B228" s="1" t="s">
        <v>255</v>
      </c>
      <c r="C228" s="1" t="str">
        <f>IF(ISERROR(VLOOKUP(B228,AffectorValueTable!$A:$A,1,0)),"어펙터밸류없음","")</f>
        <v/>
      </c>
      <c r="D228" s="1">
        <v>9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3.15</v>
      </c>
      <c r="M228" s="1" t="s">
        <v>163</v>
      </c>
      <c r="O228" s="7">
        <f t="shared" ca="1" si="234"/>
        <v>19</v>
      </c>
      <c r="S228" s="7" t="str">
        <f t="shared" ca="1" si="2"/>
        <v/>
      </c>
    </row>
    <row r="229" spans="1:19" x14ac:dyDescent="0.3">
      <c r="A229" s="1" t="str">
        <f t="shared" ref="A229" si="236">B229&amp;"_"&amp;TEXT(D229,"00")</f>
        <v>LP_AtkBetter_10</v>
      </c>
      <c r="B229" s="1" t="s">
        <v>243</v>
      </c>
      <c r="C229" s="1" t="str">
        <f>IF(ISERROR(VLOOKUP(B229,AffectorValueTable!$A:$A,1,0)),"어펙터밸류없음","")</f>
        <v/>
      </c>
      <c r="D229" s="1">
        <v>10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3.15</v>
      </c>
      <c r="M229" s="1" t="s">
        <v>163</v>
      </c>
      <c r="O229" s="7">
        <f t="shared" ref="O229" ca="1" si="237">IF(NOT(ISBLANK(N229)),N229,
IF(ISBLANK(M229),"",
VLOOKUP(M229,OFFSET(INDIRECT("$A:$B"),0,MATCH(M$1&amp;"_Verify",INDIRECT("$1:$1"),0)-1),2,0)
))</f>
        <v>19</v>
      </c>
      <c r="S229" s="7" t="str">
        <f t="shared" ref="S229" ca="1" si="238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35"/>
        <v>LP_AtkBest_01</v>
      </c>
      <c r="B230" s="1" t="s">
        <v>256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0.45</v>
      </c>
      <c r="M230" s="1" t="s">
        <v>163</v>
      </c>
      <c r="O230" s="7">
        <f t="shared" ca="1" si="234"/>
        <v>19</v>
      </c>
      <c r="S230" s="7" t="str">
        <f t="shared" ca="1" si="2"/>
        <v/>
      </c>
    </row>
    <row r="231" spans="1:19" x14ac:dyDescent="0.3">
      <c r="A231" s="1" t="str">
        <f t="shared" ref="A231:A232" si="239">B231&amp;"_"&amp;TEXT(D231,"00")</f>
        <v>LP_AtkBest_02</v>
      </c>
      <c r="B231" s="1" t="s">
        <v>256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0.94500000000000006</v>
      </c>
      <c r="M231" s="1" t="s">
        <v>163</v>
      </c>
      <c r="O231" s="7">
        <f t="shared" ref="O231:O232" ca="1" si="240">IF(NOT(ISBLANK(N231)),N231,
IF(ISBLANK(M231),"",
VLOOKUP(M231,OFFSET(INDIRECT("$A:$B"),0,MATCH(M$1&amp;"_Verify",INDIRECT("$1:$1"),0)-1),2,0)
))</f>
        <v>19</v>
      </c>
      <c r="S231" s="7" t="str">
        <f t="shared" ca="1" si="2"/>
        <v/>
      </c>
    </row>
    <row r="232" spans="1:19" x14ac:dyDescent="0.3">
      <c r="A232" s="1" t="str">
        <f t="shared" si="239"/>
        <v>LP_AtkBest_03</v>
      </c>
      <c r="B232" s="1" t="s">
        <v>256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1.4850000000000003</v>
      </c>
      <c r="M232" s="1" t="s">
        <v>163</v>
      </c>
      <c r="O232" s="7">
        <f t="shared" ca="1" si="240"/>
        <v>19</v>
      </c>
      <c r="S232" s="7" t="str">
        <f t="shared" ca="1" si="2"/>
        <v/>
      </c>
    </row>
    <row r="233" spans="1:19" x14ac:dyDescent="0.3">
      <c r="A233" s="1" t="str">
        <f t="shared" ref="A233" si="241">B233&amp;"_"&amp;TEXT(D233,"00")</f>
        <v>LP_AtkBest_04</v>
      </c>
      <c r="B233" s="1" t="s">
        <v>244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1.4850000000000003</v>
      </c>
      <c r="M233" s="1" t="s">
        <v>163</v>
      </c>
      <c r="O233" s="7">
        <f t="shared" ref="O233" ca="1" si="242">IF(NOT(ISBLANK(N233)),N233,
IF(ISBLANK(M233),"",
VLOOKUP(M233,OFFSET(INDIRECT("$A:$B"),0,MATCH(M$1&amp;"_Verify",INDIRECT("$1:$1"),0)-1),2,0)
))</f>
        <v>19</v>
      </c>
      <c r="S233" s="7" t="str">
        <f t="shared" ref="S233" ca="1" si="243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35"/>
        <v>LP_AtkSpeed_01</v>
      </c>
      <c r="B234" s="1" t="s">
        <v>257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ref="J234:J256" si="244">J211*4.75/6</f>
        <v>0.11875000000000001</v>
      </c>
      <c r="M234" s="1" t="s">
        <v>148</v>
      </c>
      <c r="O234" s="7">
        <f t="shared" ca="1" si="234"/>
        <v>3</v>
      </c>
      <c r="S234" s="7" t="str">
        <f t="shared" ca="1" si="2"/>
        <v/>
      </c>
    </row>
    <row r="235" spans="1:19" x14ac:dyDescent="0.3">
      <c r="A235" s="1" t="str">
        <f t="shared" si="235"/>
        <v>LP_AtkSpeed_02</v>
      </c>
      <c r="B235" s="1" t="s">
        <v>257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4"/>
        <v>0.24937500000000001</v>
      </c>
      <c r="M235" s="1" t="s">
        <v>148</v>
      </c>
      <c r="O235" s="7">
        <f t="shared" ca="1" si="234"/>
        <v>3</v>
      </c>
      <c r="S235" s="7" t="str">
        <f t="shared" ca="1" si="2"/>
        <v/>
      </c>
    </row>
    <row r="236" spans="1:19" x14ac:dyDescent="0.3">
      <c r="A236" s="1" t="str">
        <f t="shared" si="235"/>
        <v>LP_AtkSpeed_03</v>
      </c>
      <c r="B236" s="1" t="s">
        <v>257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4"/>
        <v>0.39187500000000003</v>
      </c>
      <c r="M236" s="1" t="s">
        <v>148</v>
      </c>
      <c r="O236" s="7">
        <f t="shared" ca="1" si="234"/>
        <v>3</v>
      </c>
      <c r="S236" s="7" t="str">
        <f t="shared" ca="1" si="2"/>
        <v/>
      </c>
    </row>
    <row r="237" spans="1:19" x14ac:dyDescent="0.3">
      <c r="A237" s="1" t="str">
        <f t="shared" si="235"/>
        <v>LP_AtkSpeed_04</v>
      </c>
      <c r="B237" s="1" t="s">
        <v>257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4"/>
        <v>0.54625000000000001</v>
      </c>
      <c r="M237" s="1" t="s">
        <v>148</v>
      </c>
      <c r="O237" s="7">
        <f t="shared" ca="1" si="234"/>
        <v>3</v>
      </c>
      <c r="S237" s="7" t="str">
        <f t="shared" ca="1" si="2"/>
        <v/>
      </c>
    </row>
    <row r="238" spans="1:19" x14ac:dyDescent="0.3">
      <c r="A238" s="1" t="str">
        <f t="shared" si="235"/>
        <v>LP_AtkSpeed_05</v>
      </c>
      <c r="B238" s="1" t="s">
        <v>257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4"/>
        <v>0.71249999999999991</v>
      </c>
      <c r="M238" s="1" t="s">
        <v>148</v>
      </c>
      <c r="O238" s="7">
        <f t="shared" ca="1" si="234"/>
        <v>3</v>
      </c>
      <c r="S238" s="7" t="str">
        <f t="shared" ca="1" si="2"/>
        <v/>
      </c>
    </row>
    <row r="239" spans="1:19" x14ac:dyDescent="0.3">
      <c r="A239" s="1" t="str">
        <f t="shared" si="235"/>
        <v>LP_AtkSpeed_06</v>
      </c>
      <c r="B239" s="1" t="s">
        <v>257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4"/>
        <v>0.890625</v>
      </c>
      <c r="M239" s="1" t="s">
        <v>148</v>
      </c>
      <c r="O239" s="7">
        <f t="shared" ca="1" si="234"/>
        <v>3</v>
      </c>
      <c r="S239" s="7" t="str">
        <f t="shared" ca="1" si="2"/>
        <v/>
      </c>
    </row>
    <row r="240" spans="1:19" x14ac:dyDescent="0.3">
      <c r="A240" s="1" t="str">
        <f t="shared" si="235"/>
        <v>LP_AtkSpeed_07</v>
      </c>
      <c r="B240" s="1" t="s">
        <v>257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4"/>
        <v>1.0806250000000002</v>
      </c>
      <c r="M240" s="1" t="s">
        <v>148</v>
      </c>
      <c r="O240" s="7">
        <f t="shared" ca="1" si="234"/>
        <v>3</v>
      </c>
      <c r="S240" s="7" t="str">
        <f t="shared" ca="1" si="2"/>
        <v/>
      </c>
    </row>
    <row r="241" spans="1:19" x14ac:dyDescent="0.3">
      <c r="A241" s="1" t="str">
        <f t="shared" si="235"/>
        <v>LP_AtkSpeed_08</v>
      </c>
      <c r="B241" s="1" t="s">
        <v>257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4"/>
        <v>1.2825</v>
      </c>
      <c r="M241" s="1" t="s">
        <v>148</v>
      </c>
      <c r="O241" s="7">
        <f t="shared" ca="1" si="234"/>
        <v>3</v>
      </c>
      <c r="S241" s="7" t="str">
        <f t="shared" ca="1" si="2"/>
        <v/>
      </c>
    </row>
    <row r="242" spans="1:19" x14ac:dyDescent="0.3">
      <c r="A242" s="1" t="str">
        <f t="shared" si="235"/>
        <v>LP_AtkSpeed_09</v>
      </c>
      <c r="B242" s="1" t="s">
        <v>257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4"/>
        <v>1.4962499999999999</v>
      </c>
      <c r="M242" s="1" t="s">
        <v>148</v>
      </c>
      <c r="O242" s="7">
        <f t="shared" ca="1" si="234"/>
        <v>3</v>
      </c>
      <c r="S242" s="7" t="str">
        <f t="shared" ca="1" si="2"/>
        <v/>
      </c>
    </row>
    <row r="243" spans="1:19" x14ac:dyDescent="0.3">
      <c r="A243" s="1" t="str">
        <f t="shared" si="235"/>
        <v>LP_AtkSpeedBetter_01</v>
      </c>
      <c r="B243" s="1" t="s">
        <v>258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4"/>
        <v>0.19791666666666666</v>
      </c>
      <c r="M243" s="1" t="s">
        <v>148</v>
      </c>
      <c r="O243" s="7">
        <f t="shared" ca="1" si="234"/>
        <v>3</v>
      </c>
      <c r="S243" s="7" t="str">
        <f t="shared" ca="1" si="2"/>
        <v/>
      </c>
    </row>
    <row r="244" spans="1:19" x14ac:dyDescent="0.3">
      <c r="A244" s="1" t="str">
        <f t="shared" si="235"/>
        <v>LP_AtkSpeedBetter_02</v>
      </c>
      <c r="B244" s="1" t="s">
        <v>258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4"/>
        <v>0.41562499999999997</v>
      </c>
      <c r="M244" s="1" t="s">
        <v>148</v>
      </c>
      <c r="O244" s="7">
        <f t="shared" ca="1" si="234"/>
        <v>3</v>
      </c>
      <c r="S244" s="7" t="str">
        <f t="shared" ca="1" si="2"/>
        <v/>
      </c>
    </row>
    <row r="245" spans="1:19" x14ac:dyDescent="0.3">
      <c r="A245" s="1" t="str">
        <f t="shared" ref="A245:A267" si="245">B245&amp;"_"&amp;TEXT(D245,"00")</f>
        <v>LP_AtkSpeedBetter_03</v>
      </c>
      <c r="B245" s="1" t="s">
        <v>258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4"/>
        <v>0.65312500000000007</v>
      </c>
      <c r="M245" s="1" t="s">
        <v>148</v>
      </c>
      <c r="O245" s="7">
        <f t="shared" ca="1" si="234"/>
        <v>3</v>
      </c>
      <c r="S245" s="7" t="str">
        <f t="shared" ca="1" si="2"/>
        <v/>
      </c>
    </row>
    <row r="246" spans="1:19" x14ac:dyDescent="0.3">
      <c r="A246" s="1" t="str">
        <f t="shared" si="245"/>
        <v>LP_AtkSpeedBetter_04</v>
      </c>
      <c r="B246" s="1" t="s">
        <v>258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4"/>
        <v>0.91041666666666654</v>
      </c>
      <c r="M246" s="1" t="s">
        <v>148</v>
      </c>
      <c r="O246" s="7">
        <f t="shared" ca="1" si="234"/>
        <v>3</v>
      </c>
      <c r="S246" s="7" t="str">
        <f t="shared" ca="1" si="2"/>
        <v/>
      </c>
    </row>
    <row r="247" spans="1:19" x14ac:dyDescent="0.3">
      <c r="A247" s="1" t="str">
        <f t="shared" si="245"/>
        <v>LP_AtkSpeedBetter_05</v>
      </c>
      <c r="B247" s="1" t="s">
        <v>258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4"/>
        <v>1.1875</v>
      </c>
      <c r="M247" s="1" t="s">
        <v>148</v>
      </c>
      <c r="O247" s="7">
        <f t="shared" ca="1" si="234"/>
        <v>3</v>
      </c>
      <c r="S247" s="7" t="str">
        <f t="shared" ca="1" si="2"/>
        <v/>
      </c>
    </row>
    <row r="248" spans="1:19" x14ac:dyDescent="0.3">
      <c r="A248" s="1" t="str">
        <f t="shared" si="245"/>
        <v>LP_AtkSpeedBetter_06</v>
      </c>
      <c r="B248" s="1" t="s">
        <v>258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4"/>
        <v>1.484375</v>
      </c>
      <c r="M248" s="1" t="s">
        <v>148</v>
      </c>
      <c r="O248" s="7">
        <f t="shared" ca="1" si="234"/>
        <v>3</v>
      </c>
      <c r="S248" s="7" t="str">
        <f t="shared" ca="1" si="2"/>
        <v/>
      </c>
    </row>
    <row r="249" spans="1:19" x14ac:dyDescent="0.3">
      <c r="A249" s="1" t="str">
        <f t="shared" si="245"/>
        <v>LP_AtkSpeedBetter_07</v>
      </c>
      <c r="B249" s="1" t="s">
        <v>258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4"/>
        <v>1.8010416666666667</v>
      </c>
      <c r="M249" s="1" t="s">
        <v>148</v>
      </c>
      <c r="O249" s="7">
        <f t="shared" ca="1" si="234"/>
        <v>3</v>
      </c>
      <c r="S249" s="7" t="str">
        <f t="shared" ca="1" si="2"/>
        <v/>
      </c>
    </row>
    <row r="250" spans="1:19" x14ac:dyDescent="0.3">
      <c r="A250" s="1" t="str">
        <f t="shared" si="245"/>
        <v>LP_AtkSpeedBetter_08</v>
      </c>
      <c r="B250" s="1" t="s">
        <v>258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4"/>
        <v>2.1375000000000002</v>
      </c>
      <c r="M250" s="1" t="s">
        <v>148</v>
      </c>
      <c r="O250" s="7">
        <f t="shared" ca="1" si="234"/>
        <v>3</v>
      </c>
      <c r="S250" s="7" t="str">
        <f t="shared" ca="1" si="2"/>
        <v/>
      </c>
    </row>
    <row r="251" spans="1:19" x14ac:dyDescent="0.3">
      <c r="A251" s="1" t="str">
        <f t="shared" si="245"/>
        <v>LP_AtkSpeedBetter_09</v>
      </c>
      <c r="B251" s="1" t="s">
        <v>258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4"/>
        <v>2.4937499999999999</v>
      </c>
      <c r="M251" s="1" t="s">
        <v>148</v>
      </c>
      <c r="O251" s="7">
        <f t="shared" ca="1" si="234"/>
        <v>3</v>
      </c>
      <c r="S251" s="7" t="str">
        <f t="shared" ca="1" si="2"/>
        <v/>
      </c>
    </row>
    <row r="252" spans="1:19" x14ac:dyDescent="0.3">
      <c r="A252" s="1" t="str">
        <f t="shared" ref="A252" si="246">B252&amp;"_"&amp;TEXT(D252,"00")</f>
        <v>LP_AtkSpeedBetter_10</v>
      </c>
      <c r="B252" s="1" t="s">
        <v>246</v>
      </c>
      <c r="C252" s="1" t="str">
        <f>IF(ISERROR(VLOOKUP(B252,AffectorValueTable!$A:$A,1,0)),"어펙터밸류없음","")</f>
        <v/>
      </c>
      <c r="D252" s="1">
        <v>10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4"/>
        <v>2.4937499999999999</v>
      </c>
      <c r="M252" s="1" t="s">
        <v>148</v>
      </c>
      <c r="O252" s="7">
        <f t="shared" ref="O252" ca="1" si="247">IF(NOT(ISBLANK(N252)),N252,
IF(ISBLANK(M252),"",
VLOOKUP(M252,OFFSET(INDIRECT("$A:$B"),0,MATCH(M$1&amp;"_Verify",INDIRECT("$1:$1"),0)-1),2,0)
))</f>
        <v>3</v>
      </c>
      <c r="S252" s="7" t="str">
        <f t="shared" ref="S252" ca="1" si="248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45"/>
        <v>LP_AtkSpeedBest_01</v>
      </c>
      <c r="B253" s="1" t="s">
        <v>259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4"/>
        <v>0.35625000000000001</v>
      </c>
      <c r="M253" s="1" t="s">
        <v>148</v>
      </c>
      <c r="O253" s="7">
        <f t="shared" ca="1" si="234"/>
        <v>3</v>
      </c>
      <c r="S253" s="7" t="str">
        <f t="shared" ca="1" si="2"/>
        <v/>
      </c>
    </row>
    <row r="254" spans="1:19" x14ac:dyDescent="0.3">
      <c r="A254" s="1" t="str">
        <f t="shared" ref="A254:A255" si="249">B254&amp;"_"&amp;TEXT(D254,"00")</f>
        <v>LP_AtkSpeedBest_02</v>
      </c>
      <c r="B254" s="1" t="s">
        <v>259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4"/>
        <v>0.74812500000000004</v>
      </c>
      <c r="M254" s="1" t="s">
        <v>148</v>
      </c>
      <c r="O254" s="7">
        <f t="shared" ref="O254:O255" ca="1" si="250">IF(NOT(ISBLANK(N254)),N254,
IF(ISBLANK(M254),"",
VLOOKUP(M254,OFFSET(INDIRECT("$A:$B"),0,MATCH(M$1&amp;"_Verify",INDIRECT("$1:$1"),0)-1),2,0)
))</f>
        <v>3</v>
      </c>
      <c r="S254" s="7" t="str">
        <f t="shared" ca="1" si="2"/>
        <v/>
      </c>
    </row>
    <row r="255" spans="1:19" x14ac:dyDescent="0.3">
      <c r="A255" s="1" t="str">
        <f t="shared" si="249"/>
        <v>LP_AtkSpeedBest_03</v>
      </c>
      <c r="B255" s="1" t="s">
        <v>259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4"/>
        <v>1.1756250000000004</v>
      </c>
      <c r="M255" s="1" t="s">
        <v>148</v>
      </c>
      <c r="O255" s="7">
        <f t="shared" ca="1" si="250"/>
        <v>3</v>
      </c>
      <c r="S255" s="7" t="str">
        <f t="shared" ca="1" si="2"/>
        <v/>
      </c>
    </row>
    <row r="256" spans="1:19" x14ac:dyDescent="0.3">
      <c r="A256" s="1" t="str">
        <f t="shared" ref="A256" si="251">B256&amp;"_"&amp;TEXT(D256,"00")</f>
        <v>LP_AtkSpeedBest_04</v>
      </c>
      <c r="B256" s="1" t="s">
        <v>247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4"/>
        <v>1.1756250000000004</v>
      </c>
      <c r="M256" s="1" t="s">
        <v>148</v>
      </c>
      <c r="O256" s="7">
        <f t="shared" ref="O256" ca="1" si="252">IF(NOT(ISBLANK(N256)),N256,
IF(ISBLANK(M256),"",
VLOOKUP(M256,OFFSET(INDIRECT("$A:$B"),0,MATCH(M$1&amp;"_Verify",INDIRECT("$1:$1"),0)-1),2,0)
))</f>
        <v>3</v>
      </c>
      <c r="S256" s="7" t="str">
        <f t="shared" ref="S256" ca="1" si="253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5"/>
        <v>LP_Crit_01</v>
      </c>
      <c r="B257" s="1" t="s">
        <v>260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ref="J257:J270" si="254">J211*4.5/6</f>
        <v>0.11249999999999999</v>
      </c>
      <c r="M257" s="1" t="s">
        <v>534</v>
      </c>
      <c r="O257" s="7">
        <f t="shared" ca="1" si="234"/>
        <v>20</v>
      </c>
      <c r="S257" s="7" t="str">
        <f t="shared" ca="1" si="2"/>
        <v/>
      </c>
    </row>
    <row r="258" spans="1:19" x14ac:dyDescent="0.3">
      <c r="A258" s="1" t="str">
        <f t="shared" si="245"/>
        <v>LP_Crit_02</v>
      </c>
      <c r="B258" s="1" t="s">
        <v>260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4"/>
        <v>0.23624999999999999</v>
      </c>
      <c r="M258" s="1" t="s">
        <v>534</v>
      </c>
      <c r="O258" s="7">
        <f t="shared" ca="1" si="234"/>
        <v>20</v>
      </c>
      <c r="S258" s="7" t="str">
        <f t="shared" ca="1" si="2"/>
        <v/>
      </c>
    </row>
    <row r="259" spans="1:19" x14ac:dyDescent="0.3">
      <c r="A259" s="1" t="str">
        <f t="shared" si="245"/>
        <v>LP_Crit_03</v>
      </c>
      <c r="B259" s="1" t="s">
        <v>260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4"/>
        <v>0.37125000000000002</v>
      </c>
      <c r="M259" s="1" t="s">
        <v>534</v>
      </c>
      <c r="O259" s="7">
        <f t="shared" ca="1" si="234"/>
        <v>20</v>
      </c>
      <c r="S259" s="7" t="str">
        <f t="shared" ca="1" si="2"/>
        <v/>
      </c>
    </row>
    <row r="260" spans="1:19" x14ac:dyDescent="0.3">
      <c r="A260" s="1" t="str">
        <f t="shared" si="245"/>
        <v>LP_Crit_04</v>
      </c>
      <c r="B260" s="1" t="s">
        <v>260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4"/>
        <v>0.51749999999999996</v>
      </c>
      <c r="M260" s="1" t="s">
        <v>534</v>
      </c>
      <c r="O260" s="7">
        <f t="shared" ca="1" si="234"/>
        <v>20</v>
      </c>
      <c r="S260" s="7" t="str">
        <f t="shared" ca="1" si="2"/>
        <v/>
      </c>
    </row>
    <row r="261" spans="1:19" x14ac:dyDescent="0.3">
      <c r="A261" s="1" t="str">
        <f t="shared" si="245"/>
        <v>LP_Crit_05</v>
      </c>
      <c r="B261" s="1" t="s">
        <v>260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4"/>
        <v>0.67499999999999993</v>
      </c>
      <c r="M261" s="1" t="s">
        <v>534</v>
      </c>
      <c r="O261" s="7">
        <f t="shared" ca="1" si="234"/>
        <v>20</v>
      </c>
      <c r="S261" s="7" t="str">
        <f t="shared" ca="1" si="2"/>
        <v/>
      </c>
    </row>
    <row r="262" spans="1:19" x14ac:dyDescent="0.3">
      <c r="A262" s="1" t="str">
        <f t="shared" ref="A262:A265" si="255">B262&amp;"_"&amp;TEXT(D262,"00")</f>
        <v>LP_Crit_06</v>
      </c>
      <c r="B262" s="1" t="s">
        <v>260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4"/>
        <v>0.84375</v>
      </c>
      <c r="M262" s="1" t="s">
        <v>534</v>
      </c>
      <c r="O262" s="7">
        <f t="shared" ref="O262:O265" ca="1" si="256">IF(NOT(ISBLANK(N262)),N262,
IF(ISBLANK(M262),"",
VLOOKUP(M262,OFFSET(INDIRECT("$A:$B"),0,MATCH(M$1&amp;"_Verify",INDIRECT("$1:$1"),0)-1),2,0)
))</f>
        <v>20</v>
      </c>
      <c r="S262" s="7" t="str">
        <f t="shared" ca="1" si="2"/>
        <v/>
      </c>
    </row>
    <row r="263" spans="1:19" x14ac:dyDescent="0.3">
      <c r="A263" s="1" t="str">
        <f t="shared" si="255"/>
        <v>LP_Crit_07</v>
      </c>
      <c r="B263" s="1" t="s">
        <v>260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4"/>
        <v>1.0237500000000002</v>
      </c>
      <c r="M263" s="1" t="s">
        <v>534</v>
      </c>
      <c r="O263" s="7">
        <f t="shared" ca="1" si="256"/>
        <v>20</v>
      </c>
      <c r="S263" s="7" t="str">
        <f t="shared" ca="1" si="2"/>
        <v/>
      </c>
    </row>
    <row r="264" spans="1:19" x14ac:dyDescent="0.3">
      <c r="A264" s="1" t="str">
        <f t="shared" si="255"/>
        <v>LP_Crit_08</v>
      </c>
      <c r="B264" s="1" t="s">
        <v>260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4"/>
        <v>1.2150000000000001</v>
      </c>
      <c r="M264" s="1" t="s">
        <v>534</v>
      </c>
      <c r="O264" s="7">
        <f t="shared" ca="1" si="256"/>
        <v>20</v>
      </c>
      <c r="S264" s="7" t="str">
        <f t="shared" ca="1" si="2"/>
        <v/>
      </c>
    </row>
    <row r="265" spans="1:19" x14ac:dyDescent="0.3">
      <c r="A265" s="1" t="str">
        <f t="shared" si="255"/>
        <v>LP_Crit_09</v>
      </c>
      <c r="B265" s="1" t="s">
        <v>260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4"/>
        <v>1.4174999999999998</v>
      </c>
      <c r="M265" s="1" t="s">
        <v>534</v>
      </c>
      <c r="O265" s="7">
        <f t="shared" ca="1" si="256"/>
        <v>20</v>
      </c>
      <c r="S265" s="7" t="str">
        <f t="shared" ca="1" si="2"/>
        <v/>
      </c>
    </row>
    <row r="266" spans="1:19" x14ac:dyDescent="0.3">
      <c r="A266" s="1" t="str">
        <f t="shared" si="245"/>
        <v>LP_CritBetter_01</v>
      </c>
      <c r="B266" s="1" t="s">
        <v>261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4"/>
        <v>0.1875</v>
      </c>
      <c r="M266" s="1" t="s">
        <v>534</v>
      </c>
      <c r="O266" s="7">
        <f t="shared" ca="1" si="234"/>
        <v>20</v>
      </c>
      <c r="S266" s="7" t="str">
        <f t="shared" ca="1" si="2"/>
        <v/>
      </c>
    </row>
    <row r="267" spans="1:19" x14ac:dyDescent="0.3">
      <c r="A267" s="1" t="str">
        <f t="shared" si="245"/>
        <v>LP_CritBetter_02</v>
      </c>
      <c r="B267" s="1" t="s">
        <v>261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4"/>
        <v>0.39375000000000004</v>
      </c>
      <c r="M267" s="1" t="s">
        <v>534</v>
      </c>
      <c r="O267" s="7">
        <f t="shared" ca="1" si="234"/>
        <v>20</v>
      </c>
      <c r="S267" s="7" t="str">
        <f t="shared" ca="1" si="2"/>
        <v/>
      </c>
    </row>
    <row r="268" spans="1:19" x14ac:dyDescent="0.3">
      <c r="A268" s="1" t="str">
        <f t="shared" ref="A268:A272" si="257">B268&amp;"_"&amp;TEXT(D268,"00")</f>
        <v>LP_CritBetter_03</v>
      </c>
      <c r="B268" s="1" t="s">
        <v>261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4"/>
        <v>0.61875000000000002</v>
      </c>
      <c r="M268" s="1" t="s">
        <v>534</v>
      </c>
      <c r="O268" s="7">
        <f t="shared" ca="1" si="234"/>
        <v>20</v>
      </c>
      <c r="S268" s="7" t="str">
        <f t="shared" ca="1" si="2"/>
        <v/>
      </c>
    </row>
    <row r="269" spans="1:19" x14ac:dyDescent="0.3">
      <c r="A269" s="1" t="str">
        <f t="shared" ref="A269:A270" si="258">B269&amp;"_"&amp;TEXT(D269,"00")</f>
        <v>LP_CritBetter_04</v>
      </c>
      <c r="B269" s="1" t="s">
        <v>261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4"/>
        <v>0.86249999999999993</v>
      </c>
      <c r="M269" s="1" t="s">
        <v>534</v>
      </c>
      <c r="O269" s="7">
        <f t="shared" ref="O269:O270" ca="1" si="259">IF(NOT(ISBLANK(N269)),N269,
IF(ISBLANK(M269),"",
VLOOKUP(M269,OFFSET(INDIRECT("$A:$B"),0,MATCH(M$1&amp;"_Verify",INDIRECT("$1:$1"),0)-1),2,0)
))</f>
        <v>20</v>
      </c>
      <c r="S269" s="7" t="str">
        <f t="shared" ca="1" si="2"/>
        <v/>
      </c>
    </row>
    <row r="270" spans="1:19" x14ac:dyDescent="0.3">
      <c r="A270" s="1" t="str">
        <f t="shared" si="258"/>
        <v>LP_CritBetter_05</v>
      </c>
      <c r="B270" s="1" t="s">
        <v>261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4"/>
        <v>1.125</v>
      </c>
      <c r="M270" s="1" t="s">
        <v>534</v>
      </c>
      <c r="O270" s="7">
        <f t="shared" ca="1" si="259"/>
        <v>20</v>
      </c>
      <c r="S270" s="7" t="str">
        <f t="shared" ca="1" si="2"/>
        <v/>
      </c>
    </row>
    <row r="271" spans="1:19" x14ac:dyDescent="0.3">
      <c r="A271" s="1" t="str">
        <f t="shared" ref="A271" si="260">B271&amp;"_"&amp;TEXT(D271,"00")</f>
        <v>LP_CritBetter_06</v>
      </c>
      <c r="B271" s="1" t="s">
        <v>249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J270</f>
        <v>1.125</v>
      </c>
      <c r="M271" s="1" t="s">
        <v>832</v>
      </c>
      <c r="O271" s="7">
        <f t="shared" ref="O271" ca="1" si="261">IF(NOT(ISBLANK(N271)),N271,
IF(ISBLANK(M271),"",
VLOOKUP(M271,OFFSET(INDIRECT("$A:$B"),0,MATCH(M$1&amp;"_Verify",INDIRECT("$1:$1"),0)-1),2,0)
))</f>
        <v>20</v>
      </c>
      <c r="S271" s="7" t="str">
        <f t="shared" ref="S271" ca="1" si="262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57"/>
        <v>LP_CritBest_01</v>
      </c>
      <c r="B272" s="1" t="s">
        <v>262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0.33749999999999997</v>
      </c>
      <c r="M272" s="1" t="s">
        <v>534</v>
      </c>
      <c r="O272" s="7">
        <f t="shared" ca="1" si="234"/>
        <v>20</v>
      </c>
      <c r="S272" s="7" t="str">
        <f t="shared" ca="1" si="2"/>
        <v/>
      </c>
    </row>
    <row r="273" spans="1:19" x14ac:dyDescent="0.3">
      <c r="A273" s="1" t="str">
        <f t="shared" ref="A273:A274" si="263">B273&amp;"_"&amp;TEXT(D273,"00")</f>
        <v>LP_CritBest_02</v>
      </c>
      <c r="B273" s="1" t="s">
        <v>262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J231*4.5/6</f>
        <v>0.7087500000000001</v>
      </c>
      <c r="M273" s="1" t="s">
        <v>534</v>
      </c>
      <c r="O273" s="7">
        <f t="shared" ref="O273:O274" ca="1" si="264">IF(NOT(ISBLANK(N273)),N273,
IF(ISBLANK(M273),"",
VLOOKUP(M273,OFFSET(INDIRECT("$A:$B"),0,MATCH(M$1&amp;"_Verify",INDIRECT("$1:$1"),0)-1),2,0)
))</f>
        <v>20</v>
      </c>
      <c r="S273" s="7" t="str">
        <f t="shared" ref="S273:S344" ca="1" si="265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63"/>
        <v>LP_CritBest_03</v>
      </c>
      <c r="B274" s="1" t="s">
        <v>262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>J232*4.5/6</f>
        <v>1.1137500000000002</v>
      </c>
      <c r="M274" s="1" t="s">
        <v>534</v>
      </c>
      <c r="O274" s="7">
        <f t="shared" ca="1" si="264"/>
        <v>20</v>
      </c>
      <c r="S274" s="7" t="str">
        <f t="shared" ca="1" si="265"/>
        <v/>
      </c>
    </row>
    <row r="275" spans="1:19" x14ac:dyDescent="0.3">
      <c r="A275" s="1" t="str">
        <f t="shared" ref="A275" si="266">B275&amp;"_"&amp;TEXT(D275,"00")</f>
        <v>LP_CritBest_04</v>
      </c>
      <c r="B275" s="1" t="s">
        <v>250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>J274</f>
        <v>1.1137500000000002</v>
      </c>
      <c r="M275" s="1" t="s">
        <v>832</v>
      </c>
      <c r="O275" s="7">
        <f t="shared" ref="O275" ca="1" si="267">IF(NOT(ISBLANK(N275)),N275,
IF(ISBLANK(M275),"",
VLOOKUP(M275,OFFSET(INDIRECT("$A:$B"),0,MATCH(M$1&amp;"_Verify",INDIRECT("$1:$1"),0)-1),2,0)
))</f>
        <v>20</v>
      </c>
      <c r="S275" s="7" t="str">
        <f t="shared" ref="S275" ca="1" si="268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ref="A276:A295" si="269">B276&amp;"_"&amp;TEXT(D276,"00")</f>
        <v>LP_MaxHp_01</v>
      </c>
      <c r="B276" s="1" t="s">
        <v>263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ref="J276:J297" si="270">J211*2.5/6</f>
        <v>6.25E-2</v>
      </c>
      <c r="M276" s="1" t="s">
        <v>162</v>
      </c>
      <c r="O276" s="7">
        <f t="shared" ref="O276:O419" ca="1" si="271">IF(NOT(ISBLANK(N276)),N276,
IF(ISBLANK(M276),"",
VLOOKUP(M276,OFFSET(INDIRECT("$A:$B"),0,MATCH(M$1&amp;"_Verify",INDIRECT("$1:$1"),0)-1),2,0)
))</f>
        <v>18</v>
      </c>
      <c r="S276" s="7" t="str">
        <f t="shared" ca="1" si="265"/>
        <v/>
      </c>
    </row>
    <row r="277" spans="1:19" x14ac:dyDescent="0.3">
      <c r="A277" s="1" t="str">
        <f t="shared" si="269"/>
        <v>LP_MaxHp_02</v>
      </c>
      <c r="B277" s="1" t="s">
        <v>263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70"/>
        <v>0.13125000000000001</v>
      </c>
      <c r="M277" s="1" t="s">
        <v>162</v>
      </c>
      <c r="O277" s="7">
        <f t="shared" ca="1" si="271"/>
        <v>18</v>
      </c>
      <c r="S277" s="7" t="str">
        <f t="shared" ca="1" si="265"/>
        <v/>
      </c>
    </row>
    <row r="278" spans="1:19" x14ac:dyDescent="0.3">
      <c r="A278" s="1" t="str">
        <f t="shared" si="269"/>
        <v>LP_MaxHp_03</v>
      </c>
      <c r="B278" s="1" t="s">
        <v>263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70"/>
        <v>0.20625000000000002</v>
      </c>
      <c r="M278" s="1" t="s">
        <v>162</v>
      </c>
      <c r="O278" s="7">
        <f t="shared" ca="1" si="271"/>
        <v>18</v>
      </c>
      <c r="S278" s="7" t="str">
        <f t="shared" ca="1" si="265"/>
        <v/>
      </c>
    </row>
    <row r="279" spans="1:19" x14ac:dyDescent="0.3">
      <c r="A279" s="1" t="str">
        <f t="shared" si="269"/>
        <v>LP_MaxHp_04</v>
      </c>
      <c r="B279" s="1" t="s">
        <v>263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70"/>
        <v>0.28749999999999998</v>
      </c>
      <c r="M279" s="1" t="s">
        <v>162</v>
      </c>
      <c r="O279" s="7">
        <f t="shared" ca="1" si="271"/>
        <v>18</v>
      </c>
      <c r="S279" s="7" t="str">
        <f t="shared" ca="1" si="265"/>
        <v/>
      </c>
    </row>
    <row r="280" spans="1:19" x14ac:dyDescent="0.3">
      <c r="A280" s="1" t="str">
        <f t="shared" si="269"/>
        <v>LP_MaxHp_05</v>
      </c>
      <c r="B280" s="1" t="s">
        <v>263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70"/>
        <v>0.375</v>
      </c>
      <c r="M280" s="1" t="s">
        <v>162</v>
      </c>
      <c r="O280" s="7">
        <f t="shared" ca="1" si="271"/>
        <v>18</v>
      </c>
      <c r="S280" s="7" t="str">
        <f t="shared" ca="1" si="265"/>
        <v/>
      </c>
    </row>
    <row r="281" spans="1:19" x14ac:dyDescent="0.3">
      <c r="A281" s="1" t="str">
        <f t="shared" si="269"/>
        <v>LP_MaxHp_06</v>
      </c>
      <c r="B281" s="1" t="s">
        <v>263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70"/>
        <v>0.46875</v>
      </c>
      <c r="M281" s="1" t="s">
        <v>162</v>
      </c>
      <c r="O281" s="7">
        <f t="shared" ca="1" si="271"/>
        <v>18</v>
      </c>
      <c r="S281" s="7" t="str">
        <f t="shared" ca="1" si="265"/>
        <v/>
      </c>
    </row>
    <row r="282" spans="1:19" x14ac:dyDescent="0.3">
      <c r="A282" s="1" t="str">
        <f t="shared" si="269"/>
        <v>LP_MaxHp_07</v>
      </c>
      <c r="B282" s="1" t="s">
        <v>263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70"/>
        <v>0.56875000000000009</v>
      </c>
      <c r="M282" s="1" t="s">
        <v>162</v>
      </c>
      <c r="O282" s="7">
        <f t="shared" ca="1" si="271"/>
        <v>18</v>
      </c>
      <c r="S282" s="7" t="str">
        <f t="shared" ca="1" si="265"/>
        <v/>
      </c>
    </row>
    <row r="283" spans="1:19" x14ac:dyDescent="0.3">
      <c r="A283" s="1" t="str">
        <f t="shared" si="269"/>
        <v>LP_MaxHp_08</v>
      </c>
      <c r="B283" s="1" t="s">
        <v>263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70"/>
        <v>0.67500000000000016</v>
      </c>
      <c r="M283" s="1" t="s">
        <v>162</v>
      </c>
      <c r="O283" s="7">
        <f t="shared" ca="1" si="271"/>
        <v>18</v>
      </c>
      <c r="S283" s="7" t="str">
        <f t="shared" ca="1" si="265"/>
        <v/>
      </c>
    </row>
    <row r="284" spans="1:19" x14ac:dyDescent="0.3">
      <c r="A284" s="1" t="str">
        <f t="shared" si="269"/>
        <v>LP_MaxHp_09</v>
      </c>
      <c r="B284" s="1" t="s">
        <v>263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70"/>
        <v>0.78749999999999998</v>
      </c>
      <c r="M284" s="1" t="s">
        <v>162</v>
      </c>
      <c r="O284" s="7">
        <f t="shared" ca="1" si="271"/>
        <v>18</v>
      </c>
      <c r="S284" s="7" t="str">
        <f t="shared" ca="1" si="265"/>
        <v/>
      </c>
    </row>
    <row r="285" spans="1:19" x14ac:dyDescent="0.3">
      <c r="A285" s="1" t="str">
        <f t="shared" si="269"/>
        <v>LP_MaxHpBetter_01</v>
      </c>
      <c r="B285" s="1" t="s">
        <v>264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70"/>
        <v>0.10416666666666667</v>
      </c>
      <c r="M285" s="1" t="s">
        <v>162</v>
      </c>
      <c r="O285" s="7">
        <f t="shared" ca="1" si="271"/>
        <v>18</v>
      </c>
      <c r="S285" s="7" t="str">
        <f t="shared" ca="1" si="265"/>
        <v/>
      </c>
    </row>
    <row r="286" spans="1:19" x14ac:dyDescent="0.3">
      <c r="A286" s="1" t="str">
        <f t="shared" si="269"/>
        <v>LP_MaxHpBetter_02</v>
      </c>
      <c r="B286" s="1" t="s">
        <v>264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70"/>
        <v>0.21875</v>
      </c>
      <c r="M286" s="1" t="s">
        <v>162</v>
      </c>
      <c r="O286" s="7">
        <f t="shared" ca="1" si="271"/>
        <v>18</v>
      </c>
      <c r="S286" s="7" t="str">
        <f t="shared" ca="1" si="265"/>
        <v/>
      </c>
    </row>
    <row r="287" spans="1:19" x14ac:dyDescent="0.3">
      <c r="A287" s="1" t="str">
        <f t="shared" si="269"/>
        <v>LP_MaxHpBetter_03</v>
      </c>
      <c r="B287" s="1" t="s">
        <v>264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70"/>
        <v>0.34375</v>
      </c>
      <c r="M287" s="1" t="s">
        <v>162</v>
      </c>
      <c r="O287" s="7">
        <f t="shared" ca="1" si="271"/>
        <v>18</v>
      </c>
      <c r="S287" s="7" t="str">
        <f t="shared" ca="1" si="265"/>
        <v/>
      </c>
    </row>
    <row r="288" spans="1:19" x14ac:dyDescent="0.3">
      <c r="A288" s="1" t="str">
        <f t="shared" si="269"/>
        <v>LP_MaxHpBetter_04</v>
      </c>
      <c r="B288" s="1" t="s">
        <v>264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0"/>
        <v>0.47916666666666669</v>
      </c>
      <c r="M288" s="1" t="s">
        <v>162</v>
      </c>
      <c r="O288" s="7">
        <f t="shared" ca="1" si="271"/>
        <v>18</v>
      </c>
      <c r="S288" s="7" t="str">
        <f t="shared" ca="1" si="265"/>
        <v/>
      </c>
    </row>
    <row r="289" spans="1:19" x14ac:dyDescent="0.3">
      <c r="A289" s="1" t="str">
        <f t="shared" si="269"/>
        <v>LP_MaxHpBetter_05</v>
      </c>
      <c r="B289" s="1" t="s">
        <v>264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0"/>
        <v>0.625</v>
      </c>
      <c r="M289" s="1" t="s">
        <v>162</v>
      </c>
      <c r="O289" s="7">
        <f t="shared" ca="1" si="271"/>
        <v>18</v>
      </c>
      <c r="S289" s="7" t="str">
        <f t="shared" ca="1" si="265"/>
        <v/>
      </c>
    </row>
    <row r="290" spans="1:19" x14ac:dyDescent="0.3">
      <c r="A290" s="1" t="str">
        <f t="shared" si="269"/>
        <v>LP_MaxHpBetter_06</v>
      </c>
      <c r="B290" s="1" t="s">
        <v>264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0.78125</v>
      </c>
      <c r="M290" s="1" t="s">
        <v>162</v>
      </c>
      <c r="O290" s="7">
        <f t="shared" ca="1" si="271"/>
        <v>18</v>
      </c>
      <c r="S290" s="7" t="str">
        <f t="shared" ca="1" si="265"/>
        <v/>
      </c>
    </row>
    <row r="291" spans="1:19" x14ac:dyDescent="0.3">
      <c r="A291" s="1" t="str">
        <f t="shared" si="269"/>
        <v>LP_MaxHpBetter_07</v>
      </c>
      <c r="B291" s="1" t="s">
        <v>264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0.94791666666666663</v>
      </c>
      <c r="M291" s="1" t="s">
        <v>162</v>
      </c>
      <c r="O291" s="7">
        <f t="shared" ca="1" si="271"/>
        <v>18</v>
      </c>
      <c r="S291" s="7" t="str">
        <f t="shared" ca="1" si="265"/>
        <v/>
      </c>
    </row>
    <row r="292" spans="1:19" x14ac:dyDescent="0.3">
      <c r="A292" s="1" t="str">
        <f t="shared" si="269"/>
        <v>LP_MaxHpBetter_08</v>
      </c>
      <c r="B292" s="1" t="s">
        <v>264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1.125</v>
      </c>
      <c r="M292" s="1" t="s">
        <v>162</v>
      </c>
      <c r="O292" s="7">
        <f t="shared" ca="1" si="271"/>
        <v>18</v>
      </c>
      <c r="S292" s="7" t="str">
        <f t="shared" ca="1" si="265"/>
        <v/>
      </c>
    </row>
    <row r="293" spans="1:19" x14ac:dyDescent="0.3">
      <c r="A293" s="1" t="str">
        <f t="shared" si="269"/>
        <v>LP_MaxHpBetter_09</v>
      </c>
      <c r="B293" s="1" t="s">
        <v>264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1.3125</v>
      </c>
      <c r="M293" s="1" t="s">
        <v>162</v>
      </c>
      <c r="O293" s="7">
        <f t="shared" ca="1" si="271"/>
        <v>18</v>
      </c>
      <c r="S293" s="7" t="str">
        <f t="shared" ca="1" si="265"/>
        <v/>
      </c>
    </row>
    <row r="294" spans="1:19" x14ac:dyDescent="0.3">
      <c r="A294" s="1" t="str">
        <f t="shared" ref="A294" si="272">B294&amp;"_"&amp;TEXT(D294,"00")</f>
        <v>LP_MaxHpBetter_10</v>
      </c>
      <c r="B294" s="1" t="s">
        <v>252</v>
      </c>
      <c r="C294" s="1" t="str">
        <f>IF(ISERROR(VLOOKUP(B294,AffectorValueTable!$A:$A,1,0)),"어펙터밸류없음","")</f>
        <v/>
      </c>
      <c r="D294" s="1">
        <v>10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0"/>
        <v>1.3125</v>
      </c>
      <c r="M294" s="1" t="s">
        <v>162</v>
      </c>
      <c r="O294" s="7">
        <f t="shared" ref="O294" ca="1" si="273">IF(NOT(ISBLANK(N294)),N294,
IF(ISBLANK(M294),"",
VLOOKUP(M294,OFFSET(INDIRECT("$A:$B"),0,MATCH(M$1&amp;"_Verify",INDIRECT("$1:$1"),0)-1),2,0)
))</f>
        <v>18</v>
      </c>
      <c r="S294" s="7" t="str">
        <f t="shared" ref="S294" ca="1" si="274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69"/>
        <v>LP_MaxHpBest_01</v>
      </c>
      <c r="B295" s="1" t="s">
        <v>265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0"/>
        <v>0.1875</v>
      </c>
      <c r="M295" s="1" t="s">
        <v>162</v>
      </c>
      <c r="O295" s="7">
        <f t="shared" ca="1" si="271"/>
        <v>18</v>
      </c>
      <c r="S295" s="7" t="str">
        <f t="shared" ca="1" si="265"/>
        <v/>
      </c>
    </row>
    <row r="296" spans="1:19" x14ac:dyDescent="0.3">
      <c r="A296" s="1" t="str">
        <f t="shared" ref="A296:A345" si="275">B296&amp;"_"&amp;TEXT(D296,"00")</f>
        <v>LP_MaxHpBest_02</v>
      </c>
      <c r="B296" s="1" t="s">
        <v>265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0"/>
        <v>0.39375000000000004</v>
      </c>
      <c r="M296" s="1" t="s">
        <v>162</v>
      </c>
      <c r="O296" s="7">
        <f t="shared" ca="1" si="271"/>
        <v>18</v>
      </c>
      <c r="S296" s="7" t="str">
        <f t="shared" ca="1" si="265"/>
        <v/>
      </c>
    </row>
    <row r="297" spans="1:19" x14ac:dyDescent="0.3">
      <c r="A297" s="1" t="str">
        <f t="shared" si="275"/>
        <v>LP_MaxHpBest_03</v>
      </c>
      <c r="B297" s="1" t="s">
        <v>265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0"/>
        <v>0.61875000000000013</v>
      </c>
      <c r="M297" s="1" t="s">
        <v>162</v>
      </c>
      <c r="O297" s="7">
        <f t="shared" ca="1" si="271"/>
        <v>18</v>
      </c>
      <c r="S297" s="7" t="str">
        <f t="shared" ca="1" si="265"/>
        <v/>
      </c>
    </row>
    <row r="298" spans="1:19" x14ac:dyDescent="0.3">
      <c r="A298" s="1" t="str">
        <f t="shared" si="275"/>
        <v>LP_MaxHpBest_04</v>
      </c>
      <c r="B298" s="1" t="s">
        <v>265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0.86249999999999993</v>
      </c>
      <c r="M298" s="1" t="s">
        <v>162</v>
      </c>
      <c r="O298" s="7">
        <f t="shared" ca="1" si="271"/>
        <v>18</v>
      </c>
      <c r="S298" s="7" t="str">
        <f t="shared" ca="1" si="265"/>
        <v/>
      </c>
    </row>
    <row r="299" spans="1:19" x14ac:dyDescent="0.3">
      <c r="A299" s="1" t="str">
        <f t="shared" si="275"/>
        <v>LP_MaxHpBest_05</v>
      </c>
      <c r="B299" s="1" t="s">
        <v>265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1.125</v>
      </c>
      <c r="M299" s="1" t="s">
        <v>162</v>
      </c>
      <c r="O299" s="7">
        <f t="shared" ca="1" si="271"/>
        <v>18</v>
      </c>
      <c r="S299" s="7" t="str">
        <f t="shared" ca="1" si="265"/>
        <v/>
      </c>
    </row>
    <row r="300" spans="1:19" x14ac:dyDescent="0.3">
      <c r="A300" s="1" t="str">
        <f t="shared" ref="A300:A305" si="276">B300&amp;"_"&amp;TEXT(D300,"00")</f>
        <v>LP_MaxHpBest_06</v>
      </c>
      <c r="B300" s="1" t="s">
        <v>253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1.125</v>
      </c>
      <c r="M300" s="1" t="s">
        <v>162</v>
      </c>
      <c r="O300" s="7">
        <f t="shared" ref="O300:O305" ca="1" si="277">IF(NOT(ISBLANK(N300)),N300,
IF(ISBLANK(M300),"",
VLOOKUP(M300,OFFSET(INDIRECT("$A:$B"),0,MATCH(M$1&amp;"_Verify",INDIRECT("$1:$1"),0)-1),2,0)
))</f>
        <v>18</v>
      </c>
      <c r="S300" s="7" t="str">
        <f t="shared" ref="S300:S305" ca="1" si="278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276"/>
        <v>LP_MaxHpPowerSource_01</v>
      </c>
      <c r="B301" s="1" t="s">
        <v>915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ref="J301:J305" si="279">J211*2.5/8</f>
        <v>4.6875E-2</v>
      </c>
      <c r="M301" s="1" t="s">
        <v>162</v>
      </c>
      <c r="O301" s="7">
        <f t="shared" ca="1" si="277"/>
        <v>18</v>
      </c>
      <c r="S301" s="7" t="str">
        <f t="shared" ca="1" si="278"/>
        <v/>
      </c>
    </row>
    <row r="302" spans="1:19" x14ac:dyDescent="0.3">
      <c r="A302" s="1" t="str">
        <f t="shared" si="276"/>
        <v>LP_MaxHpPowerSource_02</v>
      </c>
      <c r="B302" s="1" t="s">
        <v>915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9"/>
        <v>9.8437499999999997E-2</v>
      </c>
      <c r="M302" s="1" t="s">
        <v>162</v>
      </c>
      <c r="O302" s="7">
        <f t="shared" ca="1" si="277"/>
        <v>18</v>
      </c>
      <c r="S302" s="7" t="str">
        <f t="shared" ca="1" si="278"/>
        <v/>
      </c>
    </row>
    <row r="303" spans="1:19" x14ac:dyDescent="0.3">
      <c r="A303" s="1" t="str">
        <f t="shared" si="276"/>
        <v>LP_MaxHpPowerSource_03</v>
      </c>
      <c r="B303" s="1" t="s">
        <v>915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9"/>
        <v>0.15468750000000001</v>
      </c>
      <c r="M303" s="1" t="s">
        <v>162</v>
      </c>
      <c r="O303" s="7">
        <f t="shared" ca="1" si="277"/>
        <v>18</v>
      </c>
      <c r="S303" s="7" t="str">
        <f t="shared" ca="1" si="278"/>
        <v/>
      </c>
    </row>
    <row r="304" spans="1:19" x14ac:dyDescent="0.3">
      <c r="A304" s="1" t="str">
        <f t="shared" si="276"/>
        <v>LP_MaxHpPowerSource_04</v>
      </c>
      <c r="B304" s="1" t="s">
        <v>915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9"/>
        <v>0.21562499999999998</v>
      </c>
      <c r="M304" s="1" t="s">
        <v>162</v>
      </c>
      <c r="O304" s="7">
        <f t="shared" ca="1" si="277"/>
        <v>18</v>
      </c>
      <c r="S304" s="7" t="str">
        <f t="shared" ca="1" si="278"/>
        <v/>
      </c>
    </row>
    <row r="305" spans="1:19" x14ac:dyDescent="0.3">
      <c r="A305" s="1" t="str">
        <f t="shared" si="276"/>
        <v>LP_MaxHpPowerSource_05</v>
      </c>
      <c r="B305" s="1" t="s">
        <v>915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9"/>
        <v>0.28125</v>
      </c>
      <c r="M305" s="1" t="s">
        <v>162</v>
      </c>
      <c r="O305" s="7">
        <f t="shared" ca="1" si="277"/>
        <v>18</v>
      </c>
      <c r="S305" s="7" t="str">
        <f t="shared" ca="1" si="278"/>
        <v/>
      </c>
    </row>
    <row r="306" spans="1:19" x14ac:dyDescent="0.3">
      <c r="A306" s="1" t="str">
        <f t="shared" si="275"/>
        <v>LP_ReduceDmgProjectile_01</v>
      </c>
      <c r="B306" s="1" t="s">
        <v>266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ref="J306:J323" si="280">J211*4/6</f>
        <v>9.9999999999999992E-2</v>
      </c>
      <c r="O306" s="7" t="str">
        <f t="shared" ca="1" si="271"/>
        <v/>
      </c>
      <c r="S306" s="7" t="str">
        <f t="shared" ca="1" si="265"/>
        <v/>
      </c>
    </row>
    <row r="307" spans="1:19" x14ac:dyDescent="0.3">
      <c r="A307" s="1" t="str">
        <f t="shared" si="275"/>
        <v>LP_ReduceDmgProjectile_02</v>
      </c>
      <c r="B307" s="1" t="s">
        <v>266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80"/>
        <v>0.21</v>
      </c>
      <c r="O307" s="7" t="str">
        <f t="shared" ca="1" si="271"/>
        <v/>
      </c>
      <c r="S307" s="7" t="str">
        <f t="shared" ca="1" si="265"/>
        <v/>
      </c>
    </row>
    <row r="308" spans="1:19" x14ac:dyDescent="0.3">
      <c r="A308" s="1" t="str">
        <f t="shared" si="275"/>
        <v>LP_ReduceDmgProjectile_03</v>
      </c>
      <c r="B308" s="1" t="s">
        <v>266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80"/>
        <v>0.33</v>
      </c>
      <c r="O308" s="7" t="str">
        <f t="shared" ca="1" si="271"/>
        <v/>
      </c>
      <c r="S308" s="7" t="str">
        <f t="shared" ca="1" si="265"/>
        <v/>
      </c>
    </row>
    <row r="309" spans="1:19" x14ac:dyDescent="0.3">
      <c r="A309" s="1" t="str">
        <f t="shared" si="275"/>
        <v>LP_ReduceDmgProjectile_04</v>
      </c>
      <c r="B309" s="1" t="s">
        <v>266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80"/>
        <v>0.45999999999999996</v>
      </c>
      <c r="O309" s="7" t="str">
        <f t="shared" ca="1" si="271"/>
        <v/>
      </c>
      <c r="S309" s="7" t="str">
        <f t="shared" ca="1" si="265"/>
        <v/>
      </c>
    </row>
    <row r="310" spans="1:19" x14ac:dyDescent="0.3">
      <c r="A310" s="1" t="str">
        <f t="shared" ref="A310:A313" si="281">B310&amp;"_"&amp;TEXT(D310,"00")</f>
        <v>LP_ReduceDmgProjectile_05</v>
      </c>
      <c r="B310" s="1" t="s">
        <v>266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80"/>
        <v>0.6</v>
      </c>
      <c r="O310" s="7" t="str">
        <f t="shared" ca="1" si="271"/>
        <v/>
      </c>
      <c r="S310" s="7" t="str">
        <f t="shared" ca="1" si="265"/>
        <v/>
      </c>
    </row>
    <row r="311" spans="1:19" x14ac:dyDescent="0.3">
      <c r="A311" s="1" t="str">
        <f t="shared" si="281"/>
        <v>LP_ReduceDmgProjectile_06</v>
      </c>
      <c r="B311" s="1" t="s">
        <v>266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80"/>
        <v>0.75</v>
      </c>
      <c r="O311" s="7" t="str">
        <f t="shared" ca="1" si="271"/>
        <v/>
      </c>
      <c r="S311" s="7" t="str">
        <f t="shared" ca="1" si="265"/>
        <v/>
      </c>
    </row>
    <row r="312" spans="1:19" x14ac:dyDescent="0.3">
      <c r="A312" s="1" t="str">
        <f t="shared" si="281"/>
        <v>LP_ReduceDmgProjectile_07</v>
      </c>
      <c r="B312" s="1" t="s">
        <v>266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80"/>
        <v>0.91000000000000014</v>
      </c>
      <c r="O312" s="7" t="str">
        <f t="shared" ca="1" si="271"/>
        <v/>
      </c>
      <c r="S312" s="7" t="str">
        <f t="shared" ca="1" si="265"/>
        <v/>
      </c>
    </row>
    <row r="313" spans="1:19" x14ac:dyDescent="0.3">
      <c r="A313" s="1" t="str">
        <f t="shared" si="281"/>
        <v>LP_ReduceDmgProjectile_08</v>
      </c>
      <c r="B313" s="1" t="s">
        <v>266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80"/>
        <v>1.08</v>
      </c>
      <c r="O313" s="7" t="str">
        <f t="shared" ca="1" si="271"/>
        <v/>
      </c>
      <c r="S313" s="7" t="str">
        <f t="shared" ca="1" si="265"/>
        <v/>
      </c>
    </row>
    <row r="314" spans="1:19" x14ac:dyDescent="0.3">
      <c r="A314" s="1" t="str">
        <f t="shared" ref="A314:A336" si="282">B314&amp;"_"&amp;TEXT(D314,"00")</f>
        <v>LP_ReduceDmgProjectile_09</v>
      </c>
      <c r="B314" s="1" t="s">
        <v>266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80"/>
        <v>1.26</v>
      </c>
      <c r="O314" s="7" t="str">
        <f t="shared" ca="1" si="271"/>
        <v/>
      </c>
      <c r="S314" s="7" t="str">
        <f t="shared" ca="1" si="265"/>
        <v/>
      </c>
    </row>
    <row r="315" spans="1:19" x14ac:dyDescent="0.3">
      <c r="A315" s="1" t="str">
        <f t="shared" si="282"/>
        <v>LP_ReduceDmgProjectileBetter_01</v>
      </c>
      <c r="B315" s="1" t="s">
        <v>490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80"/>
        <v>0.16666666666666666</v>
      </c>
      <c r="O315" s="7" t="str">
        <f t="shared" ref="O315:O336" ca="1" si="283">IF(NOT(ISBLANK(N315)),N315,
IF(ISBLANK(M315),"",
VLOOKUP(M315,OFFSET(INDIRECT("$A:$B"),0,MATCH(M$1&amp;"_Verify",INDIRECT("$1:$1"),0)-1),2,0)
))</f>
        <v/>
      </c>
      <c r="S315" s="7" t="str">
        <f t="shared" ca="1" si="265"/>
        <v/>
      </c>
    </row>
    <row r="316" spans="1:19" x14ac:dyDescent="0.3">
      <c r="A316" s="1" t="str">
        <f t="shared" si="282"/>
        <v>LP_ReduceDmgProjectileBetter_02</v>
      </c>
      <c r="B316" s="1" t="s">
        <v>490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80"/>
        <v>0.35000000000000003</v>
      </c>
      <c r="O316" s="7" t="str">
        <f t="shared" ca="1" si="283"/>
        <v/>
      </c>
      <c r="S316" s="7" t="str">
        <f t="shared" ca="1" si="265"/>
        <v/>
      </c>
    </row>
    <row r="317" spans="1:19" x14ac:dyDescent="0.3">
      <c r="A317" s="1" t="str">
        <f t="shared" si="282"/>
        <v>LP_ReduceDmgProjectileBetter_03</v>
      </c>
      <c r="B317" s="1" t="s">
        <v>490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80"/>
        <v>0.55000000000000004</v>
      </c>
      <c r="O317" s="7" t="str">
        <f t="shared" ca="1" si="283"/>
        <v/>
      </c>
      <c r="S317" s="7" t="str">
        <f t="shared" ca="1" si="265"/>
        <v/>
      </c>
    </row>
    <row r="318" spans="1:19" x14ac:dyDescent="0.3">
      <c r="A318" s="1" t="str">
        <f t="shared" si="282"/>
        <v>LP_ReduceDmgProjectileBetter_04</v>
      </c>
      <c r="B318" s="1" t="s">
        <v>490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80"/>
        <v>0.76666666666666661</v>
      </c>
      <c r="O318" s="7" t="str">
        <f t="shared" ca="1" si="283"/>
        <v/>
      </c>
      <c r="S318" s="7" t="str">
        <f t="shared" ca="1" si="265"/>
        <v/>
      </c>
    </row>
    <row r="319" spans="1:19" x14ac:dyDescent="0.3">
      <c r="A319" s="1" t="str">
        <f t="shared" ref="A319:A323" si="284">B319&amp;"_"&amp;TEXT(D319,"00")</f>
        <v>LP_ReduceDmgProjectileBetter_05</v>
      </c>
      <c r="B319" s="1" t="s">
        <v>490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80"/>
        <v>1</v>
      </c>
      <c r="O319" s="7" t="str">
        <f t="shared" ref="O319:O323" ca="1" si="285">IF(NOT(ISBLANK(N319)),N319,
IF(ISBLANK(M319),"",
VLOOKUP(M319,OFFSET(INDIRECT("$A:$B"),0,MATCH(M$1&amp;"_Verify",INDIRECT("$1:$1"),0)-1),2,0)
))</f>
        <v/>
      </c>
      <c r="S319" s="7" t="str">
        <f t="shared" ca="1" si="265"/>
        <v/>
      </c>
    </row>
    <row r="320" spans="1:19" x14ac:dyDescent="0.3">
      <c r="A320" s="1" t="str">
        <f t="shared" si="284"/>
        <v>LP_ReduceDmgProjectileBetter_06</v>
      </c>
      <c r="B320" s="1" t="s">
        <v>490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80"/>
        <v>1.25</v>
      </c>
      <c r="O320" s="7" t="str">
        <f t="shared" ca="1" si="285"/>
        <v/>
      </c>
      <c r="S320" s="7" t="str">
        <f t="shared" ca="1" si="265"/>
        <v/>
      </c>
    </row>
    <row r="321" spans="1:19" x14ac:dyDescent="0.3">
      <c r="A321" s="1" t="str">
        <f t="shared" si="284"/>
        <v>LP_ReduceDmgProjectileBetter_07</v>
      </c>
      <c r="B321" s="1" t="s">
        <v>490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80"/>
        <v>1.5166666666666666</v>
      </c>
      <c r="O321" s="7" t="str">
        <f t="shared" ca="1" si="285"/>
        <v/>
      </c>
      <c r="S321" s="7" t="str">
        <f t="shared" ca="1" si="265"/>
        <v/>
      </c>
    </row>
    <row r="322" spans="1:19" x14ac:dyDescent="0.3">
      <c r="A322" s="1" t="str">
        <f t="shared" si="284"/>
        <v>LP_ReduceDmgProjectileBetter_08</v>
      </c>
      <c r="B322" s="1" t="s">
        <v>490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80"/>
        <v>1.8</v>
      </c>
      <c r="O322" s="7" t="str">
        <f t="shared" ca="1" si="285"/>
        <v/>
      </c>
      <c r="S322" s="7" t="str">
        <f t="shared" ca="1" si="265"/>
        <v/>
      </c>
    </row>
    <row r="323" spans="1:19" x14ac:dyDescent="0.3">
      <c r="A323" s="1" t="str">
        <f t="shared" si="284"/>
        <v>LP_ReduceDmgProjectileBetter_09</v>
      </c>
      <c r="B323" s="1" t="s">
        <v>490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80"/>
        <v>2.1</v>
      </c>
      <c r="O323" s="7" t="str">
        <f t="shared" ca="1" si="285"/>
        <v/>
      </c>
      <c r="S323" s="7" t="str">
        <f t="shared" ca="1" si="265"/>
        <v/>
      </c>
    </row>
    <row r="324" spans="1:19" x14ac:dyDescent="0.3">
      <c r="A324" s="1" t="str">
        <f t="shared" si="282"/>
        <v>LP_ReduceDmgMelee_01</v>
      </c>
      <c r="B324" s="1" t="s">
        <v>491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41" si="286">J211*4/6*1.5</f>
        <v>0.15</v>
      </c>
      <c r="O324" s="7" t="str">
        <f t="shared" ca="1" si="283"/>
        <v/>
      </c>
      <c r="S324" s="7" t="str">
        <f t="shared" ca="1" si="265"/>
        <v/>
      </c>
    </row>
    <row r="325" spans="1:19" x14ac:dyDescent="0.3">
      <c r="A325" s="1" t="str">
        <f t="shared" si="282"/>
        <v>LP_ReduceDmgMelee_02</v>
      </c>
      <c r="B325" s="1" t="s">
        <v>491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6"/>
        <v>0.315</v>
      </c>
      <c r="O325" s="7" t="str">
        <f t="shared" ca="1" si="283"/>
        <v/>
      </c>
      <c r="S325" s="7" t="str">
        <f t="shared" ca="1" si="265"/>
        <v/>
      </c>
    </row>
    <row r="326" spans="1:19" x14ac:dyDescent="0.3">
      <c r="A326" s="1" t="str">
        <f t="shared" si="282"/>
        <v>LP_ReduceDmgMelee_03</v>
      </c>
      <c r="B326" s="1" t="s">
        <v>491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6"/>
        <v>0.495</v>
      </c>
      <c r="O326" s="7" t="str">
        <f t="shared" ca="1" si="283"/>
        <v/>
      </c>
      <c r="S326" s="7" t="str">
        <f t="shared" ca="1" si="265"/>
        <v/>
      </c>
    </row>
    <row r="327" spans="1:19" x14ac:dyDescent="0.3">
      <c r="A327" s="1" t="str">
        <f t="shared" si="282"/>
        <v>LP_ReduceDmgMelee_04</v>
      </c>
      <c r="B327" s="1" t="s">
        <v>491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6"/>
        <v>0.69</v>
      </c>
      <c r="O327" s="7" t="str">
        <f t="shared" ca="1" si="283"/>
        <v/>
      </c>
      <c r="S327" s="7" t="str">
        <f t="shared" ca="1" si="265"/>
        <v/>
      </c>
    </row>
    <row r="328" spans="1:19" x14ac:dyDescent="0.3">
      <c r="A328" s="1" t="str">
        <f t="shared" si="282"/>
        <v>LP_ReduceDmgMelee_05</v>
      </c>
      <c r="B328" s="1" t="s">
        <v>491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6"/>
        <v>0.89999999999999991</v>
      </c>
      <c r="O328" s="7" t="str">
        <f t="shared" ca="1" si="283"/>
        <v/>
      </c>
      <c r="S328" s="7" t="str">
        <f t="shared" ca="1" si="265"/>
        <v/>
      </c>
    </row>
    <row r="329" spans="1:19" x14ac:dyDescent="0.3">
      <c r="A329" s="1" t="str">
        <f t="shared" si="282"/>
        <v>LP_ReduceDmgMelee_06</v>
      </c>
      <c r="B329" s="1" t="s">
        <v>491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6"/>
        <v>1.125</v>
      </c>
      <c r="O329" s="7" t="str">
        <f t="shared" ca="1" si="283"/>
        <v/>
      </c>
      <c r="S329" s="7" t="str">
        <f t="shared" ca="1" si="265"/>
        <v/>
      </c>
    </row>
    <row r="330" spans="1:19" x14ac:dyDescent="0.3">
      <c r="A330" s="1" t="str">
        <f t="shared" si="282"/>
        <v>LP_ReduceDmgMelee_07</v>
      </c>
      <c r="B330" s="1" t="s">
        <v>491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6"/>
        <v>1.3650000000000002</v>
      </c>
      <c r="O330" s="7" t="str">
        <f t="shared" ca="1" si="283"/>
        <v/>
      </c>
      <c r="S330" s="7" t="str">
        <f t="shared" ca="1" si="265"/>
        <v/>
      </c>
    </row>
    <row r="331" spans="1:19" x14ac:dyDescent="0.3">
      <c r="A331" s="1" t="str">
        <f t="shared" si="282"/>
        <v>LP_ReduceDmgMelee_08</v>
      </c>
      <c r="B331" s="1" t="s">
        <v>491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6"/>
        <v>1.62</v>
      </c>
      <c r="O331" s="7" t="str">
        <f t="shared" ca="1" si="283"/>
        <v/>
      </c>
      <c r="S331" s="7" t="str">
        <f t="shared" ca="1" si="265"/>
        <v/>
      </c>
    </row>
    <row r="332" spans="1:19" x14ac:dyDescent="0.3">
      <c r="A332" s="1" t="str">
        <f t="shared" si="282"/>
        <v>LP_ReduceDmgMelee_09</v>
      </c>
      <c r="B332" s="1" t="s">
        <v>491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6"/>
        <v>1.8900000000000001</v>
      </c>
      <c r="O332" s="7" t="str">
        <f t="shared" ca="1" si="283"/>
        <v/>
      </c>
      <c r="S332" s="7" t="str">
        <f t="shared" ca="1" si="265"/>
        <v/>
      </c>
    </row>
    <row r="333" spans="1:19" x14ac:dyDescent="0.3">
      <c r="A333" s="1" t="str">
        <f t="shared" si="282"/>
        <v>LP_ReduceDmgMeleeBetter_01</v>
      </c>
      <c r="B333" s="1" t="s">
        <v>493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6"/>
        <v>0.25</v>
      </c>
      <c r="O333" s="7" t="str">
        <f t="shared" ca="1" si="283"/>
        <v/>
      </c>
      <c r="S333" s="7" t="str">
        <f t="shared" ca="1" si="265"/>
        <v/>
      </c>
    </row>
    <row r="334" spans="1:19" x14ac:dyDescent="0.3">
      <c r="A334" s="1" t="str">
        <f t="shared" si="282"/>
        <v>LP_ReduceDmgMeleeBetter_02</v>
      </c>
      <c r="B334" s="1" t="s">
        <v>493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6"/>
        <v>0.52500000000000002</v>
      </c>
      <c r="O334" s="7" t="str">
        <f t="shared" ca="1" si="283"/>
        <v/>
      </c>
      <c r="S334" s="7" t="str">
        <f t="shared" ca="1" si="265"/>
        <v/>
      </c>
    </row>
    <row r="335" spans="1:19" x14ac:dyDescent="0.3">
      <c r="A335" s="1" t="str">
        <f t="shared" si="282"/>
        <v>LP_ReduceDmgMeleeBetter_03</v>
      </c>
      <c r="B335" s="1" t="s">
        <v>493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6"/>
        <v>0.82500000000000007</v>
      </c>
      <c r="O335" s="7" t="str">
        <f t="shared" ca="1" si="283"/>
        <v/>
      </c>
      <c r="S335" s="7" t="str">
        <f t="shared" ca="1" si="265"/>
        <v/>
      </c>
    </row>
    <row r="336" spans="1:19" x14ac:dyDescent="0.3">
      <c r="A336" s="1" t="str">
        <f t="shared" si="282"/>
        <v>LP_ReduceDmgMeleeBetter_04</v>
      </c>
      <c r="B336" s="1" t="s">
        <v>493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6"/>
        <v>1.1499999999999999</v>
      </c>
      <c r="O336" s="7" t="str">
        <f t="shared" ca="1" si="283"/>
        <v/>
      </c>
      <c r="S336" s="7" t="str">
        <f t="shared" ca="1" si="265"/>
        <v/>
      </c>
    </row>
    <row r="337" spans="1:19" x14ac:dyDescent="0.3">
      <c r="A337" s="1" t="str">
        <f t="shared" ref="A337:A341" si="287">B337&amp;"_"&amp;TEXT(D337,"00")</f>
        <v>LP_ReduceDmgMeleeBetter_05</v>
      </c>
      <c r="B337" s="1" t="s">
        <v>493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6"/>
        <v>1.5</v>
      </c>
      <c r="O337" s="7" t="str">
        <f t="shared" ref="O337:O341" ca="1" si="288">IF(NOT(ISBLANK(N337)),N337,
IF(ISBLANK(M337),"",
VLOOKUP(M337,OFFSET(INDIRECT("$A:$B"),0,MATCH(M$1&amp;"_Verify",INDIRECT("$1:$1"),0)-1),2,0)
))</f>
        <v/>
      </c>
      <c r="S337" s="7" t="str">
        <f t="shared" ca="1" si="265"/>
        <v/>
      </c>
    </row>
    <row r="338" spans="1:19" x14ac:dyDescent="0.3">
      <c r="A338" s="1" t="str">
        <f t="shared" si="287"/>
        <v>LP_ReduceDmgMeleeBetter_06</v>
      </c>
      <c r="B338" s="1" t="s">
        <v>493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6"/>
        <v>1.875</v>
      </c>
      <c r="O338" s="7" t="str">
        <f t="shared" ca="1" si="288"/>
        <v/>
      </c>
      <c r="S338" s="7" t="str">
        <f t="shared" ca="1" si="265"/>
        <v/>
      </c>
    </row>
    <row r="339" spans="1:19" x14ac:dyDescent="0.3">
      <c r="A339" s="1" t="str">
        <f t="shared" si="287"/>
        <v>LP_ReduceDmgMeleeBetter_07</v>
      </c>
      <c r="B339" s="1" t="s">
        <v>493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6"/>
        <v>2.2749999999999999</v>
      </c>
      <c r="O339" s="7" t="str">
        <f t="shared" ca="1" si="288"/>
        <v/>
      </c>
      <c r="S339" s="7" t="str">
        <f t="shared" ca="1" si="265"/>
        <v/>
      </c>
    </row>
    <row r="340" spans="1:19" x14ac:dyDescent="0.3">
      <c r="A340" s="1" t="str">
        <f t="shared" si="287"/>
        <v>LP_ReduceDmgMeleeBetter_08</v>
      </c>
      <c r="B340" s="1" t="s">
        <v>493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6"/>
        <v>2.7</v>
      </c>
      <c r="O340" s="7" t="str">
        <f t="shared" ca="1" si="288"/>
        <v/>
      </c>
      <c r="S340" s="7" t="str">
        <f t="shared" ca="1" si="265"/>
        <v/>
      </c>
    </row>
    <row r="341" spans="1:19" x14ac:dyDescent="0.3">
      <c r="A341" s="1" t="str">
        <f t="shared" si="287"/>
        <v>LP_ReduceDmgMeleeBetter_09</v>
      </c>
      <c r="B341" s="1" t="s">
        <v>493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6"/>
        <v>3.1500000000000004</v>
      </c>
      <c r="O341" s="7" t="str">
        <f t="shared" ca="1" si="288"/>
        <v/>
      </c>
      <c r="S341" s="7" t="str">
        <f t="shared" ca="1" si="265"/>
        <v/>
      </c>
    </row>
    <row r="342" spans="1:19" x14ac:dyDescent="0.3">
      <c r="A342" s="1" t="str">
        <f t="shared" si="275"/>
        <v>LP_ReduceDmgClose_01</v>
      </c>
      <c r="B342" s="1" t="s">
        <v>267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ref="K342:K359" si="289">J211*4/6*3</f>
        <v>0.3</v>
      </c>
      <c r="O342" s="7" t="str">
        <f t="shared" ca="1" si="271"/>
        <v/>
      </c>
      <c r="S342" s="7" t="str">
        <f t="shared" ca="1" si="265"/>
        <v/>
      </c>
    </row>
    <row r="343" spans="1:19" x14ac:dyDescent="0.3">
      <c r="A343" s="1" t="str">
        <f t="shared" si="275"/>
        <v>LP_ReduceDmgClose_02</v>
      </c>
      <c r="B343" s="1" t="s">
        <v>267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9"/>
        <v>0.63</v>
      </c>
      <c r="O343" s="7" t="str">
        <f t="shared" ca="1" si="271"/>
        <v/>
      </c>
      <c r="S343" s="7" t="str">
        <f t="shared" ca="1" si="265"/>
        <v/>
      </c>
    </row>
    <row r="344" spans="1:19" x14ac:dyDescent="0.3">
      <c r="A344" s="1" t="str">
        <f t="shared" si="275"/>
        <v>LP_ReduceDmgClose_03</v>
      </c>
      <c r="B344" s="1" t="s">
        <v>267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9"/>
        <v>0.99</v>
      </c>
      <c r="O344" s="7" t="str">
        <f t="shared" ca="1" si="271"/>
        <v/>
      </c>
      <c r="S344" s="7" t="str">
        <f t="shared" ca="1" si="265"/>
        <v/>
      </c>
    </row>
    <row r="345" spans="1:19" x14ac:dyDescent="0.3">
      <c r="A345" s="1" t="str">
        <f t="shared" si="275"/>
        <v>LP_ReduceDmgClose_04</v>
      </c>
      <c r="B345" s="1" t="s">
        <v>267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9"/>
        <v>1.38</v>
      </c>
      <c r="O345" s="7" t="str">
        <f t="shared" ca="1" si="271"/>
        <v/>
      </c>
      <c r="S345" s="7" t="str">
        <f t="shared" ref="S345:S388" ca="1" si="290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ref="A346:A363" si="291">B346&amp;"_"&amp;TEXT(D346,"00")</f>
        <v>LP_ReduceDmgClose_05</v>
      </c>
      <c r="B346" s="1" t="s">
        <v>267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9"/>
        <v>1.7999999999999998</v>
      </c>
      <c r="O346" s="7" t="str">
        <f t="shared" ca="1" si="271"/>
        <v/>
      </c>
      <c r="S346" s="7" t="str">
        <f t="shared" ca="1" si="290"/>
        <v/>
      </c>
    </row>
    <row r="347" spans="1:19" x14ac:dyDescent="0.3">
      <c r="A347" s="1" t="str">
        <f t="shared" si="291"/>
        <v>LP_ReduceDmgClose_06</v>
      </c>
      <c r="B347" s="1" t="s">
        <v>267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9"/>
        <v>2.25</v>
      </c>
      <c r="O347" s="7" t="str">
        <f t="shared" ca="1" si="271"/>
        <v/>
      </c>
      <c r="S347" s="7" t="str">
        <f t="shared" ca="1" si="290"/>
        <v/>
      </c>
    </row>
    <row r="348" spans="1:19" x14ac:dyDescent="0.3">
      <c r="A348" s="1" t="str">
        <f t="shared" si="291"/>
        <v>LP_ReduceDmgClose_07</v>
      </c>
      <c r="B348" s="1" t="s">
        <v>267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9"/>
        <v>2.7300000000000004</v>
      </c>
      <c r="O348" s="7" t="str">
        <f t="shared" ca="1" si="271"/>
        <v/>
      </c>
      <c r="S348" s="7" t="str">
        <f t="shared" ca="1" si="290"/>
        <v/>
      </c>
    </row>
    <row r="349" spans="1:19" x14ac:dyDescent="0.3">
      <c r="A349" s="1" t="str">
        <f t="shared" si="291"/>
        <v>LP_ReduceDmgClose_08</v>
      </c>
      <c r="B349" s="1" t="s">
        <v>267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9"/>
        <v>3.24</v>
      </c>
      <c r="O349" s="7" t="str">
        <f t="shared" ca="1" si="271"/>
        <v/>
      </c>
      <c r="S349" s="7" t="str">
        <f t="shared" ca="1" si="290"/>
        <v/>
      </c>
    </row>
    <row r="350" spans="1:19" x14ac:dyDescent="0.3">
      <c r="A350" s="1" t="str">
        <f t="shared" si="291"/>
        <v>LP_ReduceDmgClose_09</v>
      </c>
      <c r="B350" s="1" t="s">
        <v>267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9"/>
        <v>3.7800000000000002</v>
      </c>
      <c r="O350" s="7" t="str">
        <f t="shared" ca="1" si="271"/>
        <v/>
      </c>
      <c r="S350" s="7" t="str">
        <f t="shared" ca="1" si="290"/>
        <v/>
      </c>
    </row>
    <row r="351" spans="1:19" x14ac:dyDescent="0.3">
      <c r="A351" s="1" t="str">
        <f t="shared" si="291"/>
        <v>LP_ReduceDmgCloseBetter_01</v>
      </c>
      <c r="B351" s="1" t="s">
        <v>495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9"/>
        <v>0.5</v>
      </c>
      <c r="O351" s="7" t="str">
        <f t="shared" ref="O351:O368" ca="1" si="292">IF(NOT(ISBLANK(N351)),N351,
IF(ISBLANK(M351),"",
VLOOKUP(M351,OFFSET(INDIRECT("$A:$B"),0,MATCH(M$1&amp;"_Verify",INDIRECT("$1:$1"),0)-1),2,0)
))</f>
        <v/>
      </c>
      <c r="S351" s="7" t="str">
        <f t="shared" ca="1" si="290"/>
        <v/>
      </c>
    </row>
    <row r="352" spans="1:19" x14ac:dyDescent="0.3">
      <c r="A352" s="1" t="str">
        <f t="shared" si="291"/>
        <v>LP_ReduceDmgCloseBetter_02</v>
      </c>
      <c r="B352" s="1" t="s">
        <v>495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9"/>
        <v>1.05</v>
      </c>
      <c r="O352" s="7" t="str">
        <f t="shared" ca="1" si="292"/>
        <v/>
      </c>
      <c r="S352" s="7" t="str">
        <f t="shared" ca="1" si="290"/>
        <v/>
      </c>
    </row>
    <row r="353" spans="1:19" x14ac:dyDescent="0.3">
      <c r="A353" s="1" t="str">
        <f t="shared" si="291"/>
        <v>LP_ReduceDmgCloseBetter_03</v>
      </c>
      <c r="B353" s="1" t="s">
        <v>495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9"/>
        <v>1.6500000000000001</v>
      </c>
      <c r="O353" s="7" t="str">
        <f t="shared" ca="1" si="292"/>
        <v/>
      </c>
      <c r="S353" s="7" t="str">
        <f t="shared" ca="1" si="290"/>
        <v/>
      </c>
    </row>
    <row r="354" spans="1:19" x14ac:dyDescent="0.3">
      <c r="A354" s="1" t="str">
        <f t="shared" si="291"/>
        <v>LP_ReduceDmgCloseBetter_04</v>
      </c>
      <c r="B354" s="1" t="s">
        <v>495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9"/>
        <v>2.2999999999999998</v>
      </c>
      <c r="O354" s="7" t="str">
        <f t="shared" ca="1" si="292"/>
        <v/>
      </c>
      <c r="S354" s="7" t="str">
        <f t="shared" ca="1" si="290"/>
        <v/>
      </c>
    </row>
    <row r="355" spans="1:19" x14ac:dyDescent="0.3">
      <c r="A355" s="1" t="str">
        <f t="shared" ref="A355:A359" si="293">B355&amp;"_"&amp;TEXT(D355,"00")</f>
        <v>LP_ReduceDmgCloseBetter_05</v>
      </c>
      <c r="B355" s="1" t="s">
        <v>495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9"/>
        <v>3</v>
      </c>
      <c r="O355" s="7" t="str">
        <f t="shared" ref="O355:O359" ca="1" si="294">IF(NOT(ISBLANK(N355)),N355,
IF(ISBLANK(M355),"",
VLOOKUP(M355,OFFSET(INDIRECT("$A:$B"),0,MATCH(M$1&amp;"_Verify",INDIRECT("$1:$1"),0)-1),2,0)
))</f>
        <v/>
      </c>
      <c r="S355" s="7" t="str">
        <f t="shared" ca="1" si="290"/>
        <v/>
      </c>
    </row>
    <row r="356" spans="1:19" x14ac:dyDescent="0.3">
      <c r="A356" s="1" t="str">
        <f t="shared" si="293"/>
        <v>LP_ReduceDmgCloseBetter_06</v>
      </c>
      <c r="B356" s="1" t="s">
        <v>495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9"/>
        <v>3.75</v>
      </c>
      <c r="O356" s="7" t="str">
        <f t="shared" ca="1" si="294"/>
        <v/>
      </c>
      <c r="S356" s="7" t="str">
        <f t="shared" ca="1" si="290"/>
        <v/>
      </c>
    </row>
    <row r="357" spans="1:19" x14ac:dyDescent="0.3">
      <c r="A357" s="1" t="str">
        <f t="shared" si="293"/>
        <v>LP_ReduceDmgCloseBetter_07</v>
      </c>
      <c r="B357" s="1" t="s">
        <v>495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9"/>
        <v>4.55</v>
      </c>
      <c r="O357" s="7" t="str">
        <f t="shared" ca="1" si="294"/>
        <v/>
      </c>
      <c r="S357" s="7" t="str">
        <f t="shared" ca="1" si="290"/>
        <v/>
      </c>
    </row>
    <row r="358" spans="1:19" x14ac:dyDescent="0.3">
      <c r="A358" s="1" t="str">
        <f t="shared" si="293"/>
        <v>LP_ReduceDmgCloseBetter_08</v>
      </c>
      <c r="B358" s="1" t="s">
        <v>495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9"/>
        <v>5.4</v>
      </c>
      <c r="O358" s="7" t="str">
        <f t="shared" ca="1" si="294"/>
        <v/>
      </c>
      <c r="S358" s="7" t="str">
        <f t="shared" ca="1" si="290"/>
        <v/>
      </c>
    </row>
    <row r="359" spans="1:19" x14ac:dyDescent="0.3">
      <c r="A359" s="1" t="str">
        <f t="shared" si="293"/>
        <v>LP_ReduceDmgCloseBetter_09</v>
      </c>
      <c r="B359" s="1" t="s">
        <v>495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9"/>
        <v>6.3000000000000007</v>
      </c>
      <c r="O359" s="7" t="str">
        <f t="shared" ca="1" si="294"/>
        <v/>
      </c>
      <c r="S359" s="7" t="str">
        <f t="shared" ca="1" si="290"/>
        <v/>
      </c>
    </row>
    <row r="360" spans="1:19" x14ac:dyDescent="0.3">
      <c r="A360" s="1" t="str">
        <f t="shared" si="291"/>
        <v>LP_ReduceDmgTrap_01</v>
      </c>
      <c r="B360" s="1" t="s">
        <v>496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ref="L360:L377" si="295">J211*4/6*3</f>
        <v>0.3</v>
      </c>
      <c r="O360" s="7" t="str">
        <f t="shared" ca="1" si="292"/>
        <v/>
      </c>
      <c r="S360" s="7" t="str">
        <f t="shared" ca="1" si="290"/>
        <v/>
      </c>
    </row>
    <row r="361" spans="1:19" x14ac:dyDescent="0.3">
      <c r="A361" s="1" t="str">
        <f t="shared" si="291"/>
        <v>LP_ReduceDmgTrap_02</v>
      </c>
      <c r="B361" s="1" t="s">
        <v>496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5"/>
        <v>0.63</v>
      </c>
      <c r="O361" s="7" t="str">
        <f t="shared" ca="1" si="292"/>
        <v/>
      </c>
      <c r="S361" s="7" t="str">
        <f t="shared" ca="1" si="290"/>
        <v/>
      </c>
    </row>
    <row r="362" spans="1:19" x14ac:dyDescent="0.3">
      <c r="A362" s="1" t="str">
        <f t="shared" si="291"/>
        <v>LP_ReduceDmgTrap_03</v>
      </c>
      <c r="B362" s="1" t="s">
        <v>496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5"/>
        <v>0.99</v>
      </c>
      <c r="O362" s="7" t="str">
        <f t="shared" ca="1" si="292"/>
        <v/>
      </c>
      <c r="S362" s="7" t="str">
        <f t="shared" ca="1" si="290"/>
        <v/>
      </c>
    </row>
    <row r="363" spans="1:19" x14ac:dyDescent="0.3">
      <c r="A363" s="1" t="str">
        <f t="shared" si="291"/>
        <v>LP_ReduceDmgTrap_04</v>
      </c>
      <c r="B363" s="1" t="s">
        <v>496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5"/>
        <v>1.38</v>
      </c>
      <c r="O363" s="7" t="str">
        <f t="shared" ca="1" si="292"/>
        <v/>
      </c>
      <c r="S363" s="7" t="str">
        <f t="shared" ca="1" si="290"/>
        <v/>
      </c>
    </row>
    <row r="364" spans="1:19" x14ac:dyDescent="0.3">
      <c r="A364" s="1" t="str">
        <f t="shared" ref="A364:A380" si="296">B364&amp;"_"&amp;TEXT(D364,"00")</f>
        <v>LP_ReduceDmgTrap_05</v>
      </c>
      <c r="B364" s="1" t="s">
        <v>496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5"/>
        <v>1.7999999999999998</v>
      </c>
      <c r="O364" s="7" t="str">
        <f t="shared" ca="1" si="292"/>
        <v/>
      </c>
      <c r="S364" s="7" t="str">
        <f t="shared" ca="1" si="290"/>
        <v/>
      </c>
    </row>
    <row r="365" spans="1:19" x14ac:dyDescent="0.3">
      <c r="A365" s="1" t="str">
        <f t="shared" si="296"/>
        <v>LP_ReduceDmgTrap_06</v>
      </c>
      <c r="B365" s="1" t="s">
        <v>496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5"/>
        <v>2.25</v>
      </c>
      <c r="O365" s="7" t="str">
        <f t="shared" ca="1" si="292"/>
        <v/>
      </c>
      <c r="S365" s="7" t="str">
        <f t="shared" ca="1" si="290"/>
        <v/>
      </c>
    </row>
    <row r="366" spans="1:19" x14ac:dyDescent="0.3">
      <c r="A366" s="1" t="str">
        <f t="shared" si="296"/>
        <v>LP_ReduceDmgTrap_07</v>
      </c>
      <c r="B366" s="1" t="s">
        <v>496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5"/>
        <v>2.7300000000000004</v>
      </c>
      <c r="O366" s="7" t="str">
        <f t="shared" ca="1" si="292"/>
        <v/>
      </c>
      <c r="S366" s="7" t="str">
        <f t="shared" ca="1" si="290"/>
        <v/>
      </c>
    </row>
    <row r="367" spans="1:19" x14ac:dyDescent="0.3">
      <c r="A367" s="1" t="str">
        <f t="shared" si="296"/>
        <v>LP_ReduceDmgTrap_08</v>
      </c>
      <c r="B367" s="1" t="s">
        <v>496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5"/>
        <v>3.24</v>
      </c>
      <c r="O367" s="7" t="str">
        <f t="shared" ca="1" si="292"/>
        <v/>
      </c>
      <c r="S367" s="7" t="str">
        <f t="shared" ca="1" si="290"/>
        <v/>
      </c>
    </row>
    <row r="368" spans="1:19" x14ac:dyDescent="0.3">
      <c r="A368" s="1" t="str">
        <f t="shared" si="296"/>
        <v>LP_ReduceDmgTrap_09</v>
      </c>
      <c r="B368" s="1" t="s">
        <v>496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5"/>
        <v>3.7800000000000002</v>
      </c>
      <c r="O368" s="7" t="str">
        <f t="shared" ca="1" si="292"/>
        <v/>
      </c>
      <c r="S368" s="7" t="str">
        <f t="shared" ca="1" si="290"/>
        <v/>
      </c>
    </row>
    <row r="369" spans="1:19" x14ac:dyDescent="0.3">
      <c r="A369" s="1" t="str">
        <f t="shared" si="296"/>
        <v>LP_ReduceDmgTrapBetter_01</v>
      </c>
      <c r="B369" s="1" t="s">
        <v>497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5"/>
        <v>0.5</v>
      </c>
      <c r="O369" s="7" t="str">
        <f t="shared" ref="O369:O383" ca="1" si="297">IF(NOT(ISBLANK(N369)),N369,
IF(ISBLANK(M369),"",
VLOOKUP(M369,OFFSET(INDIRECT("$A:$B"),0,MATCH(M$1&amp;"_Verify",INDIRECT("$1:$1"),0)-1),2,0)
))</f>
        <v/>
      </c>
      <c r="S369" s="7" t="str">
        <f t="shared" ca="1" si="290"/>
        <v/>
      </c>
    </row>
    <row r="370" spans="1:19" x14ac:dyDescent="0.3">
      <c r="A370" s="1" t="str">
        <f t="shared" si="296"/>
        <v>LP_ReduceDmgTrapBetter_02</v>
      </c>
      <c r="B370" s="1" t="s">
        <v>497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5"/>
        <v>1.05</v>
      </c>
      <c r="O370" s="7" t="str">
        <f t="shared" ca="1" si="297"/>
        <v/>
      </c>
      <c r="S370" s="7" t="str">
        <f t="shared" ca="1" si="290"/>
        <v/>
      </c>
    </row>
    <row r="371" spans="1:19" x14ac:dyDescent="0.3">
      <c r="A371" s="1" t="str">
        <f t="shared" si="296"/>
        <v>LP_ReduceDmgTrapBetter_03</v>
      </c>
      <c r="B371" s="1" t="s">
        <v>497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5"/>
        <v>1.6500000000000001</v>
      </c>
      <c r="O371" s="7" t="str">
        <f t="shared" ca="1" si="297"/>
        <v/>
      </c>
      <c r="S371" s="7" t="str">
        <f t="shared" ca="1" si="290"/>
        <v/>
      </c>
    </row>
    <row r="372" spans="1:19" x14ac:dyDescent="0.3">
      <c r="A372" s="1" t="str">
        <f t="shared" si="296"/>
        <v>LP_ReduceDmgTrapBetter_04</v>
      </c>
      <c r="B372" s="1" t="s">
        <v>497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5"/>
        <v>2.2999999999999998</v>
      </c>
      <c r="O372" s="7" t="str">
        <f t="shared" ca="1" si="297"/>
        <v/>
      </c>
      <c r="S372" s="7" t="str">
        <f t="shared" ca="1" si="290"/>
        <v/>
      </c>
    </row>
    <row r="373" spans="1:19" x14ac:dyDescent="0.3">
      <c r="A373" s="1" t="str">
        <f t="shared" ref="A373:A377" si="298">B373&amp;"_"&amp;TEXT(D373,"00")</f>
        <v>LP_ReduceDmgTrapBetter_05</v>
      </c>
      <c r="B373" s="1" t="s">
        <v>497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5"/>
        <v>3</v>
      </c>
      <c r="O373" s="7" t="str">
        <f t="shared" ref="O373:O377" ca="1" si="299">IF(NOT(ISBLANK(N373)),N373,
IF(ISBLANK(M373),"",
VLOOKUP(M373,OFFSET(INDIRECT("$A:$B"),0,MATCH(M$1&amp;"_Verify",INDIRECT("$1:$1"),0)-1),2,0)
))</f>
        <v/>
      </c>
      <c r="S373" s="7" t="str">
        <f t="shared" ca="1" si="290"/>
        <v/>
      </c>
    </row>
    <row r="374" spans="1:19" x14ac:dyDescent="0.3">
      <c r="A374" s="1" t="str">
        <f t="shared" si="298"/>
        <v>LP_ReduceDmgTrapBetter_06</v>
      </c>
      <c r="B374" s="1" t="s">
        <v>497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5"/>
        <v>3.75</v>
      </c>
      <c r="O374" s="7" t="str">
        <f t="shared" ca="1" si="299"/>
        <v/>
      </c>
      <c r="S374" s="7" t="str">
        <f t="shared" ca="1" si="290"/>
        <v/>
      </c>
    </row>
    <row r="375" spans="1:19" x14ac:dyDescent="0.3">
      <c r="A375" s="1" t="str">
        <f t="shared" si="298"/>
        <v>LP_ReduceDmgTrapBetter_07</v>
      </c>
      <c r="B375" s="1" t="s">
        <v>497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5"/>
        <v>4.55</v>
      </c>
      <c r="O375" s="7" t="str">
        <f t="shared" ca="1" si="299"/>
        <v/>
      </c>
      <c r="S375" s="7" t="str">
        <f t="shared" ca="1" si="290"/>
        <v/>
      </c>
    </row>
    <row r="376" spans="1:19" x14ac:dyDescent="0.3">
      <c r="A376" s="1" t="str">
        <f t="shared" si="298"/>
        <v>LP_ReduceDmgTrapBetter_08</v>
      </c>
      <c r="B376" s="1" t="s">
        <v>497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5"/>
        <v>5.4</v>
      </c>
      <c r="O376" s="7" t="str">
        <f t="shared" ca="1" si="299"/>
        <v/>
      </c>
      <c r="S376" s="7" t="str">
        <f t="shared" ca="1" si="290"/>
        <v/>
      </c>
    </row>
    <row r="377" spans="1:19" x14ac:dyDescent="0.3">
      <c r="A377" s="1" t="str">
        <f t="shared" si="298"/>
        <v>LP_ReduceDmgTrapBetter_09</v>
      </c>
      <c r="B377" s="1" t="s">
        <v>497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5"/>
        <v>6.3000000000000007</v>
      </c>
      <c r="O377" s="7" t="str">
        <f t="shared" ca="1" si="299"/>
        <v/>
      </c>
      <c r="S377" s="7" t="str">
        <f t="shared" ca="1" si="290"/>
        <v/>
      </c>
    </row>
    <row r="378" spans="1:19" x14ac:dyDescent="0.3">
      <c r="A378" s="1" t="str">
        <f t="shared" si="296"/>
        <v>LP_ReduceContinuousDmg_01</v>
      </c>
      <c r="B378" s="1" t="s">
        <v>500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</v>
      </c>
      <c r="K378" s="1">
        <v>0.5</v>
      </c>
      <c r="O378" s="7" t="str">
        <f t="shared" ca="1" si="297"/>
        <v/>
      </c>
      <c r="S378" s="7" t="str">
        <f t="shared" ca="1" si="290"/>
        <v/>
      </c>
    </row>
    <row r="379" spans="1:19" x14ac:dyDescent="0.3">
      <c r="A379" s="1" t="str">
        <f t="shared" si="296"/>
        <v>LP_ReduceContinuousDmg_02</v>
      </c>
      <c r="B379" s="1" t="s">
        <v>500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ReduceContinuousDamage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4.1900000000000004</v>
      </c>
      <c r="K379" s="1">
        <v>0.5</v>
      </c>
      <c r="O379" s="7" t="str">
        <f t="shared" ca="1" si="297"/>
        <v/>
      </c>
      <c r="S379" s="7" t="str">
        <f t="shared" ca="1" si="290"/>
        <v/>
      </c>
    </row>
    <row r="380" spans="1:19" x14ac:dyDescent="0.3">
      <c r="A380" s="1" t="str">
        <f t="shared" si="296"/>
        <v>LP_ReduceContinuousDmg_03</v>
      </c>
      <c r="B380" s="1" t="s">
        <v>500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ReduceContinuousDamage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9.57</v>
      </c>
      <c r="K380" s="1">
        <v>0.5</v>
      </c>
      <c r="O380" s="7" t="str">
        <f t="shared" ca="1" si="297"/>
        <v/>
      </c>
      <c r="S380" s="7" t="str">
        <f t="shared" ca="1" si="290"/>
        <v/>
      </c>
    </row>
    <row r="381" spans="1:19" x14ac:dyDescent="0.3">
      <c r="A381" s="1" t="str">
        <f t="shared" ref="A381:A383" si="300">B381&amp;"_"&amp;TEXT(D381,"00")</f>
        <v>LP_DefenseStrongDmg_01</v>
      </c>
      <c r="B381" s="1" t="s">
        <v>501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0.24</v>
      </c>
      <c r="O381" s="7" t="str">
        <f t="shared" ca="1" si="297"/>
        <v/>
      </c>
      <c r="S381" s="7" t="str">
        <f t="shared" ca="1" si="290"/>
        <v/>
      </c>
    </row>
    <row r="382" spans="1:19" x14ac:dyDescent="0.3">
      <c r="A382" s="1" t="str">
        <f t="shared" si="300"/>
        <v>LP_DefenseStrongDmg_02</v>
      </c>
      <c r="B382" s="1" t="s">
        <v>501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DefenseStrongDamage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0.20869565217391306</v>
      </c>
      <c r="O382" s="7" t="str">
        <f t="shared" ca="1" si="297"/>
        <v/>
      </c>
      <c r="S382" s="7" t="str">
        <f t="shared" ca="1" si="290"/>
        <v/>
      </c>
    </row>
    <row r="383" spans="1:19" x14ac:dyDescent="0.3">
      <c r="A383" s="1" t="str">
        <f t="shared" si="300"/>
        <v>LP_DefenseStrongDmg_03</v>
      </c>
      <c r="B383" s="1" t="s">
        <v>501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DefenseStrongDamage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0.18147448015122877</v>
      </c>
      <c r="O383" s="7" t="str">
        <f t="shared" ca="1" si="297"/>
        <v/>
      </c>
      <c r="S383" s="7" t="str">
        <f t="shared" ca="1" si="290"/>
        <v/>
      </c>
    </row>
    <row r="384" spans="1:19" x14ac:dyDescent="0.3">
      <c r="A384" s="1" t="str">
        <f t="shared" ref="A384:A419" si="301">B384&amp;"_"&amp;TEXT(D384,"00")</f>
        <v>LP_ExtraGold_01</v>
      </c>
      <c r="B384" s="1" t="s">
        <v>171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0.15000000000000002</v>
      </c>
      <c r="O384" s="7" t="str">
        <f t="shared" ca="1" si="271"/>
        <v/>
      </c>
      <c r="S384" s="7" t="str">
        <f t="shared" ca="1" si="290"/>
        <v/>
      </c>
    </row>
    <row r="385" spans="1:19" x14ac:dyDescent="0.3">
      <c r="A385" s="1" t="str">
        <f t="shared" ref="A385:A387" si="302">B385&amp;"_"&amp;TEXT(D385,"00")</f>
        <v>LP_ExtraGold_02</v>
      </c>
      <c r="B385" s="1" t="s">
        <v>171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0.31500000000000006</v>
      </c>
      <c r="O385" s="7" t="str">
        <f t="shared" ref="O385:O387" ca="1" si="303">IF(NOT(ISBLANK(N385)),N385,
IF(ISBLANK(M385),"",
VLOOKUP(M385,OFFSET(INDIRECT("$A:$B"),0,MATCH(M$1&amp;"_Verify",INDIRECT("$1:$1"),0)-1),2,0)
))</f>
        <v/>
      </c>
      <c r="S385" s="7" t="str">
        <f t="shared" ca="1" si="290"/>
        <v/>
      </c>
    </row>
    <row r="386" spans="1:19" x14ac:dyDescent="0.3">
      <c r="A386" s="1" t="str">
        <f t="shared" si="302"/>
        <v>LP_ExtraGold_03</v>
      </c>
      <c r="B386" s="1" t="s">
        <v>171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v>0.49500000000000011</v>
      </c>
      <c r="O386" s="7" t="str">
        <f t="shared" ca="1" si="303"/>
        <v/>
      </c>
      <c r="S386" s="7" t="str">
        <f t="shared" ca="1" si="290"/>
        <v/>
      </c>
    </row>
    <row r="387" spans="1:19" x14ac:dyDescent="0.3">
      <c r="A387" s="1" t="str">
        <f t="shared" si="302"/>
        <v>LP_ExtraGoldBetter_01</v>
      </c>
      <c r="B387" s="1" t="s">
        <v>502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ref="J387:J389" si="304">J384*5/3</f>
        <v>0.25000000000000006</v>
      </c>
      <c r="O387" s="7" t="str">
        <f t="shared" ca="1" si="303"/>
        <v/>
      </c>
      <c r="S387" s="7" t="str">
        <f t="shared" ca="1" si="290"/>
        <v/>
      </c>
    </row>
    <row r="388" spans="1:19" x14ac:dyDescent="0.3">
      <c r="A388" s="1" t="str">
        <f t="shared" ref="A388:A389" si="305">B388&amp;"_"&amp;TEXT(D388,"00")</f>
        <v>LP_ExtraGoldBetter_02</v>
      </c>
      <c r="B388" s="1" t="s">
        <v>502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f t="shared" si="304"/>
        <v>0.52500000000000002</v>
      </c>
      <c r="O388" s="7" t="str">
        <f t="shared" ref="O388:O389" ca="1" si="306">IF(NOT(ISBLANK(N388)),N388,
IF(ISBLANK(M388),"",
VLOOKUP(M388,OFFSET(INDIRECT("$A:$B"),0,MATCH(M$1&amp;"_Verify",INDIRECT("$1:$1"),0)-1),2,0)
))</f>
        <v/>
      </c>
      <c r="S388" s="7" t="str">
        <f t="shared" ca="1" si="290"/>
        <v/>
      </c>
    </row>
    <row r="389" spans="1:19" x14ac:dyDescent="0.3">
      <c r="A389" s="1" t="str">
        <f t="shared" si="305"/>
        <v>LP_ExtraGoldBetter_03</v>
      </c>
      <c r="B389" s="1" t="s">
        <v>502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f t="shared" si="304"/>
        <v>0.82500000000000018</v>
      </c>
      <c r="O389" s="7" t="str">
        <f t="shared" ca="1" si="306"/>
        <v/>
      </c>
      <c r="S389" s="7" t="str">
        <f t="shared" ref="S389:S428" ca="1" si="307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301"/>
        <v>LP_ItemChanceBoost_01</v>
      </c>
      <c r="B390" s="1" t="s">
        <v>172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0.1125</v>
      </c>
      <c r="O390" s="7" t="str">
        <f t="shared" ca="1" si="271"/>
        <v/>
      </c>
      <c r="S390" s="7" t="str">
        <f t="shared" ca="1" si="307"/>
        <v/>
      </c>
    </row>
    <row r="391" spans="1:19" x14ac:dyDescent="0.3">
      <c r="A391" s="1" t="str">
        <f t="shared" ref="A391:A393" si="308">B391&amp;"_"&amp;TEXT(D391,"00")</f>
        <v>LP_ItemChanceBoost_02</v>
      </c>
      <c r="B391" s="1" t="s">
        <v>172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0.23625000000000002</v>
      </c>
      <c r="O391" s="7" t="str">
        <f t="shared" ref="O391:O393" ca="1" si="309">IF(NOT(ISBLANK(N391)),N391,
IF(ISBLANK(M391),"",
VLOOKUP(M391,OFFSET(INDIRECT("$A:$B"),0,MATCH(M$1&amp;"_Verify",INDIRECT("$1:$1"),0)-1),2,0)
))</f>
        <v/>
      </c>
      <c r="S391" s="7" t="str">
        <f t="shared" ca="1" si="307"/>
        <v/>
      </c>
    </row>
    <row r="392" spans="1:19" x14ac:dyDescent="0.3">
      <c r="A392" s="1" t="str">
        <f t="shared" si="308"/>
        <v>LP_ItemChanceBoost_03</v>
      </c>
      <c r="B392" s="1" t="s">
        <v>172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v>0.37125000000000008</v>
      </c>
      <c r="O392" s="7" t="str">
        <f t="shared" ca="1" si="309"/>
        <v/>
      </c>
      <c r="S392" s="7" t="str">
        <f t="shared" ca="1" si="307"/>
        <v/>
      </c>
    </row>
    <row r="393" spans="1:19" x14ac:dyDescent="0.3">
      <c r="A393" s="1" t="str">
        <f t="shared" si="308"/>
        <v>LP_ItemChanceBoostBetter_01</v>
      </c>
      <c r="B393" s="1" t="s">
        <v>503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ref="K393:K395" si="310">K390*5/3</f>
        <v>0.1875</v>
      </c>
      <c r="O393" s="7" t="str">
        <f t="shared" ca="1" si="309"/>
        <v/>
      </c>
      <c r="S393" s="7" t="str">
        <f t="shared" ca="1" si="307"/>
        <v/>
      </c>
    </row>
    <row r="394" spans="1:19" x14ac:dyDescent="0.3">
      <c r="A394" s="1" t="str">
        <f t="shared" ref="A394:A395" si="311">B394&amp;"_"&amp;TEXT(D394,"00")</f>
        <v>LP_ItemChanceBoostBetter_02</v>
      </c>
      <c r="B394" s="1" t="s">
        <v>503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0"/>
        <v>0.39375000000000004</v>
      </c>
      <c r="O394" s="7" t="str">
        <f t="shared" ref="O394:O395" ca="1" si="312">IF(NOT(ISBLANK(N394)),N394,
IF(ISBLANK(M394),"",
VLOOKUP(M394,OFFSET(INDIRECT("$A:$B"),0,MATCH(M$1&amp;"_Verify",INDIRECT("$1:$1"),0)-1),2,0)
))</f>
        <v/>
      </c>
      <c r="S394" s="7" t="str">
        <f t="shared" ca="1" si="307"/>
        <v/>
      </c>
    </row>
    <row r="395" spans="1:19" x14ac:dyDescent="0.3">
      <c r="A395" s="1" t="str">
        <f t="shared" si="311"/>
        <v>LP_ItemChanceBoostBetter_03</v>
      </c>
      <c r="B395" s="1" t="s">
        <v>503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0"/>
        <v>0.61875000000000013</v>
      </c>
      <c r="O395" s="7" t="str">
        <f t="shared" ca="1" si="312"/>
        <v/>
      </c>
      <c r="S395" s="7" t="str">
        <f t="shared" ca="1" si="307"/>
        <v/>
      </c>
    </row>
    <row r="396" spans="1:19" x14ac:dyDescent="0.3">
      <c r="A396" s="1" t="str">
        <f t="shared" si="301"/>
        <v>LP_HealChanceBoost_01</v>
      </c>
      <c r="B396" s="1" t="s">
        <v>173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0.16666666699999999</v>
      </c>
      <c r="O396" s="7" t="str">
        <f t="shared" ca="1" si="271"/>
        <v/>
      </c>
      <c r="S396" s="7" t="str">
        <f t="shared" ca="1" si="307"/>
        <v/>
      </c>
    </row>
    <row r="397" spans="1:19" x14ac:dyDescent="0.3">
      <c r="A397" s="1" t="str">
        <f t="shared" ref="A397:A399" si="313">B397&amp;"_"&amp;TEXT(D397,"00")</f>
        <v>LP_HealChanceBoost_02</v>
      </c>
      <c r="B397" s="1" t="s">
        <v>173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v>0.35</v>
      </c>
      <c r="O397" s="7" t="str">
        <f t="shared" ref="O397:O399" ca="1" si="314">IF(NOT(ISBLANK(N397)),N397,
IF(ISBLANK(M397),"",
VLOOKUP(M397,OFFSET(INDIRECT("$A:$B"),0,MATCH(M$1&amp;"_Verify",INDIRECT("$1:$1"),0)-1),2,0)
))</f>
        <v/>
      </c>
      <c r="S397" s="7" t="str">
        <f t="shared" ca="1" si="307"/>
        <v/>
      </c>
    </row>
    <row r="398" spans="1:19" x14ac:dyDescent="0.3">
      <c r="A398" s="1" t="str">
        <f t="shared" si="313"/>
        <v>LP_HealChanceBoost_03</v>
      </c>
      <c r="B398" s="1" t="s">
        <v>173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v>0.55000000000000004</v>
      </c>
      <c r="O398" s="7" t="str">
        <f t="shared" ca="1" si="314"/>
        <v/>
      </c>
      <c r="S398" s="7" t="str">
        <f t="shared" ca="1" si="307"/>
        <v/>
      </c>
    </row>
    <row r="399" spans="1:19" x14ac:dyDescent="0.3">
      <c r="A399" s="1" t="str">
        <f t="shared" si="313"/>
        <v>LP_HealChanceBoostBetter_01</v>
      </c>
      <c r="B399" s="1" t="s">
        <v>504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ref="L399:L401" si="315">L396*5/3</f>
        <v>0.27777777833333334</v>
      </c>
      <c r="O399" s="7" t="str">
        <f t="shared" ca="1" si="314"/>
        <v/>
      </c>
      <c r="S399" s="7" t="str">
        <f t="shared" ref="S399:S401" ca="1" si="316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ref="A400:A401" si="317">B400&amp;"_"&amp;TEXT(D400,"00")</f>
        <v>LP_HealChanceBoostBetter_02</v>
      </c>
      <c r="B400" s="1" t="s">
        <v>504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5"/>
        <v>0.58333333333333337</v>
      </c>
      <c r="O400" s="7" t="str">
        <f t="shared" ref="O400:O401" ca="1" si="318">IF(NOT(ISBLANK(N400)),N400,
IF(ISBLANK(M400),"",
VLOOKUP(M400,OFFSET(INDIRECT("$A:$B"),0,MATCH(M$1&amp;"_Verify",INDIRECT("$1:$1"),0)-1),2,0)
))</f>
        <v/>
      </c>
      <c r="S400" s="7" t="str">
        <f t="shared" ca="1" si="316"/>
        <v/>
      </c>
    </row>
    <row r="401" spans="1:19" x14ac:dyDescent="0.3">
      <c r="A401" s="1" t="str">
        <f t="shared" si="317"/>
        <v>LP_HealChanceBoostBetter_03</v>
      </c>
      <c r="B401" s="1" t="s">
        <v>504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5"/>
        <v>0.91666666666666663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01"/>
        <v>LP_MonsterThrough_01</v>
      </c>
      <c r="B402" s="1" t="s">
        <v>174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MonsterThroughHitObject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71"/>
        <v>1</v>
      </c>
      <c r="S402" s="7" t="str">
        <f t="shared" ca="1" si="307"/>
        <v/>
      </c>
    </row>
    <row r="403" spans="1:19" x14ac:dyDescent="0.3">
      <c r="A403" s="1" t="str">
        <f t="shared" si="301"/>
        <v>LP_MonsterThrough_02</v>
      </c>
      <c r="B403" s="1" t="s">
        <v>174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MonsterThroughHitObject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71"/>
        <v>2</v>
      </c>
      <c r="S403" s="7" t="str">
        <f t="shared" ca="1" si="307"/>
        <v/>
      </c>
    </row>
    <row r="404" spans="1:19" x14ac:dyDescent="0.3">
      <c r="A404" s="1" t="str">
        <f t="shared" si="301"/>
        <v>LP_Ricochet_01</v>
      </c>
      <c r="B404" s="1" t="s">
        <v>175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RicochetHitObject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71"/>
        <v>1</v>
      </c>
      <c r="S404" s="7" t="str">
        <f t="shared" ca="1" si="307"/>
        <v/>
      </c>
    </row>
    <row r="405" spans="1:19" x14ac:dyDescent="0.3">
      <c r="A405" s="1" t="str">
        <f t="shared" si="301"/>
        <v>LP_Ricochet_02</v>
      </c>
      <c r="B405" s="1" t="s">
        <v>175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RicochetHitObject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71"/>
        <v>2</v>
      </c>
      <c r="S405" s="7" t="str">
        <f t="shared" ref="S405:S407" ca="1" si="319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301"/>
        <v>LP_BounceWallQuad_01</v>
      </c>
      <c r="B406" s="1" t="s">
        <v>176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BounceWallQuadHitObject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1</v>
      </c>
      <c r="O406" s="7">
        <f t="shared" ca="1" si="271"/>
        <v>1</v>
      </c>
      <c r="S406" s="7" t="str">
        <f t="shared" ca="1" si="319"/>
        <v/>
      </c>
    </row>
    <row r="407" spans="1:19" x14ac:dyDescent="0.3">
      <c r="A407" s="1" t="str">
        <f t="shared" si="301"/>
        <v>LP_BounceWallQuad_02</v>
      </c>
      <c r="B407" s="1" t="s">
        <v>176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BounceWallQuadHitObject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2</v>
      </c>
      <c r="O407" s="7">
        <f t="shared" ca="1" si="271"/>
        <v>2</v>
      </c>
      <c r="S407" s="7" t="str">
        <f t="shared" ca="1" si="319"/>
        <v/>
      </c>
    </row>
    <row r="408" spans="1:19" x14ac:dyDescent="0.3">
      <c r="A408" s="1" t="str">
        <f t="shared" si="301"/>
        <v>LP_Parallel_01</v>
      </c>
      <c r="B408" s="1" t="s">
        <v>177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ParallelHitObject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0.6</v>
      </c>
      <c r="N408" s="1">
        <v>1</v>
      </c>
      <c r="O408" s="7">
        <f t="shared" ca="1" si="271"/>
        <v>1</v>
      </c>
      <c r="S408" s="7" t="str">
        <f t="shared" ca="1" si="307"/>
        <v/>
      </c>
    </row>
    <row r="409" spans="1:19" x14ac:dyDescent="0.3">
      <c r="A409" s="1" t="str">
        <f t="shared" si="301"/>
        <v>LP_Parallel_02</v>
      </c>
      <c r="B409" s="1" t="s">
        <v>177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ParallelHitObject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v>0.6</v>
      </c>
      <c r="N409" s="1">
        <v>2</v>
      </c>
      <c r="O409" s="7">
        <f t="shared" ca="1" si="271"/>
        <v>2</v>
      </c>
      <c r="S409" s="7" t="str">
        <f t="shared" ca="1" si="307"/>
        <v/>
      </c>
    </row>
    <row r="410" spans="1:19" x14ac:dyDescent="0.3">
      <c r="A410" s="1" t="str">
        <f t="shared" si="301"/>
        <v>LP_DiagonalNwayGenerator_01</v>
      </c>
      <c r="B410" s="1" t="s">
        <v>178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DiagonalNwayGenerator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71"/>
        <v>1</v>
      </c>
      <c r="S410" s="7" t="str">
        <f t="shared" ca="1" si="307"/>
        <v/>
      </c>
    </row>
    <row r="411" spans="1:19" x14ac:dyDescent="0.3">
      <c r="A411" s="1" t="str">
        <f t="shared" si="301"/>
        <v>LP_DiagonalNwayGenerator_02</v>
      </c>
      <c r="B411" s="1" t="s">
        <v>178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DiagonalNwayGenerator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71"/>
        <v>2</v>
      </c>
      <c r="S411" s="7" t="str">
        <f t="shared" ca="1" si="307"/>
        <v/>
      </c>
    </row>
    <row r="412" spans="1:19" x14ac:dyDescent="0.3">
      <c r="A412" s="1" t="str">
        <f t="shared" si="301"/>
        <v>LP_LeftRightNwayGenerator_01</v>
      </c>
      <c r="B412" s="1" t="s">
        <v>179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LeftRightNwayGenerator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71"/>
        <v>1</v>
      </c>
      <c r="S412" s="7" t="str">
        <f t="shared" ca="1" si="307"/>
        <v/>
      </c>
    </row>
    <row r="413" spans="1:19" x14ac:dyDescent="0.3">
      <c r="A413" s="1" t="str">
        <f t="shared" si="301"/>
        <v>LP_LeftRightNwayGenerator_02</v>
      </c>
      <c r="B413" s="1" t="s">
        <v>179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LeftRightNwayGenerator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71"/>
        <v>2</v>
      </c>
      <c r="S413" s="7" t="str">
        <f t="shared" ca="1" si="307"/>
        <v/>
      </c>
    </row>
    <row r="414" spans="1:19" x14ac:dyDescent="0.3">
      <c r="A414" s="1" t="str">
        <f t="shared" si="301"/>
        <v>LP_BackNwayGenerator_01</v>
      </c>
      <c r="B414" s="1" t="s">
        <v>180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BackNwayGenerator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71"/>
        <v>1</v>
      </c>
      <c r="S414" s="7" t="str">
        <f t="shared" ca="1" si="307"/>
        <v/>
      </c>
    </row>
    <row r="415" spans="1:19" x14ac:dyDescent="0.3">
      <c r="A415" s="1" t="str">
        <f t="shared" si="301"/>
        <v>LP_BackNwayGenerator_02</v>
      </c>
      <c r="B415" s="1" t="s">
        <v>180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BackNwayGenerator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71"/>
        <v>2</v>
      </c>
      <c r="S415" s="7" t="str">
        <f t="shared" ca="1" si="307"/>
        <v/>
      </c>
    </row>
    <row r="416" spans="1:19" x14ac:dyDescent="0.3">
      <c r="A416" s="1" t="str">
        <f t="shared" si="301"/>
        <v>LP_Repeat_01</v>
      </c>
      <c r="B416" s="1" t="s">
        <v>181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RepeatHitObject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</v>
      </c>
      <c r="N416" s="1">
        <v>1</v>
      </c>
      <c r="O416" s="7">
        <f t="shared" ca="1" si="271"/>
        <v>1</v>
      </c>
      <c r="S416" s="7" t="str">
        <f t="shared" ca="1" si="307"/>
        <v/>
      </c>
    </row>
    <row r="417" spans="1:19" x14ac:dyDescent="0.3">
      <c r="A417" s="1" t="str">
        <f t="shared" si="301"/>
        <v>LP_Repeat_02</v>
      </c>
      <c r="B417" s="1" t="s">
        <v>181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RepeatHitObject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0.3</v>
      </c>
      <c r="N417" s="1">
        <v>2</v>
      </c>
      <c r="O417" s="7">
        <f t="shared" ca="1" si="271"/>
        <v>2</v>
      </c>
      <c r="S417" s="7" t="str">
        <f t="shared" ca="1" si="307"/>
        <v/>
      </c>
    </row>
    <row r="418" spans="1:19" x14ac:dyDescent="0.3">
      <c r="A418" s="1" t="str">
        <f t="shared" si="301"/>
        <v>LP_HealOnKill_01</v>
      </c>
      <c r="B418" s="1" t="s">
        <v>269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ref="K418:K431" si="320">J211</f>
        <v>0.15</v>
      </c>
      <c r="O418" s="7" t="str">
        <f t="shared" ref="O418" ca="1" si="321">IF(NOT(ISBLANK(N418)),N418,
IF(ISBLANK(M418),"",
VLOOKUP(M418,OFFSET(INDIRECT("$A:$B"),0,MATCH(M$1&amp;"_Verify",INDIRECT("$1:$1"),0)-1),2,0)
))</f>
        <v/>
      </c>
      <c r="S418" s="7" t="str">
        <f t="shared" ca="1" si="307"/>
        <v/>
      </c>
    </row>
    <row r="419" spans="1:19" x14ac:dyDescent="0.3">
      <c r="A419" s="1" t="str">
        <f t="shared" si="301"/>
        <v>LP_HealOnKill_02</v>
      </c>
      <c r="B419" s="1" t="s">
        <v>269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20"/>
        <v>0.315</v>
      </c>
      <c r="O419" s="7" t="str">
        <f t="shared" ca="1" si="271"/>
        <v/>
      </c>
      <c r="S419" s="7" t="str">
        <f t="shared" ca="1" si="307"/>
        <v/>
      </c>
    </row>
    <row r="420" spans="1:19" x14ac:dyDescent="0.3">
      <c r="A420" s="1" t="str">
        <f t="shared" ref="A420:A422" si="322">B420&amp;"_"&amp;TEXT(D420,"00")</f>
        <v>LP_HealOnKill_03</v>
      </c>
      <c r="B420" s="1" t="s">
        <v>269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20"/>
        <v>0.49500000000000005</v>
      </c>
      <c r="O420" s="7" t="str">
        <f t="shared" ref="O420:O422" ca="1" si="323">IF(NOT(ISBLANK(N420)),N420,
IF(ISBLANK(M420),"",
VLOOKUP(M420,OFFSET(INDIRECT("$A:$B"),0,MATCH(M$1&amp;"_Verify",INDIRECT("$1:$1"),0)-1),2,0)
))</f>
        <v/>
      </c>
      <c r="S420" s="7" t="str">
        <f t="shared" ref="S420:S422" ca="1" si="324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2"/>
        <v>LP_HealOnKill_04</v>
      </c>
      <c r="B421" s="1" t="s">
        <v>269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20"/>
        <v>0.69</v>
      </c>
      <c r="O421" s="7" t="str">
        <f t="shared" ca="1" si="323"/>
        <v/>
      </c>
      <c r="S421" s="7" t="str">
        <f t="shared" ca="1" si="324"/>
        <v/>
      </c>
    </row>
    <row r="422" spans="1:19" x14ac:dyDescent="0.3">
      <c r="A422" s="1" t="str">
        <f t="shared" si="322"/>
        <v>LP_HealOnKill_05</v>
      </c>
      <c r="B422" s="1" t="s">
        <v>269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20"/>
        <v>0.89999999999999991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ref="A423:A426" si="325">B423&amp;"_"&amp;TEXT(D423,"00")</f>
        <v>LP_HealOnKill_06</v>
      </c>
      <c r="B423" s="1" t="s">
        <v>269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20"/>
        <v>1.125</v>
      </c>
      <c r="O423" s="7" t="str">
        <f t="shared" ref="O423:O426" ca="1" si="326">IF(NOT(ISBLANK(N423)),N423,
IF(ISBLANK(M423),"",
VLOOKUP(M423,OFFSET(INDIRECT("$A:$B"),0,MATCH(M$1&amp;"_Verify",INDIRECT("$1:$1"),0)-1),2,0)
))</f>
        <v/>
      </c>
      <c r="S423" s="7" t="str">
        <f t="shared" ref="S423:S426" ca="1" si="327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325"/>
        <v>LP_HealOnKill_07</v>
      </c>
      <c r="B424" s="1" t="s">
        <v>269</v>
      </c>
      <c r="C424" s="1" t="str">
        <f>IF(ISERROR(VLOOKUP(B424,AffectorValueTable!$A:$A,1,0)),"어펙터밸류없음","")</f>
        <v/>
      </c>
      <c r="D424" s="1">
        <v>7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20"/>
        <v>1.3650000000000002</v>
      </c>
      <c r="O424" s="7" t="str">
        <f t="shared" ca="1" si="326"/>
        <v/>
      </c>
      <c r="S424" s="7" t="str">
        <f t="shared" ca="1" si="327"/>
        <v/>
      </c>
    </row>
    <row r="425" spans="1:19" x14ac:dyDescent="0.3">
      <c r="A425" s="1" t="str">
        <f t="shared" si="325"/>
        <v>LP_HealOnKill_08</v>
      </c>
      <c r="B425" s="1" t="s">
        <v>269</v>
      </c>
      <c r="C425" s="1" t="str">
        <f>IF(ISERROR(VLOOKUP(B425,AffectorValueTable!$A:$A,1,0)),"어펙터밸류없음","")</f>
        <v/>
      </c>
      <c r="D425" s="1">
        <v>8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20"/>
        <v>1.62</v>
      </c>
      <c r="O425" s="7" t="str">
        <f t="shared" ca="1" si="326"/>
        <v/>
      </c>
      <c r="S425" s="7" t="str">
        <f t="shared" ca="1" si="327"/>
        <v/>
      </c>
    </row>
    <row r="426" spans="1:19" x14ac:dyDescent="0.3">
      <c r="A426" s="1" t="str">
        <f t="shared" si="325"/>
        <v>LP_HealOnKill_09</v>
      </c>
      <c r="B426" s="1" t="s">
        <v>269</v>
      </c>
      <c r="C426" s="1" t="str">
        <f>IF(ISERROR(VLOOKUP(B426,AffectorValueTable!$A:$A,1,0)),"어펙터밸류없음","")</f>
        <v/>
      </c>
      <c r="D426" s="1">
        <v>9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20"/>
        <v>1.89</v>
      </c>
      <c r="O426" s="7" t="str">
        <f t="shared" ca="1" si="326"/>
        <v/>
      </c>
      <c r="S426" s="7" t="str">
        <f t="shared" ca="1" si="327"/>
        <v/>
      </c>
    </row>
    <row r="427" spans="1:19" x14ac:dyDescent="0.3">
      <c r="A427" s="1" t="str">
        <f t="shared" ref="A427:A456" si="328">B427&amp;"_"&amp;TEXT(D427,"00")</f>
        <v>LP_HealOnKillBetter_01</v>
      </c>
      <c r="B427" s="1" t="s">
        <v>270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20"/>
        <v>0.25</v>
      </c>
      <c r="O427" s="7" t="str">
        <f t="shared" ref="O427:O470" ca="1" si="329">IF(NOT(ISBLANK(N427)),N427,
IF(ISBLANK(M427),"",
VLOOKUP(M427,OFFSET(INDIRECT("$A:$B"),0,MATCH(M$1&amp;"_Verify",INDIRECT("$1:$1"),0)-1),2,0)
))</f>
        <v/>
      </c>
      <c r="S427" s="7" t="str">
        <f t="shared" ca="1" si="307"/>
        <v/>
      </c>
    </row>
    <row r="428" spans="1:19" x14ac:dyDescent="0.3">
      <c r="A428" s="1" t="str">
        <f t="shared" si="328"/>
        <v>LP_HealOnKillBetter_02</v>
      </c>
      <c r="B428" s="1" t="s">
        <v>270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20"/>
        <v>0.52500000000000002</v>
      </c>
      <c r="O428" s="7" t="str">
        <f t="shared" ca="1" si="329"/>
        <v/>
      </c>
      <c r="S428" s="7" t="str">
        <f t="shared" ca="1" si="307"/>
        <v/>
      </c>
    </row>
    <row r="429" spans="1:19" x14ac:dyDescent="0.3">
      <c r="A429" s="1" t="str">
        <f t="shared" ref="A429:A442" si="330">B429&amp;"_"&amp;TEXT(D429,"00")</f>
        <v>LP_HealOnKillBetter_03</v>
      </c>
      <c r="B429" s="1" t="s">
        <v>270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20"/>
        <v>0.82500000000000007</v>
      </c>
      <c r="O429" s="7" t="str">
        <f t="shared" ref="O429:O442" ca="1" si="331">IF(NOT(ISBLANK(N429)),N429,
IF(ISBLANK(M429),"",
VLOOKUP(M429,OFFSET(INDIRECT("$A:$B"),0,MATCH(M$1&amp;"_Verify",INDIRECT("$1:$1"),0)-1),2,0)
))</f>
        <v/>
      </c>
      <c r="S429" s="7" t="str">
        <f t="shared" ref="S429:S442" ca="1" si="332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30"/>
        <v>LP_HealOnKillBetter_04</v>
      </c>
      <c r="B430" s="1" t="s">
        <v>270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20"/>
        <v>1.1499999999999999</v>
      </c>
      <c r="O430" s="7" t="str">
        <f t="shared" ca="1" si="331"/>
        <v/>
      </c>
      <c r="S430" s="7" t="str">
        <f t="shared" ca="1" si="332"/>
        <v/>
      </c>
    </row>
    <row r="431" spans="1:19" x14ac:dyDescent="0.3">
      <c r="A431" s="1" t="str">
        <f t="shared" si="330"/>
        <v>LP_HealOnKillBetter_05</v>
      </c>
      <c r="B431" s="1" t="s">
        <v>270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20"/>
        <v>1.5</v>
      </c>
      <c r="O431" s="7" t="str">
        <f t="shared" ca="1" si="331"/>
        <v/>
      </c>
      <c r="S431" s="7" t="str">
        <f t="shared" ca="1" si="332"/>
        <v/>
      </c>
    </row>
    <row r="432" spans="1:19" x14ac:dyDescent="0.3">
      <c r="A432" s="1" t="str">
        <f t="shared" si="330"/>
        <v>LP_HealOnCrit_01</v>
      </c>
      <c r="B432" s="1" t="s">
        <v>932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>J211</f>
        <v>0.15</v>
      </c>
      <c r="O432" s="7" t="str">
        <f t="shared" ca="1" si="331"/>
        <v/>
      </c>
      <c r="S432" s="7" t="str">
        <f t="shared" ca="1" si="332"/>
        <v/>
      </c>
    </row>
    <row r="433" spans="1:21" x14ac:dyDescent="0.3">
      <c r="A433" s="1" t="str">
        <f t="shared" si="330"/>
        <v>LP_HealOnCrit_02</v>
      </c>
      <c r="B433" s="1" t="s">
        <v>932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ref="J433:J445" si="333">J212</f>
        <v>0.315</v>
      </c>
      <c r="O433" s="7" t="str">
        <f t="shared" ca="1" si="331"/>
        <v/>
      </c>
      <c r="S433" s="7" t="str">
        <f t="shared" ca="1" si="332"/>
        <v/>
      </c>
    </row>
    <row r="434" spans="1:21" x14ac:dyDescent="0.3">
      <c r="A434" s="1" t="str">
        <f t="shared" si="330"/>
        <v>LP_HealOnCrit_03</v>
      </c>
      <c r="B434" s="1" t="s">
        <v>932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3"/>
        <v>0.49500000000000005</v>
      </c>
      <c r="O434" s="7" t="str">
        <f t="shared" ca="1" si="331"/>
        <v/>
      </c>
      <c r="S434" s="7" t="str">
        <f t="shared" ca="1" si="332"/>
        <v/>
      </c>
    </row>
    <row r="435" spans="1:21" x14ac:dyDescent="0.3">
      <c r="A435" s="1" t="str">
        <f t="shared" si="330"/>
        <v>LP_HealOnCrit_04</v>
      </c>
      <c r="B435" s="1" t="s">
        <v>932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3"/>
        <v>0.69</v>
      </c>
      <c r="O435" s="7" t="str">
        <f t="shared" ca="1" si="331"/>
        <v/>
      </c>
      <c r="S435" s="7" t="str">
        <f t="shared" ca="1" si="332"/>
        <v/>
      </c>
    </row>
    <row r="436" spans="1:21" x14ac:dyDescent="0.3">
      <c r="A436" s="1" t="str">
        <f t="shared" si="330"/>
        <v>LP_HealOnCrit_05</v>
      </c>
      <c r="B436" s="1" t="s">
        <v>932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3"/>
        <v>0.89999999999999991</v>
      </c>
      <c r="O436" s="7" t="str">
        <f t="shared" ca="1" si="331"/>
        <v/>
      </c>
      <c r="S436" s="7" t="str">
        <f t="shared" ca="1" si="332"/>
        <v/>
      </c>
    </row>
    <row r="437" spans="1:21" x14ac:dyDescent="0.3">
      <c r="A437" s="1" t="str">
        <f t="shared" si="330"/>
        <v>LP_HealOnCrit_06</v>
      </c>
      <c r="B437" s="1" t="s">
        <v>932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3"/>
        <v>1.125</v>
      </c>
      <c r="O437" s="7" t="str">
        <f t="shared" ca="1" si="331"/>
        <v/>
      </c>
      <c r="S437" s="7" t="str">
        <f t="shared" ca="1" si="332"/>
        <v/>
      </c>
    </row>
    <row r="438" spans="1:21" x14ac:dyDescent="0.3">
      <c r="A438" s="1" t="str">
        <f t="shared" si="330"/>
        <v>LP_HealOnCrit_07</v>
      </c>
      <c r="B438" s="1" t="s">
        <v>932</v>
      </c>
      <c r="C438" s="1" t="str">
        <f>IF(ISERROR(VLOOKUP(B438,AffectorValueTable!$A:$A,1,0)),"어펙터밸류없음","")</f>
        <v/>
      </c>
      <c r="D438" s="1">
        <v>7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3"/>
        <v>1.3650000000000002</v>
      </c>
      <c r="O438" s="7" t="str">
        <f t="shared" ca="1" si="331"/>
        <v/>
      </c>
      <c r="S438" s="7" t="str">
        <f t="shared" ca="1" si="332"/>
        <v/>
      </c>
    </row>
    <row r="439" spans="1:21" x14ac:dyDescent="0.3">
      <c r="A439" s="1" t="str">
        <f t="shared" si="330"/>
        <v>LP_HealOnCrit_08</v>
      </c>
      <c r="B439" s="1" t="s">
        <v>932</v>
      </c>
      <c r="C439" s="1" t="str">
        <f>IF(ISERROR(VLOOKUP(B439,AffectorValueTable!$A:$A,1,0)),"어펙터밸류없음","")</f>
        <v/>
      </c>
      <c r="D439" s="1">
        <v>8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3"/>
        <v>1.62</v>
      </c>
      <c r="O439" s="7" t="str">
        <f t="shared" ca="1" si="331"/>
        <v/>
      </c>
      <c r="S439" s="7" t="str">
        <f t="shared" ca="1" si="332"/>
        <v/>
      </c>
    </row>
    <row r="440" spans="1:21" x14ac:dyDescent="0.3">
      <c r="A440" s="1" t="str">
        <f t="shared" si="330"/>
        <v>LP_HealOnCrit_09</v>
      </c>
      <c r="B440" s="1" t="s">
        <v>932</v>
      </c>
      <c r="C440" s="1" t="str">
        <f>IF(ISERROR(VLOOKUP(B440,AffectorValueTable!$A:$A,1,0)),"어펙터밸류없음","")</f>
        <v/>
      </c>
      <c r="D440" s="1">
        <v>9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3"/>
        <v>1.89</v>
      </c>
      <c r="O440" s="7" t="str">
        <f t="shared" ca="1" si="331"/>
        <v/>
      </c>
      <c r="S440" s="7" t="str">
        <f t="shared" ca="1" si="332"/>
        <v/>
      </c>
    </row>
    <row r="441" spans="1:21" x14ac:dyDescent="0.3">
      <c r="A441" s="1" t="str">
        <f t="shared" si="330"/>
        <v>LP_HealOnCritBetter_01</v>
      </c>
      <c r="B441" s="1" t="s">
        <v>933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3"/>
        <v>0.25</v>
      </c>
      <c r="O441" s="7" t="str">
        <f t="shared" ca="1" si="331"/>
        <v/>
      </c>
      <c r="S441" s="7" t="str">
        <f t="shared" ca="1" si="332"/>
        <v/>
      </c>
    </row>
    <row r="442" spans="1:21" x14ac:dyDescent="0.3">
      <c r="A442" s="1" t="str">
        <f t="shared" si="330"/>
        <v>LP_HealOnCritBetter_02</v>
      </c>
      <c r="B442" s="1" t="s">
        <v>933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3"/>
        <v>0.52500000000000002</v>
      </c>
      <c r="O442" s="7" t="str">
        <f t="shared" ca="1" si="331"/>
        <v/>
      </c>
      <c r="S442" s="7" t="str">
        <f t="shared" ca="1" si="332"/>
        <v/>
      </c>
    </row>
    <row r="443" spans="1:21" x14ac:dyDescent="0.3">
      <c r="A443" s="1" t="str">
        <f t="shared" ref="A443:A445" si="334">B443&amp;"_"&amp;TEXT(D443,"00")</f>
        <v>LP_HealOnCritBetter_03</v>
      </c>
      <c r="B443" s="1" t="s">
        <v>933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3"/>
        <v>0.82500000000000007</v>
      </c>
      <c r="O443" s="7" t="str">
        <f t="shared" ref="O443:O445" ca="1" si="335">IF(NOT(ISBLANK(N443)),N443,
IF(ISBLANK(M443),"",
VLOOKUP(M443,OFFSET(INDIRECT("$A:$B"),0,MATCH(M$1&amp;"_Verify",INDIRECT("$1:$1"),0)-1),2,0)
))</f>
        <v/>
      </c>
      <c r="S443" s="7" t="str">
        <f t="shared" ref="S443:S445" ca="1" si="336">IF(NOT(ISBLANK(R443)),R443,
IF(ISBLANK(Q443),"",
VLOOKUP(Q443,OFFSET(INDIRECT("$A:$B"),0,MATCH(Q$1&amp;"_Verify",INDIRECT("$1:$1"),0)-1),2,0)
))</f>
        <v/>
      </c>
    </row>
    <row r="444" spans="1:21" x14ac:dyDescent="0.3">
      <c r="A444" s="1" t="str">
        <f t="shared" si="334"/>
        <v>LP_HealOnCritBetter_04</v>
      </c>
      <c r="B444" s="1" t="s">
        <v>933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3"/>
        <v>1.1499999999999999</v>
      </c>
      <c r="O444" s="7" t="str">
        <f t="shared" ca="1" si="335"/>
        <v/>
      </c>
      <c r="S444" s="7" t="str">
        <f t="shared" ca="1" si="336"/>
        <v/>
      </c>
    </row>
    <row r="445" spans="1:21" x14ac:dyDescent="0.3">
      <c r="A445" s="1" t="str">
        <f t="shared" si="334"/>
        <v>LP_HealOnCritBetter_05</v>
      </c>
      <c r="B445" s="1" t="s">
        <v>933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3"/>
        <v>1.5</v>
      </c>
      <c r="O445" s="7" t="str">
        <f t="shared" ca="1" si="335"/>
        <v/>
      </c>
      <c r="S445" s="7" t="str">
        <f t="shared" ca="1" si="336"/>
        <v/>
      </c>
    </row>
    <row r="446" spans="1:21" x14ac:dyDescent="0.3">
      <c r="A446" s="1" t="str">
        <f t="shared" si="328"/>
        <v>LP_AtkSpeedUpOnEncounter_01</v>
      </c>
      <c r="B446" s="1" t="s">
        <v>295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9"/>
        <v/>
      </c>
      <c r="Q446" s="1" t="s">
        <v>296</v>
      </c>
      <c r="S446" s="7">
        <f t="shared" ref="S446:S497" ca="1" si="337">IF(NOT(ISBLANK(R446)),R446,
IF(ISBLANK(Q446),"",
VLOOKUP(Q446,OFFSET(INDIRECT("$A:$B"),0,MATCH(Q$1&amp;"_Verify",INDIRECT("$1:$1"),0)-1),2,0)
))</f>
        <v>1</v>
      </c>
      <c r="U446" s="1" t="s">
        <v>297</v>
      </c>
    </row>
    <row r="447" spans="1:21" x14ac:dyDescent="0.3">
      <c r="A447" s="1" t="str">
        <f t="shared" si="328"/>
        <v>LP_AtkSpeedUpOnEncounter_02</v>
      </c>
      <c r="B447" s="1" t="s">
        <v>295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9"/>
        <v/>
      </c>
      <c r="Q447" s="1" t="s">
        <v>296</v>
      </c>
      <c r="S447" s="7">
        <f t="shared" ca="1" si="337"/>
        <v>1</v>
      </c>
      <c r="U447" s="1" t="s">
        <v>297</v>
      </c>
    </row>
    <row r="448" spans="1:21" x14ac:dyDescent="0.3">
      <c r="A448" s="1" t="str">
        <f t="shared" ref="A448:A454" si="338">B448&amp;"_"&amp;TEXT(D448,"00")</f>
        <v>LP_AtkSpeedUpOnEncounter_03</v>
      </c>
      <c r="B448" s="1" t="s">
        <v>295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ref="O448:O454" ca="1" si="339">IF(NOT(ISBLANK(N448)),N448,
IF(ISBLANK(M448),"",
VLOOKUP(M448,OFFSET(INDIRECT("$A:$B"),0,MATCH(M$1&amp;"_Verify",INDIRECT("$1:$1"),0)-1),2,0)
))</f>
        <v/>
      </c>
      <c r="Q448" s="1" t="s">
        <v>296</v>
      </c>
      <c r="S448" s="7">
        <f t="shared" ca="1" si="337"/>
        <v>1</v>
      </c>
      <c r="U448" s="1" t="s">
        <v>297</v>
      </c>
    </row>
    <row r="449" spans="1:23" x14ac:dyDescent="0.3">
      <c r="A449" s="1" t="str">
        <f t="shared" si="338"/>
        <v>LP_AtkSpeedUpOnEncounter_04</v>
      </c>
      <c r="B449" s="1" t="s">
        <v>295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9"/>
        <v/>
      </c>
      <c r="Q449" s="1" t="s">
        <v>296</v>
      </c>
      <c r="S449" s="7">
        <f t="shared" ca="1" si="337"/>
        <v>1</v>
      </c>
      <c r="U449" s="1" t="s">
        <v>297</v>
      </c>
    </row>
    <row r="450" spans="1:23" x14ac:dyDescent="0.3">
      <c r="A450" s="1" t="str">
        <f t="shared" si="338"/>
        <v>LP_AtkSpeedUpOnEncounter_05</v>
      </c>
      <c r="B450" s="1" t="s">
        <v>295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9"/>
        <v/>
      </c>
      <c r="Q450" s="1" t="s">
        <v>296</v>
      </c>
      <c r="S450" s="7">
        <f t="shared" ca="1" si="337"/>
        <v>1</v>
      </c>
      <c r="U450" s="1" t="s">
        <v>297</v>
      </c>
    </row>
    <row r="451" spans="1:23" x14ac:dyDescent="0.3">
      <c r="A451" s="1" t="str">
        <f t="shared" si="338"/>
        <v>LP_AtkSpeedUpOnEncounter_06</v>
      </c>
      <c r="B451" s="1" t="s">
        <v>295</v>
      </c>
      <c r="C451" s="1" t="str">
        <f>IF(ISERROR(VLOOKUP(B451,AffectorValueTable!$A:$A,1,0)),"어펙터밸류없음","")</f>
        <v/>
      </c>
      <c r="D451" s="1">
        <v>6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9"/>
        <v/>
      </c>
      <c r="Q451" s="1" t="s">
        <v>296</v>
      </c>
      <c r="S451" s="7">
        <f t="shared" ca="1" si="337"/>
        <v>1</v>
      </c>
      <c r="U451" s="1" t="s">
        <v>297</v>
      </c>
    </row>
    <row r="452" spans="1:23" x14ac:dyDescent="0.3">
      <c r="A452" s="1" t="str">
        <f t="shared" si="338"/>
        <v>LP_AtkSpeedUpOnEncounter_07</v>
      </c>
      <c r="B452" s="1" t="s">
        <v>295</v>
      </c>
      <c r="C452" s="1" t="str">
        <f>IF(ISERROR(VLOOKUP(B452,AffectorValueTable!$A:$A,1,0)),"어펙터밸류없음","")</f>
        <v/>
      </c>
      <c r="D452" s="1">
        <v>7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9"/>
        <v/>
      </c>
      <c r="Q452" s="1" t="s">
        <v>296</v>
      </c>
      <c r="S452" s="7">
        <f t="shared" ca="1" si="337"/>
        <v>1</v>
      </c>
      <c r="U452" s="1" t="s">
        <v>297</v>
      </c>
    </row>
    <row r="453" spans="1:23" x14ac:dyDescent="0.3">
      <c r="A453" s="1" t="str">
        <f t="shared" si="338"/>
        <v>LP_AtkSpeedUpOnEncounter_08</v>
      </c>
      <c r="B453" s="1" t="s">
        <v>295</v>
      </c>
      <c r="C453" s="1" t="str">
        <f>IF(ISERROR(VLOOKUP(B453,AffectorValueTable!$A:$A,1,0)),"어펙터밸류없음","")</f>
        <v/>
      </c>
      <c r="D453" s="1">
        <v>8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9"/>
        <v/>
      </c>
      <c r="Q453" s="1" t="s">
        <v>296</v>
      </c>
      <c r="S453" s="7">
        <f t="shared" ca="1" si="337"/>
        <v>1</v>
      </c>
      <c r="U453" s="1" t="s">
        <v>297</v>
      </c>
    </row>
    <row r="454" spans="1:23" x14ac:dyDescent="0.3">
      <c r="A454" s="1" t="str">
        <f t="shared" si="338"/>
        <v>LP_AtkSpeedUpOnEncounter_09</v>
      </c>
      <c r="B454" s="1" t="s">
        <v>295</v>
      </c>
      <c r="C454" s="1" t="str">
        <f>IF(ISERROR(VLOOKUP(B454,AffectorValueTable!$A:$A,1,0)),"어펙터밸류없음","")</f>
        <v/>
      </c>
      <c r="D454" s="1">
        <v>9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9"/>
        <v/>
      </c>
      <c r="Q454" s="1" t="s">
        <v>296</v>
      </c>
      <c r="S454" s="7">
        <f t="shared" ca="1" si="337"/>
        <v>1</v>
      </c>
      <c r="U454" s="1" t="s">
        <v>297</v>
      </c>
    </row>
    <row r="455" spans="1:23" x14ac:dyDescent="0.3">
      <c r="A455" s="1" t="str">
        <f t="shared" si="328"/>
        <v>LP_AtkSpeedUpOnEncounter_Spd_01</v>
      </c>
      <c r="B455" s="1" t="s">
        <v>292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4.5</v>
      </c>
      <c r="J455" s="1">
        <f t="shared" ref="J455:J463" si="340">J211*4.5/6*2.5</f>
        <v>0.28125</v>
      </c>
      <c r="M455" s="1" t="s">
        <v>148</v>
      </c>
      <c r="O455" s="7">
        <f t="shared" ca="1" si="329"/>
        <v>3</v>
      </c>
      <c r="R455" s="1">
        <v>1</v>
      </c>
      <c r="S455" s="7">
        <f t="shared" ca="1" si="337"/>
        <v>1</v>
      </c>
      <c r="W455" s="1" t="s">
        <v>362</v>
      </c>
    </row>
    <row r="456" spans="1:23" x14ac:dyDescent="0.3">
      <c r="A456" s="1" t="str">
        <f t="shared" si="328"/>
        <v>LP_AtkSpeedUpOnEncounter_Spd_02</v>
      </c>
      <c r="B456" s="1" t="s">
        <v>292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</v>
      </c>
      <c r="J456" s="1">
        <f t="shared" si="340"/>
        <v>0.59062499999999996</v>
      </c>
      <c r="M456" s="1" t="s">
        <v>148</v>
      </c>
      <c r="O456" s="7">
        <f t="shared" ca="1" si="329"/>
        <v>3</v>
      </c>
      <c r="R456" s="1">
        <v>1</v>
      </c>
      <c r="S456" s="7">
        <f t="shared" ca="1" si="337"/>
        <v>1</v>
      </c>
      <c r="W456" s="1" t="s">
        <v>362</v>
      </c>
    </row>
    <row r="457" spans="1:23" x14ac:dyDescent="0.3">
      <c r="A457" s="1" t="str">
        <f t="shared" ref="A457:A463" si="341">B457&amp;"_"&amp;TEXT(D457,"00")</f>
        <v>LP_AtkSpeedUpOnEncounter_Spd_03</v>
      </c>
      <c r="B457" s="1" t="s">
        <v>292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5.5</v>
      </c>
      <c r="J457" s="1">
        <f t="shared" si="340"/>
        <v>0.92812500000000009</v>
      </c>
      <c r="M457" s="1" t="s">
        <v>148</v>
      </c>
      <c r="O457" s="7">
        <f t="shared" ref="O457:O463" ca="1" si="342">IF(NOT(ISBLANK(N457)),N457,
IF(ISBLANK(M457),"",
VLOOKUP(M457,OFFSET(INDIRECT("$A:$B"),0,MATCH(M$1&amp;"_Verify",INDIRECT("$1:$1"),0)-1),2,0)
))</f>
        <v>3</v>
      </c>
      <c r="R457" s="1">
        <v>1</v>
      </c>
      <c r="S457" s="7">
        <f t="shared" ca="1" si="337"/>
        <v>1</v>
      </c>
      <c r="W457" s="1" t="s">
        <v>362</v>
      </c>
    </row>
    <row r="458" spans="1:23" x14ac:dyDescent="0.3">
      <c r="A458" s="1" t="str">
        <f t="shared" si="341"/>
        <v>LP_AtkSpeedUpOnEncounter_Spd_04</v>
      </c>
      <c r="B458" s="1" t="s">
        <v>292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6</v>
      </c>
      <c r="J458" s="1">
        <f t="shared" si="340"/>
        <v>1.29375</v>
      </c>
      <c r="M458" s="1" t="s">
        <v>148</v>
      </c>
      <c r="O458" s="7">
        <f t="shared" ca="1" si="342"/>
        <v>3</v>
      </c>
      <c r="R458" s="1">
        <v>1</v>
      </c>
      <c r="S458" s="7">
        <f t="shared" ca="1" si="337"/>
        <v>1</v>
      </c>
      <c r="W458" s="1" t="s">
        <v>362</v>
      </c>
    </row>
    <row r="459" spans="1:23" x14ac:dyDescent="0.3">
      <c r="A459" s="1" t="str">
        <f t="shared" si="341"/>
        <v>LP_AtkSpeedUpOnEncounter_Spd_05</v>
      </c>
      <c r="B459" s="1" t="s">
        <v>292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6.5</v>
      </c>
      <c r="J459" s="1">
        <f t="shared" si="340"/>
        <v>1.6874999999999998</v>
      </c>
      <c r="M459" s="1" t="s">
        <v>148</v>
      </c>
      <c r="O459" s="7">
        <f t="shared" ca="1" si="342"/>
        <v>3</v>
      </c>
      <c r="R459" s="1">
        <v>1</v>
      </c>
      <c r="S459" s="7">
        <f t="shared" ca="1" si="337"/>
        <v>1</v>
      </c>
      <c r="W459" s="1" t="s">
        <v>362</v>
      </c>
    </row>
    <row r="460" spans="1:23" x14ac:dyDescent="0.3">
      <c r="A460" s="1" t="str">
        <f t="shared" si="341"/>
        <v>LP_AtkSpeedUpOnEncounter_Spd_06</v>
      </c>
      <c r="B460" s="1" t="s">
        <v>292</v>
      </c>
      <c r="C460" s="1" t="str">
        <f>IF(ISERROR(VLOOKUP(B460,AffectorValueTable!$A:$A,1,0)),"어펙터밸류없음","")</f>
        <v/>
      </c>
      <c r="D460" s="1">
        <v>6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</v>
      </c>
      <c r="J460" s="1">
        <f t="shared" si="340"/>
        <v>2.109375</v>
      </c>
      <c r="M460" s="1" t="s">
        <v>148</v>
      </c>
      <c r="O460" s="7">
        <f t="shared" ca="1" si="342"/>
        <v>3</v>
      </c>
      <c r="R460" s="1">
        <v>1</v>
      </c>
      <c r="S460" s="7">
        <f t="shared" ca="1" si="337"/>
        <v>1</v>
      </c>
      <c r="W460" s="1" t="s">
        <v>362</v>
      </c>
    </row>
    <row r="461" spans="1:23" x14ac:dyDescent="0.3">
      <c r="A461" s="1" t="str">
        <f t="shared" si="341"/>
        <v>LP_AtkSpeedUpOnEncounter_Spd_07</v>
      </c>
      <c r="B461" s="1" t="s">
        <v>292</v>
      </c>
      <c r="C461" s="1" t="str">
        <f>IF(ISERROR(VLOOKUP(B461,AffectorValueTable!$A:$A,1,0)),"어펙터밸류없음","")</f>
        <v/>
      </c>
      <c r="D461" s="1">
        <v>7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7.5</v>
      </c>
      <c r="J461" s="1">
        <f t="shared" si="340"/>
        <v>2.5593750000000002</v>
      </c>
      <c r="M461" s="1" t="s">
        <v>148</v>
      </c>
      <c r="O461" s="7">
        <f t="shared" ca="1" si="342"/>
        <v>3</v>
      </c>
      <c r="R461" s="1">
        <v>1</v>
      </c>
      <c r="S461" s="7">
        <f t="shared" ca="1" si="337"/>
        <v>1</v>
      </c>
      <c r="W461" s="1" t="s">
        <v>362</v>
      </c>
    </row>
    <row r="462" spans="1:23" x14ac:dyDescent="0.3">
      <c r="A462" s="1" t="str">
        <f t="shared" si="341"/>
        <v>LP_AtkSpeedUpOnEncounter_Spd_08</v>
      </c>
      <c r="B462" s="1" t="s">
        <v>292</v>
      </c>
      <c r="C462" s="1" t="str">
        <f>IF(ISERROR(VLOOKUP(B462,AffectorValueTable!$A:$A,1,0)),"어펙터밸류없음","")</f>
        <v/>
      </c>
      <c r="D462" s="1">
        <v>8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8</v>
      </c>
      <c r="J462" s="1">
        <f t="shared" si="340"/>
        <v>3.0375000000000001</v>
      </c>
      <c r="M462" s="1" t="s">
        <v>148</v>
      </c>
      <c r="O462" s="7">
        <f t="shared" ca="1" si="342"/>
        <v>3</v>
      </c>
      <c r="R462" s="1">
        <v>1</v>
      </c>
      <c r="S462" s="7">
        <f t="shared" ca="1" si="337"/>
        <v>1</v>
      </c>
      <c r="W462" s="1" t="s">
        <v>362</v>
      </c>
    </row>
    <row r="463" spans="1:23" x14ac:dyDescent="0.3">
      <c r="A463" s="1" t="str">
        <f t="shared" si="341"/>
        <v>LP_AtkSpeedUpOnEncounter_Spd_09</v>
      </c>
      <c r="B463" s="1" t="s">
        <v>292</v>
      </c>
      <c r="C463" s="1" t="str">
        <f>IF(ISERROR(VLOOKUP(B463,AffectorValueTable!$A:$A,1,0)),"어펙터밸류없음","")</f>
        <v/>
      </c>
      <c r="D463" s="1">
        <v>9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8.5</v>
      </c>
      <c r="J463" s="1">
        <f t="shared" si="340"/>
        <v>3.5437499999999993</v>
      </c>
      <c r="M463" s="1" t="s">
        <v>148</v>
      </c>
      <c r="O463" s="7">
        <f t="shared" ca="1" si="342"/>
        <v>3</v>
      </c>
      <c r="R463" s="1">
        <v>1</v>
      </c>
      <c r="S463" s="7">
        <f t="shared" ca="1" si="337"/>
        <v>1</v>
      </c>
      <c r="W463" s="1" t="s">
        <v>362</v>
      </c>
    </row>
    <row r="464" spans="1:23" x14ac:dyDescent="0.3">
      <c r="A464" s="1" t="str">
        <f t="shared" ref="A464:A470" si="343">B464&amp;"_"&amp;TEXT(D464,"00")</f>
        <v>LP_AtkSpeedUpOnEncounterBetter_01</v>
      </c>
      <c r="B464" s="1" t="s">
        <v>291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29"/>
        <v/>
      </c>
      <c r="Q464" s="1" t="s">
        <v>296</v>
      </c>
      <c r="S464" s="7">
        <f t="shared" ca="1" si="337"/>
        <v>1</v>
      </c>
      <c r="U464" s="1" t="s">
        <v>293</v>
      </c>
    </row>
    <row r="465" spans="1:23" x14ac:dyDescent="0.3">
      <c r="A465" s="1" t="str">
        <f t="shared" si="343"/>
        <v>LP_AtkSpeedUpOnEncounterBetter_02</v>
      </c>
      <c r="B465" s="1" t="s">
        <v>291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29"/>
        <v/>
      </c>
      <c r="Q465" s="1" t="s">
        <v>296</v>
      </c>
      <c r="S465" s="7">
        <f t="shared" ca="1" si="337"/>
        <v>1</v>
      </c>
      <c r="U465" s="1" t="s">
        <v>293</v>
      </c>
    </row>
    <row r="466" spans="1:23" x14ac:dyDescent="0.3">
      <c r="A466" s="1" t="str">
        <f t="shared" ref="A466:A468" si="344">B466&amp;"_"&amp;TEXT(D466,"00")</f>
        <v>LP_AtkSpeedUpOnEncounterBetter_03</v>
      </c>
      <c r="B466" s="1" t="s">
        <v>291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68" ca="1" si="345">IF(NOT(ISBLANK(N466)),N466,
IF(ISBLANK(M466),"",
VLOOKUP(M466,OFFSET(INDIRECT("$A:$B"),0,MATCH(M$1&amp;"_Verify",INDIRECT("$1:$1"),0)-1),2,0)
))</f>
        <v/>
      </c>
      <c r="Q466" s="1" t="s">
        <v>296</v>
      </c>
      <c r="S466" s="7">
        <f t="shared" ca="1" si="337"/>
        <v>1</v>
      </c>
      <c r="U466" s="1" t="s">
        <v>293</v>
      </c>
    </row>
    <row r="467" spans="1:23" x14ac:dyDescent="0.3">
      <c r="A467" s="1" t="str">
        <f t="shared" si="344"/>
        <v>LP_AtkSpeedUpOnEncounterBetter_04</v>
      </c>
      <c r="B467" s="1" t="s">
        <v>291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5"/>
        <v/>
      </c>
      <c r="Q467" s="1" t="s">
        <v>296</v>
      </c>
      <c r="S467" s="7">
        <f t="shared" ca="1" si="337"/>
        <v>1</v>
      </c>
      <c r="U467" s="1" t="s">
        <v>293</v>
      </c>
    </row>
    <row r="468" spans="1:23" x14ac:dyDescent="0.3">
      <c r="A468" s="1" t="str">
        <f t="shared" si="344"/>
        <v>LP_AtkSpeedUpOnEncounterBetter_05</v>
      </c>
      <c r="B468" s="1" t="s">
        <v>291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5"/>
        <v/>
      </c>
      <c r="Q468" s="1" t="s">
        <v>296</v>
      </c>
      <c r="S468" s="7">
        <f t="shared" ca="1" si="337"/>
        <v>1</v>
      </c>
      <c r="U468" s="1" t="s">
        <v>293</v>
      </c>
    </row>
    <row r="469" spans="1:23" x14ac:dyDescent="0.3">
      <c r="A469" s="1" t="str">
        <f t="shared" si="343"/>
        <v>LP_AtkSpeedUpOnEncounterBetter_Spd_01</v>
      </c>
      <c r="B469" s="1" t="s">
        <v>294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4.5</v>
      </c>
      <c r="J469" s="1">
        <f>J220*4.5/6*2.5</f>
        <v>0.46875</v>
      </c>
      <c r="M469" s="1" t="s">
        <v>148</v>
      </c>
      <c r="O469" s="7">
        <f t="shared" ca="1" si="329"/>
        <v>3</v>
      </c>
      <c r="R469" s="1">
        <v>1</v>
      </c>
      <c r="S469" s="7">
        <f t="shared" ca="1" si="337"/>
        <v>1</v>
      </c>
      <c r="W469" s="1" t="s">
        <v>362</v>
      </c>
    </row>
    <row r="470" spans="1:23" x14ac:dyDescent="0.3">
      <c r="A470" s="1" t="str">
        <f t="shared" si="343"/>
        <v>LP_AtkSpeedUpOnEncounterBetter_Spd_02</v>
      </c>
      <c r="B470" s="1" t="s">
        <v>294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f>J221*4.5/6*2.5</f>
        <v>0.98437500000000011</v>
      </c>
      <c r="M470" s="1" t="s">
        <v>148</v>
      </c>
      <c r="O470" s="7">
        <f t="shared" ca="1" si="329"/>
        <v>3</v>
      </c>
      <c r="R470" s="1">
        <v>1</v>
      </c>
      <c r="S470" s="7">
        <f t="shared" ca="1" si="337"/>
        <v>1</v>
      </c>
      <c r="W470" s="1" t="s">
        <v>362</v>
      </c>
    </row>
    <row r="471" spans="1:23" x14ac:dyDescent="0.3">
      <c r="A471" s="1" t="str">
        <f t="shared" ref="A471:A473" si="346">B471&amp;"_"&amp;TEXT(D471,"00")</f>
        <v>LP_AtkSpeedUpOnEncounterBetter_Spd_03</v>
      </c>
      <c r="B471" s="1" t="s">
        <v>294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6.5</v>
      </c>
      <c r="J471" s="1">
        <f>J222*4.5/6*2.5</f>
        <v>1.546875</v>
      </c>
      <c r="M471" s="1" t="s">
        <v>148</v>
      </c>
      <c r="O471" s="7">
        <f t="shared" ref="O471:O473" ca="1" si="347">IF(NOT(ISBLANK(N471)),N471,
IF(ISBLANK(M471),"",
VLOOKUP(M471,OFFSET(INDIRECT("$A:$B"),0,MATCH(M$1&amp;"_Verify",INDIRECT("$1:$1"),0)-1),2,0)
))</f>
        <v>3</v>
      </c>
      <c r="R471" s="1">
        <v>1</v>
      </c>
      <c r="S471" s="7">
        <f t="shared" ca="1" si="337"/>
        <v>1</v>
      </c>
      <c r="W471" s="1" t="s">
        <v>362</v>
      </c>
    </row>
    <row r="472" spans="1:23" x14ac:dyDescent="0.3">
      <c r="A472" s="1" t="str">
        <f t="shared" si="346"/>
        <v>LP_AtkSpeedUpOnEncounterBetter_Spd_04</v>
      </c>
      <c r="B472" s="1" t="s">
        <v>294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7.5</v>
      </c>
      <c r="J472" s="1">
        <f>J223*4.5/6*2.5</f>
        <v>2.15625</v>
      </c>
      <c r="M472" s="1" t="s">
        <v>148</v>
      </c>
      <c r="O472" s="7">
        <f t="shared" ca="1" si="347"/>
        <v>3</v>
      </c>
      <c r="R472" s="1">
        <v>1</v>
      </c>
      <c r="S472" s="7">
        <f t="shared" ca="1" si="337"/>
        <v>1</v>
      </c>
      <c r="W472" s="1" t="s">
        <v>362</v>
      </c>
    </row>
    <row r="473" spans="1:23" x14ac:dyDescent="0.3">
      <c r="A473" s="1" t="str">
        <f t="shared" si="346"/>
        <v>LP_AtkSpeedUpOnEncounterBetter_Spd_05</v>
      </c>
      <c r="B473" s="1" t="s">
        <v>294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8.5</v>
      </c>
      <c r="J473" s="1">
        <f>J224*4.5/6*2.5</f>
        <v>2.8125</v>
      </c>
      <c r="M473" s="1" t="s">
        <v>148</v>
      </c>
      <c r="O473" s="7">
        <f t="shared" ca="1" si="347"/>
        <v>3</v>
      </c>
      <c r="R473" s="1">
        <v>1</v>
      </c>
      <c r="S473" s="7">
        <f t="shared" ca="1" si="337"/>
        <v>1</v>
      </c>
      <c r="W473" s="1" t="s">
        <v>362</v>
      </c>
    </row>
    <row r="474" spans="1:23" x14ac:dyDescent="0.3">
      <c r="A474" s="1" t="str">
        <f t="shared" ref="A474:A478" si="348">B474&amp;"_"&amp;TEXT(D474,"00")</f>
        <v>LP_VampireOnAttack_01</v>
      </c>
      <c r="B474" s="1" t="s">
        <v>298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ref="L474:L487" si="349">J211</f>
        <v>0.15</v>
      </c>
      <c r="O474" s="7" t="str">
        <f t="shared" ref="O474:O478" ca="1" si="350">IF(NOT(ISBLANK(N474)),N474,
IF(ISBLANK(M474),"",
VLOOKUP(M474,OFFSET(INDIRECT("$A:$B"),0,MATCH(M$1&amp;"_Verify",INDIRECT("$1:$1"),0)-1),2,0)
))</f>
        <v/>
      </c>
      <c r="S474" s="7" t="str">
        <f t="shared" ca="1" si="337"/>
        <v/>
      </c>
    </row>
    <row r="475" spans="1:23" x14ac:dyDescent="0.3">
      <c r="A475" s="1" t="str">
        <f t="shared" si="348"/>
        <v>LP_VampireOnAttack_02</v>
      </c>
      <c r="B475" s="1" t="s">
        <v>298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9"/>
        <v>0.315</v>
      </c>
      <c r="O475" s="7" t="str">
        <f t="shared" ca="1" si="350"/>
        <v/>
      </c>
      <c r="S475" s="7" t="str">
        <f t="shared" ca="1" si="337"/>
        <v/>
      </c>
    </row>
    <row r="476" spans="1:23" x14ac:dyDescent="0.3">
      <c r="A476" s="1" t="str">
        <f t="shared" si="348"/>
        <v>LP_VampireOnAttack_03</v>
      </c>
      <c r="B476" s="1" t="s">
        <v>298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9"/>
        <v>0.49500000000000005</v>
      </c>
      <c r="O476" s="7" t="str">
        <f t="shared" ca="1" si="350"/>
        <v/>
      </c>
      <c r="S476" s="7" t="str">
        <f t="shared" ca="1" si="337"/>
        <v/>
      </c>
    </row>
    <row r="477" spans="1:23" x14ac:dyDescent="0.3">
      <c r="A477" s="1" t="str">
        <f t="shared" si="348"/>
        <v>LP_VampireOnAttack_04</v>
      </c>
      <c r="B477" s="1" t="s">
        <v>298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9"/>
        <v>0.69</v>
      </c>
      <c r="O477" s="7" t="str">
        <f t="shared" ca="1" si="350"/>
        <v/>
      </c>
      <c r="S477" s="7" t="str">
        <f t="shared" ca="1" si="337"/>
        <v/>
      </c>
    </row>
    <row r="478" spans="1:23" x14ac:dyDescent="0.3">
      <c r="A478" s="1" t="str">
        <f t="shared" si="348"/>
        <v>LP_VampireOnAttack_05</v>
      </c>
      <c r="B478" s="1" t="s">
        <v>298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9"/>
        <v>0.89999999999999991</v>
      </c>
      <c r="O478" s="7" t="str">
        <f t="shared" ca="1" si="350"/>
        <v/>
      </c>
      <c r="S478" s="7" t="str">
        <f t="shared" ca="1" si="337"/>
        <v/>
      </c>
    </row>
    <row r="479" spans="1:23" x14ac:dyDescent="0.3">
      <c r="A479" s="1" t="str">
        <f t="shared" ref="A479:A482" si="351">B479&amp;"_"&amp;TEXT(D479,"00")</f>
        <v>LP_VampireOnAttack_06</v>
      </c>
      <c r="B479" s="1" t="s">
        <v>298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9"/>
        <v>1.125</v>
      </c>
      <c r="O479" s="7" t="str">
        <f t="shared" ref="O479:O482" ca="1" si="352">IF(NOT(ISBLANK(N479)),N479,
IF(ISBLANK(M479),"",
VLOOKUP(M479,OFFSET(INDIRECT("$A:$B"),0,MATCH(M$1&amp;"_Verify",INDIRECT("$1:$1"),0)-1),2,0)
))</f>
        <v/>
      </c>
      <c r="S479" s="7" t="str">
        <f t="shared" ref="S479:S482" ca="1" si="353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51"/>
        <v>LP_VampireOnAttack_07</v>
      </c>
      <c r="B480" s="1" t="s">
        <v>298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9"/>
        <v>1.3650000000000002</v>
      </c>
      <c r="O480" s="7" t="str">
        <f t="shared" ca="1" si="352"/>
        <v/>
      </c>
      <c r="S480" s="7" t="str">
        <f t="shared" ca="1" si="353"/>
        <v/>
      </c>
    </row>
    <row r="481" spans="1:21" x14ac:dyDescent="0.3">
      <c r="A481" s="1" t="str">
        <f t="shared" si="351"/>
        <v>LP_VampireOnAttack_08</v>
      </c>
      <c r="B481" s="1" t="s">
        <v>298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9"/>
        <v>1.62</v>
      </c>
      <c r="O481" s="7" t="str">
        <f t="shared" ca="1" si="352"/>
        <v/>
      </c>
      <c r="S481" s="7" t="str">
        <f t="shared" ca="1" si="353"/>
        <v/>
      </c>
    </row>
    <row r="482" spans="1:21" x14ac:dyDescent="0.3">
      <c r="A482" s="1" t="str">
        <f t="shared" si="351"/>
        <v>LP_VampireOnAttack_09</v>
      </c>
      <c r="B482" s="1" t="s">
        <v>298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9"/>
        <v>1.89</v>
      </c>
      <c r="O482" s="7" t="str">
        <f t="shared" ca="1" si="352"/>
        <v/>
      </c>
      <c r="S482" s="7" t="str">
        <f t="shared" ca="1" si="353"/>
        <v/>
      </c>
    </row>
    <row r="483" spans="1:21" x14ac:dyDescent="0.3">
      <c r="A483" s="1" t="str">
        <f t="shared" ref="A483:A487" si="354">B483&amp;"_"&amp;TEXT(D483,"00")</f>
        <v>LP_VampireOnAttackBetter_01</v>
      </c>
      <c r="B483" s="1" t="s">
        <v>299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9"/>
        <v>0.25</v>
      </c>
      <c r="O483" s="7" t="str">
        <f t="shared" ref="O483:O487" ca="1" si="355">IF(NOT(ISBLANK(N483)),N483,
IF(ISBLANK(M483),"",
VLOOKUP(M483,OFFSET(INDIRECT("$A:$B"),0,MATCH(M$1&amp;"_Verify",INDIRECT("$1:$1"),0)-1),2,0)
))</f>
        <v/>
      </c>
      <c r="S483" s="7" t="str">
        <f t="shared" ca="1" si="337"/>
        <v/>
      </c>
    </row>
    <row r="484" spans="1:21" x14ac:dyDescent="0.3">
      <c r="A484" s="1" t="str">
        <f t="shared" si="354"/>
        <v>LP_VampireOnAttackBetter_02</v>
      </c>
      <c r="B484" s="1" t="s">
        <v>299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9"/>
        <v>0.52500000000000002</v>
      </c>
      <c r="O484" s="7" t="str">
        <f t="shared" ca="1" si="355"/>
        <v/>
      </c>
      <c r="S484" s="7" t="str">
        <f t="shared" ca="1" si="337"/>
        <v/>
      </c>
    </row>
    <row r="485" spans="1:21" x14ac:dyDescent="0.3">
      <c r="A485" s="1" t="str">
        <f t="shared" si="354"/>
        <v>LP_VampireOnAttackBetter_03</v>
      </c>
      <c r="B485" s="1" t="s">
        <v>299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9"/>
        <v>0.82500000000000007</v>
      </c>
      <c r="O485" s="7" t="str">
        <f t="shared" ca="1" si="355"/>
        <v/>
      </c>
      <c r="S485" s="7" t="str">
        <f t="shared" ca="1" si="337"/>
        <v/>
      </c>
    </row>
    <row r="486" spans="1:21" x14ac:dyDescent="0.3">
      <c r="A486" s="1" t="str">
        <f t="shared" si="354"/>
        <v>LP_VampireOnAttackBetter_04</v>
      </c>
      <c r="B486" s="1" t="s">
        <v>299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9"/>
        <v>1.1499999999999999</v>
      </c>
      <c r="O486" s="7" t="str">
        <f t="shared" ca="1" si="355"/>
        <v/>
      </c>
      <c r="S486" s="7" t="str">
        <f t="shared" ca="1" si="337"/>
        <v/>
      </c>
    </row>
    <row r="487" spans="1:21" x14ac:dyDescent="0.3">
      <c r="A487" s="1" t="str">
        <f t="shared" si="354"/>
        <v>LP_VampireOnAttackBetter_05</v>
      </c>
      <c r="B487" s="1" t="s">
        <v>299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9"/>
        <v>1.5</v>
      </c>
      <c r="O487" s="7" t="str">
        <f t="shared" ca="1" si="355"/>
        <v/>
      </c>
      <c r="S487" s="7" t="str">
        <f t="shared" ca="1" si="337"/>
        <v/>
      </c>
    </row>
    <row r="488" spans="1:21" x14ac:dyDescent="0.3">
      <c r="A488" s="1" t="str">
        <f t="shared" ref="A488:A492" si="356">B488&amp;"_"&amp;TEXT(D488,"00")</f>
        <v>LP_RecoverOnAttacked_01</v>
      </c>
      <c r="B488" s="1" t="s">
        <v>300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ref="O488:O492" ca="1" si="357">IF(NOT(ISBLANK(N488)),N488,
IF(ISBLANK(M488),"",
VLOOKUP(M488,OFFSET(INDIRECT("$A:$B"),0,MATCH(M$1&amp;"_Verify",INDIRECT("$1:$1"),0)-1),2,0)
))</f>
        <v/>
      </c>
      <c r="Q488" s="1" t="s">
        <v>224</v>
      </c>
      <c r="S488" s="7">
        <f t="shared" ca="1" si="337"/>
        <v>4</v>
      </c>
      <c r="U488" s="1" t="s">
        <v>301</v>
      </c>
    </row>
    <row r="489" spans="1:21" x14ac:dyDescent="0.3">
      <c r="A489" s="1" t="str">
        <f t="shared" si="356"/>
        <v>LP_RecoverOnAttacked_02</v>
      </c>
      <c r="B489" s="1" t="s">
        <v>300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7"/>
        <v/>
      </c>
      <c r="Q489" s="1" t="s">
        <v>224</v>
      </c>
      <c r="S489" s="7">
        <f t="shared" ca="1" si="337"/>
        <v>4</v>
      </c>
      <c r="U489" s="1" t="s">
        <v>301</v>
      </c>
    </row>
    <row r="490" spans="1:21" x14ac:dyDescent="0.3">
      <c r="A490" s="1" t="str">
        <f t="shared" si="356"/>
        <v>LP_RecoverOnAttacked_03</v>
      </c>
      <c r="B490" s="1" t="s">
        <v>300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7"/>
        <v/>
      </c>
      <c r="Q490" s="1" t="s">
        <v>224</v>
      </c>
      <c r="S490" s="7">
        <f t="shared" ca="1" si="337"/>
        <v>4</v>
      </c>
      <c r="U490" s="1" t="s">
        <v>301</v>
      </c>
    </row>
    <row r="491" spans="1:21" x14ac:dyDescent="0.3">
      <c r="A491" s="1" t="str">
        <f t="shared" si="356"/>
        <v>LP_RecoverOnAttacked_04</v>
      </c>
      <c r="B491" s="1" t="s">
        <v>300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57"/>
        <v/>
      </c>
      <c r="Q491" s="1" t="s">
        <v>224</v>
      </c>
      <c r="S491" s="7">
        <f t="shared" ca="1" si="337"/>
        <v>4</v>
      </c>
      <c r="U491" s="1" t="s">
        <v>301</v>
      </c>
    </row>
    <row r="492" spans="1:21" x14ac:dyDescent="0.3">
      <c r="A492" s="1" t="str">
        <f t="shared" si="356"/>
        <v>LP_RecoverOnAttacked_05</v>
      </c>
      <c r="B492" s="1" t="s">
        <v>300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57"/>
        <v/>
      </c>
      <c r="Q492" s="1" t="s">
        <v>224</v>
      </c>
      <c r="S492" s="7">
        <f t="shared" ca="1" si="337"/>
        <v>4</v>
      </c>
      <c r="U492" s="1" t="s">
        <v>301</v>
      </c>
    </row>
    <row r="493" spans="1:21" x14ac:dyDescent="0.3">
      <c r="A493" s="1" t="str">
        <f t="shared" ref="A493:A497" si="358">B493&amp;"_"&amp;TEXT(D493,"00")</f>
        <v>LP_RecoverOnAttacked_Heal_01</v>
      </c>
      <c r="B493" s="1" t="s">
        <v>301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ref="I493:I497" si="359">J493*5+0.1</f>
        <v>4.6999999999999984</v>
      </c>
      <c r="J493" s="1">
        <f t="shared" ref="J493:J496" si="360">J494+0.08</f>
        <v>0.91999999999999982</v>
      </c>
      <c r="L493" s="1">
        <v>8.8888888888888892E-2</v>
      </c>
      <c r="O493" s="7" t="str">
        <f t="shared" ref="O493:O497" ca="1" si="361">IF(NOT(ISBLANK(N493)),N493,
IF(ISBLANK(M493),"",
VLOOKUP(M493,OFFSET(INDIRECT("$A:$B"),0,MATCH(M$1&amp;"_Verify",INDIRECT("$1:$1"),0)-1),2,0)
))</f>
        <v/>
      </c>
      <c r="S493" s="7" t="str">
        <f t="shared" ca="1" si="337"/>
        <v/>
      </c>
    </row>
    <row r="494" spans="1:21" x14ac:dyDescent="0.3">
      <c r="A494" s="1" t="str">
        <f t="shared" si="358"/>
        <v>LP_RecoverOnAttacked_Heal_02</v>
      </c>
      <c r="B494" s="1" t="s">
        <v>301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9"/>
        <v>4.2999999999999989</v>
      </c>
      <c r="J494" s="1">
        <f t="shared" si="360"/>
        <v>0.83999999999999986</v>
      </c>
      <c r="L494" s="1">
        <v>0.12537313432835823</v>
      </c>
      <c r="O494" s="7" t="str">
        <f t="shared" ca="1" si="361"/>
        <v/>
      </c>
      <c r="S494" s="7" t="str">
        <f t="shared" ca="1" si="337"/>
        <v/>
      </c>
    </row>
    <row r="495" spans="1:21" x14ac:dyDescent="0.3">
      <c r="A495" s="1" t="str">
        <f t="shared" si="358"/>
        <v>LP_RecoverOnAttacked_Heal_03</v>
      </c>
      <c r="B495" s="1" t="s">
        <v>301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9"/>
        <v>3.8999999999999995</v>
      </c>
      <c r="J495" s="1">
        <f t="shared" si="360"/>
        <v>0.7599999999999999</v>
      </c>
      <c r="L495" s="1">
        <v>0.14505494505494507</v>
      </c>
      <c r="O495" s="7" t="str">
        <f t="shared" ca="1" si="361"/>
        <v/>
      </c>
      <c r="S495" s="7" t="str">
        <f t="shared" ca="1" si="337"/>
        <v/>
      </c>
    </row>
    <row r="496" spans="1:21" x14ac:dyDescent="0.3">
      <c r="A496" s="1" t="str">
        <f t="shared" si="358"/>
        <v>LP_RecoverOnAttacked_Heal_04</v>
      </c>
      <c r="B496" s="1" t="s">
        <v>301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HealOverTime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f t="shared" si="359"/>
        <v>3.4999999999999996</v>
      </c>
      <c r="J496" s="1">
        <f t="shared" si="360"/>
        <v>0.67999999999999994</v>
      </c>
      <c r="L496" s="1">
        <v>0.15726495726495726</v>
      </c>
      <c r="O496" s="7" t="str">
        <f t="shared" ca="1" si="361"/>
        <v/>
      </c>
      <c r="S496" s="7" t="str">
        <f t="shared" ca="1" si="337"/>
        <v/>
      </c>
    </row>
    <row r="497" spans="1:19" x14ac:dyDescent="0.3">
      <c r="A497" s="1" t="str">
        <f t="shared" si="358"/>
        <v>LP_RecoverOnAttacked_Heal_05</v>
      </c>
      <c r="B497" s="1" t="s">
        <v>301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HealOverTime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f t="shared" si="359"/>
        <v>3.1</v>
      </c>
      <c r="J497" s="1">
        <v>0.6</v>
      </c>
      <c r="L497" s="1">
        <v>0.16551724137931034</v>
      </c>
      <c r="O497" s="7" t="str">
        <f t="shared" ca="1" si="361"/>
        <v/>
      </c>
      <c r="S497" s="7" t="str">
        <f t="shared" ca="1" si="337"/>
        <v/>
      </c>
    </row>
    <row r="498" spans="1:19" x14ac:dyDescent="0.3">
      <c r="A498" s="1" t="str">
        <f t="shared" ref="A498:A502" si="362">B498&amp;"_"&amp;TEXT(D498,"00")</f>
        <v>LP_ReflectOnAttacked_01</v>
      </c>
      <c r="B498" s="1" t="s">
        <v>304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0.93377528089887663</v>
      </c>
      <c r="O498" s="7" t="str">
        <f t="shared" ref="O498:O502" ca="1" si="363">IF(NOT(ISBLANK(N498)),N498,
IF(ISBLANK(M498),"",
VLOOKUP(M498,OFFSET(INDIRECT("$A:$B"),0,MATCH(M$1&amp;"_Verify",INDIRECT("$1:$1"),0)-1),2,0)
))</f>
        <v/>
      </c>
      <c r="S498" s="7" t="str">
        <f t="shared" ref="S498:S594" ca="1" si="364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62"/>
        <v>LP_ReflectOnAttacked_02</v>
      </c>
      <c r="B499" s="1" t="s">
        <v>304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2.2014964610717898</v>
      </c>
      <c r="O499" s="7" t="str">
        <f t="shared" ca="1" si="363"/>
        <v/>
      </c>
      <c r="S499" s="7" t="str">
        <f t="shared" ca="1" si="364"/>
        <v/>
      </c>
    </row>
    <row r="500" spans="1:19" x14ac:dyDescent="0.3">
      <c r="A500" s="1" t="str">
        <f t="shared" si="362"/>
        <v>LP_ReflectOnAttacked_03</v>
      </c>
      <c r="B500" s="1" t="s">
        <v>304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3.8477338195077495</v>
      </c>
      <c r="O500" s="7" t="str">
        <f t="shared" ca="1" si="363"/>
        <v/>
      </c>
      <c r="S500" s="7" t="str">
        <f t="shared" ca="1" si="364"/>
        <v/>
      </c>
    </row>
    <row r="501" spans="1:19" x14ac:dyDescent="0.3">
      <c r="A501" s="1" t="str">
        <f t="shared" si="362"/>
        <v>LP_ReflectOnAttacked_04</v>
      </c>
      <c r="B501" s="1" t="s">
        <v>304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5.9275139063862792</v>
      </c>
      <c r="O501" s="7" t="str">
        <f t="shared" ca="1" si="363"/>
        <v/>
      </c>
      <c r="S501" s="7" t="str">
        <f t="shared" ca="1" si="364"/>
        <v/>
      </c>
    </row>
    <row r="502" spans="1:19" x14ac:dyDescent="0.3">
      <c r="A502" s="1" t="str">
        <f t="shared" si="362"/>
        <v>LP_ReflectOnAttacked_05</v>
      </c>
      <c r="B502" s="1" t="s">
        <v>304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8.5104402985074614</v>
      </c>
      <c r="O502" s="7" t="str">
        <f t="shared" ca="1" si="363"/>
        <v/>
      </c>
      <c r="S502" s="7" t="str">
        <f t="shared" ca="1" si="364"/>
        <v/>
      </c>
    </row>
    <row r="503" spans="1:19" x14ac:dyDescent="0.3">
      <c r="A503" s="1" t="str">
        <f t="shared" ref="A503:A510" si="365">B503&amp;"_"&amp;TEXT(D503,"00")</f>
        <v>LP_ReflectOnAttackedBetter_01</v>
      </c>
      <c r="B503" s="1" t="s">
        <v>305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1.6960408163265315</v>
      </c>
      <c r="O503" s="7" t="str">
        <f t="shared" ref="O503:O510" ca="1" si="366">IF(NOT(ISBLANK(N503)),N503,
IF(ISBLANK(M503),"",
VLOOKUP(M503,OFFSET(INDIRECT("$A:$B"),0,MATCH(M$1&amp;"_Verify",INDIRECT("$1:$1"),0)-1),2,0)
))</f>
        <v/>
      </c>
      <c r="S503" s="7" t="str">
        <f t="shared" ca="1" si="364"/>
        <v/>
      </c>
    </row>
    <row r="504" spans="1:19" x14ac:dyDescent="0.3">
      <c r="A504" s="1" t="str">
        <f t="shared" si="365"/>
        <v>LP_ReflectOnAttackedBetter_02</v>
      </c>
      <c r="B504" s="1" t="s">
        <v>305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4.5603870967741944</v>
      </c>
      <c r="O504" s="7" t="str">
        <f t="shared" ca="1" si="366"/>
        <v/>
      </c>
      <c r="S504" s="7" t="str">
        <f t="shared" ca="1" si="364"/>
        <v/>
      </c>
    </row>
    <row r="505" spans="1:19" x14ac:dyDescent="0.3">
      <c r="A505" s="1" t="str">
        <f t="shared" si="365"/>
        <v>LP_ReflectOnAttackedBetter_03</v>
      </c>
      <c r="B505" s="1" t="s">
        <v>305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8.9988443328550947</v>
      </c>
      <c r="O505" s="7" t="str">
        <f t="shared" ca="1" si="366"/>
        <v/>
      </c>
      <c r="S505" s="7" t="str">
        <f t="shared" ca="1" si="364"/>
        <v/>
      </c>
    </row>
    <row r="506" spans="1:19" x14ac:dyDescent="0.3">
      <c r="A506" s="1" t="str">
        <f t="shared" si="365"/>
        <v>LP_AtkUpOnLowerHp_01</v>
      </c>
      <c r="B506" s="1" t="s">
        <v>306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0.35</v>
      </c>
      <c r="N506" s="1">
        <v>0</v>
      </c>
      <c r="O506" s="7">
        <f t="shared" ca="1" si="366"/>
        <v>0</v>
      </c>
      <c r="S506" s="7" t="str">
        <f t="shared" ca="1" si="364"/>
        <v/>
      </c>
    </row>
    <row r="507" spans="1:19" x14ac:dyDescent="0.3">
      <c r="A507" s="1" t="str">
        <f t="shared" si="365"/>
        <v>LP_AtkUpOnLowerHp_02</v>
      </c>
      <c r="B507" s="1" t="s">
        <v>306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0.73499999999999999</v>
      </c>
      <c r="N507" s="1">
        <v>0</v>
      </c>
      <c r="O507" s="7">
        <f t="shared" ca="1" si="366"/>
        <v>0</v>
      </c>
      <c r="S507" s="7" t="str">
        <f t="shared" ca="1" si="364"/>
        <v/>
      </c>
    </row>
    <row r="508" spans="1:19" x14ac:dyDescent="0.3">
      <c r="A508" s="1" t="str">
        <f t="shared" si="365"/>
        <v>LP_AtkUpOnLowerHp_03</v>
      </c>
      <c r="B508" s="1" t="s">
        <v>306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1.1549999999999998</v>
      </c>
      <c r="N508" s="1">
        <v>0</v>
      </c>
      <c r="O508" s="7">
        <f t="shared" ca="1" si="366"/>
        <v>0</v>
      </c>
      <c r="S508" s="7" t="str">
        <f t="shared" ca="1" si="364"/>
        <v/>
      </c>
    </row>
    <row r="509" spans="1:19" x14ac:dyDescent="0.3">
      <c r="A509" s="1" t="str">
        <f t="shared" si="365"/>
        <v>LP_AtkUpOnLowerHp_04</v>
      </c>
      <c r="B509" s="1" t="s">
        <v>306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1.6099999999999999</v>
      </c>
      <c r="N509" s="1">
        <v>0</v>
      </c>
      <c r="O509" s="7">
        <f t="shared" ca="1" si="366"/>
        <v>0</v>
      </c>
      <c r="S509" s="7" t="str">
        <f t="shared" ca="1" si="364"/>
        <v/>
      </c>
    </row>
    <row r="510" spans="1:19" x14ac:dyDescent="0.3">
      <c r="A510" s="1" t="str">
        <f t="shared" si="365"/>
        <v>LP_AtkUpOnLowerHp_05</v>
      </c>
      <c r="B510" s="1" t="s">
        <v>306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2.1</v>
      </c>
      <c r="N510" s="1">
        <v>0</v>
      </c>
      <c r="O510" s="7">
        <f t="shared" ca="1" si="366"/>
        <v>0</v>
      </c>
      <c r="S510" s="7" t="str">
        <f t="shared" ca="1" si="364"/>
        <v/>
      </c>
    </row>
    <row r="511" spans="1:19" x14ac:dyDescent="0.3">
      <c r="A511" s="1" t="str">
        <f t="shared" ref="A511:A514" si="367">B511&amp;"_"&amp;TEXT(D511,"00")</f>
        <v>LP_AtkUpOnLowerHp_06</v>
      </c>
      <c r="B511" s="1" t="s">
        <v>306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2.625</v>
      </c>
      <c r="N511" s="1">
        <v>0</v>
      </c>
      <c r="O511" s="7">
        <f t="shared" ref="O511:O514" ca="1" si="368">IF(NOT(ISBLANK(N511)),N511,
IF(ISBLANK(M511),"",
VLOOKUP(M511,OFFSET(INDIRECT("$A:$B"),0,MATCH(M$1&amp;"_Verify",INDIRECT("$1:$1"),0)-1),2,0)
))</f>
        <v>0</v>
      </c>
      <c r="S511" s="7" t="str">
        <f t="shared" ref="S511:S514" ca="1" si="369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67"/>
        <v>LP_AtkUpOnLowerHp_07</v>
      </c>
      <c r="B512" s="1" t="s">
        <v>306</v>
      </c>
      <c r="C512" s="1" t="str">
        <f>IF(ISERROR(VLOOKUP(B512,AffectorValueTable!$A:$A,1,0)),"어펙터밸류없음","")</f>
        <v/>
      </c>
      <c r="D512" s="1">
        <v>7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3.1850000000000005</v>
      </c>
      <c r="N512" s="1">
        <v>0</v>
      </c>
      <c r="O512" s="7">
        <f t="shared" ca="1" si="368"/>
        <v>0</v>
      </c>
      <c r="S512" s="7" t="str">
        <f t="shared" ca="1" si="369"/>
        <v/>
      </c>
    </row>
    <row r="513" spans="1:19" x14ac:dyDescent="0.3">
      <c r="A513" s="1" t="str">
        <f t="shared" si="367"/>
        <v>LP_AtkUpOnLowerHp_08</v>
      </c>
      <c r="B513" s="1" t="s">
        <v>306</v>
      </c>
      <c r="C513" s="1" t="str">
        <f>IF(ISERROR(VLOOKUP(B513,AffectorValueTable!$A:$A,1,0)),"어펙터밸류없음","")</f>
        <v/>
      </c>
      <c r="D513" s="1">
        <v>8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3.7800000000000007</v>
      </c>
      <c r="N513" s="1">
        <v>0</v>
      </c>
      <c r="O513" s="7">
        <f t="shared" ca="1" si="368"/>
        <v>0</v>
      </c>
      <c r="S513" s="7" t="str">
        <f t="shared" ca="1" si="369"/>
        <v/>
      </c>
    </row>
    <row r="514" spans="1:19" x14ac:dyDescent="0.3">
      <c r="A514" s="1" t="str">
        <f t="shared" si="367"/>
        <v>LP_AtkUpOnLowerHp_09</v>
      </c>
      <c r="B514" s="1" t="s">
        <v>306</v>
      </c>
      <c r="C514" s="1" t="str">
        <f>IF(ISERROR(VLOOKUP(B514,AffectorValueTable!$A:$A,1,0)),"어펙터밸류없음","")</f>
        <v/>
      </c>
      <c r="D514" s="1">
        <v>9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4.41</v>
      </c>
      <c r="N514" s="1">
        <v>0</v>
      </c>
      <c r="O514" s="7">
        <f t="shared" ca="1" si="368"/>
        <v>0</v>
      </c>
      <c r="S514" s="7" t="str">
        <f t="shared" ca="1" si="369"/>
        <v/>
      </c>
    </row>
    <row r="515" spans="1:19" x14ac:dyDescent="0.3">
      <c r="A515" s="1" t="str">
        <f t="shared" ref="A515:A550" si="370">B515&amp;"_"&amp;TEXT(D515,"00")</f>
        <v>LP_AtkUpOnLowerHpBetter_01</v>
      </c>
      <c r="B515" s="1" t="s">
        <v>307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0.58333333333333337</v>
      </c>
      <c r="N515" s="1">
        <v>0</v>
      </c>
      <c r="O515" s="7">
        <f t="shared" ref="O515:O550" ca="1" si="371">IF(NOT(ISBLANK(N515)),N515,
IF(ISBLANK(M515),"",
VLOOKUP(M515,OFFSET(INDIRECT("$A:$B"),0,MATCH(M$1&amp;"_Verify",INDIRECT("$1:$1"),0)-1),2,0)
))</f>
        <v>0</v>
      </c>
      <c r="S515" s="7" t="str">
        <f t="shared" ca="1" si="364"/>
        <v/>
      </c>
    </row>
    <row r="516" spans="1:19" x14ac:dyDescent="0.3">
      <c r="A516" s="1" t="str">
        <f t="shared" si="370"/>
        <v>LP_AtkUpOnLowerHpBetter_02</v>
      </c>
      <c r="B516" s="1" t="s">
        <v>307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1.2250000000000001</v>
      </c>
      <c r="N516" s="1">
        <v>0</v>
      </c>
      <c r="O516" s="7">
        <f t="shared" ca="1" si="371"/>
        <v>0</v>
      </c>
      <c r="S516" s="7" t="str">
        <f t="shared" ca="1" si="364"/>
        <v/>
      </c>
    </row>
    <row r="517" spans="1:19" x14ac:dyDescent="0.3">
      <c r="A517" s="1" t="str">
        <f t="shared" si="370"/>
        <v>LP_AtkUpOnLowerHpBetter_03</v>
      </c>
      <c r="B517" s="1" t="s">
        <v>307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1.9250000000000003</v>
      </c>
      <c r="N517" s="1">
        <v>0</v>
      </c>
      <c r="O517" s="7">
        <f t="shared" ca="1" si="371"/>
        <v>0</v>
      </c>
      <c r="S517" s="7" t="str">
        <f t="shared" ca="1" si="364"/>
        <v/>
      </c>
    </row>
    <row r="518" spans="1:19" x14ac:dyDescent="0.3">
      <c r="A518" s="1" t="str">
        <f t="shared" ref="A518:A519" si="372">B518&amp;"_"&amp;TEXT(D518,"00")</f>
        <v>LP_AtkUpOnLowerHpBetter_04</v>
      </c>
      <c r="B518" s="1" t="s">
        <v>307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2.6833333333333331</v>
      </c>
      <c r="N518" s="1">
        <v>0</v>
      </c>
      <c r="O518" s="7">
        <f t="shared" ref="O518:O519" ca="1" si="373">IF(NOT(ISBLANK(N518)),N518,
IF(ISBLANK(M518),"",
VLOOKUP(M518,OFFSET(INDIRECT("$A:$B"),0,MATCH(M$1&amp;"_Verify",INDIRECT("$1:$1"),0)-1),2,0)
))</f>
        <v>0</v>
      </c>
      <c r="S518" s="7" t="str">
        <f t="shared" ref="S518:S519" ca="1" si="374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72"/>
        <v>LP_AtkUpOnLowerHpBetter_05</v>
      </c>
      <c r="B519" s="1" t="s">
        <v>307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N519" s="1">
        <v>0</v>
      </c>
      <c r="O519" s="7">
        <f t="shared" ca="1" si="373"/>
        <v>0</v>
      </c>
      <c r="S519" s="7" t="str">
        <f t="shared" ca="1" si="374"/>
        <v/>
      </c>
    </row>
    <row r="520" spans="1:19" x14ac:dyDescent="0.3">
      <c r="A520" s="1" t="str">
        <f t="shared" ref="A520:A534" si="375">B520&amp;"_"&amp;TEXT(D520,"00")</f>
        <v>LP_AtkUpOnLowerHpBetter_06</v>
      </c>
      <c r="B520" s="1" t="s">
        <v>307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3.5000000000000004</v>
      </c>
      <c r="N520" s="1">
        <v>0</v>
      </c>
      <c r="O520" s="7">
        <f t="shared" ref="O520:O534" ca="1" si="376">IF(NOT(ISBLANK(N520)),N520,
IF(ISBLANK(M520),"",
VLOOKUP(M520,OFFSET(INDIRECT("$A:$B"),0,MATCH(M$1&amp;"_Verify",INDIRECT("$1:$1"),0)-1),2,0)
))</f>
        <v>0</v>
      </c>
      <c r="S520" s="7" t="str">
        <f t="shared" ref="S520:S534" ca="1" si="377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75"/>
        <v>LP_AtkUpOnMaxHp_01</v>
      </c>
      <c r="B521" s="1" t="s">
        <v>934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ref="J521:J534" si="378">J211*4/3</f>
        <v>0.19999999999999998</v>
      </c>
      <c r="N521" s="1">
        <v>1</v>
      </c>
      <c r="O521" s="7">
        <f t="shared" ca="1" si="376"/>
        <v>1</v>
      </c>
      <c r="S521" s="7" t="str">
        <f t="shared" ca="1" si="377"/>
        <v/>
      </c>
    </row>
    <row r="522" spans="1:19" x14ac:dyDescent="0.3">
      <c r="A522" s="1" t="str">
        <f t="shared" si="375"/>
        <v>LP_AtkUpOnMaxHp_02</v>
      </c>
      <c r="B522" s="1" t="s">
        <v>934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8"/>
        <v>0.42</v>
      </c>
      <c r="N522" s="1">
        <v>1</v>
      </c>
      <c r="O522" s="7">
        <f t="shared" ca="1" si="376"/>
        <v>1</v>
      </c>
      <c r="S522" s="7" t="str">
        <f t="shared" ca="1" si="377"/>
        <v/>
      </c>
    </row>
    <row r="523" spans="1:19" x14ac:dyDescent="0.3">
      <c r="A523" s="1" t="str">
        <f t="shared" si="375"/>
        <v>LP_AtkUpOnMaxHp_03</v>
      </c>
      <c r="B523" s="1" t="s">
        <v>934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8"/>
        <v>0.66</v>
      </c>
      <c r="N523" s="1">
        <v>1</v>
      </c>
      <c r="O523" s="7">
        <f t="shared" ca="1" si="376"/>
        <v>1</v>
      </c>
      <c r="S523" s="7" t="str">
        <f t="shared" ca="1" si="377"/>
        <v/>
      </c>
    </row>
    <row r="524" spans="1:19" x14ac:dyDescent="0.3">
      <c r="A524" s="1" t="str">
        <f t="shared" si="375"/>
        <v>LP_AtkUpOnMaxHp_04</v>
      </c>
      <c r="B524" s="1" t="s">
        <v>934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8"/>
        <v>0.91999999999999993</v>
      </c>
      <c r="N524" s="1">
        <v>1</v>
      </c>
      <c r="O524" s="7">
        <f t="shared" ca="1" si="376"/>
        <v>1</v>
      </c>
      <c r="S524" s="7" t="str">
        <f t="shared" ca="1" si="377"/>
        <v/>
      </c>
    </row>
    <row r="525" spans="1:19" x14ac:dyDescent="0.3">
      <c r="A525" s="1" t="str">
        <f t="shared" si="375"/>
        <v>LP_AtkUpOnMaxHp_05</v>
      </c>
      <c r="B525" s="1" t="s">
        <v>934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8"/>
        <v>1.2</v>
      </c>
      <c r="N525" s="1">
        <v>1</v>
      </c>
      <c r="O525" s="7">
        <f t="shared" ca="1" si="376"/>
        <v>1</v>
      </c>
      <c r="S525" s="7" t="str">
        <f t="shared" ca="1" si="377"/>
        <v/>
      </c>
    </row>
    <row r="526" spans="1:19" x14ac:dyDescent="0.3">
      <c r="A526" s="1" t="str">
        <f t="shared" si="375"/>
        <v>LP_AtkUpOnMaxHp_06</v>
      </c>
      <c r="B526" s="1" t="s">
        <v>934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8"/>
        <v>1.5</v>
      </c>
      <c r="N526" s="1">
        <v>1</v>
      </c>
      <c r="O526" s="7">
        <f t="shared" ca="1" si="376"/>
        <v>1</v>
      </c>
      <c r="S526" s="7" t="str">
        <f t="shared" ca="1" si="377"/>
        <v/>
      </c>
    </row>
    <row r="527" spans="1:19" x14ac:dyDescent="0.3">
      <c r="A527" s="1" t="str">
        <f t="shared" si="375"/>
        <v>LP_AtkUpOnMaxHp_07</v>
      </c>
      <c r="B527" s="1" t="s">
        <v>934</v>
      </c>
      <c r="C527" s="1" t="str">
        <f>IF(ISERROR(VLOOKUP(B527,AffectorValueTable!$A:$A,1,0)),"어펙터밸류없음","")</f>
        <v/>
      </c>
      <c r="D527" s="1">
        <v>7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8"/>
        <v>1.8200000000000003</v>
      </c>
      <c r="N527" s="1">
        <v>1</v>
      </c>
      <c r="O527" s="7">
        <f t="shared" ca="1" si="376"/>
        <v>1</v>
      </c>
      <c r="S527" s="7" t="str">
        <f t="shared" ca="1" si="377"/>
        <v/>
      </c>
    </row>
    <row r="528" spans="1:19" x14ac:dyDescent="0.3">
      <c r="A528" s="1" t="str">
        <f t="shared" si="375"/>
        <v>LP_AtkUpOnMaxHp_08</v>
      </c>
      <c r="B528" s="1" t="s">
        <v>934</v>
      </c>
      <c r="C528" s="1" t="str">
        <f>IF(ISERROR(VLOOKUP(B528,AffectorValueTable!$A:$A,1,0)),"어펙터밸류없음","")</f>
        <v/>
      </c>
      <c r="D528" s="1">
        <v>8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8"/>
        <v>2.16</v>
      </c>
      <c r="N528" s="1">
        <v>1</v>
      </c>
      <c r="O528" s="7">
        <f t="shared" ca="1" si="376"/>
        <v>1</v>
      </c>
      <c r="S528" s="7" t="str">
        <f t="shared" ca="1" si="377"/>
        <v/>
      </c>
    </row>
    <row r="529" spans="1:19" x14ac:dyDescent="0.3">
      <c r="A529" s="1" t="str">
        <f t="shared" si="375"/>
        <v>LP_AtkUpOnMaxHp_09</v>
      </c>
      <c r="B529" s="1" t="s">
        <v>934</v>
      </c>
      <c r="C529" s="1" t="str">
        <f>IF(ISERROR(VLOOKUP(B529,AffectorValueTable!$A:$A,1,0)),"어펙터밸류없음","")</f>
        <v/>
      </c>
      <c r="D529" s="1">
        <v>9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8"/>
        <v>2.52</v>
      </c>
      <c r="N529" s="1">
        <v>1</v>
      </c>
      <c r="O529" s="7">
        <f t="shared" ca="1" si="376"/>
        <v>1</v>
      </c>
      <c r="S529" s="7" t="str">
        <f t="shared" ca="1" si="377"/>
        <v/>
      </c>
    </row>
    <row r="530" spans="1:19" x14ac:dyDescent="0.3">
      <c r="A530" s="1" t="str">
        <f t="shared" si="375"/>
        <v>LP_AtkUpOnMaxHpBetter_01</v>
      </c>
      <c r="B530" s="1" t="s">
        <v>935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8"/>
        <v>0.33333333333333331</v>
      </c>
      <c r="N530" s="1">
        <v>1</v>
      </c>
      <c r="O530" s="7">
        <f t="shared" ca="1" si="376"/>
        <v>1</v>
      </c>
      <c r="S530" s="7" t="str">
        <f t="shared" ca="1" si="377"/>
        <v/>
      </c>
    </row>
    <row r="531" spans="1:19" x14ac:dyDescent="0.3">
      <c r="A531" s="1" t="str">
        <f t="shared" si="375"/>
        <v>LP_AtkUpOnMaxHpBetter_02</v>
      </c>
      <c r="B531" s="1" t="s">
        <v>935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8"/>
        <v>0.70000000000000007</v>
      </c>
      <c r="N531" s="1">
        <v>1</v>
      </c>
      <c r="O531" s="7">
        <f t="shared" ca="1" si="376"/>
        <v>1</v>
      </c>
      <c r="S531" s="7" t="str">
        <f t="shared" ca="1" si="377"/>
        <v/>
      </c>
    </row>
    <row r="532" spans="1:19" x14ac:dyDescent="0.3">
      <c r="A532" s="1" t="str">
        <f t="shared" si="375"/>
        <v>LP_AtkUpOnMaxHpBetter_03</v>
      </c>
      <c r="B532" s="1" t="s">
        <v>935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8"/>
        <v>1.1000000000000001</v>
      </c>
      <c r="N532" s="1">
        <v>1</v>
      </c>
      <c r="O532" s="7">
        <f t="shared" ca="1" si="376"/>
        <v>1</v>
      </c>
      <c r="S532" s="7" t="str">
        <f t="shared" ca="1" si="377"/>
        <v/>
      </c>
    </row>
    <row r="533" spans="1:19" x14ac:dyDescent="0.3">
      <c r="A533" s="1" t="str">
        <f t="shared" si="375"/>
        <v>LP_AtkUpOnMaxHpBetter_04</v>
      </c>
      <c r="B533" s="1" t="s">
        <v>935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8"/>
        <v>1.5333333333333332</v>
      </c>
      <c r="N533" s="1">
        <v>1</v>
      </c>
      <c r="O533" s="7">
        <f t="shared" ca="1" si="376"/>
        <v>1</v>
      </c>
      <c r="S533" s="7" t="str">
        <f t="shared" ca="1" si="377"/>
        <v/>
      </c>
    </row>
    <row r="534" spans="1:19" x14ac:dyDescent="0.3">
      <c r="A534" s="1" t="str">
        <f t="shared" si="375"/>
        <v>LP_AtkUpOnMaxHpBetter_05</v>
      </c>
      <c r="B534" s="1" t="s">
        <v>935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8"/>
        <v>2</v>
      </c>
      <c r="N534" s="1">
        <v>1</v>
      </c>
      <c r="O534" s="7">
        <f t="shared" ca="1" si="376"/>
        <v>1</v>
      </c>
      <c r="S534" s="7" t="str">
        <f t="shared" ca="1" si="377"/>
        <v/>
      </c>
    </row>
    <row r="535" spans="1:19" x14ac:dyDescent="0.3">
      <c r="A535" s="1" t="str">
        <f t="shared" ref="A535:A548" si="379">B535&amp;"_"&amp;TEXT(D535,"00")</f>
        <v>LP_AtkUpOnKillUntilGettingHit_01</v>
      </c>
      <c r="B535" s="1" t="s">
        <v>936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ref="J535:J548" si="380">J211*1/50</f>
        <v>3.0000000000000001E-3</v>
      </c>
      <c r="O535" s="7" t="str">
        <f t="shared" ref="O535:O548" ca="1" si="381">IF(NOT(ISBLANK(N535)),N535,
IF(ISBLANK(M535),"",
VLOOKUP(M535,OFFSET(INDIRECT("$A:$B"),0,MATCH(M$1&amp;"_Verify",INDIRECT("$1:$1"),0)-1),2,0)
))</f>
        <v/>
      </c>
      <c r="S535" s="7" t="str">
        <f t="shared" ref="S535:S548" ca="1" si="382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79"/>
        <v>LP_AtkUpOnKillUntilGettingHit_02</v>
      </c>
      <c r="B536" s="1" t="s">
        <v>936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80"/>
        <v>6.3E-3</v>
      </c>
      <c r="O536" s="7" t="str">
        <f t="shared" ca="1" si="381"/>
        <v/>
      </c>
      <c r="S536" s="7" t="str">
        <f t="shared" ca="1" si="382"/>
        <v/>
      </c>
    </row>
    <row r="537" spans="1:19" x14ac:dyDescent="0.3">
      <c r="A537" s="1" t="str">
        <f t="shared" si="379"/>
        <v>LP_AtkUpOnKillUntilGettingHit_03</v>
      </c>
      <c r="B537" s="1" t="s">
        <v>936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80"/>
        <v>9.9000000000000008E-3</v>
      </c>
      <c r="O537" s="7" t="str">
        <f t="shared" ca="1" si="381"/>
        <v/>
      </c>
      <c r="S537" s="7" t="str">
        <f t="shared" ca="1" si="382"/>
        <v/>
      </c>
    </row>
    <row r="538" spans="1:19" x14ac:dyDescent="0.3">
      <c r="A538" s="1" t="str">
        <f t="shared" si="379"/>
        <v>LP_AtkUpOnKillUntilGettingHit_04</v>
      </c>
      <c r="B538" s="1" t="s">
        <v>936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80"/>
        <v>1.38E-2</v>
      </c>
      <c r="O538" s="7" t="str">
        <f t="shared" ca="1" si="381"/>
        <v/>
      </c>
      <c r="S538" s="7" t="str">
        <f t="shared" ca="1" si="382"/>
        <v/>
      </c>
    </row>
    <row r="539" spans="1:19" x14ac:dyDescent="0.3">
      <c r="A539" s="1" t="str">
        <f t="shared" si="379"/>
        <v>LP_AtkUpOnKillUntilGettingHit_05</v>
      </c>
      <c r="B539" s="1" t="s">
        <v>936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80"/>
        <v>1.7999999999999999E-2</v>
      </c>
      <c r="O539" s="7" t="str">
        <f t="shared" ca="1" si="381"/>
        <v/>
      </c>
      <c r="S539" s="7" t="str">
        <f t="shared" ca="1" si="382"/>
        <v/>
      </c>
    </row>
    <row r="540" spans="1:19" x14ac:dyDescent="0.3">
      <c r="A540" s="1" t="str">
        <f t="shared" si="379"/>
        <v>LP_AtkUpOnKillUntilGettingHit_06</v>
      </c>
      <c r="B540" s="1" t="s">
        <v>936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0"/>
        <v>2.2499999999999999E-2</v>
      </c>
      <c r="O540" s="7" t="str">
        <f t="shared" ca="1" si="381"/>
        <v/>
      </c>
      <c r="S540" s="7" t="str">
        <f t="shared" ca="1" si="382"/>
        <v/>
      </c>
    </row>
    <row r="541" spans="1:19" x14ac:dyDescent="0.3">
      <c r="A541" s="1" t="str">
        <f t="shared" si="379"/>
        <v>LP_AtkUpOnKillUntilGettingHit_07</v>
      </c>
      <c r="B541" s="1" t="s">
        <v>936</v>
      </c>
      <c r="C541" s="1" t="str">
        <f>IF(ISERROR(VLOOKUP(B541,AffectorValueTable!$A:$A,1,0)),"어펙터밸류없음","")</f>
        <v/>
      </c>
      <c r="D541" s="1">
        <v>7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0"/>
        <v>2.7300000000000005E-2</v>
      </c>
      <c r="O541" s="7" t="str">
        <f t="shared" ca="1" si="381"/>
        <v/>
      </c>
      <c r="S541" s="7" t="str">
        <f t="shared" ca="1" si="382"/>
        <v/>
      </c>
    </row>
    <row r="542" spans="1:19" x14ac:dyDescent="0.3">
      <c r="A542" s="1" t="str">
        <f t="shared" si="379"/>
        <v>LP_AtkUpOnKillUntilGettingHit_08</v>
      </c>
      <c r="B542" s="1" t="s">
        <v>936</v>
      </c>
      <c r="C542" s="1" t="str">
        <f>IF(ISERROR(VLOOKUP(B542,AffectorValueTable!$A:$A,1,0)),"어펙터밸류없음","")</f>
        <v/>
      </c>
      <c r="D542" s="1">
        <v>8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0"/>
        <v>3.2400000000000005E-2</v>
      </c>
      <c r="O542" s="7" t="str">
        <f t="shared" ca="1" si="381"/>
        <v/>
      </c>
      <c r="S542" s="7" t="str">
        <f t="shared" ca="1" si="382"/>
        <v/>
      </c>
    </row>
    <row r="543" spans="1:19" x14ac:dyDescent="0.3">
      <c r="A543" s="1" t="str">
        <f t="shared" si="379"/>
        <v>LP_AtkUpOnKillUntilGettingHit_09</v>
      </c>
      <c r="B543" s="1" t="s">
        <v>936</v>
      </c>
      <c r="C543" s="1" t="str">
        <f>IF(ISERROR(VLOOKUP(B543,AffectorValueTable!$A:$A,1,0)),"어펙터밸류없음","")</f>
        <v/>
      </c>
      <c r="D543" s="1">
        <v>9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0"/>
        <v>3.78E-2</v>
      </c>
      <c r="O543" s="7" t="str">
        <f t="shared" ca="1" si="381"/>
        <v/>
      </c>
      <c r="S543" s="7" t="str">
        <f t="shared" ca="1" si="382"/>
        <v/>
      </c>
    </row>
    <row r="544" spans="1:19" x14ac:dyDescent="0.3">
      <c r="A544" s="1" t="str">
        <f t="shared" si="379"/>
        <v>LP_AtkUpOnKillUntilGettingHitBetter_01</v>
      </c>
      <c r="B544" s="1" t="s">
        <v>937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0"/>
        <v>5.0000000000000001E-3</v>
      </c>
      <c r="O544" s="7" t="str">
        <f t="shared" ca="1" si="381"/>
        <v/>
      </c>
      <c r="S544" s="7" t="str">
        <f t="shared" ca="1" si="382"/>
        <v/>
      </c>
    </row>
    <row r="545" spans="1:19" x14ac:dyDescent="0.3">
      <c r="A545" s="1" t="str">
        <f t="shared" si="379"/>
        <v>LP_AtkUpOnKillUntilGettingHitBetter_02</v>
      </c>
      <c r="B545" s="1" t="s">
        <v>937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0"/>
        <v>1.0500000000000001E-2</v>
      </c>
      <c r="O545" s="7" t="str">
        <f t="shared" ca="1" si="381"/>
        <v/>
      </c>
      <c r="S545" s="7" t="str">
        <f t="shared" ca="1" si="382"/>
        <v/>
      </c>
    </row>
    <row r="546" spans="1:19" x14ac:dyDescent="0.3">
      <c r="A546" s="1" t="str">
        <f t="shared" si="379"/>
        <v>LP_AtkUpOnKillUntilGettingHitBetter_03</v>
      </c>
      <c r="B546" s="1" t="s">
        <v>937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0"/>
        <v>1.6500000000000001E-2</v>
      </c>
      <c r="O546" s="7" t="str">
        <f t="shared" ca="1" si="381"/>
        <v/>
      </c>
      <c r="S546" s="7" t="str">
        <f t="shared" ca="1" si="382"/>
        <v/>
      </c>
    </row>
    <row r="547" spans="1:19" x14ac:dyDescent="0.3">
      <c r="A547" s="1" t="str">
        <f t="shared" si="379"/>
        <v>LP_AtkUpOnKillUntilGettingHitBetter_04</v>
      </c>
      <c r="B547" s="1" t="s">
        <v>937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0"/>
        <v>2.3E-2</v>
      </c>
      <c r="O547" s="7" t="str">
        <f t="shared" ca="1" si="381"/>
        <v/>
      </c>
      <c r="S547" s="7" t="str">
        <f t="shared" ca="1" si="382"/>
        <v/>
      </c>
    </row>
    <row r="548" spans="1:19" x14ac:dyDescent="0.3">
      <c r="A548" s="1" t="str">
        <f t="shared" si="379"/>
        <v>LP_AtkUpOnKillUntilGettingHitBetter_05</v>
      </c>
      <c r="B548" s="1" t="s">
        <v>937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0"/>
        <v>0.03</v>
      </c>
      <c r="O548" s="7" t="str">
        <f t="shared" ca="1" si="381"/>
        <v/>
      </c>
      <c r="S548" s="7" t="str">
        <f t="shared" ca="1" si="382"/>
        <v/>
      </c>
    </row>
    <row r="549" spans="1:19" x14ac:dyDescent="0.3">
      <c r="A549" s="1" t="str">
        <f t="shared" si="370"/>
        <v>LP_CritDmgUpOnLowerHp_01</v>
      </c>
      <c r="B549" s="1" t="s">
        <v>308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0.5</v>
      </c>
      <c r="O549" s="7" t="str">
        <f t="shared" ca="1" si="371"/>
        <v/>
      </c>
      <c r="S549" s="7" t="str">
        <f t="shared" ca="1" si="364"/>
        <v/>
      </c>
    </row>
    <row r="550" spans="1:19" x14ac:dyDescent="0.3">
      <c r="A550" s="1" t="str">
        <f t="shared" si="370"/>
        <v>LP_CritDmgUpOnLowerHp_02</v>
      </c>
      <c r="B550" s="1" t="s">
        <v>308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1.05</v>
      </c>
      <c r="O550" s="7" t="str">
        <f t="shared" ca="1" si="371"/>
        <v/>
      </c>
      <c r="S550" s="7" t="str">
        <f t="shared" ca="1" si="364"/>
        <v/>
      </c>
    </row>
    <row r="551" spans="1:19" x14ac:dyDescent="0.3">
      <c r="A551" s="1" t="str">
        <f t="shared" ref="A551:A553" si="383">B551&amp;"_"&amp;TEXT(D551,"00")</f>
        <v>LP_CritDmgUpOnLowerHp_03</v>
      </c>
      <c r="B551" s="1" t="s">
        <v>308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1.6500000000000001</v>
      </c>
      <c r="O551" s="7" t="str">
        <f t="shared" ref="O551:O553" ca="1" si="384">IF(NOT(ISBLANK(N551)),N551,
IF(ISBLANK(M551),"",
VLOOKUP(M551,OFFSET(INDIRECT("$A:$B"),0,MATCH(M$1&amp;"_Verify",INDIRECT("$1:$1"),0)-1),2,0)
))</f>
        <v/>
      </c>
      <c r="S551" s="7" t="str">
        <f t="shared" ca="1" si="364"/>
        <v/>
      </c>
    </row>
    <row r="552" spans="1:19" x14ac:dyDescent="0.3">
      <c r="A552" s="1" t="str">
        <f t="shared" si="383"/>
        <v>LP_CritDmgUpOnLowerHp_04</v>
      </c>
      <c r="B552" s="1" t="s">
        <v>308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2.2999999999999998</v>
      </c>
      <c r="O552" s="7" t="str">
        <f t="shared" ca="1" si="384"/>
        <v/>
      </c>
      <c r="S552" s="7" t="str">
        <f t="shared" ref="S552:S553" ca="1" si="385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83"/>
        <v>LP_CritDmgUpOnLowerHp_05</v>
      </c>
      <c r="B553" s="1" t="s">
        <v>308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ref="A554:A565" si="386">B554&amp;"_"&amp;TEXT(D554,"00")</f>
        <v>LP_CritDmgUpOnLowerHpBetter_01</v>
      </c>
      <c r="B554" s="1" t="s">
        <v>309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</v>
      </c>
      <c r="O554" s="7" t="str">
        <f t="shared" ref="O554:O565" ca="1" si="387">IF(NOT(ISBLANK(N554)),N554,
IF(ISBLANK(M554),"",
VLOOKUP(M554,OFFSET(INDIRECT("$A:$B"),0,MATCH(M$1&amp;"_Verify",INDIRECT("$1:$1"),0)-1),2,0)
))</f>
        <v/>
      </c>
      <c r="S554" s="7" t="str">
        <f t="shared" ca="1" si="364"/>
        <v/>
      </c>
    </row>
    <row r="555" spans="1:19" x14ac:dyDescent="0.3">
      <c r="A555" s="1" t="str">
        <f t="shared" ref="A555" si="388">B555&amp;"_"&amp;TEXT(D555,"00")</f>
        <v>LP_CritDmgUpOnLowerHpBetter_02</v>
      </c>
      <c r="B555" s="1" t="s">
        <v>309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2.1</v>
      </c>
      <c r="O555" s="7" t="str">
        <f t="shared" ref="O555" ca="1" si="389">IF(NOT(ISBLANK(N555)),N555,
IF(ISBLANK(M555),"",
VLOOKUP(M555,OFFSET(INDIRECT("$A:$B"),0,MATCH(M$1&amp;"_Verify",INDIRECT("$1:$1"),0)-1),2,0)
))</f>
        <v/>
      </c>
      <c r="S555" s="7" t="str">
        <f t="shared" ref="S555" ca="1" si="390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ref="A556" si="391">B556&amp;"_"&amp;TEXT(D556,"00")</f>
        <v>LP_CritDmgUpOnLowerHpBetter_03</v>
      </c>
      <c r="B556" s="1" t="s">
        <v>309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3.3</v>
      </c>
      <c r="O556" s="7" t="str">
        <f t="shared" ref="O556" ca="1" si="392">IF(NOT(ISBLANK(N556)),N556,
IF(ISBLANK(M556),"",
VLOOKUP(M556,OFFSET(INDIRECT("$A:$B"),0,MATCH(M$1&amp;"_Verify",INDIRECT("$1:$1"),0)-1),2,0)
))</f>
        <v/>
      </c>
      <c r="S556" s="7" t="str">
        <f t="shared" ref="S556" ca="1" si="393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86"/>
        <v>LP_InstantKill_01</v>
      </c>
      <c r="B557" s="1" t="s">
        <v>310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0.06</v>
      </c>
      <c r="O557" s="7" t="str">
        <f t="shared" ca="1" si="387"/>
        <v/>
      </c>
      <c r="S557" s="7" t="str">
        <f t="shared" ca="1" si="364"/>
        <v/>
      </c>
    </row>
    <row r="558" spans="1:19" x14ac:dyDescent="0.3">
      <c r="A558" s="1" t="str">
        <f t="shared" si="386"/>
        <v>LP_InstantKill_02</v>
      </c>
      <c r="B558" s="1" t="s">
        <v>310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0.126</v>
      </c>
      <c r="O558" s="7" t="str">
        <f t="shared" ca="1" si="387"/>
        <v/>
      </c>
      <c r="S558" s="7" t="str">
        <f t="shared" ca="1" si="364"/>
        <v/>
      </c>
    </row>
    <row r="559" spans="1:19" x14ac:dyDescent="0.3">
      <c r="A559" s="1" t="str">
        <f t="shared" si="386"/>
        <v>LP_InstantKill_03</v>
      </c>
      <c r="B559" s="1" t="s">
        <v>310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0.19800000000000004</v>
      </c>
      <c r="O559" s="7" t="str">
        <f t="shared" ca="1" si="387"/>
        <v/>
      </c>
      <c r="S559" s="7" t="str">
        <f t="shared" ca="1" si="364"/>
        <v/>
      </c>
    </row>
    <row r="560" spans="1:19" x14ac:dyDescent="0.3">
      <c r="A560" s="1" t="str">
        <f t="shared" si="386"/>
        <v>LP_InstantKill_04</v>
      </c>
      <c r="B560" s="1" t="s">
        <v>310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0.27599999999999997</v>
      </c>
      <c r="O560" s="7" t="str">
        <f t="shared" ca="1" si="387"/>
        <v/>
      </c>
      <c r="S560" s="7" t="str">
        <f t="shared" ca="1" si="364"/>
        <v/>
      </c>
    </row>
    <row r="561" spans="1:19" x14ac:dyDescent="0.3">
      <c r="A561" s="1" t="str">
        <f t="shared" si="386"/>
        <v>LP_InstantKill_05</v>
      </c>
      <c r="B561" s="1" t="s">
        <v>310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0.36</v>
      </c>
      <c r="O561" s="7" t="str">
        <f t="shared" ca="1" si="387"/>
        <v/>
      </c>
      <c r="S561" s="7" t="str">
        <f t="shared" ca="1" si="364"/>
        <v/>
      </c>
    </row>
    <row r="562" spans="1:19" x14ac:dyDescent="0.3">
      <c r="A562" s="1" t="str">
        <f t="shared" si="386"/>
        <v>LP_InstantKill_06</v>
      </c>
      <c r="B562" s="1" t="s">
        <v>310</v>
      </c>
      <c r="C562" s="1" t="str">
        <f>IF(ISERROR(VLOOKUP(B562,AffectorValueTable!$A:$A,1,0)),"어펙터밸류없음","")</f>
        <v/>
      </c>
      <c r="D562" s="1">
        <v>6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0.45</v>
      </c>
      <c r="O562" s="7" t="str">
        <f t="shared" ca="1" si="387"/>
        <v/>
      </c>
      <c r="S562" s="7" t="str">
        <f t="shared" ca="1" si="364"/>
        <v/>
      </c>
    </row>
    <row r="563" spans="1:19" x14ac:dyDescent="0.3">
      <c r="A563" s="1" t="str">
        <f t="shared" si="386"/>
        <v>LP_InstantKill_07</v>
      </c>
      <c r="B563" s="1" t="s">
        <v>310</v>
      </c>
      <c r="C563" s="1" t="str">
        <f>IF(ISERROR(VLOOKUP(B563,AffectorValueTable!$A:$A,1,0)),"어펙터밸류없음","")</f>
        <v/>
      </c>
      <c r="D563" s="1">
        <v>7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0.54600000000000015</v>
      </c>
      <c r="O563" s="7" t="str">
        <f t="shared" ca="1" si="387"/>
        <v/>
      </c>
      <c r="S563" s="7" t="str">
        <f t="shared" ca="1" si="364"/>
        <v/>
      </c>
    </row>
    <row r="564" spans="1:19" x14ac:dyDescent="0.3">
      <c r="A564" s="1" t="str">
        <f t="shared" si="386"/>
        <v>LP_InstantKill_08</v>
      </c>
      <c r="B564" s="1" t="s">
        <v>310</v>
      </c>
      <c r="C564" s="1" t="str">
        <f>IF(ISERROR(VLOOKUP(B564,AffectorValueTable!$A:$A,1,0)),"어펙터밸류없음","")</f>
        <v/>
      </c>
      <c r="D564" s="1">
        <v>8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0.64800000000000013</v>
      </c>
      <c r="O564" s="7" t="str">
        <f t="shared" ca="1" si="387"/>
        <v/>
      </c>
      <c r="S564" s="7" t="str">
        <f t="shared" ca="1" si="364"/>
        <v/>
      </c>
    </row>
    <row r="565" spans="1:19" x14ac:dyDescent="0.3">
      <c r="A565" s="1" t="str">
        <f t="shared" si="386"/>
        <v>LP_InstantKill_09</v>
      </c>
      <c r="B565" s="1" t="s">
        <v>310</v>
      </c>
      <c r="C565" s="1" t="str">
        <f>IF(ISERROR(VLOOKUP(B565,AffectorValueTable!$A:$A,1,0)),"어펙터밸류없음","")</f>
        <v/>
      </c>
      <c r="D565" s="1">
        <v>9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0.75600000000000001</v>
      </c>
      <c r="O565" s="7" t="str">
        <f t="shared" ca="1" si="387"/>
        <v/>
      </c>
      <c r="S565" s="7" t="str">
        <f t="shared" ca="1" si="364"/>
        <v/>
      </c>
    </row>
    <row r="566" spans="1:19" x14ac:dyDescent="0.3">
      <c r="A566" s="1" t="str">
        <f t="shared" ref="A566:A575" si="394">B566&amp;"_"&amp;TEXT(D566,"00")</f>
        <v>LP_InstantKillBetter_01</v>
      </c>
      <c r="B566" s="1" t="s">
        <v>312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0.12</v>
      </c>
      <c r="O566" s="7" t="str">
        <f t="shared" ref="O566:O575" ca="1" si="395">IF(NOT(ISBLANK(N566)),N566,
IF(ISBLANK(M566),"",
VLOOKUP(M566,OFFSET(INDIRECT("$A:$B"),0,MATCH(M$1&amp;"_Verify",INDIRECT("$1:$1"),0)-1),2,0)
))</f>
        <v/>
      </c>
      <c r="S566" s="7" t="str">
        <f t="shared" ca="1" si="364"/>
        <v/>
      </c>
    </row>
    <row r="567" spans="1:19" x14ac:dyDescent="0.3">
      <c r="A567" s="1" t="str">
        <f t="shared" si="394"/>
        <v>LP_InstantKillBetter_02</v>
      </c>
      <c r="B567" s="1" t="s">
        <v>312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0.252</v>
      </c>
      <c r="O567" s="7" t="str">
        <f t="shared" ca="1" si="395"/>
        <v/>
      </c>
      <c r="S567" s="7" t="str">
        <f t="shared" ca="1" si="364"/>
        <v/>
      </c>
    </row>
    <row r="568" spans="1:19" x14ac:dyDescent="0.3">
      <c r="A568" s="1" t="str">
        <f t="shared" ref="A568:A570" si="396">B568&amp;"_"&amp;TEXT(D568,"00")</f>
        <v>LP_InstantKillBetter_03</v>
      </c>
      <c r="B568" s="1" t="s">
        <v>312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0.39600000000000002</v>
      </c>
      <c r="O568" s="7" t="str">
        <f t="shared" ref="O568:O570" ca="1" si="397">IF(NOT(ISBLANK(N568)),N568,
IF(ISBLANK(M568),"",
VLOOKUP(M568,OFFSET(INDIRECT("$A:$B"),0,MATCH(M$1&amp;"_Verify",INDIRECT("$1:$1"),0)-1),2,0)
))</f>
        <v/>
      </c>
      <c r="S568" s="7" t="str">
        <f t="shared" ca="1" si="364"/>
        <v/>
      </c>
    </row>
    <row r="569" spans="1:19" x14ac:dyDescent="0.3">
      <c r="A569" s="1" t="str">
        <f t="shared" si="396"/>
        <v>LP_InstantKillBetter_04</v>
      </c>
      <c r="B569" s="1" t="s">
        <v>312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0.55199999999999994</v>
      </c>
      <c r="O569" s="7" t="str">
        <f t="shared" ca="1" si="397"/>
        <v/>
      </c>
      <c r="S569" s="7" t="str">
        <f t="shared" ca="1" si="364"/>
        <v/>
      </c>
    </row>
    <row r="570" spans="1:19" x14ac:dyDescent="0.3">
      <c r="A570" s="1" t="str">
        <f t="shared" si="396"/>
        <v>LP_InstantKillBetter_05</v>
      </c>
      <c r="B570" s="1" t="s">
        <v>312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0.72</v>
      </c>
      <c r="O570" s="7" t="str">
        <f t="shared" ca="1" si="397"/>
        <v/>
      </c>
      <c r="S570" s="7" t="str">
        <f t="shared" ca="1" si="364"/>
        <v/>
      </c>
    </row>
    <row r="571" spans="1:19" x14ac:dyDescent="0.3">
      <c r="A571" s="1" t="str">
        <f t="shared" si="394"/>
        <v>LP_ImmortalWill_01</v>
      </c>
      <c r="B571" s="1" t="s">
        <v>313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ref="J571:J584" si="398">J211</f>
        <v>0.15</v>
      </c>
      <c r="O571" s="7" t="str">
        <f t="shared" ca="1" si="395"/>
        <v/>
      </c>
      <c r="S571" s="7" t="str">
        <f t="shared" ca="1" si="364"/>
        <v/>
      </c>
    </row>
    <row r="572" spans="1:19" x14ac:dyDescent="0.3">
      <c r="A572" s="1" t="str">
        <f t="shared" si="394"/>
        <v>LP_ImmortalWill_02</v>
      </c>
      <c r="B572" s="1" t="s">
        <v>313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8"/>
        <v>0.315</v>
      </c>
      <c r="O572" s="7" t="str">
        <f t="shared" ca="1" si="395"/>
        <v/>
      </c>
      <c r="S572" s="7" t="str">
        <f t="shared" ca="1" si="364"/>
        <v/>
      </c>
    </row>
    <row r="573" spans="1:19" x14ac:dyDescent="0.3">
      <c r="A573" s="1" t="str">
        <f t="shared" si="394"/>
        <v>LP_ImmortalWill_03</v>
      </c>
      <c r="B573" s="1" t="s">
        <v>313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8"/>
        <v>0.49500000000000005</v>
      </c>
      <c r="O573" s="7" t="str">
        <f t="shared" ca="1" si="395"/>
        <v/>
      </c>
      <c r="S573" s="7" t="str">
        <f t="shared" ca="1" si="364"/>
        <v/>
      </c>
    </row>
    <row r="574" spans="1:19" x14ac:dyDescent="0.3">
      <c r="A574" s="1" t="str">
        <f t="shared" si="394"/>
        <v>LP_ImmortalWill_04</v>
      </c>
      <c r="B574" s="1" t="s">
        <v>313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8"/>
        <v>0.69</v>
      </c>
      <c r="O574" s="7" t="str">
        <f t="shared" ca="1" si="395"/>
        <v/>
      </c>
      <c r="S574" s="7" t="str">
        <f t="shared" ca="1" si="364"/>
        <v/>
      </c>
    </row>
    <row r="575" spans="1:19" x14ac:dyDescent="0.3">
      <c r="A575" s="1" t="str">
        <f t="shared" si="394"/>
        <v>LP_ImmortalWill_05</v>
      </c>
      <c r="B575" s="1" t="s">
        <v>313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8"/>
        <v>0.89999999999999991</v>
      </c>
      <c r="O575" s="7" t="str">
        <f t="shared" ca="1" si="395"/>
        <v/>
      </c>
      <c r="S575" s="7" t="str">
        <f t="shared" ca="1" si="364"/>
        <v/>
      </c>
    </row>
    <row r="576" spans="1:19" x14ac:dyDescent="0.3">
      <c r="A576" s="1" t="str">
        <f t="shared" ref="A576:A579" si="399">B576&amp;"_"&amp;TEXT(D576,"00")</f>
        <v>LP_ImmortalWill_06</v>
      </c>
      <c r="B576" s="1" t="s">
        <v>313</v>
      </c>
      <c r="C576" s="1" t="str">
        <f>IF(ISERROR(VLOOKUP(B576,AffectorValueTable!$A:$A,1,0)),"어펙터밸류없음","")</f>
        <v/>
      </c>
      <c r="D576" s="1">
        <v>6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8"/>
        <v>1.125</v>
      </c>
      <c r="O576" s="7" t="str">
        <f t="shared" ref="O576:O579" ca="1" si="400">IF(NOT(ISBLANK(N576)),N576,
IF(ISBLANK(M576),"",
VLOOKUP(M576,OFFSET(INDIRECT("$A:$B"),0,MATCH(M$1&amp;"_Verify",INDIRECT("$1:$1"),0)-1),2,0)
))</f>
        <v/>
      </c>
      <c r="S576" s="7" t="str">
        <f t="shared" ca="1" si="364"/>
        <v/>
      </c>
    </row>
    <row r="577" spans="1:21" x14ac:dyDescent="0.3">
      <c r="A577" s="1" t="str">
        <f t="shared" si="399"/>
        <v>LP_ImmortalWill_07</v>
      </c>
      <c r="B577" s="1" t="s">
        <v>313</v>
      </c>
      <c r="C577" s="1" t="str">
        <f>IF(ISERROR(VLOOKUP(B577,AffectorValueTable!$A:$A,1,0)),"어펙터밸류없음","")</f>
        <v/>
      </c>
      <c r="D577" s="1">
        <v>7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8"/>
        <v>1.3650000000000002</v>
      </c>
      <c r="O577" s="7" t="str">
        <f t="shared" ca="1" si="400"/>
        <v/>
      </c>
      <c r="S577" s="7" t="str">
        <f t="shared" ca="1" si="364"/>
        <v/>
      </c>
    </row>
    <row r="578" spans="1:21" x14ac:dyDescent="0.3">
      <c r="A578" s="1" t="str">
        <f t="shared" si="399"/>
        <v>LP_ImmortalWill_08</v>
      </c>
      <c r="B578" s="1" t="s">
        <v>313</v>
      </c>
      <c r="C578" s="1" t="str">
        <f>IF(ISERROR(VLOOKUP(B578,AffectorValueTable!$A:$A,1,0)),"어펙터밸류없음","")</f>
        <v/>
      </c>
      <c r="D578" s="1">
        <v>8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8"/>
        <v>1.62</v>
      </c>
      <c r="O578" s="7" t="str">
        <f t="shared" ca="1" si="400"/>
        <v/>
      </c>
      <c r="S578" s="7" t="str">
        <f t="shared" ca="1" si="364"/>
        <v/>
      </c>
    </row>
    <row r="579" spans="1:21" x14ac:dyDescent="0.3">
      <c r="A579" s="1" t="str">
        <f t="shared" si="399"/>
        <v>LP_ImmortalWill_09</v>
      </c>
      <c r="B579" s="1" t="s">
        <v>313</v>
      </c>
      <c r="C579" s="1" t="str">
        <f>IF(ISERROR(VLOOKUP(B579,AffectorValueTable!$A:$A,1,0)),"어펙터밸류없음","")</f>
        <v/>
      </c>
      <c r="D579" s="1">
        <v>9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8"/>
        <v>1.89</v>
      </c>
      <c r="O579" s="7" t="str">
        <f t="shared" ca="1" si="400"/>
        <v/>
      </c>
      <c r="S579" s="7" t="str">
        <f t="shared" ca="1" si="364"/>
        <v/>
      </c>
    </row>
    <row r="580" spans="1:21" x14ac:dyDescent="0.3">
      <c r="A580" s="1" t="str">
        <f t="shared" ref="A580:A604" si="401">B580&amp;"_"&amp;TEXT(D580,"00")</f>
        <v>LP_ImmortalWillBetter_01</v>
      </c>
      <c r="B580" s="1" t="s">
        <v>314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8"/>
        <v>0.25</v>
      </c>
      <c r="O580" s="7" t="str">
        <f t="shared" ref="O580:O604" ca="1" si="402">IF(NOT(ISBLANK(N580)),N580,
IF(ISBLANK(M580),"",
VLOOKUP(M580,OFFSET(INDIRECT("$A:$B"),0,MATCH(M$1&amp;"_Verify",INDIRECT("$1:$1"),0)-1),2,0)
))</f>
        <v/>
      </c>
      <c r="S580" s="7" t="str">
        <f t="shared" ca="1" si="364"/>
        <v/>
      </c>
    </row>
    <row r="581" spans="1:21" x14ac:dyDescent="0.3">
      <c r="A581" s="1" t="str">
        <f t="shared" si="401"/>
        <v>LP_ImmortalWillBetter_02</v>
      </c>
      <c r="B581" s="1" t="s">
        <v>314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8"/>
        <v>0.52500000000000002</v>
      </c>
      <c r="O581" s="7" t="str">
        <f t="shared" ca="1" si="402"/>
        <v/>
      </c>
      <c r="S581" s="7" t="str">
        <f t="shared" ca="1" si="364"/>
        <v/>
      </c>
    </row>
    <row r="582" spans="1:21" x14ac:dyDescent="0.3">
      <c r="A582" s="1" t="str">
        <f t="shared" ref="A582:A584" si="403">B582&amp;"_"&amp;TEXT(D582,"00")</f>
        <v>LP_ImmortalWillBetter_03</v>
      </c>
      <c r="B582" s="1" t="s">
        <v>314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8"/>
        <v>0.82500000000000007</v>
      </c>
      <c r="O582" s="7" t="str">
        <f t="shared" ref="O582:O584" ca="1" si="404">IF(NOT(ISBLANK(N582)),N582,
IF(ISBLANK(M582),"",
VLOOKUP(M582,OFFSET(INDIRECT("$A:$B"),0,MATCH(M$1&amp;"_Verify",INDIRECT("$1:$1"),0)-1),2,0)
))</f>
        <v/>
      </c>
      <c r="S582" s="7" t="str">
        <f t="shared" ca="1" si="364"/>
        <v/>
      </c>
    </row>
    <row r="583" spans="1:21" x14ac:dyDescent="0.3">
      <c r="A583" s="1" t="str">
        <f t="shared" si="403"/>
        <v>LP_ImmortalWillBetter_04</v>
      </c>
      <c r="B583" s="1" t="s">
        <v>314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8"/>
        <v>1.1499999999999999</v>
      </c>
      <c r="O583" s="7" t="str">
        <f t="shared" ca="1" si="404"/>
        <v/>
      </c>
      <c r="S583" s="7" t="str">
        <f t="shared" ca="1" si="364"/>
        <v/>
      </c>
    </row>
    <row r="584" spans="1:21" x14ac:dyDescent="0.3">
      <c r="A584" s="1" t="str">
        <f t="shared" si="403"/>
        <v>LP_ImmortalWillBetter_05</v>
      </c>
      <c r="B584" s="1" t="s">
        <v>314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8"/>
        <v>1.5</v>
      </c>
      <c r="O584" s="7" t="str">
        <f t="shared" ca="1" si="404"/>
        <v/>
      </c>
      <c r="S584" s="7" t="str">
        <f t="shared" ca="1" si="364"/>
        <v/>
      </c>
    </row>
    <row r="585" spans="1:21" x14ac:dyDescent="0.3">
      <c r="A585" s="1" t="str">
        <f t="shared" si="401"/>
        <v>LP_HealAreaOnEncounter_01</v>
      </c>
      <c r="B585" s="1" t="s">
        <v>363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402"/>
        <v/>
      </c>
      <c r="Q585" s="1" t="s">
        <v>366</v>
      </c>
      <c r="S585" s="7">
        <f t="shared" ca="1" si="364"/>
        <v>1</v>
      </c>
      <c r="U585" s="1" t="s">
        <v>364</v>
      </c>
    </row>
    <row r="586" spans="1:21" x14ac:dyDescent="0.3">
      <c r="A586" s="1" t="str">
        <f t="shared" si="401"/>
        <v>LP_HealAreaOnEncounter_02</v>
      </c>
      <c r="B586" s="1" t="s">
        <v>363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402"/>
        <v/>
      </c>
      <c r="Q586" s="1" t="s">
        <v>366</v>
      </c>
      <c r="S586" s="7">
        <f t="shared" ca="1" si="364"/>
        <v>1</v>
      </c>
      <c r="U586" s="1" t="s">
        <v>364</v>
      </c>
    </row>
    <row r="587" spans="1:21" x14ac:dyDescent="0.3">
      <c r="A587" s="1" t="str">
        <f t="shared" si="401"/>
        <v>LP_HealAreaOnEncounter_03</v>
      </c>
      <c r="B587" s="1" t="s">
        <v>363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402"/>
        <v/>
      </c>
      <c r="Q587" s="1" t="s">
        <v>366</v>
      </c>
      <c r="S587" s="7">
        <f t="shared" ca="1" si="364"/>
        <v>1</v>
      </c>
      <c r="U587" s="1" t="s">
        <v>364</v>
      </c>
    </row>
    <row r="588" spans="1:21" x14ac:dyDescent="0.3">
      <c r="A588" s="1" t="str">
        <f t="shared" si="401"/>
        <v>LP_HealAreaOnEncounter_04</v>
      </c>
      <c r="B588" s="1" t="s">
        <v>363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ca="1" si="402"/>
        <v/>
      </c>
      <c r="Q588" s="1" t="s">
        <v>366</v>
      </c>
      <c r="S588" s="7">
        <f t="shared" ca="1" si="364"/>
        <v>1</v>
      </c>
      <c r="U588" s="1" t="s">
        <v>364</v>
      </c>
    </row>
    <row r="589" spans="1:21" x14ac:dyDescent="0.3">
      <c r="A589" s="1" t="str">
        <f t="shared" si="401"/>
        <v>LP_HealAreaOnEncounter_05</v>
      </c>
      <c r="B589" s="1" t="s">
        <v>363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402"/>
        <v/>
      </c>
      <c r="Q589" s="1" t="s">
        <v>366</v>
      </c>
      <c r="S589" s="7">
        <f t="shared" ca="1" si="364"/>
        <v>1</v>
      </c>
      <c r="U589" s="1" t="s">
        <v>364</v>
      </c>
    </row>
    <row r="590" spans="1:21" x14ac:dyDescent="0.3">
      <c r="A590" s="1" t="str">
        <f t="shared" si="401"/>
        <v>LP_HealAreaOnEncounter_CreateHit_01</v>
      </c>
      <c r="B590" s="1" t="s">
        <v>364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402"/>
        <v/>
      </c>
      <c r="S590" s="7" t="str">
        <f t="shared" ca="1" si="364"/>
        <v/>
      </c>
      <c r="T590" s="1" t="s">
        <v>367</v>
      </c>
    </row>
    <row r="591" spans="1:21" x14ac:dyDescent="0.3">
      <c r="A591" s="1" t="str">
        <f t="shared" si="401"/>
        <v>LP_HealAreaOnEncounter_CreateHit_02</v>
      </c>
      <c r="B591" s="1" t="s">
        <v>364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402"/>
        <v/>
      </c>
      <c r="S591" s="7" t="str">
        <f t="shared" ca="1" si="364"/>
        <v/>
      </c>
      <c r="T591" s="1" t="s">
        <v>367</v>
      </c>
    </row>
    <row r="592" spans="1:21" x14ac:dyDescent="0.3">
      <c r="A592" s="1" t="str">
        <f t="shared" si="401"/>
        <v>LP_HealAreaOnEncounter_CreateHit_03</v>
      </c>
      <c r="B592" s="1" t="s">
        <v>364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402"/>
        <v/>
      </c>
      <c r="S592" s="7" t="str">
        <f t="shared" ca="1" si="364"/>
        <v/>
      </c>
      <c r="T592" s="1" t="s">
        <v>367</v>
      </c>
    </row>
    <row r="593" spans="1:23" x14ac:dyDescent="0.3">
      <c r="A593" s="1" t="str">
        <f t="shared" si="401"/>
        <v>LP_HealAreaOnEncounter_CreateHit_04</v>
      </c>
      <c r="B593" s="1" t="s">
        <v>364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CreateHitObject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O593" s="7" t="str">
        <f t="shared" ca="1" si="402"/>
        <v/>
      </c>
      <c r="S593" s="7" t="str">
        <f t="shared" ca="1" si="364"/>
        <v/>
      </c>
      <c r="T593" s="1" t="s">
        <v>367</v>
      </c>
    </row>
    <row r="594" spans="1:23" x14ac:dyDescent="0.3">
      <c r="A594" s="1" t="str">
        <f t="shared" si="401"/>
        <v>LP_HealAreaOnEncounter_CreateHit_05</v>
      </c>
      <c r="B594" s="1" t="s">
        <v>364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CreateHitObject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O594" s="7" t="str">
        <f t="shared" ca="1" si="402"/>
        <v/>
      </c>
      <c r="S594" s="7" t="str">
        <f t="shared" ca="1" si="364"/>
        <v/>
      </c>
      <c r="T594" s="1" t="s">
        <v>367</v>
      </c>
    </row>
    <row r="595" spans="1:23" x14ac:dyDescent="0.3">
      <c r="A595" s="1" t="str">
        <f t="shared" si="401"/>
        <v>LP_HealAreaOnEncounter_CH_Heal_01</v>
      </c>
      <c r="B595" s="1" t="s">
        <v>368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1.6842105263157891E-2</v>
      </c>
      <c r="O595" s="7" t="str">
        <f t="shared" ca="1" si="402"/>
        <v/>
      </c>
      <c r="S595" s="7" t="str">
        <f t="shared" ref="S595:S604" ca="1" si="405">IF(NOT(ISBLANK(R595)),R595,
IF(ISBLANK(Q595),"",
VLOOKUP(Q595,OFFSET(INDIRECT("$A:$B"),0,MATCH(Q$1&amp;"_Verify",INDIRECT("$1:$1"),0)-1),2,0)
))</f>
        <v/>
      </c>
    </row>
    <row r="596" spans="1:23" x14ac:dyDescent="0.3">
      <c r="A596" s="1" t="str">
        <f t="shared" si="401"/>
        <v>LP_HealAreaOnEncounter_CH_Heal_02</v>
      </c>
      <c r="B596" s="1" t="s">
        <v>368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2.8990509059534077E-2</v>
      </c>
      <c r="O596" s="7" t="str">
        <f t="shared" ca="1" si="402"/>
        <v/>
      </c>
      <c r="S596" s="7" t="str">
        <f t="shared" ca="1" si="405"/>
        <v/>
      </c>
    </row>
    <row r="597" spans="1:23" x14ac:dyDescent="0.3">
      <c r="A597" s="1" t="str">
        <f t="shared" si="401"/>
        <v>LP_HealAreaOnEncounter_CH_Heal_03</v>
      </c>
      <c r="B597" s="1" t="s">
        <v>368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3.8067772170151414E-2</v>
      </c>
      <c r="O597" s="7" t="str">
        <f t="shared" ca="1" si="402"/>
        <v/>
      </c>
      <c r="S597" s="7" t="str">
        <f t="shared" ca="1" si="405"/>
        <v/>
      </c>
    </row>
    <row r="598" spans="1:23" x14ac:dyDescent="0.3">
      <c r="A598" s="1" t="str">
        <f t="shared" si="401"/>
        <v>LP_HealAreaOnEncounter_CH_Heal_04</v>
      </c>
      <c r="B598" s="1" t="s">
        <v>368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Heal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K598" s="1">
        <v>4.5042839657282757E-2</v>
      </c>
      <c r="O598" s="7" t="str">
        <f t="shared" ca="1" si="402"/>
        <v/>
      </c>
      <c r="S598" s="7" t="str">
        <f t="shared" ca="1" si="405"/>
        <v/>
      </c>
    </row>
    <row r="599" spans="1:23" x14ac:dyDescent="0.3">
      <c r="A599" s="1" t="str">
        <f t="shared" si="401"/>
        <v>LP_HealAreaOnEncounter_CH_Heal_05</v>
      </c>
      <c r="B599" s="1" t="s">
        <v>368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Heal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K599" s="1">
        <v>5.052631578947369E-2</v>
      </c>
      <c r="O599" s="7" t="str">
        <f t="shared" ca="1" si="402"/>
        <v/>
      </c>
      <c r="S599" s="7" t="str">
        <f t="shared" ca="1" si="405"/>
        <v/>
      </c>
    </row>
    <row r="600" spans="1:23" x14ac:dyDescent="0.3">
      <c r="A600" s="1" t="str">
        <f t="shared" si="401"/>
        <v>LP_MoveSpeed_01</v>
      </c>
      <c r="B600" s="1" t="s">
        <v>938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ref="J600:J604" si="406">J211</f>
        <v>0.15</v>
      </c>
      <c r="M600" s="1" t="s">
        <v>150</v>
      </c>
      <c r="O600" s="7">
        <f t="shared" ca="1" si="402"/>
        <v>5</v>
      </c>
      <c r="S600" s="7" t="str">
        <f t="shared" ca="1" si="405"/>
        <v/>
      </c>
    </row>
    <row r="601" spans="1:23" x14ac:dyDescent="0.3">
      <c r="A601" s="1" t="str">
        <f t="shared" si="401"/>
        <v>LP_MoveSpeed_02</v>
      </c>
      <c r="B601" s="1" t="s">
        <v>938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6"/>
        <v>0.315</v>
      </c>
      <c r="M601" s="1" t="s">
        <v>150</v>
      </c>
      <c r="O601" s="7">
        <f t="shared" ca="1" si="402"/>
        <v>5</v>
      </c>
      <c r="S601" s="7" t="str">
        <f t="shared" ca="1" si="405"/>
        <v/>
      </c>
    </row>
    <row r="602" spans="1:23" x14ac:dyDescent="0.3">
      <c r="A602" s="1" t="str">
        <f t="shared" si="401"/>
        <v>LP_MoveSpeed_03</v>
      </c>
      <c r="B602" s="1" t="s">
        <v>938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6"/>
        <v>0.49500000000000005</v>
      </c>
      <c r="M602" s="1" t="s">
        <v>150</v>
      </c>
      <c r="O602" s="7">
        <f t="shared" ca="1" si="402"/>
        <v>5</v>
      </c>
      <c r="S602" s="7" t="str">
        <f t="shared" ca="1" si="405"/>
        <v/>
      </c>
    </row>
    <row r="603" spans="1:23" x14ac:dyDescent="0.3">
      <c r="A603" s="1" t="str">
        <f t="shared" si="401"/>
        <v>LP_MoveSpeed_04</v>
      </c>
      <c r="B603" s="1" t="s">
        <v>938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6"/>
        <v>0.69</v>
      </c>
      <c r="M603" s="1" t="s">
        <v>150</v>
      </c>
      <c r="O603" s="7">
        <f t="shared" ca="1" si="402"/>
        <v>5</v>
      </c>
      <c r="S603" s="7" t="str">
        <f t="shared" ca="1" si="405"/>
        <v/>
      </c>
    </row>
    <row r="604" spans="1:23" x14ac:dyDescent="0.3">
      <c r="A604" s="1" t="str">
        <f t="shared" si="401"/>
        <v>LP_MoveSpeed_05</v>
      </c>
      <c r="B604" s="1" t="s">
        <v>938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06"/>
        <v>0.89999999999999991</v>
      </c>
      <c r="M604" s="1" t="s">
        <v>150</v>
      </c>
      <c r="O604" s="7">
        <f t="shared" ca="1" si="402"/>
        <v>5</v>
      </c>
      <c r="S604" s="7" t="str">
        <f t="shared" ca="1" si="405"/>
        <v/>
      </c>
    </row>
    <row r="605" spans="1:23" x14ac:dyDescent="0.3">
      <c r="A605" s="1" t="str">
        <f t="shared" ref="A605:A622" si="407">B605&amp;"_"&amp;TEXT(D605,"00")</f>
        <v>LP_MoveSpeedUpOnAttacked_01</v>
      </c>
      <c r="B605" s="1" t="s">
        <v>315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ref="O605:O622" ca="1" si="408">IF(NOT(ISBLANK(N605)),N605,
IF(ISBLANK(M605),"",
VLOOKUP(M605,OFFSET(INDIRECT("$A:$B"),0,MATCH(M$1&amp;"_Verify",INDIRECT("$1:$1"),0)-1),2,0)
))</f>
        <v/>
      </c>
      <c r="Q605" s="1" t="s">
        <v>224</v>
      </c>
      <c r="S605" s="7">
        <f t="shared" ref="S605:S622" ca="1" si="409">IF(NOT(ISBLANK(R605)),R605,
IF(ISBLANK(Q605),"",
VLOOKUP(Q605,OFFSET(INDIRECT("$A:$B"),0,MATCH(Q$1&amp;"_Verify",INDIRECT("$1:$1"),0)-1),2,0)
))</f>
        <v>4</v>
      </c>
      <c r="U605" s="1" t="s">
        <v>317</v>
      </c>
    </row>
    <row r="606" spans="1:23" x14ac:dyDescent="0.3">
      <c r="A606" s="1" t="str">
        <f t="shared" si="407"/>
        <v>LP_MoveSpeedUpOnAttacked_02</v>
      </c>
      <c r="B606" s="1" t="s">
        <v>315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8"/>
        <v/>
      </c>
      <c r="Q606" s="1" t="s">
        <v>224</v>
      </c>
      <c r="S606" s="7">
        <f t="shared" ca="1" si="409"/>
        <v>4</v>
      </c>
      <c r="U606" s="1" t="s">
        <v>317</v>
      </c>
    </row>
    <row r="607" spans="1:23" x14ac:dyDescent="0.3">
      <c r="A607" s="1" t="str">
        <f t="shared" si="407"/>
        <v>LP_MoveSpeedUpOnAttacked_03</v>
      </c>
      <c r="B607" s="1" t="s">
        <v>315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8"/>
        <v/>
      </c>
      <c r="Q607" s="1" t="s">
        <v>224</v>
      </c>
      <c r="S607" s="7">
        <f t="shared" ca="1" si="409"/>
        <v>4</v>
      </c>
      <c r="U607" s="1" t="s">
        <v>317</v>
      </c>
    </row>
    <row r="608" spans="1:23" x14ac:dyDescent="0.3">
      <c r="A608" s="1" t="str">
        <f t="shared" ref="A608:A613" si="410">B608&amp;"_"&amp;TEXT(D608,"00")</f>
        <v>LP_MoveSpeedUpOnAttacked_Move_01</v>
      </c>
      <c r="B608" s="1" t="s">
        <v>316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2.4</v>
      </c>
      <c r="J608" s="1">
        <v>1</v>
      </c>
      <c r="M608" s="1" t="s">
        <v>546</v>
      </c>
      <c r="O608" s="7">
        <f t="shared" ref="O608:O613" ca="1" si="411">IF(NOT(ISBLANK(N608)),N608,
IF(ISBLANK(M608),"",
VLOOKUP(M608,OFFSET(INDIRECT("$A:$B"),0,MATCH(M$1&amp;"_Verify",INDIRECT("$1:$1"),0)-1),2,0)
))</f>
        <v>5</v>
      </c>
      <c r="R608" s="1">
        <v>1</v>
      </c>
      <c r="S608" s="7">
        <f t="shared" ref="S608:S613" ca="1" si="412">IF(NOT(ISBLANK(R608)),R608,
IF(ISBLANK(Q608),"",
VLOOKUP(Q608,OFFSET(INDIRECT("$A:$B"),0,MATCH(Q$1&amp;"_Verify",INDIRECT("$1:$1"),0)-1),2,0)
))</f>
        <v>1</v>
      </c>
      <c r="W608" s="1" t="s">
        <v>361</v>
      </c>
    </row>
    <row r="609" spans="1:23" x14ac:dyDescent="0.3">
      <c r="A609" s="1" t="str">
        <f t="shared" si="410"/>
        <v>LP_MoveSpeedUpOnAttacked_Move_02</v>
      </c>
      <c r="B609" s="1" t="s">
        <v>316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5.04</v>
      </c>
      <c r="J609" s="1">
        <v>1.4</v>
      </c>
      <c r="M609" s="1" t="s">
        <v>546</v>
      </c>
      <c r="O609" s="7">
        <f t="shared" ca="1" si="411"/>
        <v>5</v>
      </c>
      <c r="R609" s="1">
        <v>1</v>
      </c>
      <c r="S609" s="7">
        <f t="shared" ca="1" si="412"/>
        <v>1</v>
      </c>
      <c r="W609" s="1" t="s">
        <v>361</v>
      </c>
    </row>
    <row r="610" spans="1:23" x14ac:dyDescent="0.3">
      <c r="A610" s="1" t="str">
        <f t="shared" si="410"/>
        <v>LP_MoveSpeedUpOnAttacked_Move_03</v>
      </c>
      <c r="B610" s="1" t="s">
        <v>316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7.919999999999999</v>
      </c>
      <c r="J610" s="1">
        <v>1.75</v>
      </c>
      <c r="M610" s="1" t="s">
        <v>546</v>
      </c>
      <c r="O610" s="7">
        <f t="shared" ca="1" si="411"/>
        <v>5</v>
      </c>
      <c r="R610" s="1">
        <v>1</v>
      </c>
      <c r="S610" s="7">
        <f t="shared" ca="1" si="412"/>
        <v>1</v>
      </c>
      <c r="W610" s="1" t="s">
        <v>361</v>
      </c>
    </row>
    <row r="611" spans="1:23" x14ac:dyDescent="0.3">
      <c r="A611" s="1" t="str">
        <f t="shared" si="410"/>
        <v>LP_MoveSpeedUpOnKill_01</v>
      </c>
      <c r="B611" s="1" t="s">
        <v>505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11"/>
        <v/>
      </c>
      <c r="Q611" s="1" t="s">
        <v>509</v>
      </c>
      <c r="S611" s="7">
        <f t="shared" ca="1" si="412"/>
        <v>6</v>
      </c>
      <c r="U611" s="1" t="s">
        <v>507</v>
      </c>
    </row>
    <row r="612" spans="1:23" x14ac:dyDescent="0.3">
      <c r="A612" s="1" t="str">
        <f t="shared" si="410"/>
        <v>LP_MoveSpeedUpOnKill_02</v>
      </c>
      <c r="B612" s="1" t="s">
        <v>505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11"/>
        <v/>
      </c>
      <c r="Q612" s="1" t="s">
        <v>509</v>
      </c>
      <c r="S612" s="7">
        <f t="shared" ca="1" si="412"/>
        <v>6</v>
      </c>
      <c r="U612" s="1" t="s">
        <v>507</v>
      </c>
    </row>
    <row r="613" spans="1:23" x14ac:dyDescent="0.3">
      <c r="A613" s="1" t="str">
        <f t="shared" si="410"/>
        <v>LP_MoveSpeedUpOnKill_03</v>
      </c>
      <c r="B613" s="1" t="s">
        <v>505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11"/>
        <v/>
      </c>
      <c r="Q613" s="1" t="s">
        <v>509</v>
      </c>
      <c r="S613" s="7">
        <f t="shared" ca="1" si="412"/>
        <v>6</v>
      </c>
      <c r="U613" s="1" t="s">
        <v>507</v>
      </c>
    </row>
    <row r="614" spans="1:23" x14ac:dyDescent="0.3">
      <c r="A614" s="1" t="str">
        <f t="shared" ref="A614:A616" si="413">B614&amp;"_"&amp;TEXT(D614,"00")</f>
        <v>LP_MoveSpeedUpOnKill_Move_01</v>
      </c>
      <c r="B614" s="1" t="s">
        <v>507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1.6666666666666667</v>
      </c>
      <c r="J614" s="1">
        <v>0.8</v>
      </c>
      <c r="M614" s="1" t="s">
        <v>546</v>
      </c>
      <c r="O614" s="7">
        <f t="shared" ref="O614:O616" ca="1" si="414">IF(NOT(ISBLANK(N614)),N614,
IF(ISBLANK(M614),"",
VLOOKUP(M614,OFFSET(INDIRECT("$A:$B"),0,MATCH(M$1&amp;"_Verify",INDIRECT("$1:$1"),0)-1),2,0)
))</f>
        <v>5</v>
      </c>
      <c r="R614" s="1">
        <v>1</v>
      </c>
      <c r="S614" s="7">
        <f t="shared" ref="S614:S616" ca="1" si="415">IF(NOT(ISBLANK(R614)),R614,
IF(ISBLANK(Q614),"",
VLOOKUP(Q614,OFFSET(INDIRECT("$A:$B"),0,MATCH(Q$1&amp;"_Verify",INDIRECT("$1:$1"),0)-1),2,0)
))</f>
        <v>1</v>
      </c>
      <c r="W614" s="1" t="s">
        <v>361</v>
      </c>
    </row>
    <row r="615" spans="1:23" x14ac:dyDescent="0.3">
      <c r="A615" s="1" t="str">
        <f t="shared" si="413"/>
        <v>LP_MoveSpeedUpOnKill_Move_02</v>
      </c>
      <c r="B615" s="1" t="s">
        <v>507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3.5000000000000004</v>
      </c>
      <c r="J615" s="1">
        <v>1.1199999999999999</v>
      </c>
      <c r="M615" s="1" t="s">
        <v>546</v>
      </c>
      <c r="O615" s="7">
        <f t="shared" ca="1" si="414"/>
        <v>5</v>
      </c>
      <c r="R615" s="1">
        <v>1</v>
      </c>
      <c r="S615" s="7">
        <f t="shared" ca="1" si="415"/>
        <v>1</v>
      </c>
      <c r="W615" s="1" t="s">
        <v>361</v>
      </c>
    </row>
    <row r="616" spans="1:23" x14ac:dyDescent="0.3">
      <c r="A616" s="1" t="str">
        <f t="shared" si="413"/>
        <v>LP_MoveSpeedUpOnKill_Move_03</v>
      </c>
      <c r="B616" s="1" t="s">
        <v>507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5.5</v>
      </c>
      <c r="J616" s="1">
        <v>1.4000000000000001</v>
      </c>
      <c r="M616" s="1" t="s">
        <v>546</v>
      </c>
      <c r="O616" s="7">
        <f t="shared" ca="1" si="414"/>
        <v>5</v>
      </c>
      <c r="R616" s="1">
        <v>1</v>
      </c>
      <c r="S616" s="7">
        <f t="shared" ca="1" si="415"/>
        <v>1</v>
      </c>
      <c r="W616" s="1" t="s">
        <v>361</v>
      </c>
    </row>
    <row r="617" spans="1:23" x14ac:dyDescent="0.3">
      <c r="A617" s="1" t="str">
        <f t="shared" si="407"/>
        <v>LP_MineOnMove_01</v>
      </c>
      <c r="B617" s="1" t="s">
        <v>370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8"/>
        <v/>
      </c>
      <c r="S617" s="7" t="str">
        <f t="shared" ca="1" si="409"/>
        <v/>
      </c>
      <c r="T617" s="1" t="s">
        <v>373</v>
      </c>
    </row>
    <row r="618" spans="1:23" x14ac:dyDescent="0.3">
      <c r="A618" s="1" t="str">
        <f t="shared" si="407"/>
        <v>LP_MineOnMove_02</v>
      </c>
      <c r="B618" s="1" t="s">
        <v>370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CreateHitObjectMoving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</v>
      </c>
      <c r="O618" s="7" t="str">
        <f t="shared" ca="1" si="408"/>
        <v/>
      </c>
      <c r="S618" s="7" t="str">
        <f t="shared" ca="1" si="409"/>
        <v/>
      </c>
      <c r="T618" s="1" t="s">
        <v>373</v>
      </c>
    </row>
    <row r="619" spans="1:23" x14ac:dyDescent="0.3">
      <c r="A619" s="1" t="str">
        <f t="shared" si="407"/>
        <v>LP_MineOnMove_03</v>
      </c>
      <c r="B619" s="1" t="s">
        <v>370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CreateHitObjectMoving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5</v>
      </c>
      <c r="O619" s="7" t="str">
        <f t="shared" ca="1" si="408"/>
        <v/>
      </c>
      <c r="S619" s="7" t="str">
        <f t="shared" ca="1" si="409"/>
        <v/>
      </c>
      <c r="T619" s="1" t="s">
        <v>373</v>
      </c>
    </row>
    <row r="620" spans="1:23" x14ac:dyDescent="0.3">
      <c r="A620" s="1" t="str">
        <f t="shared" si="407"/>
        <v>LP_MineOnMove_Damage_01</v>
      </c>
      <c r="B620" s="1" t="s">
        <v>372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1.7730496453900713</v>
      </c>
      <c r="O620" s="7" t="str">
        <f t="shared" ca="1" si="408"/>
        <v/>
      </c>
      <c r="P620" s="1">
        <v>1</v>
      </c>
      <c r="S620" s="7" t="str">
        <f t="shared" ca="1" si="409"/>
        <v/>
      </c>
    </row>
    <row r="621" spans="1:23" x14ac:dyDescent="0.3">
      <c r="A621" s="1" t="str">
        <f t="shared" si="407"/>
        <v>LP_MineOnMove_Damage_02</v>
      </c>
      <c r="B621" s="1" t="s">
        <v>372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CollisionDamage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3.7234042553191498</v>
      </c>
      <c r="O621" s="7" t="str">
        <f t="shared" ca="1" si="408"/>
        <v/>
      </c>
      <c r="P621" s="1">
        <v>1</v>
      </c>
      <c r="S621" s="7" t="str">
        <f t="shared" ca="1" si="409"/>
        <v/>
      </c>
    </row>
    <row r="622" spans="1:23" x14ac:dyDescent="0.3">
      <c r="A622" s="1" t="str">
        <f t="shared" si="407"/>
        <v>LP_MineOnMove_Damage_03</v>
      </c>
      <c r="B622" s="1" t="s">
        <v>372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CollisionDamage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5.8510638297872362</v>
      </c>
      <c r="O622" s="7" t="str">
        <f t="shared" ca="1" si="408"/>
        <v/>
      </c>
      <c r="P622" s="1">
        <v>1</v>
      </c>
      <c r="S622" s="7" t="str">
        <f t="shared" ca="1" si="409"/>
        <v/>
      </c>
    </row>
    <row r="623" spans="1:23" x14ac:dyDescent="0.3">
      <c r="A623" s="1" t="str">
        <f t="shared" ref="A623:A627" si="416">B623&amp;"_"&amp;TEXT(D623,"00")</f>
        <v>LP_SlowHitObject_01</v>
      </c>
      <c r="B623" s="1" t="s">
        <v>318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0.02</v>
      </c>
      <c r="O623" s="7" t="str">
        <f t="shared" ref="O623:O627" ca="1" si="417">IF(NOT(ISBLANK(N623)),N623,
IF(ISBLANK(M623),"",
VLOOKUP(M623,OFFSET(INDIRECT("$A:$B"),0,MATCH(M$1&amp;"_Verify",INDIRECT("$1:$1"),0)-1),2,0)
))</f>
        <v/>
      </c>
      <c r="S623" s="7" t="str">
        <f t="shared" ref="S623:S650" ca="1" si="418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si="416"/>
        <v>LP_SlowHitObject_02</v>
      </c>
      <c r="B624" s="1" t="s">
        <v>318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4.2000000000000003E-2</v>
      </c>
      <c r="O624" s="7" t="str">
        <f t="shared" ca="1" si="417"/>
        <v/>
      </c>
      <c r="S624" s="7" t="str">
        <f t="shared" ca="1" si="418"/>
        <v/>
      </c>
    </row>
    <row r="625" spans="1:23" x14ac:dyDescent="0.3">
      <c r="A625" s="1" t="str">
        <f t="shared" si="416"/>
        <v>LP_SlowHitObject_03</v>
      </c>
      <c r="B625" s="1" t="s">
        <v>318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6.6000000000000003E-2</v>
      </c>
      <c r="O625" s="7" t="str">
        <f t="shared" ca="1" si="417"/>
        <v/>
      </c>
      <c r="S625" s="7" t="str">
        <f t="shared" ca="1" si="418"/>
        <v/>
      </c>
    </row>
    <row r="626" spans="1:23" x14ac:dyDescent="0.3">
      <c r="A626" s="1" t="str">
        <f t="shared" si="416"/>
        <v>LP_SlowHitObject_04</v>
      </c>
      <c r="B626" s="1" t="s">
        <v>318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9.1999999999999998E-2</v>
      </c>
      <c r="O626" s="7" t="str">
        <f t="shared" ca="1" si="417"/>
        <v/>
      </c>
      <c r="S626" s="7" t="str">
        <f t="shared" ca="1" si="418"/>
        <v/>
      </c>
    </row>
    <row r="627" spans="1:23" x14ac:dyDescent="0.3">
      <c r="A627" s="1" t="str">
        <f t="shared" si="416"/>
        <v>LP_SlowHitObject_05</v>
      </c>
      <c r="B627" s="1" t="s">
        <v>318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0.12</v>
      </c>
      <c r="O627" s="7" t="str">
        <f t="shared" ca="1" si="417"/>
        <v/>
      </c>
      <c r="S627" s="7" t="str">
        <f t="shared" ca="1" si="418"/>
        <v/>
      </c>
    </row>
    <row r="628" spans="1:23" x14ac:dyDescent="0.3">
      <c r="A628" s="1" t="str">
        <f t="shared" ref="A628:A632" si="419">B628&amp;"_"&amp;TEXT(D628,"00")</f>
        <v>LP_SlowHitObjectBetter_01</v>
      </c>
      <c r="B628" s="1" t="s">
        <v>510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ref="J628:J632" si="420">J623*5/3</f>
        <v>3.3333333333333333E-2</v>
      </c>
      <c r="O628" s="7" t="str">
        <f t="shared" ref="O628:O632" ca="1" si="421">IF(NOT(ISBLANK(N628)),N628,
IF(ISBLANK(M628),"",
VLOOKUP(M628,OFFSET(INDIRECT("$A:$B"),0,MATCH(M$1&amp;"_Verify",INDIRECT("$1:$1"),0)-1),2,0)
))</f>
        <v/>
      </c>
      <c r="S628" s="7" t="str">
        <f t="shared" ref="S628:S632" ca="1" si="422">IF(NOT(ISBLANK(R628)),R628,
IF(ISBLANK(Q628),"",
VLOOKUP(Q628,OFFSET(INDIRECT("$A:$B"),0,MATCH(Q$1&amp;"_Verify",INDIRECT("$1:$1"),0)-1),2,0)
))</f>
        <v/>
      </c>
    </row>
    <row r="629" spans="1:23" x14ac:dyDescent="0.3">
      <c r="A629" s="1" t="str">
        <f t="shared" si="419"/>
        <v>LP_SlowHitObjectBetter_02</v>
      </c>
      <c r="B629" s="1" t="s">
        <v>510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20"/>
        <v>7.0000000000000007E-2</v>
      </c>
      <c r="O629" s="7" t="str">
        <f t="shared" ca="1" si="421"/>
        <v/>
      </c>
      <c r="S629" s="7" t="str">
        <f t="shared" ca="1" si="422"/>
        <v/>
      </c>
    </row>
    <row r="630" spans="1:23" x14ac:dyDescent="0.3">
      <c r="A630" s="1" t="str">
        <f t="shared" si="419"/>
        <v>LP_SlowHitObjectBetter_03</v>
      </c>
      <c r="B630" s="1" t="s">
        <v>510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20"/>
        <v>0.11</v>
      </c>
      <c r="O630" s="7" t="str">
        <f t="shared" ca="1" si="421"/>
        <v/>
      </c>
      <c r="S630" s="7" t="str">
        <f t="shared" ca="1" si="422"/>
        <v/>
      </c>
    </row>
    <row r="631" spans="1:23" x14ac:dyDescent="0.3">
      <c r="A631" s="1" t="str">
        <f t="shared" si="419"/>
        <v>LP_SlowHitObjectBetter_04</v>
      </c>
      <c r="B631" s="1" t="s">
        <v>510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20"/>
        <v>0.15333333333333332</v>
      </c>
      <c r="O631" s="7" t="str">
        <f t="shared" ca="1" si="421"/>
        <v/>
      </c>
      <c r="S631" s="7" t="str">
        <f t="shared" ca="1" si="422"/>
        <v/>
      </c>
    </row>
    <row r="632" spans="1:23" x14ac:dyDescent="0.3">
      <c r="A632" s="1" t="str">
        <f t="shared" si="419"/>
        <v>LP_SlowHitObjectBetter_05</v>
      </c>
      <c r="B632" s="1" t="s">
        <v>510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20"/>
        <v>0.19999999999999998</v>
      </c>
      <c r="O632" s="7" t="str">
        <f t="shared" ca="1" si="421"/>
        <v/>
      </c>
      <c r="S632" s="7" t="str">
        <f t="shared" ca="1" si="422"/>
        <v/>
      </c>
    </row>
    <row r="633" spans="1:23" x14ac:dyDescent="0.3">
      <c r="A633" s="1" t="str">
        <f t="shared" ref="A633:A635" si="423">B633&amp;"_"&amp;TEXT(D633,"00")</f>
        <v>LP_Paralyze_01</v>
      </c>
      <c r="B633" s="1" t="s">
        <v>329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0.33</v>
      </c>
      <c r="O633" s="7" t="str">
        <f t="shared" ref="O633:O635" ca="1" si="424">IF(NOT(ISBLANK(N633)),N633,
IF(ISBLANK(M633),"",
VLOOKUP(M633,OFFSET(INDIRECT("$A:$B"),0,MATCH(M$1&amp;"_Verify",INDIRECT("$1:$1"),0)-1),2,0)
))</f>
        <v/>
      </c>
      <c r="P633" s="1">
        <v>1</v>
      </c>
      <c r="S633" s="7" t="str">
        <f t="shared" ca="1" si="418"/>
        <v/>
      </c>
      <c r="U633" s="1" t="s">
        <v>330</v>
      </c>
      <c r="V633" s="1">
        <v>0.7</v>
      </c>
      <c r="W633" s="1" t="s">
        <v>424</v>
      </c>
    </row>
    <row r="634" spans="1:23" x14ac:dyDescent="0.3">
      <c r="A634" s="1" t="str">
        <f t="shared" si="423"/>
        <v>LP_Paralyze_02</v>
      </c>
      <c r="B634" s="1" t="s">
        <v>329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CertainHpHitObject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0.34</v>
      </c>
      <c r="O634" s="7" t="str">
        <f t="shared" ca="1" si="424"/>
        <v/>
      </c>
      <c r="P634" s="1">
        <v>1</v>
      </c>
      <c r="S634" s="7" t="str">
        <f t="shared" ca="1" si="418"/>
        <v/>
      </c>
      <c r="U634" s="1" t="s">
        <v>330</v>
      </c>
      <c r="V634" s="1" t="s">
        <v>425</v>
      </c>
      <c r="W634" s="1" t="s">
        <v>426</v>
      </c>
    </row>
    <row r="635" spans="1:23" x14ac:dyDescent="0.3">
      <c r="A635" s="1" t="str">
        <f t="shared" si="423"/>
        <v>LP_Paralyze_03</v>
      </c>
      <c r="B635" s="1" t="s">
        <v>329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CertainHpHitObject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0.35</v>
      </c>
      <c r="O635" s="7" t="str">
        <f t="shared" ca="1" si="424"/>
        <v/>
      </c>
      <c r="P635" s="1">
        <v>1</v>
      </c>
      <c r="S635" s="7" t="str">
        <f t="shared" ca="1" si="418"/>
        <v/>
      </c>
      <c r="U635" s="1" t="s">
        <v>330</v>
      </c>
      <c r="V635" s="1" t="s">
        <v>336</v>
      </c>
      <c r="W635" s="1" t="s">
        <v>337</v>
      </c>
    </row>
    <row r="636" spans="1:23" x14ac:dyDescent="0.3">
      <c r="A636" s="1" t="str">
        <f t="shared" ref="A636:A641" si="425">B636&amp;"_"&amp;TEXT(D636,"00")</f>
        <v>LP_Paralyze_CannotAction_01</v>
      </c>
      <c r="B636" s="1" t="s">
        <v>330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1.4</v>
      </c>
      <c r="O636" s="7" t="str">
        <f t="shared" ref="O636:O641" ca="1" si="426">IF(NOT(ISBLANK(N636)),N636,
IF(ISBLANK(M636),"",
VLOOKUP(M636,OFFSET(INDIRECT("$A:$B"),0,MATCH(M$1&amp;"_Verify",INDIRECT("$1:$1"),0)-1),2,0)
))</f>
        <v/>
      </c>
      <c r="S636" s="7" t="str">
        <f t="shared" ca="1" si="418"/>
        <v/>
      </c>
    </row>
    <row r="637" spans="1:23" x14ac:dyDescent="0.3">
      <c r="A637" s="1" t="str">
        <f t="shared" si="425"/>
        <v>LP_Paralyze_CannotAction_02</v>
      </c>
      <c r="B637" s="1" t="s">
        <v>330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CannotAction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2</v>
      </c>
      <c r="O637" s="7" t="str">
        <f t="shared" ca="1" si="426"/>
        <v/>
      </c>
      <c r="S637" s="7" t="str">
        <f t="shared" ca="1" si="418"/>
        <v/>
      </c>
    </row>
    <row r="638" spans="1:23" x14ac:dyDescent="0.3">
      <c r="A638" s="1" t="str">
        <f t="shared" ref="A638" si="427">B638&amp;"_"&amp;TEXT(D638,"00")</f>
        <v>LP_Paralyze_CannotAction_03</v>
      </c>
      <c r="B638" s="1" t="s">
        <v>330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CannotAction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2.6</v>
      </c>
      <c r="O638" s="7" t="str">
        <f t="shared" ref="O638" ca="1" si="428">IF(NOT(ISBLANK(N638)),N638,
IF(ISBLANK(M638),"",
VLOOKUP(M638,OFFSET(INDIRECT("$A:$B"),0,MATCH(M$1&amp;"_Verify",INDIRECT("$1:$1"),0)-1),2,0)
))</f>
        <v/>
      </c>
      <c r="S638" s="7" t="str">
        <f t="shared" ref="S638" ca="1" si="429">IF(NOT(ISBLANK(R638)),R638,
IF(ISBLANK(Q638),"",
VLOOKUP(Q638,OFFSET(INDIRECT("$A:$B"),0,MATCH(Q$1&amp;"_Verify",INDIRECT("$1:$1"),0)-1),2,0)
))</f>
        <v/>
      </c>
    </row>
    <row r="639" spans="1:23" x14ac:dyDescent="0.3">
      <c r="A639" s="1" t="str">
        <f t="shared" si="425"/>
        <v>LP_Hold_01</v>
      </c>
      <c r="B639" s="1" t="s">
        <v>320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0.25</v>
      </c>
      <c r="K639" s="1">
        <v>7.0000000000000007E-2</v>
      </c>
      <c r="O639" s="7" t="str">
        <f t="shared" ca="1" si="426"/>
        <v/>
      </c>
      <c r="P639" s="1">
        <v>1</v>
      </c>
      <c r="S639" s="7" t="str">
        <f t="shared" ca="1" si="418"/>
        <v/>
      </c>
      <c r="U639" s="1" t="s">
        <v>321</v>
      </c>
    </row>
    <row r="640" spans="1:23" x14ac:dyDescent="0.3">
      <c r="A640" s="1" t="str">
        <f t="shared" si="425"/>
        <v>LP_Hold_02</v>
      </c>
      <c r="B640" s="1" t="s">
        <v>320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AttackWeightHitObject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0.35</v>
      </c>
      <c r="K640" s="1">
        <v>0.09</v>
      </c>
      <c r="O640" s="7" t="str">
        <f t="shared" ca="1" si="426"/>
        <v/>
      </c>
      <c r="P640" s="1">
        <v>1</v>
      </c>
      <c r="S640" s="7" t="str">
        <f t="shared" ca="1" si="418"/>
        <v/>
      </c>
      <c r="U640" s="1" t="s">
        <v>321</v>
      </c>
    </row>
    <row r="641" spans="1:23" x14ac:dyDescent="0.3">
      <c r="A641" s="1" t="str">
        <f t="shared" si="425"/>
        <v>LP_Hold_03</v>
      </c>
      <c r="B641" s="1" t="s">
        <v>320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AttackWeightHitObject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0.45</v>
      </c>
      <c r="K641" s="1">
        <v>0.11</v>
      </c>
      <c r="O641" s="7" t="str">
        <f t="shared" ca="1" si="426"/>
        <v/>
      </c>
      <c r="P641" s="1">
        <v>1</v>
      </c>
      <c r="S641" s="7" t="str">
        <f t="shared" ca="1" si="418"/>
        <v/>
      </c>
      <c r="U641" s="1" t="s">
        <v>321</v>
      </c>
    </row>
    <row r="642" spans="1:23" x14ac:dyDescent="0.3">
      <c r="A642" s="1" t="str">
        <f t="shared" ref="A642:A647" si="430">B642&amp;"_"&amp;TEXT(D642,"00")</f>
        <v>LP_Hold_CannotMove_01</v>
      </c>
      <c r="B642" s="1" t="s">
        <v>322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1.5</v>
      </c>
      <c r="O642" s="7" t="str">
        <f t="shared" ref="O642:O647" ca="1" si="431">IF(NOT(ISBLANK(N642)),N642,
IF(ISBLANK(M642),"",
VLOOKUP(M642,OFFSET(INDIRECT("$A:$B"),0,MATCH(M$1&amp;"_Verify",INDIRECT("$1:$1"),0)-1),2,0)
))</f>
        <v/>
      </c>
      <c r="S642" s="7" t="str">
        <f t="shared" ca="1" si="418"/>
        <v/>
      </c>
      <c r="V642" s="1" t="s">
        <v>360</v>
      </c>
    </row>
    <row r="643" spans="1:23" x14ac:dyDescent="0.3">
      <c r="A643" s="1" t="str">
        <f t="shared" si="430"/>
        <v>LP_Hold_CannotMove_02</v>
      </c>
      <c r="B643" s="1" t="s">
        <v>322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CannotMove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3.1500000000000004</v>
      </c>
      <c r="O643" s="7" t="str">
        <f t="shared" ca="1" si="431"/>
        <v/>
      </c>
      <c r="S643" s="7" t="str">
        <f t="shared" ca="1" si="418"/>
        <v/>
      </c>
      <c r="V643" s="1" t="s">
        <v>360</v>
      </c>
    </row>
    <row r="644" spans="1:23" x14ac:dyDescent="0.3">
      <c r="A644" s="1" t="str">
        <f t="shared" si="430"/>
        <v>LP_Hold_CannotMove_03</v>
      </c>
      <c r="B644" s="1" t="s">
        <v>322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CannotMove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4.95</v>
      </c>
      <c r="O644" s="7" t="str">
        <f t="shared" ca="1" si="431"/>
        <v/>
      </c>
      <c r="S644" s="7" t="str">
        <f t="shared" ca="1" si="418"/>
        <v/>
      </c>
      <c r="V644" s="1" t="s">
        <v>360</v>
      </c>
    </row>
    <row r="645" spans="1:23" x14ac:dyDescent="0.3">
      <c r="A645" s="1" t="str">
        <f t="shared" si="430"/>
        <v>LP_Transport_01</v>
      </c>
      <c r="B645" s="1" t="s">
        <v>356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0.15</v>
      </c>
      <c r="K645" s="1">
        <v>0.1</v>
      </c>
      <c r="L645" s="1">
        <v>0.1</v>
      </c>
      <c r="N645" s="1">
        <v>3</v>
      </c>
      <c r="O645" s="7">
        <f t="shared" ca="1" si="431"/>
        <v>3</v>
      </c>
      <c r="P645" s="1">
        <v>1</v>
      </c>
      <c r="R645" s="1">
        <v>1</v>
      </c>
      <c r="S645" s="7">
        <f t="shared" ca="1" si="418"/>
        <v>1</v>
      </c>
      <c r="U645" s="1" t="s">
        <v>353</v>
      </c>
    </row>
    <row r="646" spans="1:23" x14ac:dyDescent="0.3">
      <c r="A646" s="1" t="str">
        <f t="shared" si="430"/>
        <v>LP_Transport_02</v>
      </c>
      <c r="B646" s="1" t="s">
        <v>356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TeleportingHitObject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0.22500000000000001</v>
      </c>
      <c r="K646" s="1">
        <v>0.1</v>
      </c>
      <c r="L646" s="1">
        <v>0.1</v>
      </c>
      <c r="N646" s="1">
        <v>6</v>
      </c>
      <c r="O646" s="7">
        <f t="shared" ca="1" si="431"/>
        <v>6</v>
      </c>
      <c r="P646" s="1">
        <v>1</v>
      </c>
      <c r="R646" s="1">
        <v>2</v>
      </c>
      <c r="S646" s="7">
        <f t="shared" ca="1" si="418"/>
        <v>2</v>
      </c>
      <c r="U646" s="1" t="s">
        <v>353</v>
      </c>
    </row>
    <row r="647" spans="1:23" x14ac:dyDescent="0.3">
      <c r="A647" s="1" t="str">
        <f t="shared" si="430"/>
        <v>LP_Transport_03</v>
      </c>
      <c r="B647" s="1" t="s">
        <v>356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TeleportingHitObject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</v>
      </c>
      <c r="K647" s="1">
        <v>0.1</v>
      </c>
      <c r="L647" s="1">
        <v>0.1</v>
      </c>
      <c r="N647" s="1">
        <v>9</v>
      </c>
      <c r="O647" s="7">
        <f t="shared" ca="1" si="431"/>
        <v>9</v>
      </c>
      <c r="P647" s="1">
        <v>1</v>
      </c>
      <c r="R647" s="1">
        <v>3</v>
      </c>
      <c r="S647" s="7">
        <f t="shared" ca="1" si="418"/>
        <v>3</v>
      </c>
      <c r="U647" s="1" t="s">
        <v>353</v>
      </c>
    </row>
    <row r="648" spans="1:23" x14ac:dyDescent="0.3">
      <c r="A648" s="1" t="str">
        <f t="shared" ref="A648:A650" si="432">B648&amp;"_"&amp;TEXT(D648,"00")</f>
        <v>LP_Transport_Teleported_01</v>
      </c>
      <c r="B648" s="1" t="s">
        <v>357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10</v>
      </c>
      <c r="J648" s="1">
        <v>10</v>
      </c>
      <c r="O648" s="7" t="str">
        <f t="shared" ref="O648:O650" ca="1" si="433">IF(NOT(ISBLANK(N648)),N648,
IF(ISBLANK(M648),"",
VLOOKUP(M648,OFFSET(INDIRECT("$A:$B"),0,MATCH(M$1&amp;"_Verify",INDIRECT("$1:$1"),0)-1),2,0)
))</f>
        <v/>
      </c>
      <c r="S648" s="7" t="str">
        <f t="shared" ca="1" si="418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si="432"/>
        <v>LP_Transport_Teleported_02</v>
      </c>
      <c r="B649" s="1" t="s">
        <v>357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Teleported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0">
        <v>14</v>
      </c>
      <c r="J649" s="1">
        <v>10</v>
      </c>
      <c r="O649" s="7" t="str">
        <f t="shared" ca="1" si="433"/>
        <v/>
      </c>
      <c r="S649" s="7" t="str">
        <f t="shared" ca="1" si="418"/>
        <v/>
      </c>
      <c r="U649" s="1" t="s">
        <v>430</v>
      </c>
      <c r="V649" s="1" t="s">
        <v>358</v>
      </c>
      <c r="W649" s="1" t="s">
        <v>359</v>
      </c>
    </row>
    <row r="650" spans="1:23" x14ac:dyDescent="0.3">
      <c r="A650" s="1" t="str">
        <f t="shared" si="432"/>
        <v>LP_Transport_Teleported_03</v>
      </c>
      <c r="B650" s="1" t="s">
        <v>357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Teleported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0">
        <v>18</v>
      </c>
      <c r="J650" s="1">
        <v>10</v>
      </c>
      <c r="O650" s="7" t="str">
        <f t="shared" ca="1" si="433"/>
        <v/>
      </c>
      <c r="S650" s="7" t="str">
        <f t="shared" ca="1" si="418"/>
        <v/>
      </c>
      <c r="U650" s="1" t="s">
        <v>430</v>
      </c>
      <c r="V650" s="1" t="s">
        <v>358</v>
      </c>
      <c r="W650" s="1" t="s">
        <v>359</v>
      </c>
    </row>
    <row r="651" spans="1:23" x14ac:dyDescent="0.3">
      <c r="A651" s="1" t="str">
        <f t="shared" ref="A651:A662" si="434">B651&amp;"_"&amp;TEXT(D651,"00")</f>
        <v>LP_SummonShield_01</v>
      </c>
      <c r="B651" s="1" t="s">
        <v>375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3</v>
      </c>
      <c r="K651" s="1">
        <v>3</v>
      </c>
      <c r="O651" s="7" t="str">
        <f t="shared" ref="O651:O662" ca="1" si="435">IF(NOT(ISBLANK(N651)),N651,
IF(ISBLANK(M651),"",
VLOOKUP(M651,OFFSET(INDIRECT("$A:$B"),0,MATCH(M$1&amp;"_Verify",INDIRECT("$1:$1"),0)-1),2,0)
))</f>
        <v/>
      </c>
      <c r="S651" s="7" t="str">
        <f t="shared" ref="S651:S662" ca="1" si="436">IF(NOT(ISBLANK(R651)),R651,
IF(ISBLANK(Q651),"",
VLOOKUP(Q651,OFFSET(INDIRECT("$A:$B"),0,MATCH(Q$1&amp;"_Verify",INDIRECT("$1:$1"),0)-1),2,0)
))</f>
        <v/>
      </c>
      <c r="T651" s="1" t="s">
        <v>377</v>
      </c>
    </row>
    <row r="652" spans="1:23" x14ac:dyDescent="0.3">
      <c r="A652" s="1" t="str">
        <f t="shared" si="434"/>
        <v>LP_SummonShield_02</v>
      </c>
      <c r="B652" s="1" t="s">
        <v>375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1.9672131147540985</v>
      </c>
      <c r="K652" s="1">
        <v>3</v>
      </c>
      <c r="O652" s="7" t="str">
        <f t="shared" ca="1" si="435"/>
        <v/>
      </c>
      <c r="S652" s="7" t="str">
        <f t="shared" ca="1" si="436"/>
        <v/>
      </c>
      <c r="T652" s="1" t="s">
        <v>377</v>
      </c>
    </row>
    <row r="653" spans="1:23" x14ac:dyDescent="0.3">
      <c r="A653" s="1" t="str">
        <f t="shared" si="434"/>
        <v>LP_SummonShield_03</v>
      </c>
      <c r="B653" s="1" t="s">
        <v>375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1.4285714285714284</v>
      </c>
      <c r="K653" s="1">
        <v>3</v>
      </c>
      <c r="O653" s="7" t="str">
        <f t="shared" ca="1" si="435"/>
        <v/>
      </c>
      <c r="S653" s="7" t="str">
        <f t="shared" ca="1" si="436"/>
        <v/>
      </c>
      <c r="T653" s="1" t="s">
        <v>377</v>
      </c>
    </row>
    <row r="654" spans="1:23" x14ac:dyDescent="0.3">
      <c r="A654" s="1" t="str">
        <f t="shared" si="434"/>
        <v>LP_SummonShield_04</v>
      </c>
      <c r="B654" s="1" t="s">
        <v>375</v>
      </c>
      <c r="C654" s="1" t="str">
        <f>IF(ISERROR(VLOOKUP(B654,AffectorValueTable!$A:$A,1,0)),"어펙터밸류없음","")</f>
        <v/>
      </c>
      <c r="D654" s="1">
        <v>4</v>
      </c>
      <c r="E654" s="1" t="str">
        <f>VLOOKUP($B654,AffectorValueTable!$1:$1048576,MATCH(AffectorValueTable!$B$1,AffectorValueTable!$1:$1,0),0)</f>
        <v>CreateWall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1.1009174311926606</v>
      </c>
      <c r="K654" s="1">
        <v>3</v>
      </c>
      <c r="O654" s="7" t="str">
        <f t="shared" ca="1" si="435"/>
        <v/>
      </c>
      <c r="S654" s="7" t="str">
        <f t="shared" ca="1" si="436"/>
        <v/>
      </c>
      <c r="T654" s="1" t="s">
        <v>377</v>
      </c>
    </row>
    <row r="655" spans="1:23" x14ac:dyDescent="0.3">
      <c r="A655" s="1" t="str">
        <f t="shared" si="434"/>
        <v>LP_SummonShield_05</v>
      </c>
      <c r="B655" s="1" t="s">
        <v>375</v>
      </c>
      <c r="C655" s="1" t="str">
        <f>IF(ISERROR(VLOOKUP(B655,AffectorValueTable!$A:$A,1,0)),"어펙터밸류없음","")</f>
        <v/>
      </c>
      <c r="D655" s="1">
        <v>5</v>
      </c>
      <c r="E655" s="1" t="str">
        <f>VLOOKUP($B655,AffectorValueTable!$1:$1048576,MATCH(AffectorValueTable!$B$1,AffectorValueTable!$1:$1,0),0)</f>
        <v>CreateWall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0.88235294117647056</v>
      </c>
      <c r="K655" s="1">
        <v>3</v>
      </c>
      <c r="O655" s="7" t="str">
        <f t="shared" ca="1" si="435"/>
        <v/>
      </c>
      <c r="S655" s="7" t="str">
        <f t="shared" ca="1" si="436"/>
        <v/>
      </c>
      <c r="T655" s="1" t="s">
        <v>377</v>
      </c>
    </row>
    <row r="656" spans="1:23" x14ac:dyDescent="0.3">
      <c r="A656" s="1" t="str">
        <f t="shared" si="434"/>
        <v>LP_HealSpOnAttack_01</v>
      </c>
      <c r="B656" s="1" t="s">
        <v>515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</v>
      </c>
      <c r="K656" s="1">
        <v>1</v>
      </c>
      <c r="O656" s="7" t="str">
        <f t="shared" ca="1" si="435"/>
        <v/>
      </c>
      <c r="S656" s="7" t="str">
        <f t="shared" ca="1" si="436"/>
        <v/>
      </c>
    </row>
    <row r="657" spans="1:19" x14ac:dyDescent="0.3">
      <c r="A657" s="1" t="str">
        <f t="shared" si="434"/>
        <v>LP_HealSpOnAttack_02</v>
      </c>
      <c r="B657" s="1" t="s">
        <v>515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2.1</v>
      </c>
      <c r="K657" s="1">
        <v>2.1</v>
      </c>
      <c r="O657" s="7" t="str">
        <f t="shared" ca="1" si="435"/>
        <v/>
      </c>
      <c r="S657" s="7" t="str">
        <f t="shared" ca="1" si="436"/>
        <v/>
      </c>
    </row>
    <row r="658" spans="1:19" x14ac:dyDescent="0.3">
      <c r="A658" s="1" t="str">
        <f t="shared" si="434"/>
        <v>LP_HealSpOnAttack_03</v>
      </c>
      <c r="B658" s="1" t="s">
        <v>515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3.3000000000000003</v>
      </c>
      <c r="K658" s="1">
        <v>3.3000000000000003</v>
      </c>
      <c r="O658" s="7" t="str">
        <f t="shared" ca="1" si="435"/>
        <v/>
      </c>
      <c r="S658" s="7" t="str">
        <f t="shared" ca="1" si="436"/>
        <v/>
      </c>
    </row>
    <row r="659" spans="1:19" x14ac:dyDescent="0.3">
      <c r="A659" s="1" t="str">
        <f t="shared" ref="A659:A660" si="437">B659&amp;"_"&amp;TEXT(D659,"00")</f>
        <v>LP_HealSpOnAttack_04</v>
      </c>
      <c r="B659" s="1" t="s">
        <v>515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4.5999999999999996</v>
      </c>
      <c r="K659" s="1">
        <v>4.5999999999999996</v>
      </c>
      <c r="O659" s="7" t="str">
        <f t="shared" ref="O659:O660" ca="1" si="438">IF(NOT(ISBLANK(N659)),N659,
IF(ISBLANK(M659),"",
VLOOKUP(M659,OFFSET(INDIRECT("$A:$B"),0,MATCH(M$1&amp;"_Verify",INDIRECT("$1:$1"),0)-1),2,0)
))</f>
        <v/>
      </c>
    </row>
    <row r="660" spans="1:19" x14ac:dyDescent="0.3">
      <c r="A660" s="1" t="str">
        <f t="shared" si="437"/>
        <v>LP_HealSpOnAttack_05</v>
      </c>
      <c r="B660" s="1" t="s">
        <v>515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6</v>
      </c>
      <c r="K660" s="1">
        <v>6</v>
      </c>
      <c r="O660" s="7" t="str">
        <f t="shared" ca="1" si="438"/>
        <v/>
      </c>
    </row>
    <row r="661" spans="1:19" x14ac:dyDescent="0.3">
      <c r="A661" s="1" t="str">
        <f t="shared" si="434"/>
        <v>LP_HealSpOnAttackBetter_01</v>
      </c>
      <c r="B661" s="1" t="s">
        <v>517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1.6666666666666667</v>
      </c>
      <c r="K661" s="1">
        <v>1.6666666666666667</v>
      </c>
      <c r="O661" s="7" t="str">
        <f t="shared" ca="1" si="435"/>
        <v/>
      </c>
      <c r="S661" s="7" t="str">
        <f t="shared" ca="1" si="436"/>
        <v/>
      </c>
    </row>
    <row r="662" spans="1:19" x14ac:dyDescent="0.3">
      <c r="A662" s="1" t="str">
        <f t="shared" si="434"/>
        <v>LP_HealSpOnAttackBetter_02</v>
      </c>
      <c r="B662" s="1" t="s">
        <v>517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3.5000000000000004</v>
      </c>
      <c r="K662" s="1">
        <v>3.5000000000000004</v>
      </c>
      <c r="O662" s="7" t="str">
        <f t="shared" ca="1" si="435"/>
        <v/>
      </c>
      <c r="S662" s="7" t="str">
        <f t="shared" ca="1" si="436"/>
        <v/>
      </c>
    </row>
    <row r="663" spans="1:19" x14ac:dyDescent="0.3">
      <c r="A663" s="1" t="str">
        <f t="shared" ref="A663:A690" si="439">B663&amp;"_"&amp;TEXT(D663,"00")</f>
        <v>LP_HealSpOnAttackBetter_03</v>
      </c>
      <c r="B663" s="1" t="s">
        <v>517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5.5</v>
      </c>
      <c r="K663" s="1">
        <v>5.5</v>
      </c>
      <c r="O663" s="7" t="str">
        <f t="shared" ref="O663:O690" ca="1" si="440">IF(NOT(ISBLANK(N663)),N663,
IF(ISBLANK(M663),"",
VLOOKUP(M663,OFFSET(INDIRECT("$A:$B"),0,MATCH(M$1&amp;"_Verify",INDIRECT("$1:$1"),0)-1),2,0)
))</f>
        <v/>
      </c>
      <c r="S663" s="7" t="str">
        <f t="shared" ref="S663:S690" ca="1" si="441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ref="A664" si="442">B664&amp;"_"&amp;TEXT(D664,"00")</f>
        <v>LP_HealSpOnAttackBetter_04</v>
      </c>
      <c r="B664" s="1" t="s">
        <v>517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5.5</v>
      </c>
      <c r="K664" s="1">
        <v>5.5</v>
      </c>
      <c r="O664" s="7" t="str">
        <f t="shared" ref="O664" ca="1" si="443">IF(NOT(ISBLANK(N664)),N664,
IF(ISBLANK(M664),"",
VLOOKUP(M664,OFFSET(INDIRECT("$A:$B"),0,MATCH(M$1&amp;"_Verify",INDIRECT("$1:$1"),0)-1),2,0)
))</f>
        <v/>
      </c>
      <c r="S664" s="7" t="str">
        <f t="shared" ref="S664" ca="1" si="444">IF(NOT(ISBLANK(R664)),R664,
IF(ISBLANK(Q664),"",
VLOOKUP(Q664,OFFSET(INDIRECT("$A:$B"),0,MATCH(Q$1&amp;"_Verify",INDIRECT("$1:$1"),0)-1),2,0)
))</f>
        <v/>
      </c>
    </row>
    <row r="665" spans="1:19" x14ac:dyDescent="0.3">
      <c r="A665" s="1" t="str">
        <f t="shared" si="439"/>
        <v>LP_PaybackSp_01</v>
      </c>
      <c r="B665" s="1" t="s">
        <v>531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0.11739130434782601</v>
      </c>
      <c r="K665" s="1">
        <v>0.14347826086956511</v>
      </c>
      <c r="O665" s="7" t="str">
        <f t="shared" ca="1" si="440"/>
        <v/>
      </c>
      <c r="S665" s="7" t="str">
        <f t="shared" ca="1" si="441"/>
        <v/>
      </c>
    </row>
    <row r="666" spans="1:19" x14ac:dyDescent="0.3">
      <c r="A666" s="1" t="str">
        <f t="shared" si="439"/>
        <v>LP_PaybackSp_02</v>
      </c>
      <c r="B666" s="1" t="s">
        <v>531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0.21558935361216724</v>
      </c>
      <c r="K666" s="1">
        <v>0.26349809885931552</v>
      </c>
      <c r="O666" s="7" t="str">
        <f t="shared" ca="1" si="440"/>
        <v/>
      </c>
      <c r="S666" s="7" t="str">
        <f t="shared" ca="1" si="441"/>
        <v/>
      </c>
    </row>
    <row r="667" spans="1:19" x14ac:dyDescent="0.3">
      <c r="A667" s="1" t="str">
        <f t="shared" si="439"/>
        <v>LP_PaybackSp_03</v>
      </c>
      <c r="B667" s="1" t="s">
        <v>531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0.29799331103678928</v>
      </c>
      <c r="K667" s="1">
        <v>0.3642140468227425</v>
      </c>
      <c r="O667" s="7" t="str">
        <f t="shared" ca="1" si="440"/>
        <v/>
      </c>
      <c r="S667" s="7" t="str">
        <f t="shared" ca="1" si="441"/>
        <v/>
      </c>
    </row>
    <row r="668" spans="1:19" x14ac:dyDescent="0.3">
      <c r="A668" s="1" t="str">
        <f t="shared" si="439"/>
        <v>LP_PaybackSp_04</v>
      </c>
      <c r="B668" s="1" t="s">
        <v>531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0.36745562130177511</v>
      </c>
      <c r="K668" s="1">
        <v>0.44911242603550294</v>
      </c>
      <c r="O668" s="7" t="str">
        <f t="shared" ca="1" si="440"/>
        <v/>
      </c>
      <c r="S668" s="7" t="str">
        <f t="shared" ca="1" si="441"/>
        <v/>
      </c>
    </row>
    <row r="669" spans="1:19" x14ac:dyDescent="0.3">
      <c r="A669" s="1" t="str">
        <f t="shared" si="439"/>
        <v>LP_PaybackSp_05</v>
      </c>
      <c r="B669" s="1" t="s">
        <v>531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0.4263157894736842</v>
      </c>
      <c r="K669" s="1">
        <v>0.52105263157894743</v>
      </c>
      <c r="O669" s="7" t="str">
        <f t="shared" ca="1" si="440"/>
        <v/>
      </c>
      <c r="S669" s="7" t="str">
        <f t="shared" ca="1" si="441"/>
        <v/>
      </c>
    </row>
    <row r="670" spans="1:19" x14ac:dyDescent="0.3">
      <c r="A670" s="1" t="str">
        <f t="shared" ref="A670:A673" si="445">B670&amp;"_"&amp;TEXT(D670,"00")</f>
        <v>LP_PaybackSp_06</v>
      </c>
      <c r="B670" s="1" t="s">
        <v>531</v>
      </c>
      <c r="C670" s="1" t="str">
        <f>IF(ISERROR(VLOOKUP(B670,AffectorValueTable!$A:$A,1,0)),"어펙터밸류없음","")</f>
        <v/>
      </c>
      <c r="D670" s="1">
        <v>6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0.47647058823529409</v>
      </c>
      <c r="K670" s="1">
        <v>0.58235294117647063</v>
      </c>
      <c r="O670" s="7" t="str">
        <f t="shared" ref="O670:O673" ca="1" si="446">IF(NOT(ISBLANK(N670)),N670,
IF(ISBLANK(M670),"",
VLOOKUP(M670,OFFSET(INDIRECT("$A:$B"),0,MATCH(M$1&amp;"_Verify",INDIRECT("$1:$1"),0)-1),2,0)
))</f>
        <v/>
      </c>
      <c r="S670" s="7" t="str">
        <f t="shared" ref="S670:S673" ca="1" si="447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si="445"/>
        <v>LP_PaybackSp_07</v>
      </c>
      <c r="B671" s="1" t="s">
        <v>531</v>
      </c>
      <c r="C671" s="1" t="str">
        <f>IF(ISERROR(VLOOKUP(B671,AffectorValueTable!$A:$A,1,0)),"어펙터밸류없음","")</f>
        <v/>
      </c>
      <c r="D671" s="1">
        <v>7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0.51945031712473577</v>
      </c>
      <c r="K671" s="1">
        <v>0.63488372093023271</v>
      </c>
      <c r="O671" s="7" t="str">
        <f t="shared" ca="1" si="446"/>
        <v/>
      </c>
      <c r="S671" s="7" t="str">
        <f t="shared" ca="1" si="447"/>
        <v/>
      </c>
    </row>
    <row r="672" spans="1:19" x14ac:dyDescent="0.3">
      <c r="A672" s="1" t="str">
        <f t="shared" si="445"/>
        <v>LP_PaybackSp_08</v>
      </c>
      <c r="B672" s="1" t="s">
        <v>531</v>
      </c>
      <c r="C672" s="1" t="str">
        <f>IF(ISERROR(VLOOKUP(B672,AffectorValueTable!$A:$A,1,0)),"어펙터밸류없음","")</f>
        <v/>
      </c>
      <c r="D672" s="1">
        <v>8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0.55648854961832062</v>
      </c>
      <c r="K672" s="1">
        <v>0.68015267175572525</v>
      </c>
      <c r="O672" s="7" t="str">
        <f t="shared" ca="1" si="446"/>
        <v/>
      </c>
      <c r="S672" s="7" t="str">
        <f t="shared" ca="1" si="447"/>
        <v/>
      </c>
    </row>
    <row r="673" spans="1:19" x14ac:dyDescent="0.3">
      <c r="A673" s="1" t="str">
        <f t="shared" si="445"/>
        <v>LP_PaybackSp_09</v>
      </c>
      <c r="B673" s="1" t="s">
        <v>531</v>
      </c>
      <c r="C673" s="1" t="str">
        <f>IF(ISERROR(VLOOKUP(B673,AffectorValueTable!$A:$A,1,0)),"어펙터밸류없음","")</f>
        <v/>
      </c>
      <c r="D673" s="1">
        <v>9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0.58858131487889276</v>
      </c>
      <c r="K673" s="1">
        <v>0.71937716262975782</v>
      </c>
      <c r="O673" s="7" t="str">
        <f t="shared" ca="1" si="446"/>
        <v/>
      </c>
      <c r="S673" s="7" t="str">
        <f t="shared" ca="1" si="447"/>
        <v/>
      </c>
    </row>
    <row r="674" spans="1:19" x14ac:dyDescent="0.3">
      <c r="A674" s="1" t="str">
        <f t="shared" ref="A674:A681" si="448">B674&amp;"_"&amp;TEXT(D674,"00")</f>
        <v>LP_SpUpOnMaxHp_01</v>
      </c>
      <c r="B674" s="1" t="s">
        <v>941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ref="J674:J678" si="449">J211*5/3*2</f>
        <v>0.5</v>
      </c>
      <c r="N674" s="1">
        <v>1</v>
      </c>
      <c r="O674" s="7">
        <f t="shared" ref="O674:O681" ca="1" si="450">IF(NOT(ISBLANK(N674)),N674,
IF(ISBLANK(M674),"",
VLOOKUP(M674,OFFSET(INDIRECT("$A:$B"),0,MATCH(M$1&amp;"_Verify",INDIRECT("$1:$1"),0)-1),2,0)
))</f>
        <v>1</v>
      </c>
      <c r="S674" s="7" t="str">
        <f t="shared" ref="S674:S681" ca="1" si="451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8"/>
        <v>LP_SpUpOnMaxHp_02</v>
      </c>
      <c r="B675" s="1" t="s">
        <v>941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9"/>
        <v>1.05</v>
      </c>
      <c r="N675" s="1">
        <v>1</v>
      </c>
      <c r="O675" s="7">
        <f t="shared" ca="1" si="450"/>
        <v>1</v>
      </c>
      <c r="S675" s="7" t="str">
        <f t="shared" ca="1" si="451"/>
        <v/>
      </c>
    </row>
    <row r="676" spans="1:19" x14ac:dyDescent="0.3">
      <c r="A676" s="1" t="str">
        <f t="shared" si="448"/>
        <v>LP_SpUpOnMaxHp_03</v>
      </c>
      <c r="B676" s="1" t="s">
        <v>941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9"/>
        <v>1.6500000000000001</v>
      </c>
      <c r="N676" s="1">
        <v>1</v>
      </c>
      <c r="O676" s="7">
        <f t="shared" ca="1" si="450"/>
        <v>1</v>
      </c>
      <c r="S676" s="7" t="str">
        <f t="shared" ca="1" si="451"/>
        <v/>
      </c>
    </row>
    <row r="677" spans="1:19" x14ac:dyDescent="0.3">
      <c r="A677" s="1" t="str">
        <f t="shared" ref="A677:A678" si="452">B677&amp;"_"&amp;TEXT(D677,"00")</f>
        <v>LP_SpUpOnMaxHp_04</v>
      </c>
      <c r="B677" s="1" t="s">
        <v>941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49"/>
        <v>2.2999999999999998</v>
      </c>
      <c r="N677" s="1">
        <v>1</v>
      </c>
      <c r="O677" s="7">
        <f t="shared" ref="O677:O678" ca="1" si="453">IF(NOT(ISBLANK(N677)),N677,
IF(ISBLANK(M677),"",
VLOOKUP(M677,OFFSET(INDIRECT("$A:$B"),0,MATCH(M$1&amp;"_Verify",INDIRECT("$1:$1"),0)-1),2,0)
))</f>
        <v>1</v>
      </c>
      <c r="S677" s="7" t="str">
        <f t="shared" ref="S677:S678" ca="1" si="454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52"/>
        <v>LP_SpUpOnMaxHp_05</v>
      </c>
      <c r="B678" s="1" t="s">
        <v>941</v>
      </c>
      <c r="C678" s="1" t="str">
        <f>IF(ISERROR(VLOOKUP(B678,AffectorValueTable!$A:$A,1,0)),"어펙터밸류없음","")</f>
        <v/>
      </c>
      <c r="D678" s="1">
        <v>5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49"/>
        <v>3</v>
      </c>
      <c r="N678" s="1">
        <v>1</v>
      </c>
      <c r="O678" s="7">
        <f t="shared" ca="1" si="453"/>
        <v>1</v>
      </c>
      <c r="S678" s="7" t="str">
        <f t="shared" ca="1" si="454"/>
        <v/>
      </c>
    </row>
    <row r="679" spans="1:19" x14ac:dyDescent="0.3">
      <c r="A679" s="1" t="str">
        <f t="shared" si="448"/>
        <v>LP_SpUpOnMaxHpBetter_01</v>
      </c>
      <c r="B679" s="1" t="s">
        <v>942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ref="J679:J681" si="455">J220*5/3*2</f>
        <v>0.83333333333333337</v>
      </c>
      <c r="N679" s="1">
        <v>1</v>
      </c>
      <c r="O679" s="7">
        <f t="shared" ca="1" si="450"/>
        <v>1</v>
      </c>
      <c r="S679" s="7" t="str">
        <f t="shared" ca="1" si="451"/>
        <v/>
      </c>
    </row>
    <row r="680" spans="1:19" x14ac:dyDescent="0.3">
      <c r="A680" s="1" t="str">
        <f t="shared" si="448"/>
        <v>LP_SpUpOnMaxHpBetter_02</v>
      </c>
      <c r="B680" s="1" t="s">
        <v>942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55"/>
        <v>1.75</v>
      </c>
      <c r="N680" s="1">
        <v>1</v>
      </c>
      <c r="O680" s="7">
        <f t="shared" ca="1" si="450"/>
        <v>1</v>
      </c>
      <c r="S680" s="7" t="str">
        <f t="shared" ca="1" si="451"/>
        <v/>
      </c>
    </row>
    <row r="681" spans="1:19" x14ac:dyDescent="0.3">
      <c r="A681" s="1" t="str">
        <f t="shared" si="448"/>
        <v>LP_SpUpOnMaxHpBetter_03</v>
      </c>
      <c r="B681" s="1" t="s">
        <v>942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55"/>
        <v>2.75</v>
      </c>
      <c r="N681" s="1">
        <v>1</v>
      </c>
      <c r="O681" s="7">
        <f t="shared" ca="1" si="450"/>
        <v>1</v>
      </c>
      <c r="S681" s="7" t="str">
        <f t="shared" ca="1" si="451"/>
        <v/>
      </c>
    </row>
    <row r="682" spans="1:19" x14ac:dyDescent="0.3">
      <c r="A682" s="1" t="str">
        <f t="shared" ref="A682" si="456">B682&amp;"_"&amp;TEXT(D682,"00")</f>
        <v>LP_HitSizeDown_01</v>
      </c>
      <c r="B682" s="1" t="s">
        <v>940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0.9</v>
      </c>
      <c r="O682" s="7" t="str">
        <f t="shared" ref="O682" ca="1" si="457">IF(NOT(ISBLANK(N682)),N682,
IF(ISBLANK(M682),"",
VLOOKUP(M682,OFFSET(INDIRECT("$A:$B"),0,MATCH(M$1&amp;"_Verify",INDIRECT("$1:$1"),0)-1),2,0)
))</f>
        <v/>
      </c>
      <c r="S682" s="7" t="str">
        <f t="shared" ref="S682" ca="1" si="458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ref="A683:A686" si="459">B683&amp;"_"&amp;TEXT(D683,"00")</f>
        <v>LP_HitSizeDown_02</v>
      </c>
      <c r="B683" s="1" t="s">
        <v>940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0.8</v>
      </c>
      <c r="O683" s="7" t="str">
        <f t="shared" ref="O683:O686" ca="1" si="460">IF(NOT(ISBLANK(N683)),N683,
IF(ISBLANK(M683),"",
VLOOKUP(M683,OFFSET(INDIRECT("$A:$B"),0,MATCH(M$1&amp;"_Verify",INDIRECT("$1:$1"),0)-1),2,0)
))</f>
        <v/>
      </c>
      <c r="S683" s="7" t="str">
        <f t="shared" ref="S683:S686" ca="1" si="461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59"/>
        <v>LP_HitSizeDown_03</v>
      </c>
      <c r="B684" s="1" t="s">
        <v>940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0.7</v>
      </c>
      <c r="O684" s="7" t="str">
        <f t="shared" ca="1" si="460"/>
        <v/>
      </c>
      <c r="S684" s="7" t="str">
        <f t="shared" ca="1" si="461"/>
        <v/>
      </c>
    </row>
    <row r="685" spans="1:19" x14ac:dyDescent="0.3">
      <c r="A685" s="1" t="str">
        <f t="shared" si="459"/>
        <v>LP_HitSizeDown_04</v>
      </c>
      <c r="B685" s="1" t="s">
        <v>940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ChangeHitColliderSize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0.6</v>
      </c>
      <c r="O685" s="7" t="str">
        <f t="shared" ca="1" si="460"/>
        <v/>
      </c>
      <c r="S685" s="7" t="str">
        <f t="shared" ca="1" si="461"/>
        <v/>
      </c>
    </row>
    <row r="686" spans="1:19" x14ac:dyDescent="0.3">
      <c r="A686" s="1" t="str">
        <f t="shared" si="459"/>
        <v>LP_HitSizeDown_05</v>
      </c>
      <c r="B686" s="1" t="s">
        <v>940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ChangeHitColliderSize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60"/>
        <v/>
      </c>
      <c r="S686" s="7" t="str">
        <f t="shared" ca="1" si="461"/>
        <v/>
      </c>
    </row>
    <row r="687" spans="1:19" x14ac:dyDescent="0.3">
      <c r="A687" s="1" t="str">
        <f t="shared" si="439"/>
        <v>PN_Magic1.5Times_01</v>
      </c>
      <c r="B687" s="1" t="s">
        <v>809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392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40"/>
        <v/>
      </c>
      <c r="S687" s="7" t="str">
        <f t="shared" ca="1" si="441"/>
        <v/>
      </c>
    </row>
    <row r="688" spans="1:19" x14ac:dyDescent="0.3">
      <c r="A688" s="1" t="str">
        <f t="shared" si="439"/>
        <v>PN_Machine1.5Times_01</v>
      </c>
      <c r="B688" s="1" t="s">
        <v>811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816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40"/>
        <v/>
      </c>
      <c r="S688" s="7" t="str">
        <f t="shared" ca="1" si="441"/>
        <v/>
      </c>
    </row>
    <row r="689" spans="1:19" x14ac:dyDescent="0.3">
      <c r="A689" s="1" t="str">
        <f t="shared" si="439"/>
        <v>PN_Nature1.5Times_01</v>
      </c>
      <c r="B689" s="1" t="s">
        <v>813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395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</v>
      </c>
      <c r="O689" s="7" t="str">
        <f t="shared" ca="1" si="440"/>
        <v/>
      </c>
      <c r="S689" s="7" t="str">
        <f t="shared" ca="1" si="441"/>
        <v/>
      </c>
    </row>
    <row r="690" spans="1:19" x14ac:dyDescent="0.3">
      <c r="A690" s="1" t="str">
        <f t="shared" si="439"/>
        <v>PN_Qigong1.5Times_01</v>
      </c>
      <c r="B690" s="1" t="s">
        <v>815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817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</v>
      </c>
      <c r="O690" s="7" t="str">
        <f t="shared" ca="1" si="440"/>
        <v/>
      </c>
      <c r="S690" s="7" t="str">
        <f t="shared" ca="1" si="441"/>
        <v/>
      </c>
    </row>
    <row r="691" spans="1:19" x14ac:dyDescent="0.3">
      <c r="A691" s="1" t="str">
        <f t="shared" ref="A691:A692" si="462">B691&amp;"_"&amp;TEXT(D691,"00")</f>
        <v>PN_Magic2Times_01</v>
      </c>
      <c r="B691" s="1" t="s">
        <v>383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ref="O691:O692" ca="1" si="463">IF(NOT(ISBLANK(N691)),N691,
IF(ISBLANK(M691),"",
VLOOKUP(M691,OFFSET(INDIRECT("$A:$B"),0,MATCH(M$1&amp;"_Verify",INDIRECT("$1:$1"),0)-1),2,0)
))</f>
        <v/>
      </c>
      <c r="S691" s="7" t="str">
        <f t="shared" ref="S691:S692" ca="1" si="46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62"/>
        <v>PN_Machine2Times_01</v>
      </c>
      <c r="B692" s="1" t="s">
        <v>400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402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ref="A693:A696" si="465">B693&amp;"_"&amp;TEXT(D693,"00")</f>
        <v>PN_Nature2Times_01</v>
      </c>
      <c r="B693" s="1" t="s">
        <v>385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395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</v>
      </c>
      <c r="O693" s="7" t="str">
        <f t="shared" ref="O693:O696" ca="1" si="466">IF(NOT(ISBLANK(N693)),N693,
IF(ISBLANK(M693),"",
VLOOKUP(M693,OFFSET(INDIRECT("$A:$B"),0,MATCH(M$1&amp;"_Verify",INDIRECT("$1:$1"),0)-1),2,0)
))</f>
        <v/>
      </c>
      <c r="S693" s="7" t="str">
        <f t="shared" ref="S693:S696" ca="1" si="467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si="465"/>
        <v>PN_Qigong2Times_01</v>
      </c>
      <c r="B694" s="1" t="s">
        <v>401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403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O694" s="7" t="str">
        <f t="shared" ca="1" si="466"/>
        <v/>
      </c>
      <c r="S694" s="7" t="str">
        <f t="shared" ca="1" si="467"/>
        <v/>
      </c>
    </row>
    <row r="695" spans="1:19" x14ac:dyDescent="0.3">
      <c r="A695" s="1" t="str">
        <f t="shared" si="465"/>
        <v>PN_Magic3Times_01</v>
      </c>
      <c r="B695" s="1" t="s">
        <v>766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392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ca="1" si="466"/>
        <v/>
      </c>
      <c r="S695" s="7" t="str">
        <f t="shared" ca="1" si="467"/>
        <v/>
      </c>
    </row>
    <row r="696" spans="1:19" x14ac:dyDescent="0.3">
      <c r="A696" s="1" t="str">
        <f t="shared" si="465"/>
        <v>PN_Machine3Times_01</v>
      </c>
      <c r="B696" s="1" t="s">
        <v>763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394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ca="1" si="466"/>
        <v/>
      </c>
      <c r="S696" s="7" t="str">
        <f t="shared" ca="1" si="467"/>
        <v/>
      </c>
    </row>
    <row r="697" spans="1:19" x14ac:dyDescent="0.3">
      <c r="A697" s="1" t="str">
        <f t="shared" ref="A697:A698" si="468">B697&amp;"_"&amp;TEXT(D697,"00")</f>
        <v>PN_Nature3Times_01</v>
      </c>
      <c r="B697" s="1" t="s">
        <v>767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395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2</v>
      </c>
      <c r="O697" s="7" t="str">
        <f t="shared" ref="O697:O698" ca="1" si="469">IF(NOT(ISBLANK(N697)),N697,
IF(ISBLANK(M697),"",
VLOOKUP(M697,OFFSET(INDIRECT("$A:$B"),0,MATCH(M$1&amp;"_Verify",INDIRECT("$1:$1"),0)-1),2,0)
))</f>
        <v/>
      </c>
      <c r="S697" s="7" t="str">
        <f t="shared" ref="S697:S698" ca="1" si="470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68"/>
        <v>PN_Qigong3Times_01</v>
      </c>
      <c r="B698" s="1" t="s">
        <v>765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397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2</v>
      </c>
      <c r="O698" s="7" t="str">
        <f t="shared" ca="1" si="469"/>
        <v/>
      </c>
      <c r="S698" s="7" t="str">
        <f t="shared" ca="1" si="47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4:Q698 Q3:Q455 M3:M69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G464:G469 G169:G177 G204:G207 G211:G455 G62:G156 G3:G59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77" activePane="bottomLeft" state="frozen"/>
      <selection pane="bottomLeft" activeCell="A88" sqref="A8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1137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1131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1085</v>
      </c>
      <c r="B84" s="3" t="s">
        <v>1084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1104</v>
      </c>
      <c r="L84" s="4" t="s">
        <v>96</v>
      </c>
      <c r="M84" s="2" t="s">
        <v>354</v>
      </c>
    </row>
    <row r="85" spans="1:13" s="10" customFormat="1" ht="24" x14ac:dyDescent="0.3">
      <c r="A85" s="10" t="s">
        <v>1096</v>
      </c>
      <c r="B85" s="3" t="s">
        <v>1097</v>
      </c>
      <c r="C85" s="3" t="s">
        <v>62</v>
      </c>
      <c r="D85" s="4" t="s">
        <v>1101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1121</v>
      </c>
      <c r="B86" s="3" t="s">
        <v>1123</v>
      </c>
      <c r="C86" s="3"/>
      <c r="D86" s="4" t="s">
        <v>1124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1141</v>
      </c>
      <c r="B87" s="3" t="s">
        <v>1142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1127</v>
      </c>
      <c r="L87" s="4"/>
      <c r="M87" s="2"/>
    </row>
    <row r="88" spans="1:13" s="10" customFormat="1" ht="36" x14ac:dyDescent="0.3">
      <c r="A88" s="10" t="s">
        <v>1126</v>
      </c>
      <c r="B88" s="3" t="s">
        <v>1143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1135</v>
      </c>
      <c r="B89" s="3" t="s">
        <v>1136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2021-04-02T08:41:23Z</dcterms:modified>
</cp:coreProperties>
</file>