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A1699B0-5904-4997-A06F-88E25EB08A15}" xr6:coauthVersionLast="47" xr6:coauthVersionMax="47" xr10:uidLastSave="{00000000-0000-0000-0000-000000000000}"/>
  <bookViews>
    <workbookView xWindow="-120" yWindow="-120" windowWidth="29040" windowHeight="15840" xr2:uid="{A097B07C-A7EB-47A4-9D6C-0246EAD30699}"/>
  </bookViews>
  <sheets>
    <sheet name="ResearchTable" sheetId="3" r:id="rId1"/>
    <sheet name="AnalysisTable" sheetId="4" r:id="rId2"/>
    <sheet name="AnalysisKeyTable" sheetId="5" r:id="rId3"/>
  </sheets>
  <definedNames>
    <definedName name="_xlnm._FilterDatabase" localSheetId="0" hidden="1">ResearchTable!$O$1:$O$77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T5" i="4" l="1"/>
  <c r="T4" i="4"/>
  <c r="T3" i="4"/>
  <c r="T2" i="4"/>
  <c r="T6" i="4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U2" i="4"/>
  <c r="C3" i="5" l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AA101" i="4"/>
  <c r="Z101" i="4"/>
  <c r="G101" i="4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K101" i="4" s="1"/>
  <c r="L101" i="4" s="1"/>
  <c r="U3" i="4" l="1"/>
  <c r="U4" i="4" l="1"/>
  <c r="U5" i="4" l="1"/>
  <c r="U6" i="4" l="1"/>
  <c r="U101" i="4" l="1"/>
  <c r="V101" i="4" s="1"/>
  <c r="U7" i="4"/>
  <c r="AA100" i="4" l="1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X2" i="4" s="1"/>
  <c r="K2" i="4"/>
  <c r="Z12" i="4"/>
  <c r="Z11" i="4"/>
  <c r="Z10" i="4"/>
  <c r="Z9" i="4"/>
  <c r="Z8" i="4"/>
  <c r="Z7" i="4"/>
  <c r="Z6" i="4"/>
  <c r="Z5" i="4"/>
  <c r="Z4" i="4"/>
  <c r="Z3" i="4"/>
  <c r="Z2" i="4"/>
  <c r="W2" i="4" s="1"/>
  <c r="B152" i="5"/>
  <c r="B151" i="5"/>
  <c r="B150" i="5"/>
  <c r="B149" i="5"/>
  <c r="B148" i="5"/>
  <c r="B147" i="5"/>
  <c r="B146" i="5"/>
  <c r="B145" i="5"/>
  <c r="B144" i="5"/>
  <c r="B143" i="5"/>
  <c r="X3" i="4" l="1"/>
  <c r="W3" i="4"/>
  <c r="W4" i="4" s="1"/>
  <c r="W5" i="4" s="1"/>
  <c r="W6" i="4" s="1"/>
  <c r="W7" i="4" s="1"/>
  <c r="W8" i="4" s="1"/>
  <c r="W9" i="4" s="1"/>
  <c r="W10" i="4" s="1"/>
  <c r="W11" i="4" s="1"/>
  <c r="W12" i="4" s="1"/>
  <c r="K6" i="4"/>
  <c r="K3" i="4"/>
  <c r="K4" i="4"/>
  <c r="K5" i="4"/>
  <c r="X4" i="4"/>
  <c r="X5" i="4" s="1"/>
  <c r="X6" i="4" s="1"/>
  <c r="X7" i="4" s="1"/>
  <c r="X8" i="4" s="1"/>
  <c r="X9" i="4" s="1"/>
  <c r="X10" i="4" s="1"/>
  <c r="X11" i="4" s="1"/>
  <c r="X12" i="4" s="1"/>
  <c r="B11" i="5"/>
  <c r="B3" i="5"/>
  <c r="B4" i="5"/>
  <c r="C12" i="4"/>
  <c r="C11" i="4"/>
  <c r="C10" i="4"/>
  <c r="C9" i="4"/>
  <c r="C8" i="4"/>
  <c r="C7" i="4"/>
  <c r="C6" i="4"/>
  <c r="C5" i="4"/>
  <c r="C4" i="4"/>
  <c r="C3" i="4"/>
  <c r="C2" i="4"/>
  <c r="B13" i="4"/>
  <c r="D2" i="4"/>
  <c r="AB2" i="4" s="1"/>
  <c r="Y2" i="4" s="1"/>
  <c r="B14" i="4" l="1"/>
  <c r="C14" i="4" s="1"/>
  <c r="Z13" i="4"/>
  <c r="W13" i="4" s="1"/>
  <c r="E2" i="4"/>
  <c r="D3" i="4"/>
  <c r="B12" i="5"/>
  <c r="B5" i="5"/>
  <c r="C13" i="4"/>
  <c r="B15" i="4" l="1"/>
  <c r="Z14" i="4"/>
  <c r="W14" i="4" s="1"/>
  <c r="AB3" i="4"/>
  <c r="Y3" i="4" s="1"/>
  <c r="D4" i="4"/>
  <c r="B13" i="5"/>
  <c r="B6" i="5"/>
  <c r="B16" i="4" l="1"/>
  <c r="Z15" i="4"/>
  <c r="W15" i="4" s="1"/>
  <c r="C15" i="4"/>
  <c r="D5" i="4"/>
  <c r="AB4" i="4"/>
  <c r="Y4" i="4" s="1"/>
  <c r="B14" i="5"/>
  <c r="B7" i="5"/>
  <c r="B17" i="4" l="1"/>
  <c r="Z16" i="4"/>
  <c r="W16" i="4" s="1"/>
  <c r="C16" i="4"/>
  <c r="D6" i="4"/>
  <c r="AB5" i="4"/>
  <c r="Y5" i="4" s="1"/>
  <c r="B15" i="5"/>
  <c r="B8" i="5"/>
  <c r="B18" i="4" l="1"/>
  <c r="Z17" i="4"/>
  <c r="W17" i="4" s="1"/>
  <c r="C17" i="4"/>
  <c r="D7" i="4"/>
  <c r="AB6" i="4"/>
  <c r="Y6" i="4" s="1"/>
  <c r="B16" i="5"/>
  <c r="B9" i="5"/>
  <c r="B19" i="4" l="1"/>
  <c r="Z18" i="4"/>
  <c r="W18" i="4" s="1"/>
  <c r="C18" i="4"/>
  <c r="D8" i="4"/>
  <c r="AB7" i="4"/>
  <c r="Y7" i="4" s="1"/>
  <c r="B17" i="5"/>
  <c r="B10" i="5"/>
  <c r="B20" i="4" l="1"/>
  <c r="Z19" i="4"/>
  <c r="W19" i="4" s="1"/>
  <c r="C19" i="4"/>
  <c r="D9" i="4"/>
  <c r="AB8" i="4"/>
  <c r="Y8" i="4" s="1"/>
  <c r="B18" i="5"/>
  <c r="B21" i="4" l="1"/>
  <c r="Z20" i="4"/>
  <c r="W20" i="4" s="1"/>
  <c r="C20" i="4"/>
  <c r="D10" i="4"/>
  <c r="AB9" i="4"/>
  <c r="Y9" i="4" s="1"/>
  <c r="B19" i="5"/>
  <c r="Z21" i="4" l="1"/>
  <c r="W21" i="4" s="1"/>
  <c r="B22" i="4"/>
  <c r="C21" i="4"/>
  <c r="D11" i="4"/>
  <c r="AB10" i="4"/>
  <c r="Y10" i="4" s="1"/>
  <c r="B20" i="5"/>
  <c r="Z22" i="4" l="1"/>
  <c r="W22" i="4" s="1"/>
  <c r="B23" i="4"/>
  <c r="C22" i="4"/>
  <c r="D12" i="4"/>
  <c r="AB11" i="4"/>
  <c r="Y11" i="4" s="1"/>
  <c r="B21" i="5"/>
  <c r="Z23" i="4" l="1"/>
  <c r="W23" i="4" s="1"/>
  <c r="B24" i="4"/>
  <c r="C23" i="4"/>
  <c r="AB12" i="4"/>
  <c r="Y12" i="4" s="1"/>
  <c r="D13" i="4"/>
  <c r="B22" i="5"/>
  <c r="Z24" i="4" l="1"/>
  <c r="W24" i="4" s="1"/>
  <c r="B25" i="4"/>
  <c r="C24" i="4"/>
  <c r="D14" i="4"/>
  <c r="AB13" i="4"/>
  <c r="Y13" i="4" s="1"/>
  <c r="B23" i="5"/>
  <c r="Z25" i="4" l="1"/>
  <c r="W25" i="4" s="1"/>
  <c r="B26" i="4"/>
  <c r="C25" i="4"/>
  <c r="D15" i="4"/>
  <c r="AB14" i="4"/>
  <c r="Y14" i="4" s="1"/>
  <c r="B24" i="5"/>
  <c r="Z26" i="4" l="1"/>
  <c r="W26" i="4" s="1"/>
  <c r="B27" i="4"/>
  <c r="C26" i="4"/>
  <c r="D16" i="4"/>
  <c r="AB15" i="4"/>
  <c r="Y15" i="4" s="1"/>
  <c r="B25" i="5"/>
  <c r="Z27" i="4" l="1"/>
  <c r="W27" i="4" s="1"/>
  <c r="B28" i="4"/>
  <c r="C27" i="4"/>
  <c r="D17" i="4"/>
  <c r="AB16" i="4"/>
  <c r="Y16" i="4" s="1"/>
  <c r="B26" i="5"/>
  <c r="Z28" i="4" l="1"/>
  <c r="W28" i="4" s="1"/>
  <c r="B29" i="4"/>
  <c r="C28" i="4"/>
  <c r="D18" i="4"/>
  <c r="AB17" i="4"/>
  <c r="Y17" i="4" s="1"/>
  <c r="B27" i="5"/>
  <c r="Z29" i="4" l="1"/>
  <c r="W29" i="4" s="1"/>
  <c r="B30" i="4"/>
  <c r="C29" i="4"/>
  <c r="D19" i="4"/>
  <c r="AB18" i="4"/>
  <c r="Y18" i="4" s="1"/>
  <c r="B28" i="5"/>
  <c r="Z30" i="4" l="1"/>
  <c r="W30" i="4" s="1"/>
  <c r="B31" i="4"/>
  <c r="C30" i="4"/>
  <c r="D20" i="4"/>
  <c r="AB19" i="4"/>
  <c r="Y19" i="4" s="1"/>
  <c r="B29" i="5"/>
  <c r="Z31" i="4" l="1"/>
  <c r="W31" i="4" s="1"/>
  <c r="B32" i="4"/>
  <c r="C31" i="4"/>
  <c r="D21" i="4"/>
  <c r="AB20" i="4"/>
  <c r="Y20" i="4" s="1"/>
  <c r="B30" i="5"/>
  <c r="Z32" i="4" l="1"/>
  <c r="W32" i="4" s="1"/>
  <c r="B33" i="4"/>
  <c r="C32" i="4"/>
  <c r="AB21" i="4"/>
  <c r="Y21" i="4" s="1"/>
  <c r="D22" i="4"/>
  <c r="B31" i="5"/>
  <c r="Z33" i="4" l="1"/>
  <c r="W33" i="4" s="1"/>
  <c r="B34" i="4"/>
  <c r="C33" i="4"/>
  <c r="D23" i="4"/>
  <c r="AB22" i="4"/>
  <c r="Y22" i="4" s="1"/>
  <c r="B32" i="5"/>
  <c r="Z34" i="4" l="1"/>
  <c r="W34" i="4" s="1"/>
  <c r="B35" i="4"/>
  <c r="C34" i="4"/>
  <c r="D24" i="4"/>
  <c r="AB23" i="4"/>
  <c r="Y23" i="4" s="1"/>
  <c r="B33" i="5"/>
  <c r="Z35" i="4" l="1"/>
  <c r="W35" i="4" s="1"/>
  <c r="B36" i="4"/>
  <c r="C35" i="4"/>
  <c r="D25" i="4"/>
  <c r="AB24" i="4"/>
  <c r="Y24" i="4" s="1"/>
  <c r="B34" i="5"/>
  <c r="Z36" i="4" l="1"/>
  <c r="W36" i="4" s="1"/>
  <c r="B37" i="4"/>
  <c r="C36" i="4"/>
  <c r="D26" i="4"/>
  <c r="AB25" i="4"/>
  <c r="Y25" i="4" s="1"/>
  <c r="B35" i="5"/>
  <c r="Z37" i="4" l="1"/>
  <c r="W37" i="4" s="1"/>
  <c r="B38" i="4"/>
  <c r="C37" i="4"/>
  <c r="D27" i="4"/>
  <c r="AB26" i="4"/>
  <c r="Y26" i="4" s="1"/>
  <c r="B36" i="5"/>
  <c r="Z38" i="4" l="1"/>
  <c r="W38" i="4" s="1"/>
  <c r="B39" i="4"/>
  <c r="C38" i="4"/>
  <c r="D28" i="4"/>
  <c r="AB27" i="4"/>
  <c r="Y27" i="4" s="1"/>
  <c r="B37" i="5"/>
  <c r="Z39" i="4" l="1"/>
  <c r="W39" i="4" s="1"/>
  <c r="B40" i="4"/>
  <c r="C39" i="4"/>
  <c r="D29" i="4"/>
  <c r="AB28" i="4"/>
  <c r="Y28" i="4" s="1"/>
  <c r="B38" i="5"/>
  <c r="Z40" i="4" l="1"/>
  <c r="W40" i="4" s="1"/>
  <c r="B41" i="4"/>
  <c r="C40" i="4"/>
  <c r="D30" i="4"/>
  <c r="AB29" i="4"/>
  <c r="Y29" i="4" s="1"/>
  <c r="B39" i="5"/>
  <c r="Z41" i="4" l="1"/>
  <c r="W41" i="4" s="1"/>
  <c r="B42" i="4"/>
  <c r="C41" i="4"/>
  <c r="D31" i="4"/>
  <c r="AB30" i="4"/>
  <c r="Y30" i="4" s="1"/>
  <c r="B40" i="5"/>
  <c r="Z42" i="4" l="1"/>
  <c r="W42" i="4" s="1"/>
  <c r="B43" i="4"/>
  <c r="C42" i="4"/>
  <c r="D32" i="4"/>
  <c r="AB31" i="4"/>
  <c r="Y31" i="4" s="1"/>
  <c r="B41" i="5"/>
  <c r="Z43" i="4" l="1"/>
  <c r="W43" i="4" s="1"/>
  <c r="B44" i="4"/>
  <c r="C43" i="4"/>
  <c r="D33" i="4"/>
  <c r="AB32" i="4"/>
  <c r="Y32" i="4" s="1"/>
  <c r="B42" i="5"/>
  <c r="Z44" i="4" l="1"/>
  <c r="W44" i="4" s="1"/>
  <c r="B45" i="4"/>
  <c r="C44" i="4"/>
  <c r="D34" i="4"/>
  <c r="AB33" i="4"/>
  <c r="Y33" i="4" s="1"/>
  <c r="B43" i="5"/>
  <c r="Z45" i="4" l="1"/>
  <c r="W45" i="4" s="1"/>
  <c r="B46" i="4"/>
  <c r="C45" i="4"/>
  <c r="D35" i="4"/>
  <c r="AB34" i="4"/>
  <c r="Y34" i="4" s="1"/>
  <c r="B44" i="5"/>
  <c r="Z46" i="4" l="1"/>
  <c r="W46" i="4" s="1"/>
  <c r="B47" i="4"/>
  <c r="C46" i="4"/>
  <c r="D36" i="4"/>
  <c r="AB35" i="4"/>
  <c r="Y35" i="4" s="1"/>
  <c r="B45" i="5"/>
  <c r="Z47" i="4" l="1"/>
  <c r="W47" i="4" s="1"/>
  <c r="B48" i="4"/>
  <c r="C47" i="4"/>
  <c r="D37" i="4"/>
  <c r="AB36" i="4"/>
  <c r="Y36" i="4" s="1"/>
  <c r="B46" i="5"/>
  <c r="Z48" i="4" l="1"/>
  <c r="W48" i="4" s="1"/>
  <c r="B49" i="4"/>
  <c r="C48" i="4"/>
  <c r="D38" i="4"/>
  <c r="AB37" i="4"/>
  <c r="Y37" i="4" s="1"/>
  <c r="B47" i="5"/>
  <c r="Z49" i="4" l="1"/>
  <c r="W49" i="4" s="1"/>
  <c r="B50" i="4"/>
  <c r="C49" i="4"/>
  <c r="D39" i="4"/>
  <c r="AB38" i="4"/>
  <c r="Y38" i="4" s="1"/>
  <c r="B48" i="5"/>
  <c r="Z50" i="4" l="1"/>
  <c r="W50" i="4" s="1"/>
  <c r="B51" i="4"/>
  <c r="C50" i="4"/>
  <c r="B52" i="4"/>
  <c r="D40" i="4"/>
  <c r="AB39" i="4"/>
  <c r="Y39" i="4" s="1"/>
  <c r="B49" i="5"/>
  <c r="Z52" i="4" l="1"/>
  <c r="C51" i="4"/>
  <c r="Z51" i="4"/>
  <c r="W51" i="4" s="1"/>
  <c r="B53" i="4"/>
  <c r="C52" i="4"/>
  <c r="D41" i="4"/>
  <c r="AB40" i="4"/>
  <c r="Y40" i="4" s="1"/>
  <c r="B50" i="5"/>
  <c r="Z53" i="4" l="1"/>
  <c r="W52" i="4"/>
  <c r="B54" i="4"/>
  <c r="C53" i="4"/>
  <c r="D42" i="4"/>
  <c r="AB41" i="4"/>
  <c r="Y41" i="4" s="1"/>
  <c r="B51" i="5"/>
  <c r="W53" i="4" l="1"/>
  <c r="Z54" i="4"/>
  <c r="W54" i="4" s="1"/>
  <c r="B55" i="4"/>
  <c r="C54" i="4"/>
  <c r="D43" i="4"/>
  <c r="AB42" i="4"/>
  <c r="Y42" i="4" s="1"/>
  <c r="B52" i="5"/>
  <c r="Z55" i="4" l="1"/>
  <c r="W55" i="4" s="1"/>
  <c r="B56" i="4"/>
  <c r="C55" i="4"/>
  <c r="D44" i="4"/>
  <c r="AB43" i="4"/>
  <c r="Y43" i="4" s="1"/>
  <c r="B53" i="5"/>
  <c r="Z56" i="4" l="1"/>
  <c r="W56" i="4" s="1"/>
  <c r="B57" i="4"/>
  <c r="C56" i="4"/>
  <c r="D45" i="4"/>
  <c r="AB44" i="4"/>
  <c r="Y44" i="4" s="1"/>
  <c r="B54" i="5"/>
  <c r="Z57" i="4" l="1"/>
  <c r="W57" i="4" s="1"/>
  <c r="B58" i="4"/>
  <c r="C57" i="4"/>
  <c r="D46" i="4"/>
  <c r="AB45" i="4"/>
  <c r="Y45" i="4" s="1"/>
  <c r="B55" i="5"/>
  <c r="Z58" i="4" l="1"/>
  <c r="W58" i="4" s="1"/>
  <c r="B59" i="4"/>
  <c r="C58" i="4"/>
  <c r="D47" i="4"/>
  <c r="AB46" i="4"/>
  <c r="Y46" i="4" s="1"/>
  <c r="B56" i="5"/>
  <c r="Z59" i="4" l="1"/>
  <c r="W59" i="4" s="1"/>
  <c r="B60" i="4"/>
  <c r="C59" i="4"/>
  <c r="D48" i="4"/>
  <c r="AB47" i="4"/>
  <c r="Y47" i="4" s="1"/>
  <c r="B57" i="5"/>
  <c r="Z60" i="4" l="1"/>
  <c r="W60" i="4" s="1"/>
  <c r="B61" i="4"/>
  <c r="C60" i="4"/>
  <c r="D49" i="4"/>
  <c r="AB48" i="4"/>
  <c r="Y48" i="4" s="1"/>
  <c r="B58" i="5"/>
  <c r="Z61" i="4" l="1"/>
  <c r="W61" i="4" s="1"/>
  <c r="B62" i="4"/>
  <c r="C61" i="4"/>
  <c r="D50" i="4"/>
  <c r="AB49" i="4"/>
  <c r="Y49" i="4" s="1"/>
  <c r="B59" i="5"/>
  <c r="Z62" i="4" l="1"/>
  <c r="W62" i="4" s="1"/>
  <c r="B63" i="4"/>
  <c r="C62" i="4"/>
  <c r="AB50" i="4"/>
  <c r="Y50" i="4" s="1"/>
  <c r="D51" i="4"/>
  <c r="B60" i="5"/>
  <c r="Z63" i="4" l="1"/>
  <c r="W63" i="4" s="1"/>
  <c r="B64" i="4"/>
  <c r="C63" i="4"/>
  <c r="D52" i="4"/>
  <c r="AB51" i="4"/>
  <c r="Y51" i="4" s="1"/>
  <c r="B61" i="5"/>
  <c r="K33" i="4"/>
  <c r="K27" i="4"/>
  <c r="K21" i="4"/>
  <c r="K16" i="4"/>
  <c r="K15" i="4"/>
  <c r="K10" i="4"/>
  <c r="K9" i="4"/>
  <c r="K100" i="4"/>
  <c r="U100" i="4"/>
  <c r="Z64" i="4" l="1"/>
  <c r="W64" i="4" s="1"/>
  <c r="B65" i="4"/>
  <c r="C64" i="4"/>
  <c r="D53" i="4"/>
  <c r="AB52" i="4"/>
  <c r="Y52" i="4" s="1"/>
  <c r="K39" i="4"/>
  <c r="K51" i="4"/>
  <c r="K63" i="4"/>
  <c r="K75" i="4"/>
  <c r="K93" i="4"/>
  <c r="K22" i="4"/>
  <c r="K28" i="4"/>
  <c r="K34" i="4"/>
  <c r="K40" i="4"/>
  <c r="K46" i="4"/>
  <c r="K58" i="4"/>
  <c r="K64" i="4"/>
  <c r="K70" i="4"/>
  <c r="K76" i="4"/>
  <c r="K82" i="4"/>
  <c r="K88" i="4"/>
  <c r="K94" i="4"/>
  <c r="K8" i="4"/>
  <c r="K14" i="4"/>
  <c r="K20" i="4"/>
  <c r="K26" i="4"/>
  <c r="K32" i="4"/>
  <c r="K38" i="4"/>
  <c r="K44" i="4"/>
  <c r="K50" i="4"/>
  <c r="K56" i="4"/>
  <c r="K62" i="4"/>
  <c r="K68" i="4"/>
  <c r="K74" i="4"/>
  <c r="K80" i="4"/>
  <c r="K86" i="4"/>
  <c r="K92" i="4"/>
  <c r="K98" i="4"/>
  <c r="K81" i="4"/>
  <c r="K11" i="4"/>
  <c r="K17" i="4"/>
  <c r="K23" i="4"/>
  <c r="K29" i="4"/>
  <c r="K35" i="4"/>
  <c r="K41" i="4"/>
  <c r="K47" i="4"/>
  <c r="K53" i="4"/>
  <c r="K59" i="4"/>
  <c r="K65" i="4"/>
  <c r="K71" i="4"/>
  <c r="K77" i="4"/>
  <c r="K83" i="4"/>
  <c r="K89" i="4"/>
  <c r="K95" i="4"/>
  <c r="K45" i="4"/>
  <c r="K57" i="4"/>
  <c r="K69" i="4"/>
  <c r="K87" i="4"/>
  <c r="K99" i="4"/>
  <c r="K52" i="4"/>
  <c r="K12" i="4"/>
  <c r="K18" i="4"/>
  <c r="K24" i="4"/>
  <c r="K30" i="4"/>
  <c r="K36" i="4"/>
  <c r="K42" i="4"/>
  <c r="K48" i="4"/>
  <c r="K54" i="4"/>
  <c r="K60" i="4"/>
  <c r="K66" i="4"/>
  <c r="K72" i="4"/>
  <c r="K78" i="4"/>
  <c r="K84" i="4"/>
  <c r="K90" i="4"/>
  <c r="K96" i="4"/>
  <c r="K7" i="4"/>
  <c r="K13" i="4"/>
  <c r="K19" i="4"/>
  <c r="K25" i="4"/>
  <c r="K31" i="4"/>
  <c r="K37" i="4"/>
  <c r="K43" i="4"/>
  <c r="K49" i="4"/>
  <c r="K55" i="4"/>
  <c r="K61" i="4"/>
  <c r="K67" i="4"/>
  <c r="K73" i="4"/>
  <c r="K79" i="4"/>
  <c r="K85" i="4"/>
  <c r="K91" i="4"/>
  <c r="K97" i="4"/>
  <c r="B62" i="5"/>
  <c r="U30" i="4"/>
  <c r="U48" i="4"/>
  <c r="U66" i="4"/>
  <c r="U9" i="4"/>
  <c r="U72" i="4"/>
  <c r="U18" i="4"/>
  <c r="U10" i="4"/>
  <c r="U31" i="4"/>
  <c r="U54" i="4"/>
  <c r="U13" i="4"/>
  <c r="U24" i="4"/>
  <c r="U37" i="4"/>
  <c r="U55" i="4"/>
  <c r="U78" i="4"/>
  <c r="U49" i="4"/>
  <c r="U12" i="4"/>
  <c r="U36" i="4"/>
  <c r="U15" i="4"/>
  <c r="U25" i="4"/>
  <c r="U42" i="4"/>
  <c r="U60" i="4"/>
  <c r="U84" i="4"/>
  <c r="U19" i="4"/>
  <c r="U67" i="4"/>
  <c r="U21" i="4"/>
  <c r="U16" i="4"/>
  <c r="U27" i="4"/>
  <c r="U43" i="4"/>
  <c r="U61" i="4"/>
  <c r="U90" i="4"/>
  <c r="U73" i="4"/>
  <c r="U79" i="4"/>
  <c r="U85" i="4"/>
  <c r="U97" i="4"/>
  <c r="U22" i="4"/>
  <c r="U28" i="4"/>
  <c r="U34" i="4"/>
  <c r="U40" i="4"/>
  <c r="U46" i="4"/>
  <c r="U52" i="4"/>
  <c r="U58" i="4"/>
  <c r="U64" i="4"/>
  <c r="U70" i="4"/>
  <c r="U76" i="4"/>
  <c r="U82" i="4"/>
  <c r="U88" i="4"/>
  <c r="U94" i="4"/>
  <c r="U11" i="4"/>
  <c r="U17" i="4"/>
  <c r="U23" i="4"/>
  <c r="U29" i="4"/>
  <c r="U35" i="4"/>
  <c r="U41" i="4"/>
  <c r="U47" i="4"/>
  <c r="U53" i="4"/>
  <c r="U59" i="4"/>
  <c r="U65" i="4"/>
  <c r="U71" i="4"/>
  <c r="U77" i="4"/>
  <c r="U83" i="4"/>
  <c r="U89" i="4"/>
  <c r="U95" i="4"/>
  <c r="U8" i="4"/>
  <c r="U14" i="4"/>
  <c r="U20" i="4"/>
  <c r="U26" i="4"/>
  <c r="U32" i="4"/>
  <c r="U38" i="4"/>
  <c r="U44" i="4"/>
  <c r="U50" i="4"/>
  <c r="U56" i="4"/>
  <c r="U62" i="4"/>
  <c r="U68" i="4"/>
  <c r="U74" i="4"/>
  <c r="U80" i="4"/>
  <c r="U86" i="4"/>
  <c r="U92" i="4"/>
  <c r="U98" i="4"/>
  <c r="U96" i="4"/>
  <c r="U91" i="4"/>
  <c r="U33" i="4"/>
  <c r="U39" i="4"/>
  <c r="U45" i="4"/>
  <c r="U51" i="4"/>
  <c r="U57" i="4"/>
  <c r="U63" i="4"/>
  <c r="U69" i="4"/>
  <c r="U75" i="4"/>
  <c r="U81" i="4"/>
  <c r="U87" i="4"/>
  <c r="U93" i="4"/>
  <c r="U99" i="4"/>
  <c r="Z65" i="4" l="1"/>
  <c r="W65" i="4" s="1"/>
  <c r="B66" i="4"/>
  <c r="C65" i="4"/>
  <c r="D54" i="4"/>
  <c r="AB53" i="4"/>
  <c r="Y53" i="4" s="1"/>
  <c r="B63" i="5"/>
  <c r="Q3" i="4"/>
  <c r="Q4" i="4" s="1"/>
  <c r="R2" i="4"/>
  <c r="O2" i="4"/>
  <c r="N3" i="4"/>
  <c r="N4" i="4" s="1"/>
  <c r="N5" i="4" s="1"/>
  <c r="N6" i="4" s="1"/>
  <c r="N7" i="4" s="1"/>
  <c r="N8" i="4" s="1"/>
  <c r="O3" i="4" l="1"/>
  <c r="Z66" i="4"/>
  <c r="W66" i="4" s="1"/>
  <c r="B67" i="4"/>
  <c r="C66" i="4"/>
  <c r="N9" i="4"/>
  <c r="O8" i="4"/>
  <c r="O7" i="4"/>
  <c r="O4" i="4"/>
  <c r="O5" i="4"/>
  <c r="O6" i="4"/>
  <c r="R3" i="4"/>
  <c r="AB54" i="4"/>
  <c r="Y54" i="4" s="1"/>
  <c r="D55" i="4"/>
  <c r="B64" i="5"/>
  <c r="R4" i="4"/>
  <c r="Q5" i="4"/>
  <c r="Z67" i="4" l="1"/>
  <c r="W67" i="4" s="1"/>
  <c r="B68" i="4"/>
  <c r="C67" i="4"/>
  <c r="N10" i="4"/>
  <c r="O9" i="4"/>
  <c r="AB55" i="4"/>
  <c r="Y55" i="4" s="1"/>
  <c r="D56" i="4"/>
  <c r="E56" i="4" s="1"/>
  <c r="B65" i="5"/>
  <c r="R5" i="4"/>
  <c r="Q6" i="4"/>
  <c r="L8" i="4"/>
  <c r="L35" i="4"/>
  <c r="L36" i="4"/>
  <c r="L38" i="4"/>
  <c r="L41" i="4"/>
  <c r="L42" i="4"/>
  <c r="L44" i="4"/>
  <c r="L47" i="4"/>
  <c r="L48" i="4"/>
  <c r="L50" i="4"/>
  <c r="L53" i="4"/>
  <c r="L54" i="4"/>
  <c r="L56" i="4"/>
  <c r="L59" i="4"/>
  <c r="L60" i="4"/>
  <c r="L62" i="4"/>
  <c r="L65" i="4"/>
  <c r="L66" i="4"/>
  <c r="L68" i="4"/>
  <c r="L71" i="4"/>
  <c r="L72" i="4"/>
  <c r="L74" i="4"/>
  <c r="L77" i="4"/>
  <c r="L78" i="4"/>
  <c r="L80" i="4"/>
  <c r="L83" i="4"/>
  <c r="L84" i="4"/>
  <c r="L85" i="4"/>
  <c r="L86" i="4"/>
  <c r="L89" i="4"/>
  <c r="L90" i="4"/>
  <c r="L92" i="4"/>
  <c r="L95" i="4"/>
  <c r="L96" i="4"/>
  <c r="L97" i="4"/>
  <c r="L98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X13" i="4" s="1"/>
  <c r="E12" i="4"/>
  <c r="E11" i="4"/>
  <c r="E10" i="4"/>
  <c r="E9" i="4"/>
  <c r="E8" i="4"/>
  <c r="E7" i="4"/>
  <c r="E6" i="4"/>
  <c r="E5" i="4"/>
  <c r="E4" i="4"/>
  <c r="E3" i="4"/>
  <c r="L100" i="4"/>
  <c r="L99" i="4"/>
  <c r="L94" i="4"/>
  <c r="L93" i="4"/>
  <c r="L91" i="4"/>
  <c r="L88" i="4"/>
  <c r="L87" i="4"/>
  <c r="L82" i="4"/>
  <c r="L81" i="4"/>
  <c r="L79" i="4"/>
  <c r="L76" i="4"/>
  <c r="L75" i="4"/>
  <c r="L73" i="4"/>
  <c r="L70" i="4"/>
  <c r="L69" i="4"/>
  <c r="L67" i="4"/>
  <c r="L64" i="4"/>
  <c r="L63" i="4"/>
  <c r="L61" i="4"/>
  <c r="L58" i="4"/>
  <c r="L57" i="4"/>
  <c r="L55" i="4"/>
  <c r="L52" i="4"/>
  <c r="L51" i="4"/>
  <c r="L49" i="4"/>
  <c r="L46" i="4"/>
  <c r="L45" i="4"/>
  <c r="L43" i="4"/>
  <c r="L40" i="4"/>
  <c r="L39" i="4"/>
  <c r="L37" i="4"/>
  <c r="L34" i="4"/>
  <c r="L2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L4" i="4"/>
  <c r="L5" i="4"/>
  <c r="L6" i="4"/>
  <c r="L7" i="4"/>
  <c r="L9" i="4"/>
  <c r="L10" i="4"/>
  <c r="L3" i="4"/>
  <c r="Z68" i="4" l="1"/>
  <c r="W68" i="4" s="1"/>
  <c r="B69" i="4"/>
  <c r="C68" i="4"/>
  <c r="N11" i="4"/>
  <c r="O10" i="4"/>
  <c r="X14" i="4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AB56" i="4"/>
  <c r="Y56" i="4" s="1"/>
  <c r="D57" i="4"/>
  <c r="B66" i="5"/>
  <c r="R6" i="4"/>
  <c r="Q7" i="4"/>
  <c r="Z69" i="4" l="1"/>
  <c r="W69" i="4" s="1"/>
  <c r="B70" i="4"/>
  <c r="C69" i="4"/>
  <c r="N12" i="4"/>
  <c r="O11" i="4"/>
  <c r="P11" i="4" s="1"/>
  <c r="AB57" i="4"/>
  <c r="Y57" i="4" s="1"/>
  <c r="D58" i="4"/>
  <c r="E57" i="4"/>
  <c r="B67" i="5"/>
  <c r="Q8" i="4"/>
  <c r="R7" i="4"/>
  <c r="S7" i="4" s="1"/>
  <c r="S2" i="4"/>
  <c r="S3" i="4"/>
  <c r="S4" i="4"/>
  <c r="S5" i="4"/>
  <c r="S6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P2" i="4"/>
  <c r="P3" i="4"/>
  <c r="P4" i="4"/>
  <c r="P5" i="4"/>
  <c r="P6" i="4"/>
  <c r="P7" i="4"/>
  <c r="P8" i="4"/>
  <c r="P9" i="4"/>
  <c r="P10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Z70" i="4" l="1"/>
  <c r="W70" i="4" s="1"/>
  <c r="B71" i="4"/>
  <c r="C70" i="4"/>
  <c r="N13" i="4"/>
  <c r="O12" i="4"/>
  <c r="P12" i="4" s="1"/>
  <c r="AB58" i="4"/>
  <c r="Y58" i="4" s="1"/>
  <c r="D59" i="4"/>
  <c r="E58" i="4"/>
  <c r="B68" i="5"/>
  <c r="Q9" i="4"/>
  <c r="R8" i="4"/>
  <c r="S8" i="4" s="1"/>
  <c r="P31" i="3"/>
  <c r="Z71" i="4" l="1"/>
  <c r="W71" i="4" s="1"/>
  <c r="B72" i="4"/>
  <c r="C71" i="4"/>
  <c r="N14" i="4"/>
  <c r="O13" i="4"/>
  <c r="P13" i="4" s="1"/>
  <c r="AB59" i="4"/>
  <c r="Y59" i="4" s="1"/>
  <c r="D60" i="4"/>
  <c r="E59" i="4"/>
  <c r="B69" i="5"/>
  <c r="Q10" i="4"/>
  <c r="R9" i="4"/>
  <c r="S9" i="4" s="1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Z72" i="4" l="1"/>
  <c r="W72" i="4" s="1"/>
  <c r="B73" i="4"/>
  <c r="C72" i="4"/>
  <c r="N15" i="4"/>
  <c r="O14" i="4"/>
  <c r="P14" i="4" s="1"/>
  <c r="AB60" i="4"/>
  <c r="Y60" i="4" s="1"/>
  <c r="D61" i="4"/>
  <c r="E60" i="4"/>
  <c r="B70" i="5"/>
  <c r="R10" i="4"/>
  <c r="S10" i="4" s="1"/>
  <c r="Q11" i="4"/>
  <c r="H64" i="3"/>
  <c r="H63" i="3"/>
  <c r="Z73" i="4" l="1"/>
  <c r="W73" i="4" s="1"/>
  <c r="B74" i="4"/>
  <c r="C73" i="4"/>
  <c r="N16" i="4"/>
  <c r="O15" i="4"/>
  <c r="P15" i="4" s="1"/>
  <c r="D62" i="4"/>
  <c r="AB61" i="4"/>
  <c r="Y61" i="4" s="1"/>
  <c r="E61" i="4"/>
  <c r="B71" i="5"/>
  <c r="R11" i="4"/>
  <c r="S11" i="4" s="1"/>
  <c r="Q12" i="4"/>
  <c r="H62" i="3"/>
  <c r="H61" i="3"/>
  <c r="H60" i="3"/>
  <c r="Z74" i="4" l="1"/>
  <c r="W74" i="4" s="1"/>
  <c r="B75" i="4"/>
  <c r="C74" i="4"/>
  <c r="N17" i="4"/>
  <c r="O16" i="4"/>
  <c r="P16" i="4" s="1"/>
  <c r="D63" i="4"/>
  <c r="AB62" i="4"/>
  <c r="Y62" i="4" s="1"/>
  <c r="E62" i="4"/>
  <c r="B72" i="5"/>
  <c r="R12" i="4"/>
  <c r="S12" i="4" s="1"/>
  <c r="Q13" i="4"/>
  <c r="H59" i="3"/>
  <c r="H58" i="3"/>
  <c r="H57" i="3"/>
  <c r="H56" i="3"/>
  <c r="H55" i="3"/>
  <c r="H54" i="3"/>
  <c r="H53" i="3"/>
  <c r="Z75" i="4" l="1"/>
  <c r="W75" i="4" s="1"/>
  <c r="B76" i="4"/>
  <c r="C75" i="4"/>
  <c r="N18" i="4"/>
  <c r="O17" i="4"/>
  <c r="P17" i="4" s="1"/>
  <c r="AB63" i="4"/>
  <c r="Y63" i="4" s="1"/>
  <c r="D64" i="4"/>
  <c r="E63" i="4"/>
  <c r="B73" i="5"/>
  <c r="Q14" i="4"/>
  <c r="R13" i="4"/>
  <c r="S13" i="4" s="1"/>
  <c r="H52" i="3"/>
  <c r="H51" i="3"/>
  <c r="H50" i="3"/>
  <c r="H49" i="3"/>
  <c r="H48" i="3"/>
  <c r="H47" i="3"/>
  <c r="H46" i="3"/>
  <c r="H45" i="3"/>
  <c r="Z76" i="4" l="1"/>
  <c r="W76" i="4" s="1"/>
  <c r="B77" i="4"/>
  <c r="C76" i="4"/>
  <c r="N19" i="4"/>
  <c r="O18" i="4"/>
  <c r="P18" i="4" s="1"/>
  <c r="D65" i="4"/>
  <c r="AB64" i="4"/>
  <c r="Y64" i="4" s="1"/>
  <c r="E64" i="4"/>
  <c r="B74" i="5"/>
  <c r="Q15" i="4"/>
  <c r="R14" i="4"/>
  <c r="S14" i="4" s="1"/>
  <c r="H44" i="3"/>
  <c r="H43" i="3"/>
  <c r="H42" i="3"/>
  <c r="Z77" i="4" l="1"/>
  <c r="W77" i="4" s="1"/>
  <c r="B78" i="4"/>
  <c r="C77" i="4"/>
  <c r="N20" i="4"/>
  <c r="O19" i="4"/>
  <c r="P19" i="4" s="1"/>
  <c r="E65" i="4"/>
  <c r="AB65" i="4"/>
  <c r="Y65" i="4" s="1"/>
  <c r="D66" i="4"/>
  <c r="B75" i="5"/>
  <c r="Q16" i="4"/>
  <c r="R15" i="4"/>
  <c r="S15" i="4" s="1"/>
  <c r="H41" i="3"/>
  <c r="H40" i="3"/>
  <c r="H39" i="3"/>
  <c r="H38" i="3"/>
  <c r="H37" i="3"/>
  <c r="H36" i="3"/>
  <c r="Z78" i="4" l="1"/>
  <c r="W78" i="4" s="1"/>
  <c r="B79" i="4"/>
  <c r="C78" i="4"/>
  <c r="N21" i="4"/>
  <c r="O20" i="4"/>
  <c r="P20" i="4" s="1"/>
  <c r="E66" i="4"/>
  <c r="AB66" i="4"/>
  <c r="Y66" i="4" s="1"/>
  <c r="D67" i="4"/>
  <c r="B76" i="5"/>
  <c r="Q17" i="4"/>
  <c r="R16" i="4"/>
  <c r="S16" i="4" s="1"/>
  <c r="H35" i="3"/>
  <c r="Z79" i="4" l="1"/>
  <c r="W79" i="4" s="1"/>
  <c r="B80" i="4"/>
  <c r="C79" i="4"/>
  <c r="N22" i="4"/>
  <c r="O21" i="4"/>
  <c r="P21" i="4" s="1"/>
  <c r="D68" i="4"/>
  <c r="E67" i="4"/>
  <c r="X67" i="4" s="1"/>
  <c r="AB67" i="4"/>
  <c r="Y67" i="4" s="1"/>
  <c r="B77" i="5"/>
  <c r="R17" i="4"/>
  <c r="S17" i="4" s="1"/>
  <c r="Q18" i="4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Z80" i="4" l="1"/>
  <c r="W80" i="4" s="1"/>
  <c r="B81" i="4"/>
  <c r="C80" i="4"/>
  <c r="N23" i="4"/>
  <c r="O22" i="4"/>
  <c r="P22" i="4" s="1"/>
  <c r="E68" i="4"/>
  <c r="X68" i="4" s="1"/>
  <c r="D69" i="4"/>
  <c r="AB68" i="4"/>
  <c r="Y68" i="4" s="1"/>
  <c r="B78" i="5"/>
  <c r="R18" i="4"/>
  <c r="S18" i="4" s="1"/>
  <c r="Q19" i="4"/>
  <c r="C2" i="3"/>
  <c r="B2" i="3" s="1"/>
  <c r="M2" i="3"/>
  <c r="M3" i="3" s="1"/>
  <c r="Z81" i="4" l="1"/>
  <c r="W81" i="4" s="1"/>
  <c r="B82" i="4"/>
  <c r="C81" i="4"/>
  <c r="N24" i="4"/>
  <c r="O23" i="4"/>
  <c r="P23" i="4" s="1"/>
  <c r="E69" i="4"/>
  <c r="X69" i="4" s="1"/>
  <c r="D70" i="4"/>
  <c r="AB69" i="4"/>
  <c r="Y69" i="4" s="1"/>
  <c r="B79" i="5"/>
  <c r="R19" i="4"/>
  <c r="S19" i="4" s="1"/>
  <c r="Q20" i="4"/>
  <c r="C3" i="3"/>
  <c r="B3" i="3" s="1"/>
  <c r="M4" i="3"/>
  <c r="C4" i="3" s="1"/>
  <c r="B4" i="3" s="1"/>
  <c r="Z82" i="4" l="1"/>
  <c r="W82" i="4" s="1"/>
  <c r="B83" i="4"/>
  <c r="C82" i="4"/>
  <c r="N25" i="4"/>
  <c r="O24" i="4"/>
  <c r="P24" i="4" s="1"/>
  <c r="E70" i="4"/>
  <c r="X70" i="4" s="1"/>
  <c r="AB70" i="4"/>
  <c r="Y70" i="4" s="1"/>
  <c r="D71" i="4"/>
  <c r="B80" i="5"/>
  <c r="Q21" i="4"/>
  <c r="R20" i="4"/>
  <c r="S20" i="4" s="1"/>
  <c r="M5" i="3"/>
  <c r="Z83" i="4" l="1"/>
  <c r="W83" i="4" s="1"/>
  <c r="B84" i="4"/>
  <c r="C83" i="4"/>
  <c r="N26" i="4"/>
  <c r="O25" i="4"/>
  <c r="P25" i="4" s="1"/>
  <c r="E71" i="4"/>
  <c r="X71" i="4" s="1"/>
  <c r="AB71" i="4"/>
  <c r="Y71" i="4" s="1"/>
  <c r="D72" i="4"/>
  <c r="B81" i="5"/>
  <c r="Q22" i="4"/>
  <c r="R21" i="4"/>
  <c r="S21" i="4" s="1"/>
  <c r="M6" i="3"/>
  <c r="C5" i="3"/>
  <c r="B5" i="3" s="1"/>
  <c r="Z84" i="4" l="1"/>
  <c r="W84" i="4" s="1"/>
  <c r="B85" i="4"/>
  <c r="C84" i="4"/>
  <c r="N27" i="4"/>
  <c r="O26" i="4"/>
  <c r="P26" i="4" s="1"/>
  <c r="E72" i="4"/>
  <c r="X72" i="4" s="1"/>
  <c r="D73" i="4"/>
  <c r="AB72" i="4"/>
  <c r="Y72" i="4" s="1"/>
  <c r="B82" i="5"/>
  <c r="R22" i="4"/>
  <c r="S22" i="4" s="1"/>
  <c r="Q23" i="4"/>
  <c r="M7" i="3"/>
  <c r="C7" i="3" s="1"/>
  <c r="B7" i="3" s="1"/>
  <c r="C6" i="3"/>
  <c r="B6" i="3" s="1"/>
  <c r="Z85" i="4" l="1"/>
  <c r="W85" i="4" s="1"/>
  <c r="B86" i="4"/>
  <c r="C85" i="4"/>
  <c r="N28" i="4"/>
  <c r="O27" i="4"/>
  <c r="P27" i="4" s="1"/>
  <c r="E73" i="4"/>
  <c r="X73" i="4" s="1"/>
  <c r="D74" i="4"/>
  <c r="AB73" i="4"/>
  <c r="Y73" i="4" s="1"/>
  <c r="B83" i="5"/>
  <c r="R23" i="4"/>
  <c r="S23" i="4" s="1"/>
  <c r="Q24" i="4"/>
  <c r="M8" i="3"/>
  <c r="AB18" i="3"/>
  <c r="AA18" i="3"/>
  <c r="AB17" i="3"/>
  <c r="AA17" i="3"/>
  <c r="AB16" i="3"/>
  <c r="AA16" i="3"/>
  <c r="AB15" i="3"/>
  <c r="AA15" i="3"/>
  <c r="AB14" i="3"/>
  <c r="AA14" i="3"/>
  <c r="AB13" i="3"/>
  <c r="AA13" i="3"/>
  <c r="AB12" i="3"/>
  <c r="AA12" i="3"/>
  <c r="AB11" i="3"/>
  <c r="AA11" i="3"/>
  <c r="AB10" i="3"/>
  <c r="AA10" i="3"/>
  <c r="AB9" i="3"/>
  <c r="AA9" i="3"/>
  <c r="AB8" i="3"/>
  <c r="AA8" i="3"/>
  <c r="AB7" i="3"/>
  <c r="AA7" i="3"/>
  <c r="AB6" i="3"/>
  <c r="AA6" i="3"/>
  <c r="AB5" i="3"/>
  <c r="AA5" i="3"/>
  <c r="Z86" i="4" l="1"/>
  <c r="W86" i="4" s="1"/>
  <c r="B87" i="4"/>
  <c r="C86" i="4"/>
  <c r="N29" i="4"/>
  <c r="O28" i="4"/>
  <c r="P28" i="4" s="1"/>
  <c r="E74" i="4"/>
  <c r="X74" i="4" s="1"/>
  <c r="AB74" i="4"/>
  <c r="Y74" i="4" s="1"/>
  <c r="D75" i="4"/>
  <c r="B84" i="5"/>
  <c r="R24" i="4"/>
  <c r="S24" i="4" s="1"/>
  <c r="Q25" i="4"/>
  <c r="M9" i="3"/>
  <c r="C8" i="3"/>
  <c r="B8" i="3" s="1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Z87" i="4" l="1"/>
  <c r="W87" i="4" s="1"/>
  <c r="B88" i="4"/>
  <c r="C87" i="4"/>
  <c r="N30" i="4"/>
  <c r="O29" i="4"/>
  <c r="P29" i="4" s="1"/>
  <c r="E75" i="4"/>
  <c r="X75" i="4" s="1"/>
  <c r="AB75" i="4"/>
  <c r="Y75" i="4" s="1"/>
  <c r="D76" i="4"/>
  <c r="B85" i="5"/>
  <c r="Q26" i="4"/>
  <c r="R25" i="4"/>
  <c r="S25" i="4" s="1"/>
  <c r="M10" i="3"/>
  <c r="C10" i="3" s="1"/>
  <c r="B10" i="3" s="1"/>
  <c r="C9" i="3"/>
  <c r="B9" i="3" s="1"/>
  <c r="AA3" i="3"/>
  <c r="AB20" i="3"/>
  <c r="AB19" i="3"/>
  <c r="AB4" i="3"/>
  <c r="AB3" i="3"/>
  <c r="AB2" i="3"/>
  <c r="Z2" i="3" s="1"/>
  <c r="Z88" i="4" l="1"/>
  <c r="W88" i="4" s="1"/>
  <c r="B89" i="4"/>
  <c r="C88" i="4"/>
  <c r="N31" i="4"/>
  <c r="O30" i="4"/>
  <c r="P30" i="4" s="1"/>
  <c r="E76" i="4"/>
  <c r="X76" i="4" s="1"/>
  <c r="D77" i="4"/>
  <c r="AB76" i="4"/>
  <c r="Y76" i="4" s="1"/>
  <c r="B86" i="5"/>
  <c r="Q27" i="4"/>
  <c r="R26" i="4"/>
  <c r="S26" i="4" s="1"/>
  <c r="M11" i="3"/>
  <c r="C11" i="3" s="1"/>
  <c r="B11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AA2" i="3"/>
  <c r="Y2" i="3" s="1"/>
  <c r="X2" i="3"/>
  <c r="X3" i="3" s="1"/>
  <c r="X4" i="3" s="1"/>
  <c r="W2" i="3"/>
  <c r="W3" i="3" s="1"/>
  <c r="W4" i="3" s="1"/>
  <c r="Z89" i="4" l="1"/>
  <c r="W89" i="4" s="1"/>
  <c r="B90" i="4"/>
  <c r="C89" i="4"/>
  <c r="N32" i="4"/>
  <c r="O31" i="4"/>
  <c r="P31" i="4" s="1"/>
  <c r="E77" i="4"/>
  <c r="X77" i="4" s="1"/>
  <c r="D78" i="4"/>
  <c r="AB77" i="4"/>
  <c r="Y77" i="4" s="1"/>
  <c r="B87" i="5"/>
  <c r="Q28" i="4"/>
  <c r="R27" i="4"/>
  <c r="S27" i="4" s="1"/>
  <c r="X5" i="3"/>
  <c r="M12" i="3"/>
  <c r="W5" i="3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Y3" i="3"/>
  <c r="Z19" i="3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90" i="4" l="1"/>
  <c r="W90" i="4" s="1"/>
  <c r="B91" i="4"/>
  <c r="C90" i="4"/>
  <c r="N33" i="4"/>
  <c r="O32" i="4"/>
  <c r="P32" i="4" s="1"/>
  <c r="D79" i="4"/>
  <c r="AB78" i="4"/>
  <c r="Y78" i="4" s="1"/>
  <c r="E78" i="4"/>
  <c r="X78" i="4" s="1"/>
  <c r="B88" i="5"/>
  <c r="R28" i="4"/>
  <c r="S28" i="4" s="1"/>
  <c r="Q29" i="4"/>
  <c r="W31" i="3"/>
  <c r="W32" i="3" s="1"/>
  <c r="X6" i="3"/>
  <c r="M13" i="3"/>
  <c r="C13" i="3" s="1"/>
  <c r="B13" i="3" s="1"/>
  <c r="C12" i="3"/>
  <c r="B12" i="3" s="1"/>
  <c r="AD5" i="3"/>
  <c r="AA4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Z91" i="4" l="1"/>
  <c r="W91" i="4" s="1"/>
  <c r="B92" i="4"/>
  <c r="C91" i="4"/>
  <c r="N34" i="4"/>
  <c r="O33" i="4"/>
  <c r="P33" i="4" s="1"/>
  <c r="E79" i="4"/>
  <c r="X79" i="4" s="1"/>
  <c r="AB79" i="4"/>
  <c r="Y79" i="4" s="1"/>
  <c r="D80" i="4"/>
  <c r="B89" i="5"/>
  <c r="R29" i="4"/>
  <c r="S29" i="4" s="1"/>
  <c r="Q30" i="4"/>
  <c r="W33" i="3"/>
  <c r="X7" i="3"/>
  <c r="M14" i="3"/>
  <c r="AA19" i="3"/>
  <c r="Y19" i="3" s="1"/>
  <c r="Z92" i="4" l="1"/>
  <c r="W92" i="4" s="1"/>
  <c r="B93" i="4"/>
  <c r="C92" i="4"/>
  <c r="N35" i="4"/>
  <c r="O34" i="4"/>
  <c r="P34" i="4" s="1"/>
  <c r="AB80" i="4"/>
  <c r="Y80" i="4" s="1"/>
  <c r="D81" i="4"/>
  <c r="E80" i="4"/>
  <c r="X80" i="4" s="1"/>
  <c r="B90" i="5"/>
  <c r="R30" i="4"/>
  <c r="S30" i="4" s="1"/>
  <c r="Q31" i="4"/>
  <c r="W34" i="3"/>
  <c r="X8" i="3"/>
  <c r="M15" i="3"/>
  <c r="C14" i="3"/>
  <c r="B14" i="3" s="1"/>
  <c r="AA20" i="3"/>
  <c r="Y20" i="3" s="1"/>
  <c r="Z93" i="4" l="1"/>
  <c r="W93" i="4" s="1"/>
  <c r="B94" i="4"/>
  <c r="C93" i="4"/>
  <c r="N36" i="4"/>
  <c r="O35" i="4"/>
  <c r="P35" i="4" s="1"/>
  <c r="E81" i="4"/>
  <c r="X81" i="4" s="1"/>
  <c r="D82" i="4"/>
  <c r="AB81" i="4"/>
  <c r="Y81" i="4" s="1"/>
  <c r="B91" i="5"/>
  <c r="Q32" i="4"/>
  <c r="R31" i="4"/>
  <c r="S31" i="4" s="1"/>
  <c r="W35" i="3"/>
  <c r="X9" i="3"/>
  <c r="M16" i="3"/>
  <c r="C16" i="3" s="1"/>
  <c r="B16" i="3" s="1"/>
  <c r="C15" i="3"/>
  <c r="B15" i="3" s="1"/>
  <c r="AA21" i="3"/>
  <c r="Y21" i="3" s="1"/>
  <c r="Z94" i="4" l="1"/>
  <c r="W94" i="4" s="1"/>
  <c r="B95" i="4"/>
  <c r="C94" i="4"/>
  <c r="N37" i="4"/>
  <c r="O36" i="4"/>
  <c r="P36" i="4" s="1"/>
  <c r="E82" i="4"/>
  <c r="X82" i="4" s="1"/>
  <c r="D83" i="4"/>
  <c r="AB82" i="4"/>
  <c r="Y82" i="4" s="1"/>
  <c r="B92" i="5"/>
  <c r="Q33" i="4"/>
  <c r="R32" i="4"/>
  <c r="S32" i="4" s="1"/>
  <c r="W36" i="3"/>
  <c r="X10" i="3"/>
  <c r="M17" i="3"/>
  <c r="AA22" i="3"/>
  <c r="Y22" i="3" s="1"/>
  <c r="Z95" i="4" l="1"/>
  <c r="W95" i="4" s="1"/>
  <c r="B96" i="4"/>
  <c r="C95" i="4"/>
  <c r="N38" i="4"/>
  <c r="O37" i="4"/>
  <c r="P37" i="4" s="1"/>
  <c r="D84" i="4"/>
  <c r="AB83" i="4"/>
  <c r="Y83" i="4" s="1"/>
  <c r="E83" i="4"/>
  <c r="X83" i="4" s="1"/>
  <c r="B93" i="5"/>
  <c r="Q34" i="4"/>
  <c r="R33" i="4"/>
  <c r="S33" i="4" s="1"/>
  <c r="W37" i="3"/>
  <c r="X11" i="3"/>
  <c r="M18" i="3"/>
  <c r="C17" i="3"/>
  <c r="B17" i="3" s="1"/>
  <c r="AA23" i="3"/>
  <c r="Y23" i="3" s="1"/>
  <c r="Z96" i="4" l="1"/>
  <c r="W96" i="4" s="1"/>
  <c r="B97" i="4"/>
  <c r="C96" i="4"/>
  <c r="N39" i="4"/>
  <c r="O38" i="4"/>
  <c r="P38" i="4" s="1"/>
  <c r="E84" i="4"/>
  <c r="X84" i="4" s="1"/>
  <c r="AB84" i="4"/>
  <c r="Y84" i="4" s="1"/>
  <c r="D85" i="4"/>
  <c r="B94" i="5"/>
  <c r="Q35" i="4"/>
  <c r="R34" i="4"/>
  <c r="S34" i="4" s="1"/>
  <c r="W38" i="3"/>
  <c r="X12" i="3"/>
  <c r="M19" i="3"/>
  <c r="C19" i="3" s="1"/>
  <c r="B19" i="3" s="1"/>
  <c r="C18" i="3"/>
  <c r="B18" i="3" s="1"/>
  <c r="AA24" i="3"/>
  <c r="Y24" i="3" s="1"/>
  <c r="Z97" i="4" l="1"/>
  <c r="W97" i="4" s="1"/>
  <c r="B98" i="4"/>
  <c r="C97" i="4"/>
  <c r="N40" i="4"/>
  <c r="O39" i="4"/>
  <c r="P39" i="4" s="1"/>
  <c r="E85" i="4"/>
  <c r="X85" i="4" s="1"/>
  <c r="D86" i="4"/>
  <c r="AB85" i="4"/>
  <c r="Y85" i="4" s="1"/>
  <c r="B95" i="5"/>
  <c r="R35" i="4"/>
  <c r="S35" i="4" s="1"/>
  <c r="Q36" i="4"/>
  <c r="W39" i="3"/>
  <c r="X13" i="3"/>
  <c r="M20" i="3"/>
  <c r="AA25" i="3"/>
  <c r="Y25" i="3" s="1"/>
  <c r="Z98" i="4" l="1"/>
  <c r="W98" i="4" s="1"/>
  <c r="B99" i="4"/>
  <c r="C98" i="4"/>
  <c r="N41" i="4"/>
  <c r="O40" i="4"/>
  <c r="P40" i="4" s="1"/>
  <c r="D87" i="4"/>
  <c r="E86" i="4"/>
  <c r="X86" i="4" s="1"/>
  <c r="AB86" i="4"/>
  <c r="Y86" i="4" s="1"/>
  <c r="B96" i="5"/>
  <c r="R36" i="4"/>
  <c r="S36" i="4" s="1"/>
  <c r="Q37" i="4"/>
  <c r="W40" i="3"/>
  <c r="X14" i="3"/>
  <c r="M21" i="3"/>
  <c r="C20" i="3"/>
  <c r="B20" i="3" s="1"/>
  <c r="AA26" i="3"/>
  <c r="Y26" i="3" s="1"/>
  <c r="Z99" i="4" l="1"/>
  <c r="W99" i="4" s="1"/>
  <c r="B100" i="4"/>
  <c r="B101" i="4" s="1"/>
  <c r="C101" i="4" s="1"/>
  <c r="C99" i="4"/>
  <c r="N42" i="4"/>
  <c r="O41" i="4"/>
  <c r="P41" i="4" s="1"/>
  <c r="E87" i="4"/>
  <c r="X87" i="4" s="1"/>
  <c r="D88" i="4"/>
  <c r="AB87" i="4"/>
  <c r="Y87" i="4" s="1"/>
  <c r="B97" i="5"/>
  <c r="R37" i="4"/>
  <c r="S37" i="4" s="1"/>
  <c r="Q38" i="4"/>
  <c r="W41" i="3"/>
  <c r="X15" i="3"/>
  <c r="M22" i="3"/>
  <c r="C21" i="3"/>
  <c r="B21" i="3" s="1"/>
  <c r="AA27" i="3"/>
  <c r="Y27" i="3" s="1"/>
  <c r="C100" i="4" l="1"/>
  <c r="Z100" i="4"/>
  <c r="W100" i="4" s="1"/>
  <c r="N43" i="4"/>
  <c r="O42" i="4"/>
  <c r="P42" i="4" s="1"/>
  <c r="E88" i="4"/>
  <c r="X88" i="4" s="1"/>
  <c r="AB88" i="4"/>
  <c r="Y88" i="4" s="1"/>
  <c r="D89" i="4"/>
  <c r="B98" i="5"/>
  <c r="Q39" i="4"/>
  <c r="R38" i="4"/>
  <c r="S38" i="4" s="1"/>
  <c r="W42" i="3"/>
  <c r="X16" i="3"/>
  <c r="M23" i="3"/>
  <c r="C22" i="3"/>
  <c r="B22" i="3" s="1"/>
  <c r="AA28" i="3"/>
  <c r="Y28" i="3" s="1"/>
  <c r="W101" i="4" l="1"/>
  <c r="AD2" i="4" s="1"/>
  <c r="N44" i="4"/>
  <c r="O43" i="4"/>
  <c r="P43" i="4" s="1"/>
  <c r="D90" i="4"/>
  <c r="E89" i="4"/>
  <c r="X89" i="4" s="1"/>
  <c r="AB89" i="4"/>
  <c r="Y89" i="4" s="1"/>
  <c r="B99" i="5"/>
  <c r="Q40" i="4"/>
  <c r="R39" i="4"/>
  <c r="S39" i="4" s="1"/>
  <c r="W43" i="3"/>
  <c r="X17" i="3"/>
  <c r="M24" i="3"/>
  <c r="C23" i="3"/>
  <c r="B23" i="3" s="1"/>
  <c r="AA29" i="3"/>
  <c r="Y29" i="3" s="1"/>
  <c r="N45" i="4" l="1"/>
  <c r="O44" i="4"/>
  <c r="P44" i="4" s="1"/>
  <c r="E90" i="4"/>
  <c r="X90" i="4" s="1"/>
  <c r="AB90" i="4"/>
  <c r="Y90" i="4" s="1"/>
  <c r="D91" i="4"/>
  <c r="B100" i="5"/>
  <c r="R40" i="4"/>
  <c r="S40" i="4" s="1"/>
  <c r="Q41" i="4"/>
  <c r="W44" i="3"/>
  <c r="X18" i="3"/>
  <c r="M25" i="3"/>
  <c r="C24" i="3"/>
  <c r="B24" i="3" s="1"/>
  <c r="AA30" i="3"/>
  <c r="Y30" i="3" s="1"/>
  <c r="N46" i="4" l="1"/>
  <c r="O45" i="4"/>
  <c r="P45" i="4" s="1"/>
  <c r="E91" i="4"/>
  <c r="X91" i="4" s="1"/>
  <c r="D92" i="4"/>
  <c r="AB91" i="4"/>
  <c r="Y91" i="4" s="1"/>
  <c r="B101" i="5"/>
  <c r="R41" i="4"/>
  <c r="S41" i="4" s="1"/>
  <c r="Q42" i="4"/>
  <c r="W45" i="3"/>
  <c r="X19" i="3"/>
  <c r="M26" i="3"/>
  <c r="C25" i="3"/>
  <c r="B25" i="3" s="1"/>
  <c r="AA31" i="3"/>
  <c r="Y31" i="3" s="1"/>
  <c r="N47" i="4" l="1"/>
  <c r="O46" i="4"/>
  <c r="P46" i="4" s="1"/>
  <c r="E92" i="4"/>
  <c r="X92" i="4" s="1"/>
  <c r="AB92" i="4"/>
  <c r="Y92" i="4" s="1"/>
  <c r="D93" i="4"/>
  <c r="B102" i="5"/>
  <c r="R42" i="4"/>
  <c r="S42" i="4" s="1"/>
  <c r="Q43" i="4"/>
  <c r="W46" i="3"/>
  <c r="X20" i="3"/>
  <c r="M27" i="3"/>
  <c r="C26" i="3"/>
  <c r="B26" i="3" s="1"/>
  <c r="AA32" i="3"/>
  <c r="Y32" i="3" s="1"/>
  <c r="N48" i="4" l="1"/>
  <c r="O47" i="4"/>
  <c r="P47" i="4" s="1"/>
  <c r="D94" i="4"/>
  <c r="AB93" i="4"/>
  <c r="Y93" i="4" s="1"/>
  <c r="E93" i="4"/>
  <c r="X93" i="4" s="1"/>
  <c r="B103" i="5"/>
  <c r="Q44" i="4"/>
  <c r="R43" i="4"/>
  <c r="S43" i="4" s="1"/>
  <c r="W47" i="3"/>
  <c r="X21" i="3"/>
  <c r="M28" i="3"/>
  <c r="C27" i="3"/>
  <c r="B27" i="3" s="1"/>
  <c r="AA33" i="3"/>
  <c r="Y33" i="3" s="1"/>
  <c r="N49" i="4" l="1"/>
  <c r="O48" i="4"/>
  <c r="P48" i="4" s="1"/>
  <c r="AB94" i="4"/>
  <c r="Y94" i="4" s="1"/>
  <c r="E94" i="4"/>
  <c r="X94" i="4" s="1"/>
  <c r="D95" i="4"/>
  <c r="B104" i="5"/>
  <c r="Q45" i="4"/>
  <c r="R44" i="4"/>
  <c r="S44" i="4" s="1"/>
  <c r="W48" i="3"/>
  <c r="X22" i="3"/>
  <c r="M29" i="3"/>
  <c r="C28" i="3"/>
  <c r="B28" i="3" s="1"/>
  <c r="AA34" i="3"/>
  <c r="Y34" i="3" s="1"/>
  <c r="N50" i="4" l="1"/>
  <c r="O49" i="4"/>
  <c r="P49" i="4" s="1"/>
  <c r="D96" i="4"/>
  <c r="AB95" i="4"/>
  <c r="Y95" i="4" s="1"/>
  <c r="E95" i="4"/>
  <c r="X95" i="4" s="1"/>
  <c r="B105" i="5"/>
  <c r="Q46" i="4"/>
  <c r="R45" i="4"/>
  <c r="S45" i="4" s="1"/>
  <c r="W49" i="3"/>
  <c r="X23" i="3"/>
  <c r="M30" i="3"/>
  <c r="C29" i="3"/>
  <c r="B29" i="3" s="1"/>
  <c r="AA35" i="3"/>
  <c r="Y35" i="3" s="1"/>
  <c r="N51" i="4" l="1"/>
  <c r="O50" i="4"/>
  <c r="P50" i="4" s="1"/>
  <c r="E96" i="4"/>
  <c r="X96" i="4" s="1"/>
  <c r="AB96" i="4"/>
  <c r="Y96" i="4" s="1"/>
  <c r="D97" i="4"/>
  <c r="B106" i="5"/>
  <c r="R46" i="4"/>
  <c r="S46" i="4" s="1"/>
  <c r="Q47" i="4"/>
  <c r="W50" i="3"/>
  <c r="X24" i="3"/>
  <c r="M31" i="3"/>
  <c r="C30" i="3"/>
  <c r="B30" i="3" s="1"/>
  <c r="AA36" i="3"/>
  <c r="Y36" i="3" s="1"/>
  <c r="N52" i="4" l="1"/>
  <c r="O51" i="4"/>
  <c r="P51" i="4" s="1"/>
  <c r="D98" i="4"/>
  <c r="AB97" i="4"/>
  <c r="Y97" i="4" s="1"/>
  <c r="E97" i="4"/>
  <c r="X97" i="4" s="1"/>
  <c r="B107" i="5"/>
  <c r="R47" i="4"/>
  <c r="S47" i="4" s="1"/>
  <c r="Q48" i="4"/>
  <c r="W51" i="3"/>
  <c r="X25" i="3"/>
  <c r="M32" i="3"/>
  <c r="C31" i="3"/>
  <c r="B31" i="3" s="1"/>
  <c r="AA37" i="3"/>
  <c r="Y37" i="3" s="1"/>
  <c r="N53" i="4" l="1"/>
  <c r="O52" i="4"/>
  <c r="P52" i="4" s="1"/>
  <c r="AB98" i="4"/>
  <c r="Y98" i="4" s="1"/>
  <c r="D99" i="4"/>
  <c r="E98" i="4"/>
  <c r="X98" i="4" s="1"/>
  <c r="B108" i="5"/>
  <c r="R48" i="4"/>
  <c r="S48" i="4" s="1"/>
  <c r="Q49" i="4"/>
  <c r="W52" i="3"/>
  <c r="X26" i="3"/>
  <c r="M33" i="3"/>
  <c r="C32" i="3"/>
  <c r="B32" i="3" s="1"/>
  <c r="AA38" i="3"/>
  <c r="Y38" i="3" s="1"/>
  <c r="N54" i="4" l="1"/>
  <c r="O53" i="4"/>
  <c r="P53" i="4" s="1"/>
  <c r="E99" i="4"/>
  <c r="X99" i="4" s="1"/>
  <c r="D100" i="4"/>
  <c r="D101" i="4" s="1"/>
  <c r="AB99" i="4"/>
  <c r="Y99" i="4" s="1"/>
  <c r="B109" i="5"/>
  <c r="Q50" i="4"/>
  <c r="R49" i="4"/>
  <c r="S49" i="4" s="1"/>
  <c r="W53" i="3"/>
  <c r="X27" i="3"/>
  <c r="M34" i="3"/>
  <c r="C33" i="3"/>
  <c r="B33" i="3" s="1"/>
  <c r="AA39" i="3"/>
  <c r="Y39" i="3" s="1"/>
  <c r="E101" i="4" l="1"/>
  <c r="AB101" i="4"/>
  <c r="N55" i="4"/>
  <c r="O54" i="4"/>
  <c r="P54" i="4" s="1"/>
  <c r="AB100" i="4"/>
  <c r="Y100" i="4" s="1"/>
  <c r="E100" i="4"/>
  <c r="X100" i="4" s="1"/>
  <c r="B110" i="5"/>
  <c r="Q51" i="4"/>
  <c r="R50" i="4"/>
  <c r="S50" i="4" s="1"/>
  <c r="W54" i="3"/>
  <c r="X28" i="3"/>
  <c r="M35" i="3"/>
  <c r="C34" i="3"/>
  <c r="B34" i="3" s="1"/>
  <c r="AA40" i="3"/>
  <c r="Y40" i="3" s="1"/>
  <c r="X101" i="4" l="1"/>
  <c r="AD5" i="4" s="1"/>
  <c r="Y101" i="4"/>
  <c r="AD8" i="4" s="1"/>
  <c r="N56" i="4"/>
  <c r="O55" i="4"/>
  <c r="P55" i="4" s="1"/>
  <c r="B111" i="5"/>
  <c r="Q52" i="4"/>
  <c r="R51" i="4"/>
  <c r="S51" i="4" s="1"/>
  <c r="W55" i="3"/>
  <c r="X29" i="3"/>
  <c r="M36" i="3"/>
  <c r="C35" i="3"/>
  <c r="B35" i="3" s="1"/>
  <c r="AA41" i="3"/>
  <c r="Y41" i="3" s="1"/>
  <c r="N57" i="4" l="1"/>
  <c r="O56" i="4"/>
  <c r="P56" i="4" s="1"/>
  <c r="B112" i="5"/>
  <c r="Q53" i="4"/>
  <c r="R52" i="4"/>
  <c r="S52" i="4" s="1"/>
  <c r="W56" i="3"/>
  <c r="X30" i="3"/>
  <c r="M37" i="3"/>
  <c r="C36" i="3"/>
  <c r="B36" i="3" s="1"/>
  <c r="AA42" i="3"/>
  <c r="Y42" i="3" s="1"/>
  <c r="N58" i="4" l="1"/>
  <c r="O57" i="4"/>
  <c r="P57" i="4" s="1"/>
  <c r="B113" i="5"/>
  <c r="R53" i="4"/>
  <c r="S53" i="4" s="1"/>
  <c r="Q54" i="4"/>
  <c r="W57" i="3"/>
  <c r="X31" i="3"/>
  <c r="M38" i="3"/>
  <c r="C37" i="3"/>
  <c r="B37" i="3" s="1"/>
  <c r="AA43" i="3"/>
  <c r="Y43" i="3" s="1"/>
  <c r="N59" i="4" l="1"/>
  <c r="O58" i="4"/>
  <c r="P58" i="4" s="1"/>
  <c r="B114" i="5"/>
  <c r="R54" i="4"/>
  <c r="S54" i="4" s="1"/>
  <c r="Q55" i="4"/>
  <c r="W58" i="3"/>
  <c r="X32" i="3"/>
  <c r="M39" i="3"/>
  <c r="C38" i="3"/>
  <c r="B38" i="3" s="1"/>
  <c r="AA44" i="3"/>
  <c r="Y44" i="3" s="1"/>
  <c r="N60" i="4" l="1"/>
  <c r="O59" i="4"/>
  <c r="P59" i="4" s="1"/>
  <c r="B115" i="5"/>
  <c r="Q56" i="4"/>
  <c r="R55" i="4"/>
  <c r="S55" i="4" s="1"/>
  <c r="W59" i="3"/>
  <c r="X33" i="3"/>
  <c r="M40" i="3"/>
  <c r="C39" i="3"/>
  <c r="B39" i="3" s="1"/>
  <c r="AA45" i="3"/>
  <c r="Y45" i="3" s="1"/>
  <c r="N61" i="4" l="1"/>
  <c r="O60" i="4"/>
  <c r="P60" i="4" s="1"/>
  <c r="B116" i="5"/>
  <c r="Q57" i="4"/>
  <c r="R56" i="4"/>
  <c r="S56" i="4" s="1"/>
  <c r="W60" i="3"/>
  <c r="X34" i="3"/>
  <c r="M41" i="3"/>
  <c r="C40" i="3"/>
  <c r="B40" i="3" s="1"/>
  <c r="AA46" i="3"/>
  <c r="Y46" i="3" s="1"/>
  <c r="N62" i="4" l="1"/>
  <c r="O61" i="4"/>
  <c r="P61" i="4" s="1"/>
  <c r="B117" i="5"/>
  <c r="Q58" i="4"/>
  <c r="R57" i="4"/>
  <c r="S57" i="4" s="1"/>
  <c r="W61" i="3"/>
  <c r="X35" i="3"/>
  <c r="M42" i="3"/>
  <c r="C41" i="3"/>
  <c r="B41" i="3" s="1"/>
  <c r="AA47" i="3"/>
  <c r="Y47" i="3" s="1"/>
  <c r="N63" i="4" l="1"/>
  <c r="O62" i="4"/>
  <c r="P62" i="4" s="1"/>
  <c r="B118" i="5"/>
  <c r="R58" i="4"/>
  <c r="S58" i="4" s="1"/>
  <c r="Q59" i="4"/>
  <c r="W62" i="3"/>
  <c r="X36" i="3"/>
  <c r="M43" i="3"/>
  <c r="C42" i="3"/>
  <c r="B42" i="3" s="1"/>
  <c r="AA48" i="3"/>
  <c r="Y48" i="3" s="1"/>
  <c r="N64" i="4" l="1"/>
  <c r="O63" i="4"/>
  <c r="P63" i="4" s="1"/>
  <c r="B119" i="5"/>
  <c r="R59" i="4"/>
  <c r="S59" i="4" s="1"/>
  <c r="Q60" i="4"/>
  <c r="W63" i="3"/>
  <c r="X37" i="3"/>
  <c r="M44" i="3"/>
  <c r="C43" i="3"/>
  <c r="B43" i="3" s="1"/>
  <c r="AA49" i="3"/>
  <c r="Y49" i="3" s="1"/>
  <c r="N65" i="4" l="1"/>
  <c r="O64" i="4"/>
  <c r="P64" i="4" s="1"/>
  <c r="B120" i="5"/>
  <c r="R60" i="4"/>
  <c r="S60" i="4" s="1"/>
  <c r="Q61" i="4"/>
  <c r="W64" i="3"/>
  <c r="X38" i="3"/>
  <c r="M45" i="3"/>
  <c r="C44" i="3"/>
  <c r="B44" i="3" s="1"/>
  <c r="AA50" i="3"/>
  <c r="Y50" i="3" s="1"/>
  <c r="N66" i="4" l="1"/>
  <c r="O65" i="4"/>
  <c r="P65" i="4" s="1"/>
  <c r="B121" i="5"/>
  <c r="Q62" i="4"/>
  <c r="R61" i="4"/>
  <c r="S61" i="4" s="1"/>
  <c r="W65" i="3"/>
  <c r="X39" i="3"/>
  <c r="M46" i="3"/>
  <c r="C45" i="3"/>
  <c r="B45" i="3" s="1"/>
  <c r="AA51" i="3"/>
  <c r="Y51" i="3" s="1"/>
  <c r="N67" i="4" l="1"/>
  <c r="O66" i="4"/>
  <c r="P66" i="4" s="1"/>
  <c r="B122" i="5"/>
  <c r="Q63" i="4"/>
  <c r="R62" i="4"/>
  <c r="S62" i="4" s="1"/>
  <c r="W66" i="3"/>
  <c r="X40" i="3"/>
  <c r="M47" i="3"/>
  <c r="C46" i="3"/>
  <c r="B46" i="3" s="1"/>
  <c r="AA52" i="3"/>
  <c r="Y52" i="3" s="1"/>
  <c r="N68" i="4" l="1"/>
  <c r="O67" i="4"/>
  <c r="P67" i="4" s="1"/>
  <c r="B123" i="5"/>
  <c r="Q64" i="4"/>
  <c r="R63" i="4"/>
  <c r="S63" i="4" s="1"/>
  <c r="W67" i="3"/>
  <c r="X41" i="3"/>
  <c r="M48" i="3"/>
  <c r="C47" i="3"/>
  <c r="B47" i="3" s="1"/>
  <c r="AA53" i="3"/>
  <c r="Y53" i="3" s="1"/>
  <c r="N69" i="4" l="1"/>
  <c r="O68" i="4"/>
  <c r="P68" i="4" s="1"/>
  <c r="B124" i="5"/>
  <c r="R64" i="4"/>
  <c r="S64" i="4" s="1"/>
  <c r="Q65" i="4"/>
  <c r="W68" i="3"/>
  <c r="X42" i="3"/>
  <c r="M49" i="3"/>
  <c r="C48" i="3"/>
  <c r="B48" i="3" s="1"/>
  <c r="AA54" i="3"/>
  <c r="Y54" i="3" s="1"/>
  <c r="N70" i="4" l="1"/>
  <c r="O69" i="4"/>
  <c r="P69" i="4" s="1"/>
  <c r="B125" i="5"/>
  <c r="R65" i="4"/>
  <c r="S65" i="4" s="1"/>
  <c r="Q66" i="4"/>
  <c r="W69" i="3"/>
  <c r="X43" i="3"/>
  <c r="M50" i="3"/>
  <c r="C49" i="3"/>
  <c r="B49" i="3" s="1"/>
  <c r="AA55" i="3"/>
  <c r="Y55" i="3" s="1"/>
  <c r="N71" i="4" l="1"/>
  <c r="O70" i="4"/>
  <c r="P70" i="4" s="1"/>
  <c r="B126" i="5"/>
  <c r="R66" i="4"/>
  <c r="S66" i="4" s="1"/>
  <c r="Q67" i="4"/>
  <c r="W70" i="3"/>
  <c r="X44" i="3"/>
  <c r="M51" i="3"/>
  <c r="C50" i="3"/>
  <c r="B50" i="3" s="1"/>
  <c r="AA56" i="3"/>
  <c r="Y56" i="3" s="1"/>
  <c r="N72" i="4" l="1"/>
  <c r="O71" i="4"/>
  <c r="P71" i="4" s="1"/>
  <c r="B127" i="5"/>
  <c r="Q68" i="4"/>
  <c r="R67" i="4"/>
  <c r="S67" i="4" s="1"/>
  <c r="W71" i="3"/>
  <c r="X45" i="3"/>
  <c r="M52" i="3"/>
  <c r="C51" i="3"/>
  <c r="B51" i="3" s="1"/>
  <c r="AA57" i="3"/>
  <c r="Y57" i="3" s="1"/>
  <c r="N73" i="4" l="1"/>
  <c r="O72" i="4"/>
  <c r="P72" i="4" s="1"/>
  <c r="B128" i="5"/>
  <c r="Q69" i="4"/>
  <c r="R68" i="4"/>
  <c r="S68" i="4" s="1"/>
  <c r="W72" i="3"/>
  <c r="X46" i="3"/>
  <c r="M53" i="3"/>
  <c r="C52" i="3"/>
  <c r="B52" i="3" s="1"/>
  <c r="AA58" i="3"/>
  <c r="Y58" i="3" s="1"/>
  <c r="N74" i="4" l="1"/>
  <c r="O73" i="4"/>
  <c r="P73" i="4" s="1"/>
  <c r="B129" i="5"/>
  <c r="Q70" i="4"/>
  <c r="R69" i="4"/>
  <c r="S69" i="4" s="1"/>
  <c r="W73" i="3"/>
  <c r="X47" i="3"/>
  <c r="M54" i="3"/>
  <c r="C53" i="3"/>
  <c r="B53" i="3" s="1"/>
  <c r="AA59" i="3"/>
  <c r="Y59" i="3" s="1"/>
  <c r="N75" i="4" l="1"/>
  <c r="O74" i="4"/>
  <c r="P74" i="4" s="1"/>
  <c r="B130" i="5"/>
  <c r="Q71" i="4"/>
  <c r="R70" i="4"/>
  <c r="S70" i="4" s="1"/>
  <c r="W74" i="3"/>
  <c r="X48" i="3"/>
  <c r="M55" i="3"/>
  <c r="C54" i="3"/>
  <c r="B54" i="3" s="1"/>
  <c r="AA60" i="3"/>
  <c r="Y60" i="3" s="1"/>
  <c r="N76" i="4" l="1"/>
  <c r="O75" i="4"/>
  <c r="P75" i="4" s="1"/>
  <c r="B131" i="5"/>
  <c r="R71" i="4"/>
  <c r="S71" i="4" s="1"/>
  <c r="Q72" i="4"/>
  <c r="W75" i="3"/>
  <c r="X49" i="3"/>
  <c r="M56" i="3"/>
  <c r="C55" i="3"/>
  <c r="B55" i="3" s="1"/>
  <c r="AA61" i="3"/>
  <c r="Y61" i="3" s="1"/>
  <c r="N77" i="4" l="1"/>
  <c r="O76" i="4"/>
  <c r="P76" i="4" s="1"/>
  <c r="B132" i="5"/>
  <c r="R72" i="4"/>
  <c r="S72" i="4" s="1"/>
  <c r="Q73" i="4"/>
  <c r="W76" i="3"/>
  <c r="X50" i="3"/>
  <c r="M57" i="3"/>
  <c r="C56" i="3"/>
  <c r="B56" i="3" s="1"/>
  <c r="AA62" i="3"/>
  <c r="Y62" i="3" s="1"/>
  <c r="N78" i="4" l="1"/>
  <c r="O77" i="4"/>
  <c r="P77" i="4" s="1"/>
  <c r="B133" i="5"/>
  <c r="Q74" i="4"/>
  <c r="R73" i="4"/>
  <c r="S73" i="4" s="1"/>
  <c r="W77" i="3"/>
  <c r="X51" i="3"/>
  <c r="M58" i="3"/>
  <c r="C57" i="3"/>
  <c r="B57" i="3" s="1"/>
  <c r="AA63" i="3"/>
  <c r="Y63" i="3" s="1"/>
  <c r="N79" i="4" l="1"/>
  <c r="O78" i="4"/>
  <c r="P78" i="4" s="1"/>
  <c r="B134" i="5"/>
  <c r="Q75" i="4"/>
  <c r="R74" i="4"/>
  <c r="S74" i="4" s="1"/>
  <c r="X52" i="3"/>
  <c r="M59" i="3"/>
  <c r="C58" i="3"/>
  <c r="B58" i="3" s="1"/>
  <c r="AA64" i="3"/>
  <c r="Y64" i="3" s="1"/>
  <c r="N80" i="4" l="1"/>
  <c r="O79" i="4"/>
  <c r="P79" i="4" s="1"/>
  <c r="B135" i="5"/>
  <c r="Q76" i="4"/>
  <c r="R75" i="4"/>
  <c r="S75" i="4" s="1"/>
  <c r="X53" i="3"/>
  <c r="M60" i="3"/>
  <c r="C59" i="3"/>
  <c r="B59" i="3" s="1"/>
  <c r="AA65" i="3"/>
  <c r="Y65" i="3" s="1"/>
  <c r="N81" i="4" l="1"/>
  <c r="O80" i="4"/>
  <c r="P80" i="4" s="1"/>
  <c r="B136" i="5"/>
  <c r="R76" i="4"/>
  <c r="S76" i="4" s="1"/>
  <c r="Q77" i="4"/>
  <c r="X54" i="3"/>
  <c r="M61" i="3"/>
  <c r="C60" i="3"/>
  <c r="B60" i="3" s="1"/>
  <c r="AA66" i="3"/>
  <c r="Y66" i="3" s="1"/>
  <c r="N82" i="4" l="1"/>
  <c r="O81" i="4"/>
  <c r="P81" i="4" s="1"/>
  <c r="B137" i="5"/>
  <c r="R77" i="4"/>
  <c r="S77" i="4" s="1"/>
  <c r="Q78" i="4"/>
  <c r="X55" i="3"/>
  <c r="M62" i="3"/>
  <c r="C61" i="3"/>
  <c r="B61" i="3" s="1"/>
  <c r="AA67" i="3"/>
  <c r="Y67" i="3" s="1"/>
  <c r="N83" i="4" l="1"/>
  <c r="O82" i="4"/>
  <c r="P82" i="4" s="1"/>
  <c r="B138" i="5"/>
  <c r="R78" i="4"/>
  <c r="S78" i="4" s="1"/>
  <c r="Q79" i="4"/>
  <c r="X56" i="3"/>
  <c r="M63" i="3"/>
  <c r="C62" i="3"/>
  <c r="B62" i="3" s="1"/>
  <c r="AA68" i="3"/>
  <c r="Y68" i="3" s="1"/>
  <c r="N84" i="4" l="1"/>
  <c r="O83" i="4"/>
  <c r="P83" i="4" s="1"/>
  <c r="B139" i="5"/>
  <c r="Q80" i="4"/>
  <c r="R79" i="4"/>
  <c r="S79" i="4" s="1"/>
  <c r="X57" i="3"/>
  <c r="M64" i="3"/>
  <c r="C63" i="3"/>
  <c r="B63" i="3" s="1"/>
  <c r="AA69" i="3"/>
  <c r="Y69" i="3" s="1"/>
  <c r="N85" i="4" l="1"/>
  <c r="O84" i="4"/>
  <c r="P84" i="4" s="1"/>
  <c r="B140" i="5"/>
  <c r="Q81" i="4"/>
  <c r="R80" i="4"/>
  <c r="S80" i="4" s="1"/>
  <c r="X58" i="3"/>
  <c r="M65" i="3"/>
  <c r="C64" i="3"/>
  <c r="B64" i="3" s="1"/>
  <c r="AA70" i="3"/>
  <c r="Y70" i="3" s="1"/>
  <c r="N86" i="4" l="1"/>
  <c r="O85" i="4"/>
  <c r="P85" i="4" s="1"/>
  <c r="B141" i="5"/>
  <c r="B142" i="5"/>
  <c r="Q82" i="4"/>
  <c r="R81" i="4"/>
  <c r="S81" i="4" s="1"/>
  <c r="X59" i="3"/>
  <c r="M66" i="3"/>
  <c r="C65" i="3"/>
  <c r="B65" i="3" s="1"/>
  <c r="AA71" i="3"/>
  <c r="Y71" i="3" s="1"/>
  <c r="N87" i="4" l="1"/>
  <c r="O86" i="4"/>
  <c r="P86" i="4" s="1"/>
  <c r="Q83" i="4"/>
  <c r="R82" i="4"/>
  <c r="S82" i="4" s="1"/>
  <c r="X60" i="3"/>
  <c r="M67" i="3"/>
  <c r="C66" i="3"/>
  <c r="B66" i="3" s="1"/>
  <c r="AA72" i="3"/>
  <c r="Y72" i="3" s="1"/>
  <c r="N88" i="4" l="1"/>
  <c r="O87" i="4"/>
  <c r="P87" i="4" s="1"/>
  <c r="R83" i="4"/>
  <c r="S83" i="4" s="1"/>
  <c r="Q84" i="4"/>
  <c r="X61" i="3"/>
  <c r="M68" i="3"/>
  <c r="C67" i="3"/>
  <c r="B67" i="3" s="1"/>
  <c r="AA73" i="3"/>
  <c r="Y73" i="3" s="1"/>
  <c r="N89" i="4" l="1"/>
  <c r="O88" i="4"/>
  <c r="P88" i="4" s="1"/>
  <c r="R84" i="4"/>
  <c r="S84" i="4" s="1"/>
  <c r="Q85" i="4"/>
  <c r="X62" i="3"/>
  <c r="M69" i="3"/>
  <c r="C68" i="3"/>
  <c r="B68" i="3" s="1"/>
  <c r="AA74" i="3"/>
  <c r="Y74" i="3" s="1"/>
  <c r="N90" i="4" l="1"/>
  <c r="O89" i="4"/>
  <c r="P89" i="4" s="1"/>
  <c r="Q86" i="4"/>
  <c r="R85" i="4"/>
  <c r="S85" i="4" s="1"/>
  <c r="X63" i="3"/>
  <c r="M70" i="3"/>
  <c r="C69" i="3"/>
  <c r="B69" i="3" s="1"/>
  <c r="AA75" i="3"/>
  <c r="Y75" i="3" s="1"/>
  <c r="N91" i="4" l="1"/>
  <c r="O90" i="4"/>
  <c r="P90" i="4" s="1"/>
  <c r="Q87" i="4"/>
  <c r="R86" i="4"/>
  <c r="S86" i="4" s="1"/>
  <c r="X64" i="3"/>
  <c r="M71" i="3"/>
  <c r="C70" i="3"/>
  <c r="B70" i="3" s="1"/>
  <c r="AA77" i="3"/>
  <c r="AA76" i="3"/>
  <c r="Y76" i="3" s="1"/>
  <c r="N92" i="4" l="1"/>
  <c r="O91" i="4"/>
  <c r="P91" i="4" s="1"/>
  <c r="Q88" i="4"/>
  <c r="R87" i="4"/>
  <c r="S87" i="4" s="1"/>
  <c r="X65" i="3"/>
  <c r="M72" i="3"/>
  <c r="C71" i="3"/>
  <c r="B71" i="3" s="1"/>
  <c r="Y77" i="3"/>
  <c r="AD2" i="3" s="1"/>
  <c r="N93" i="4" l="1"/>
  <c r="O92" i="4"/>
  <c r="P92" i="4" s="1"/>
  <c r="R88" i="4"/>
  <c r="S88" i="4" s="1"/>
  <c r="Q89" i="4"/>
  <c r="X66" i="3"/>
  <c r="M73" i="3"/>
  <c r="C72" i="3"/>
  <c r="B72" i="3" s="1"/>
  <c r="N94" i="4" l="1"/>
  <c r="O93" i="4"/>
  <c r="P93" i="4" s="1"/>
  <c r="R89" i="4"/>
  <c r="S89" i="4" s="1"/>
  <c r="Q90" i="4"/>
  <c r="X67" i="3"/>
  <c r="M74" i="3"/>
  <c r="C73" i="3"/>
  <c r="B73" i="3" s="1"/>
  <c r="N95" i="4" l="1"/>
  <c r="O94" i="4"/>
  <c r="P94" i="4" s="1"/>
  <c r="R90" i="4"/>
  <c r="S90" i="4" s="1"/>
  <c r="Q91" i="4"/>
  <c r="X68" i="3"/>
  <c r="M75" i="3"/>
  <c r="C74" i="3"/>
  <c r="B74" i="3" s="1"/>
  <c r="N96" i="4" l="1"/>
  <c r="O95" i="4"/>
  <c r="P95" i="4" s="1"/>
  <c r="Q92" i="4"/>
  <c r="R91" i="4"/>
  <c r="S91" i="4" s="1"/>
  <c r="X69" i="3"/>
  <c r="M76" i="3"/>
  <c r="C75" i="3"/>
  <c r="B75" i="3" s="1"/>
  <c r="N97" i="4" l="1"/>
  <c r="O96" i="4"/>
  <c r="P96" i="4" s="1"/>
  <c r="Q93" i="4"/>
  <c r="R92" i="4"/>
  <c r="S92" i="4" s="1"/>
  <c r="X70" i="3"/>
  <c r="M77" i="3"/>
  <c r="C76" i="3"/>
  <c r="B76" i="3" s="1"/>
  <c r="N98" i="4" l="1"/>
  <c r="O97" i="4"/>
  <c r="P97" i="4" s="1"/>
  <c r="Q94" i="4"/>
  <c r="R93" i="4"/>
  <c r="S93" i="4" s="1"/>
  <c r="X71" i="3"/>
  <c r="C77" i="3"/>
  <c r="B77" i="3" s="1"/>
  <c r="N99" i="4" l="1"/>
  <c r="O98" i="4"/>
  <c r="P98" i="4" s="1"/>
  <c r="Q95" i="4"/>
  <c r="R94" i="4"/>
  <c r="S94" i="4" s="1"/>
  <c r="X72" i="3"/>
  <c r="N100" i="4" l="1"/>
  <c r="O99" i="4"/>
  <c r="P99" i="4" s="1"/>
  <c r="R95" i="4"/>
  <c r="S95" i="4" s="1"/>
  <c r="Q96" i="4"/>
  <c r="X73" i="3"/>
  <c r="O100" i="4" l="1"/>
  <c r="P100" i="4" s="1"/>
  <c r="N101" i="4"/>
  <c r="O101" i="4" s="1"/>
  <c r="P101" i="4" s="1"/>
  <c r="R96" i="4"/>
  <c r="S96" i="4" s="1"/>
  <c r="Q97" i="4"/>
  <c r="X74" i="3"/>
  <c r="Q98" i="4" l="1"/>
  <c r="R97" i="4"/>
  <c r="S97" i="4" s="1"/>
  <c r="X75" i="3"/>
  <c r="Q99" i="4" l="1"/>
  <c r="R98" i="4"/>
  <c r="S98" i="4" s="1"/>
  <c r="X76" i="3"/>
  <c r="Q100" i="4" l="1"/>
  <c r="R99" i="4"/>
  <c r="S99" i="4" s="1"/>
  <c r="X77" i="3"/>
  <c r="R100" i="4" l="1"/>
  <c r="S100" i="4" s="1"/>
  <c r="Q101" i="4"/>
  <c r="R101" i="4" s="1"/>
  <c r="S10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47108FF6-6C8A-4B8A-9738-34F00C05170A}">
      <text>
        <r>
          <rPr>
            <sz val="9"/>
            <color indexed="81"/>
            <rFont val="돋움"/>
            <family val="3"/>
            <charset val="129"/>
          </rPr>
          <t>전설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내부조정으로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골든키의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B1" authorId="0" shapeId="0" xr:uid="{71D6F64E-9094-45A2-BE41-F3CA798594BD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242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FindRemainTableData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<sst xmlns="http://schemas.openxmlformats.org/spreadsheetml/2006/main" count="373" uniqueCount="267">
  <si>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</si>
  <si>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</si>
  <si>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</si>
  <si>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</si>
  <si>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</si>
  <si>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</si>
  <si>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</si>
  <si>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</si>
  <si>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</si>
  <si>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</si>
  <si>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</si>
  <si>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</si>
  <si>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</si>
  <si>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</si>
  <si>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</si>
  <si>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</si>
  <si>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</si>
  <si>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</si>
  <si>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</si>
  <si>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</si>
  <si>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</si>
  <si>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</si>
  <si>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</si>
  <si>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</si>
  <si>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</si>
  <si>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</si>
  <si>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</si>
  <si>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</si>
  <si>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</si>
  <si>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공체</t>
    <phoneticPr fontId="1" type="noConversion"/>
  </si>
  <si>
    <t>requiredCharacterCount|Int</t>
  </si>
  <si>
    <t>requiredCharacterLevel|Int</t>
  </si>
  <si>
    <t>requiredType|Int</t>
    <phoneticPr fontId="1" type="noConversion"/>
  </si>
  <si>
    <t>requiredAccumulatedPowerLevel</t>
    <phoneticPr fontId="1" type="noConversion"/>
  </si>
  <si>
    <t>누적오버라이딩</t>
    <phoneticPr fontId="1" type="noConversion"/>
  </si>
  <si>
    <t>참고 오리진 개봉 카운트</t>
    <phoneticPr fontId="1" type="noConversion"/>
  </si>
  <si>
    <t>최고레벨</t>
    <phoneticPr fontId="1" type="noConversion"/>
  </si>
  <si>
    <t>최고레벨몇명</t>
    <phoneticPr fontId="1" type="noConversion"/>
  </si>
  <si>
    <t>공체</t>
    <phoneticPr fontId="1" type="noConversion"/>
  </si>
  <si>
    <t>공</t>
    <phoneticPr fontId="1" type="noConversion"/>
  </si>
  <si>
    <t>초월여부</t>
    <phoneticPr fontId="1" type="noConversion"/>
  </si>
  <si>
    <t>비고</t>
    <phoneticPr fontId="1" type="noConversion"/>
  </si>
  <si>
    <t>대략 130회 동안 7초월</t>
    <phoneticPr fontId="1" type="noConversion"/>
  </si>
  <si>
    <t>오리진 차이</t>
    <phoneticPr fontId="1" type="noConversion"/>
  </si>
  <si>
    <t>2,1</t>
    <phoneticPr fontId="1" type="noConversion"/>
  </si>
  <si>
    <t>3,1</t>
    <phoneticPr fontId="1" type="noConversion"/>
  </si>
  <si>
    <t>2,1</t>
    <phoneticPr fontId="1" type="noConversion"/>
  </si>
  <si>
    <t>4,1</t>
    <phoneticPr fontId="1" type="noConversion"/>
  </si>
  <si>
    <t>3,2,1</t>
    <phoneticPr fontId="1" type="noConversion"/>
  </si>
  <si>
    <t>1,3,1</t>
    <phoneticPr fontId="1" type="noConversion"/>
  </si>
  <si>
    <t>5,4</t>
    <phoneticPr fontId="1" type="noConversion"/>
  </si>
  <si>
    <t>2,3,2</t>
    <phoneticPr fontId="1" type="noConversion"/>
  </si>
  <si>
    <t>3,3,2</t>
    <phoneticPr fontId="1" type="noConversion"/>
  </si>
  <si>
    <t>4,3,2</t>
    <phoneticPr fontId="1" type="noConversion"/>
  </si>
  <si>
    <t>4,3,2,1</t>
    <phoneticPr fontId="1" type="noConversion"/>
  </si>
  <si>
    <t>5,4,3,2,1</t>
    <phoneticPr fontId="1" type="noConversion"/>
  </si>
  <si>
    <t>4,6,4,3</t>
    <phoneticPr fontId="1" type="noConversion"/>
  </si>
  <si>
    <t>5,4,3,2</t>
    <phoneticPr fontId="1" type="noConversion"/>
  </si>
  <si>
    <t>6,5,4,1</t>
    <phoneticPr fontId="1" type="noConversion"/>
  </si>
  <si>
    <t>40~41회에 5레벨이 6명</t>
    <phoneticPr fontId="1" type="noConversion"/>
  </si>
  <si>
    <t>6,5,4,3</t>
    <phoneticPr fontId="1" type="noConversion"/>
  </si>
  <si>
    <t>49까지도 6렙은 하나</t>
    <phoneticPr fontId="1" type="noConversion"/>
  </si>
  <si>
    <t>7,6,5,4,3,1</t>
    <phoneticPr fontId="1" type="noConversion"/>
  </si>
  <si>
    <t>7,6,5,4,3</t>
    <phoneticPr fontId="1" type="noConversion"/>
  </si>
  <si>
    <t>104차에 영웅 1 추가</t>
    <phoneticPr fontId="1" type="noConversion"/>
  </si>
  <si>
    <t>7,11,1,1,1</t>
    <phoneticPr fontId="1" type="noConversion"/>
  </si>
  <si>
    <t>25~32회에 최초 5렙</t>
    <phoneticPr fontId="1" type="noConversion"/>
  </si>
  <si>
    <t>43회에 6렙 1명인데 매우 우연. 46회</t>
    <phoneticPr fontId="1" type="noConversion"/>
  </si>
  <si>
    <t>47회에 초월 리얼 1회</t>
    <phoneticPr fontId="1" type="noConversion"/>
  </si>
  <si>
    <t>1초월 3명</t>
    <phoneticPr fontId="1" type="noConversion"/>
  </si>
  <si>
    <t>7,3,5,2</t>
    <phoneticPr fontId="1" type="noConversion"/>
  </si>
  <si>
    <t>8,4,5,1</t>
    <phoneticPr fontId="1" type="noConversion"/>
  </si>
  <si>
    <t>초월 하나 낮은 확률</t>
    <phoneticPr fontId="1" type="noConversion"/>
  </si>
  <si>
    <t>1,7,6,5</t>
    <phoneticPr fontId="1" type="noConversion"/>
  </si>
  <si>
    <t>6,5,4,3,2,1</t>
    <phoneticPr fontId="1" type="noConversion"/>
  </si>
  <si>
    <t>1,8,5,5,1,1</t>
    <phoneticPr fontId="1" type="noConversion"/>
  </si>
  <si>
    <t>6,5,4,3,2</t>
    <phoneticPr fontId="1" type="noConversion"/>
  </si>
  <si>
    <t>1,9,5,4,2</t>
    <phoneticPr fontId="1" type="noConversion"/>
  </si>
  <si>
    <t>59회차에서 영웅 4~6명 미획득</t>
    <phoneticPr fontId="1" type="noConversion"/>
  </si>
  <si>
    <t>1,11,5,3,1</t>
    <phoneticPr fontId="1" type="noConversion"/>
  </si>
  <si>
    <t>2,11,6,2,1</t>
    <phoneticPr fontId="1" type="noConversion"/>
  </si>
  <si>
    <t>72회차에 6레벨 11명, 103총합</t>
    <phoneticPr fontId="1" type="noConversion"/>
  </si>
  <si>
    <t>3,12,5,2</t>
    <phoneticPr fontId="1" type="noConversion"/>
  </si>
  <si>
    <t>영웅 3~4 남음</t>
    <phoneticPr fontId="1" type="noConversion"/>
  </si>
  <si>
    <t>4,18,2,1,1</t>
    <phoneticPr fontId="1" type="noConversion"/>
  </si>
  <si>
    <t>6,5,4,2,1</t>
    <phoneticPr fontId="1" type="noConversion"/>
  </si>
  <si>
    <t>8,11,3,1,1</t>
    <phoneticPr fontId="1" type="noConversion"/>
  </si>
  <si>
    <t>영웅 2~3 남음</t>
    <phoneticPr fontId="1" type="noConversion"/>
  </si>
  <si>
    <t>영웅 1 남음</t>
    <phoneticPr fontId="1" type="noConversion"/>
  </si>
  <si>
    <t>1,10,8,3,1,2</t>
    <phoneticPr fontId="1" type="noConversion"/>
  </si>
  <si>
    <t>7,6,5,4,3,2,1</t>
    <phoneticPr fontId="1" type="noConversion"/>
  </si>
  <si>
    <t>1,12,6,3,1,1,1</t>
    <phoneticPr fontId="1" type="noConversion"/>
  </si>
  <si>
    <t>1,15,6,1,2</t>
    <phoneticPr fontId="1" type="noConversion"/>
  </si>
  <si>
    <t>3,15,4,3,1</t>
    <phoneticPr fontId="1" type="noConversion"/>
  </si>
  <si>
    <t>영웅 0 남음</t>
    <phoneticPr fontId="1" type="noConversion"/>
  </si>
  <si>
    <t>7,6,5,3</t>
    <phoneticPr fontId="1" type="noConversion"/>
  </si>
  <si>
    <t>7,13,4,2</t>
    <phoneticPr fontId="1" type="noConversion"/>
  </si>
  <si>
    <t>10,10,4,1,1</t>
    <phoneticPr fontId="1" type="noConversion"/>
  </si>
  <si>
    <t>8,7,6,5,4,3</t>
    <phoneticPr fontId="1" type="noConversion"/>
  </si>
  <si>
    <t>1,13,8,2,1,1</t>
    <phoneticPr fontId="1" type="noConversion"/>
  </si>
  <si>
    <t>8,7,6,5,3,2</t>
    <phoneticPr fontId="1" type="noConversion"/>
  </si>
  <si>
    <t>3,13,7,2,1,1</t>
    <phoneticPr fontId="1" type="noConversion"/>
  </si>
  <si>
    <t>3초월1,2초월1,1초월4 전부 일반</t>
    <phoneticPr fontId="1" type="noConversion"/>
  </si>
  <si>
    <t>159회차에 전설 1구매. 60만골드 필요</t>
    <phoneticPr fontId="1" type="noConversion"/>
  </si>
  <si>
    <t>5,15,4,1,1,1</t>
    <phoneticPr fontId="1" type="noConversion"/>
  </si>
  <si>
    <t>189회차에 전설2번째 구매</t>
    <phoneticPr fontId="1" type="noConversion"/>
  </si>
  <si>
    <t>9,13,3,1,1,1</t>
    <phoneticPr fontId="1" type="noConversion"/>
  </si>
  <si>
    <t>8,7,6,5,3,1</t>
    <phoneticPr fontId="1" type="noConversion"/>
  </si>
  <si>
    <t>8,7,6,5,4,2</t>
    <phoneticPr fontId="1" type="noConversion"/>
  </si>
  <si>
    <t>12,11,2,1,1,1</t>
    <phoneticPr fontId="1" type="noConversion"/>
  </si>
  <si>
    <t>3초월1,2초월3,1초월4</t>
    <phoneticPr fontId="1" type="noConversion"/>
  </si>
  <si>
    <t>86만골드 사용</t>
    <phoneticPr fontId="1" type="noConversion"/>
  </si>
  <si>
    <t>8,7,6,5,3</t>
    <phoneticPr fontId="1" type="noConversion"/>
  </si>
  <si>
    <t>16,8,2,1,1</t>
    <phoneticPr fontId="1" type="noConversion"/>
  </si>
  <si>
    <t>8,7,6,5,3,1</t>
    <phoneticPr fontId="1" type="noConversion"/>
  </si>
  <si>
    <t>19,6,1,1,1,1</t>
    <phoneticPr fontId="1" type="noConversion"/>
  </si>
  <si>
    <t>9,8,7,6,5,4,2</t>
    <phoneticPr fontId="1" type="noConversion"/>
  </si>
  <si>
    <t>3,19,3,1,1,1</t>
    <phoneticPr fontId="1" type="noConversion"/>
  </si>
  <si>
    <t>9,8,7,5,4,3,1</t>
    <phoneticPr fontId="1" type="noConversion"/>
  </si>
  <si>
    <t>9,14,3,1,1,1,1</t>
    <phoneticPr fontId="1" type="noConversion"/>
  </si>
  <si>
    <t>3초월1,2초월4,1초월4. 영웅1초월1</t>
    <phoneticPr fontId="1" type="noConversion"/>
  </si>
  <si>
    <t>110만골드</t>
    <phoneticPr fontId="1" type="noConversion"/>
  </si>
  <si>
    <t>14,10,2,1,1,1,1</t>
    <phoneticPr fontId="1" type="noConversion"/>
  </si>
  <si>
    <t>9,8,7,6,5,3</t>
    <phoneticPr fontId="1" type="noConversion"/>
  </si>
  <si>
    <t>19,5,2,1,2,1</t>
    <phoneticPr fontId="1" type="noConversion"/>
  </si>
  <si>
    <t>3초월1,2초월4,1초월3, 영웅1초월1</t>
    <phoneticPr fontId="1" type="noConversion"/>
  </si>
  <si>
    <t>126만골드</t>
    <phoneticPr fontId="1" type="noConversion"/>
  </si>
  <si>
    <t>최초 한계돌파를 시작하기 전 135만 골드 사용</t>
    <phoneticPr fontId="1" type="noConversion"/>
  </si>
  <si>
    <t>10,9,8,7,6,5,4,3</t>
    <phoneticPr fontId="1" type="noConversion"/>
  </si>
  <si>
    <t>2,21,2,2,1,1,1,1</t>
    <phoneticPr fontId="1" type="noConversion"/>
  </si>
  <si>
    <t>10,9,8,7,6,5,3,1</t>
    <phoneticPr fontId="1" type="noConversion"/>
  </si>
  <si>
    <t>4,19,3,1,2,1,1,1</t>
    <phoneticPr fontId="1" type="noConversion"/>
  </si>
  <si>
    <t>141만골드</t>
    <phoneticPr fontId="1" type="noConversion"/>
  </si>
  <si>
    <t>10,9,8,6,5,4,2</t>
    <phoneticPr fontId="1" type="noConversion"/>
  </si>
  <si>
    <t>9,15,3,2,1,1,1</t>
    <phoneticPr fontId="1" type="noConversion"/>
  </si>
  <si>
    <t>155만골드</t>
    <phoneticPr fontId="1" type="noConversion"/>
  </si>
  <si>
    <t>3초월2,2초월4,1초월3, 영웅1초월1</t>
    <phoneticPr fontId="1" type="noConversion"/>
  </si>
  <si>
    <t>11,10,9,8,7,6,5,3,1</t>
    <phoneticPr fontId="1" type="noConversion"/>
  </si>
  <si>
    <t>2,13,10,2,1,2,1,1,1</t>
    <phoneticPr fontId="1" type="noConversion"/>
  </si>
  <si>
    <t>3초월3,2초월3,1초월3, 영웅1초월1</t>
    <phoneticPr fontId="1" type="noConversion"/>
  </si>
  <si>
    <t>180만골드</t>
    <phoneticPr fontId="1" type="noConversion"/>
  </si>
  <si>
    <t>2,18,5,2,2,1,1,1,1</t>
    <phoneticPr fontId="1" type="noConversion"/>
  </si>
  <si>
    <t>11,10,9,8,7,6,5,4,3</t>
    <phoneticPr fontId="1" type="noConversion"/>
  </si>
  <si>
    <t>3초월4,2초월4,1초월2, 영웅1초월1</t>
    <phoneticPr fontId="1" type="noConversion"/>
  </si>
  <si>
    <t>193만골드</t>
    <phoneticPr fontId="1" type="noConversion"/>
  </si>
  <si>
    <t>11,10,9,8,7,5,4,3,1</t>
    <phoneticPr fontId="1" type="noConversion"/>
  </si>
  <si>
    <t>3,19,4,1,3,1,1,1,1</t>
    <phoneticPr fontId="1" type="noConversion"/>
  </si>
  <si>
    <t>198만골드</t>
    <phoneticPr fontId="1" type="noConversion"/>
  </si>
  <si>
    <t>11,10,9,8,7,6,5,4,2</t>
    <phoneticPr fontId="1" type="noConversion"/>
  </si>
  <si>
    <t>6,19,1,1,3,1,1,1,1</t>
    <phoneticPr fontId="1" type="noConversion"/>
  </si>
  <si>
    <t>212만골드</t>
    <phoneticPr fontId="1" type="noConversion"/>
  </si>
  <si>
    <t>3초월5,2초월3,1초월4,영웅1초월1</t>
    <phoneticPr fontId="1" type="noConversion"/>
  </si>
  <si>
    <t>11,10,9,8,7,6,4,3,1</t>
    <phoneticPr fontId="1" type="noConversion"/>
  </si>
  <si>
    <t>11,14,2,1,2,2,1,1,1</t>
    <phoneticPr fontId="1" type="noConversion"/>
  </si>
  <si>
    <t>222만골드</t>
    <phoneticPr fontId="1" type="noConversion"/>
  </si>
  <si>
    <t>12,11,10,9,8,7,6,5,4,2</t>
    <phoneticPr fontId="1" type="noConversion"/>
  </si>
  <si>
    <t>1,12,12,2,2,2,1,1,1,1</t>
    <phoneticPr fontId="1" type="noConversion"/>
  </si>
  <si>
    <t>227만골드</t>
    <phoneticPr fontId="1" type="noConversion"/>
  </si>
  <si>
    <t>12,11,10,9,8,7,6,5,3,1</t>
    <phoneticPr fontId="1" type="noConversion"/>
  </si>
  <si>
    <t>2,15,8,2,3,1,2,1,1,1</t>
    <phoneticPr fontId="1" type="noConversion"/>
  </si>
  <si>
    <t>3초월5,2초월3,1초월4,영웅1초월2</t>
    <phoneticPr fontId="1" type="noConversion"/>
  </si>
  <si>
    <t>238만골드</t>
    <phoneticPr fontId="1" type="noConversion"/>
  </si>
  <si>
    <t>12,11,10,9,8,7,6,5,4,3</t>
    <phoneticPr fontId="1" type="noConversion"/>
  </si>
  <si>
    <t>3,16,7,2,2,2,1,1,1,1</t>
    <phoneticPr fontId="1" type="noConversion"/>
  </si>
  <si>
    <t>3초월5,2초월4,1초월3,영웅1초월2</t>
    <phoneticPr fontId="1" type="noConversion"/>
  </si>
  <si>
    <t>257만골드</t>
    <phoneticPr fontId="1" type="noConversion"/>
  </si>
  <si>
    <t>12,11,10,9,8,7,6,4,3</t>
    <phoneticPr fontId="1" type="noConversion"/>
  </si>
  <si>
    <t>3,21,3,1,3,2,1,1,1</t>
    <phoneticPr fontId="1" type="noConversion"/>
  </si>
  <si>
    <t>3초월6,2초월3,1초월3,영웅1초월2</t>
    <phoneticPr fontId="1" type="noConversion"/>
  </si>
  <si>
    <t>모든 캐릭 다 팔았음 273만골드</t>
    <phoneticPr fontId="1" type="noConversion"/>
  </si>
  <si>
    <t>4,21,2,3,1,3,1,1,1</t>
    <phoneticPr fontId="1" type="noConversion"/>
  </si>
  <si>
    <t>3초월6,2초월4,1초월2,영웅1초월2</t>
    <phoneticPr fontId="1" type="noConversion"/>
  </si>
  <si>
    <t>281만골드</t>
    <phoneticPr fontId="1" type="noConversion"/>
  </si>
  <si>
    <t>12,11,10,9,8,7,5,3</t>
    <phoneticPr fontId="1" type="noConversion"/>
  </si>
  <si>
    <t>9,16,2,4,2,2,1,1</t>
    <phoneticPr fontId="1" type="noConversion"/>
  </si>
  <si>
    <t>292만골드</t>
    <phoneticPr fontId="1" type="noConversion"/>
  </si>
  <si>
    <t>12,11,10,9,8,7,6,5</t>
    <phoneticPr fontId="1" type="noConversion"/>
  </si>
  <si>
    <t>15,11,2,3,2,2,1,1</t>
    <phoneticPr fontId="1" type="noConversion"/>
  </si>
  <si>
    <t>계속 같음</t>
    <phoneticPr fontId="1" type="noConversion"/>
  </si>
  <si>
    <t>308만골드</t>
    <phoneticPr fontId="1" type="noConversion"/>
  </si>
  <si>
    <t>12,11,10,9,8,7,5</t>
    <phoneticPr fontId="1" type="noConversion"/>
  </si>
  <si>
    <t>22,4,3,2,3,2,1</t>
    <phoneticPr fontId="1" type="noConversion"/>
  </si>
  <si>
    <t>3초월7,2초월3,1초월2,영웅1초월1</t>
    <phoneticPr fontId="1" type="noConversion"/>
  </si>
  <si>
    <t>325만골드</t>
    <phoneticPr fontId="1" type="noConversion"/>
  </si>
  <si>
    <t>13,12,11,10,9,8,7,6</t>
    <phoneticPr fontId="1" type="noConversion"/>
  </si>
  <si>
    <t>558회차에 13레벨</t>
    <phoneticPr fontId="1" type="noConversion"/>
  </si>
  <si>
    <t>2,23,1,5,2,1,2,1</t>
    <phoneticPr fontId="1" type="noConversion"/>
  </si>
  <si>
    <t>13,12,11,10,9,8,7</t>
    <phoneticPr fontId="1" type="noConversion"/>
  </si>
  <si>
    <t>8,17,4,2,3,2,1</t>
    <phoneticPr fontId="1" type="noConversion"/>
  </si>
  <si>
    <t>3초월8,2초월2,1초월3,영웅1초월2</t>
    <phoneticPr fontId="1" type="noConversion"/>
  </si>
  <si>
    <t>365만골드</t>
    <phoneticPr fontId="1" type="noConversion"/>
  </si>
  <si>
    <t>13,14,4,1,2,2,1</t>
    <phoneticPr fontId="1" type="noConversion"/>
  </si>
  <si>
    <t>3초월8,2초월3,1초월2,영웅1초월2</t>
    <phoneticPr fontId="1" type="noConversion"/>
  </si>
  <si>
    <t>384만골드</t>
    <phoneticPr fontId="1" type="noConversion"/>
  </si>
  <si>
    <t>13,12,11,10,9,8</t>
    <phoneticPr fontId="1" type="noConversion"/>
  </si>
  <si>
    <t>3초월8,2초월4,1초월1,영웅1초월2</t>
    <phoneticPr fontId="1" type="noConversion"/>
  </si>
  <si>
    <t>19,9,3,2,3,1</t>
    <phoneticPr fontId="1" type="noConversion"/>
  </si>
  <si>
    <t>14,13,12,11,10,9</t>
    <phoneticPr fontId="1" type="noConversion"/>
  </si>
  <si>
    <t>2,20,8,3,2,2</t>
    <phoneticPr fontId="1" type="noConversion"/>
  </si>
  <si>
    <t>같음</t>
    <phoneticPr fontId="1" type="noConversion"/>
  </si>
  <si>
    <t>433만골드</t>
    <phoneticPr fontId="1" type="noConversion"/>
  </si>
  <si>
    <t>14,13,12,11,10</t>
    <phoneticPr fontId="1" type="noConversion"/>
  </si>
  <si>
    <t>3,22,6,4,2</t>
    <phoneticPr fontId="1" type="noConversion"/>
  </si>
  <si>
    <t>441만골드</t>
    <phoneticPr fontId="1" type="noConversion"/>
  </si>
  <si>
    <t>13,12,9,1,2</t>
    <phoneticPr fontId="1" type="noConversion"/>
  </si>
  <si>
    <t>3초월8,2초월4,1초월1,영웅1초월3</t>
    <phoneticPr fontId="1" type="noConversion"/>
  </si>
  <si>
    <t>465만골드</t>
    <phoneticPr fontId="1" type="noConversion"/>
  </si>
  <si>
    <t>14,13,12,11</t>
    <phoneticPr fontId="1" type="noConversion"/>
  </si>
  <si>
    <t>19,9,6,3</t>
    <phoneticPr fontId="1" type="noConversion"/>
  </si>
  <si>
    <t>3초월9,2초월3,1초월1,영웅1초월3</t>
    <phoneticPr fontId="1" type="noConversion"/>
  </si>
  <si>
    <t>492만골드</t>
    <phoneticPr fontId="1" type="noConversion"/>
  </si>
  <si>
    <t>15,14,13,12,11</t>
    <phoneticPr fontId="1" type="noConversion"/>
  </si>
  <si>
    <t>3초월9,2초월3,1초월1,영웅2초월1,1초월1</t>
    <phoneticPr fontId="1" type="noConversion"/>
  </si>
  <si>
    <t>1,24,7,3,2</t>
    <phoneticPr fontId="1" type="noConversion"/>
  </si>
  <si>
    <t>514만골드</t>
    <phoneticPr fontId="1" type="noConversion"/>
  </si>
  <si>
    <t>15,14,13,12</t>
    <phoneticPr fontId="1" type="noConversion"/>
  </si>
  <si>
    <t>4,23,8,2</t>
    <phoneticPr fontId="1" type="noConversion"/>
  </si>
  <si>
    <t>3초월10,2초월2,1초월1,영웅2초월1,1초월2</t>
    <phoneticPr fontId="1" type="noConversion"/>
  </si>
  <si>
    <t>533만골드</t>
    <phoneticPr fontId="1" type="noConversion"/>
  </si>
  <si>
    <t>15,14,13</t>
    <phoneticPr fontId="1" type="noConversion"/>
  </si>
  <si>
    <t>12,18,7</t>
    <phoneticPr fontId="1" type="noConversion"/>
  </si>
  <si>
    <t>3초월11,2초월1,1초월1,영웅2초월1,1초월2</t>
    <phoneticPr fontId="1" type="noConversion"/>
  </si>
  <si>
    <t>568만골드</t>
    <phoneticPr fontId="1" type="noConversion"/>
  </si>
  <si>
    <t>20,13,4</t>
    <phoneticPr fontId="1" type="noConversion"/>
  </si>
  <si>
    <t>3초월12,1초월1,영웅2초월1,1초월2</t>
    <phoneticPr fontId="1" type="noConversion"/>
  </si>
  <si>
    <t>593만골드</t>
    <phoneticPr fontId="1" type="noConversion"/>
  </si>
  <si>
    <t>16,15,14,13</t>
    <phoneticPr fontId="1" type="noConversion"/>
  </si>
  <si>
    <t>3,25,6,3</t>
    <phoneticPr fontId="1" type="noConversion"/>
  </si>
  <si>
    <t>3초월12,2초월1,영웅2초월1,1초월2</t>
    <phoneticPr fontId="1" type="noConversion"/>
  </si>
  <si>
    <t>621만골드</t>
    <phoneticPr fontId="1" type="noConversion"/>
  </si>
  <si>
    <t>16,15,14</t>
    <phoneticPr fontId="1" type="noConversion"/>
  </si>
  <si>
    <t>6,26,5</t>
    <phoneticPr fontId="1" type="noConversion"/>
  </si>
  <si>
    <t>643만골드</t>
    <phoneticPr fontId="1" type="noConversion"/>
  </si>
  <si>
    <t>16,18,3</t>
    <phoneticPr fontId="1" type="noConversion"/>
  </si>
  <si>
    <t>670만골드</t>
    <phoneticPr fontId="1" type="noConversion"/>
  </si>
  <si>
    <t>16,15</t>
    <phoneticPr fontId="1" type="noConversion"/>
  </si>
  <si>
    <t>24,13</t>
    <phoneticPr fontId="1" type="noConversion"/>
  </si>
  <si>
    <t>693만골드</t>
    <phoneticPr fontId="1" type="noConversion"/>
  </si>
  <si>
    <t>727만골드</t>
    <phoneticPr fontId="1" type="noConversion"/>
  </si>
  <si>
    <t>업데이트순번</t>
    <phoneticPr fontId="1" type="noConversion"/>
  </si>
  <si>
    <t>2세트 12레벨 37명 444 가능 403만골드</t>
    <phoneticPr fontId="1" type="noConversion"/>
  </si>
  <si>
    <t>requiredTime|Int</t>
    <phoneticPr fontId="1" type="noConversion"/>
  </si>
  <si>
    <t>requiredAccumulatedTime|Int</t>
    <phoneticPr fontId="1" type="noConversion"/>
  </si>
  <si>
    <t>maxTime|Int</t>
    <phoneticPr fontId="1" type="noConversion"/>
  </si>
  <si>
    <t>originPeriod|Int</t>
    <phoneticPr fontId="1" type="noConversion"/>
  </si>
  <si>
    <t>diamondPeriod|Int</t>
    <phoneticPr fontId="1" type="noConversion"/>
  </si>
  <si>
    <t>energyPeriod|Int</t>
    <phoneticPr fontId="1" type="noConversion"/>
  </si>
  <si>
    <t>goldPeriod|Int</t>
    <phoneticPr fontId="1" type="noConversion"/>
  </si>
  <si>
    <t>goldPerTime|Float</t>
    <phoneticPr fontId="1" type="noConversion"/>
  </si>
  <si>
    <t>참고시간</t>
    <phoneticPr fontId="1" type="noConversion"/>
  </si>
  <si>
    <t>forceLeveling|Int</t>
    <phoneticPr fontId="1" type="noConversion"/>
  </si>
  <si>
    <t>수식</t>
    <phoneticPr fontId="1" type="noConversion"/>
  </si>
  <si>
    <t>remainMin|Int</t>
    <phoneticPr fontId="1" type="noConversion"/>
  </si>
  <si>
    <t>adjustWeight|Float</t>
    <phoneticPr fontId="1" type="noConversion"/>
  </si>
  <si>
    <t>원수치</t>
    <phoneticPr fontId="1" type="noConversion"/>
  </si>
  <si>
    <t>하루 평균</t>
    <phoneticPr fontId="1" type="noConversion"/>
  </si>
  <si>
    <t>개</t>
    <phoneticPr fontId="1" type="noConversion"/>
  </si>
  <si>
    <t>서버 사이드에서 정수로만 쓸 수 있으니</t>
    <phoneticPr fontId="1" type="noConversion"/>
  </si>
  <si>
    <t>최초입금</t>
    <phoneticPr fontId="1" type="noConversion"/>
  </si>
  <si>
    <t>최대</t>
    <phoneticPr fontId="1" type="noConversion"/>
  </si>
  <si>
    <t>한번 소모</t>
    <phoneticPr fontId="1" type="noConversion"/>
  </si>
  <si>
    <t>anlDi</t>
    <phoneticPr fontId="1" type="noConversion"/>
  </si>
  <si>
    <t>anlXp</t>
    <phoneticPr fontId="1" type="noConversion"/>
  </si>
  <si>
    <t>keySubtract|Int</t>
    <phoneticPr fontId="1" type="noConversion"/>
  </si>
  <si>
    <t>forceLeveling값연결</t>
    <phoneticPr fontId="1" type="noConversion"/>
  </si>
  <si>
    <t>requiredAccumulatedTime값연결</t>
    <phoneticPr fontId="1" type="noConversion"/>
  </si>
  <si>
    <t>anlKy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</si>
</sst>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sheetPr filterMode="1"/>
  <dimension ref="A1:AE77"/>
  <sheetViews>
    <sheetView tabSelected="1" workbookViewId="0">
      <pane ySplit="1" topLeftCell="A40" activePane="bottomLeft" state="frozen"/>
      <selection pane="bottomLeft" activeCell="A46" sqref="A46"/>
    </sheetView>
  </sheetViews>
  <sheetFormatPr defaultRowHeight="16.5" outlineLevelCol="1" x14ac:dyDescent="0.3"/>
  <cols>
    <col min="3" max="3" width="12.625" customWidth="1"/>
    <col min="4" max="4" width="6.125" hidden="1" customWidth="1" outlineLevel="1"/>
    <col min="5" max="5" width="8" customWidth="1" collapsed="1"/>
    <col min="6" max="6" width="8" customWidth="1"/>
    <col min="7" max="8" width="8" hidden="1" customWidth="1" outlineLevel="1"/>
    <col min="9" max="12" width="12.625" hidden="1" customWidth="1" outlineLevel="1"/>
    <col min="13" max="14" width="8.125" hidden="1" customWidth="1" outlineLevel="1"/>
    <col min="15" max="15" width="9" hidden="1" customWidth="1" outlineLevel="1"/>
    <col min="16" max="16" width="12.625" customWidth="1" collapsed="1"/>
    <col min="17" max="17" width="9" hidden="1" customWidth="1" outlineLevel="1"/>
    <col min="18" max="18" width="12.625" customWidth="1" collapsed="1"/>
    <col min="19" max="19" width="8.25" customWidth="1"/>
    <col min="20" max="20" width="7.875" customWidth="1"/>
    <col min="21" max="22" width="7.875" hidden="1" customWidth="1" outlineLevel="1"/>
    <col min="23" max="23" width="7.875" customWidth="1" collapsed="1"/>
    <col min="24" max="24" width="8.25" customWidth="1"/>
    <col min="25" max="28" width="8.25" hidden="1" customWidth="1" outlineLevel="1"/>
    <col min="29" max="29" width="9" collapsed="1"/>
    <col min="30" max="30" width="9" hidden="1" customWidth="1" outlineLevel="1"/>
    <col min="31" max="31" width="9" collapsed="1"/>
  </cols>
  <sheetData>
    <row r="1" spans="1:30" ht="27" customHeight="1" x14ac:dyDescent="0.3">
      <c r="A1" t="s">
        <v>1</v>
      </c>
      <c r="B1" t="s">
        <v>32</v>
      </c>
      <c r="C1" t="s">
        <v>0</v>
      </c>
      <c r="D1" t="s">
        <v>34</v>
      </c>
      <c r="E1" t="s">
        <v>30</v>
      </c>
      <c r="F1" t="s">
        <v>31</v>
      </c>
      <c r="G1" t="s">
        <v>35</v>
      </c>
      <c r="H1" t="s">
        <v>43</v>
      </c>
      <c r="I1" t="s">
        <v>37</v>
      </c>
      <c r="J1" t="s">
        <v>36</v>
      </c>
      <c r="K1" t="s">
        <v>40</v>
      </c>
      <c r="L1" t="s">
        <v>41</v>
      </c>
      <c r="M1" t="s">
        <v>33</v>
      </c>
      <c r="N1" t="s">
        <v>18</v>
      </c>
      <c r="O1" t="s">
        <v>239</v>
      </c>
      <c r="P1" s="1" t="s">
        <v>4</v>
      </c>
      <c r="Q1" t="s">
        <v>2</v>
      </c>
      <c r="R1" s="2" t="s">
        <v>10</v>
      </c>
      <c r="S1" t="s">
        <v>19</v>
      </c>
      <c r="T1" t="s">
        <v>20</v>
      </c>
      <c r="U1" t="s">
        <v>13</v>
      </c>
      <c r="V1" t="s">
        <v>14</v>
      </c>
      <c r="W1" t="s">
        <v>12</v>
      </c>
      <c r="X1" t="s">
        <v>11</v>
      </c>
      <c r="Y1" t="s">
        <v>15</v>
      </c>
      <c r="Z1" t="s">
        <v>16</v>
      </c>
      <c r="AA1" t="s">
        <v>17</v>
      </c>
      <c r="AB1" t="s">
        <v>17</v>
      </c>
      <c r="AD1" t="s">
        <v>6</v>
      </c>
    </row>
    <row r="2" spans="1:30" x14ac:dyDescent="0.3">
      <c r="A2">
        <v>1</v>
      </c>
      <c r="B2">
        <f>IF(LEN(C2)=0,1,0)</f>
        <v>1</v>
      </c>
      <c r="C2" t="str">
        <f t="shared" ref="C2:C33" si="0">IF(NOT(ISBLANK(D2)),D2,
IF(ISBLANK(E2),M2,""))</f>
        <v/>
      </c>
      <c r="E2">
        <v>4</v>
      </c>
      <c r="F2">
        <v>1</v>
      </c>
      <c r="G2">
        <v>2</v>
      </c>
      <c r="I2" t="s">
        <v>45</v>
      </c>
      <c r="J2" t="s">
        <v>44</v>
      </c>
      <c r="M2">
        <f>N2</f>
        <v>6</v>
      </c>
      <c r="N2">
        <v>6</v>
      </c>
      <c r="O2">
        <v>0</v>
      </c>
      <c r="P2">
        <v>1500</v>
      </c>
      <c r="Q2" t="s">
        <v>8</v>
      </c>
      <c r="S2">
        <v>80</v>
      </c>
      <c r="U2">
        <v>250</v>
      </c>
      <c r="W2">
        <f>U2</f>
        <v>250</v>
      </c>
      <c r="X2">
        <f>V2</f>
        <v>0</v>
      </c>
      <c r="Y2" t="str">
        <f>AA2</f>
        <v>"1":1500</v>
      </c>
      <c r="Z2" t="str">
        <f>AB2</f>
        <v/>
      </c>
      <c r="AA2" t="str">
        <f>""""&amp;$A2&amp;""""&amp;""&amp;":"&amp;P2</f>
        <v>"1":1500</v>
      </c>
      <c r="AB2" t="str">
        <f t="shared" ref="AB2:AB20" si="1">IF(ISBLANK(R2),"",""""&amp;$A2&amp;""""&amp;""&amp;":"&amp;R2)</f>
        <v/>
      </c>
      <c r="AD2" t="str">
        <f ca="1">"{"&amp;
IF(LEFT(OFFSET(Y1,COUNTA(Y:Y)-1,0),1)=",",SUBSTITUTE(OFFSET(Y1,COUNTA(Y:Y)-1,0),",","",1),OFFSET(Y1,COUNTA(Y:Y)-1,0))
&amp;"}"</f>
        <v>{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}</v>
      </c>
    </row>
    <row r="3" spans="1:30" x14ac:dyDescent="0.3">
      <c r="A3">
        <v>2</v>
      </c>
      <c r="B3">
        <f t="shared" ref="B3:B66" si="2">IF(LEN(C3)=0,1,0)</f>
        <v>1</v>
      </c>
      <c r="C3" t="str">
        <f t="shared" si="0"/>
        <v/>
      </c>
      <c r="E3">
        <v>4</v>
      </c>
      <c r="F3">
        <v>2</v>
      </c>
      <c r="G3">
        <v>3</v>
      </c>
      <c r="H3">
        <f t="shared" ref="H3:H77" si="3">G3-G2</f>
        <v>1</v>
      </c>
      <c r="I3" t="s">
        <v>47</v>
      </c>
      <c r="J3" t="s">
        <v>46</v>
      </c>
      <c r="M3">
        <f>M2+N3</f>
        <v>9</v>
      </c>
      <c r="N3">
        <v>3</v>
      </c>
      <c r="O3">
        <v>0</v>
      </c>
      <c r="P3">
        <v>1700</v>
      </c>
      <c r="Q3" t="s">
        <v>3</v>
      </c>
      <c r="R3">
        <v>20</v>
      </c>
      <c r="W3">
        <f>W2+U3</f>
        <v>250</v>
      </c>
      <c r="X3">
        <f t="shared" ref="X3:X20" si="4">X2+V3</f>
        <v>0</v>
      </c>
      <c r="Y3" t="str">
        <f>Y2&amp;","&amp;AA3</f>
        <v>"1":1500,"2":1700</v>
      </c>
      <c r="Z3" t="str">
        <f>Z2&amp;IF(LEN(AB3)=0,"",","&amp;AB3)</f>
        <v>,"2":20</v>
      </c>
      <c r="AA3" t="str">
        <f>""""&amp;$A3&amp;""""&amp;""&amp;":"&amp;P3</f>
        <v>"2":1700</v>
      </c>
      <c r="AB3" t="str">
        <f t="shared" si="1"/>
        <v>"2":20</v>
      </c>
    </row>
    <row r="4" spans="1:30" x14ac:dyDescent="0.3">
      <c r="A4">
        <v>3</v>
      </c>
      <c r="B4">
        <f t="shared" si="2"/>
        <v>0</v>
      </c>
      <c r="C4">
        <f t="shared" si="0"/>
        <v>12</v>
      </c>
      <c r="G4">
        <v>4</v>
      </c>
      <c r="H4">
        <f t="shared" si="3"/>
        <v>1</v>
      </c>
      <c r="I4" t="s">
        <v>49</v>
      </c>
      <c r="J4" t="s">
        <v>48</v>
      </c>
      <c r="M4">
        <f t="shared" ref="M4:M67" si="5">M3+N4</f>
        <v>12</v>
      </c>
      <c r="N4">
        <v>3</v>
      </c>
      <c r="O4">
        <v>0</v>
      </c>
      <c r="P4">
        <v>1300</v>
      </c>
      <c r="Q4" t="s">
        <v>5</v>
      </c>
      <c r="T4">
        <v>20</v>
      </c>
      <c r="V4">
        <v>35</v>
      </c>
      <c r="W4">
        <f t="shared" ref="W4:W20" si="6">W3+U4</f>
        <v>250</v>
      </c>
      <c r="X4">
        <f t="shared" si="4"/>
        <v>35</v>
      </c>
      <c r="Y4" t="str">
        <f t="shared" ref="Y4:Y20" si="7">Y3&amp;","&amp;AA4</f>
        <v>"1":1500,"2":1700,"3":1300</v>
      </c>
      <c r="Z4" t="str">
        <f t="shared" ref="Z4:Z20" si="8">Z3&amp;IF(LEN(AB4)=0,"",","&amp;AB4)</f>
        <v>,"2":20</v>
      </c>
      <c r="AA4" t="str">
        <f>""""&amp;$A4&amp;""""&amp;""&amp;":"&amp;P4</f>
        <v>"3":1300</v>
      </c>
      <c r="AB4" t="str">
        <f t="shared" si="1"/>
        <v/>
      </c>
      <c r="AD4" t="s">
        <v>7</v>
      </c>
    </row>
    <row r="5" spans="1:30" x14ac:dyDescent="0.3">
      <c r="A5">
        <v>4</v>
      </c>
      <c r="B5">
        <f t="shared" si="2"/>
        <v>0</v>
      </c>
      <c r="C5">
        <f t="shared" si="0"/>
        <v>14</v>
      </c>
      <c r="G5">
        <v>5</v>
      </c>
      <c r="H5">
        <f t="shared" si="3"/>
        <v>1</v>
      </c>
      <c r="I5" t="s">
        <v>51</v>
      </c>
      <c r="J5" t="s">
        <v>48</v>
      </c>
      <c r="M5">
        <f t="shared" si="5"/>
        <v>14</v>
      </c>
      <c r="N5">
        <v>2</v>
      </c>
      <c r="O5">
        <v>0</v>
      </c>
      <c r="P5">
        <v>1800</v>
      </c>
      <c r="Q5" t="s">
        <v>8</v>
      </c>
      <c r="S5">
        <v>60</v>
      </c>
      <c r="U5">
        <v>200</v>
      </c>
      <c r="W5">
        <f t="shared" ref="W5:W18" si="9">W4+U5</f>
        <v>450</v>
      </c>
      <c r="X5">
        <f t="shared" ref="X5:X18" si="10">X4+V5</f>
        <v>35</v>
      </c>
      <c r="Y5" t="str">
        <f t="shared" ref="Y5:Y18" si="11">Y4&amp;","&amp;AA5</f>
        <v>"1":1500,"2":1700,"3":1300,"4":1800</v>
      </c>
      <c r="Z5" t="str">
        <f t="shared" ref="Z5:Z18" si="12">Z4&amp;IF(LEN(AB5)=0,"",","&amp;AB5)</f>
        <v>,"2":20</v>
      </c>
      <c r="AA5" t="str">
        <f t="shared" ref="AA5:AA18" si="13">""""&amp;$A5&amp;""""&amp;""&amp;":"&amp;P5</f>
        <v>"4":1800</v>
      </c>
      <c r="AB5" t="str">
        <f t="shared" ref="AB5:AB18" si="14">IF(ISBLANK(R5),"",""""&amp;$A5&amp;""""&amp;""&amp;":"&amp;R5)</f>
        <v/>
      </c>
      <c r="AD5" t="str">
        <f ca="1">"{"&amp;
IF(LEFT(OFFSET(Z1,COUNTA(Z:Z)-1,0),1)=",",SUBSTITUTE(OFFSET(Z1,COUNTA(Z:Z)-1,0),",","",1),OFFSET(Z1,COUNTA(Z:Z)-1,0))
&amp;"}"</f>
        <v>{"2":20,"6":35,"10":25,"15":40,"20":30,"25":35,"28":20,"34":40,"44":50,"51":55,"59":50,"70":60}</v>
      </c>
    </row>
    <row r="6" spans="1:30" x14ac:dyDescent="0.3">
      <c r="A6">
        <v>5</v>
      </c>
      <c r="B6">
        <f t="shared" si="2"/>
        <v>1</v>
      </c>
      <c r="C6" t="str">
        <f t="shared" si="0"/>
        <v/>
      </c>
      <c r="E6">
        <v>3</v>
      </c>
      <c r="F6">
        <v>3</v>
      </c>
      <c r="G6">
        <v>6</v>
      </c>
      <c r="H6">
        <f t="shared" si="3"/>
        <v>1</v>
      </c>
      <c r="I6" t="s">
        <v>52</v>
      </c>
      <c r="J6" t="s">
        <v>48</v>
      </c>
      <c r="M6">
        <f t="shared" si="5"/>
        <v>16</v>
      </c>
      <c r="N6">
        <v>2</v>
      </c>
      <c r="O6">
        <v>0</v>
      </c>
      <c r="P6">
        <v>1900</v>
      </c>
      <c r="Q6" t="s">
        <v>29</v>
      </c>
      <c r="S6">
        <v>50</v>
      </c>
      <c r="T6">
        <v>15</v>
      </c>
      <c r="U6">
        <v>170</v>
      </c>
      <c r="V6">
        <v>40</v>
      </c>
      <c r="W6">
        <f t="shared" si="9"/>
        <v>620</v>
      </c>
      <c r="X6">
        <f t="shared" si="10"/>
        <v>75</v>
      </c>
      <c r="Y6" t="str">
        <f t="shared" si="11"/>
        <v>"1":1500,"2":1700,"3":1300,"4":1800,"5":1900</v>
      </c>
      <c r="Z6" t="str">
        <f t="shared" si="12"/>
        <v>,"2":20</v>
      </c>
      <c r="AA6" t="str">
        <f t="shared" si="13"/>
        <v>"5":1900</v>
      </c>
      <c r="AB6" t="str">
        <f t="shared" si="14"/>
        <v/>
      </c>
    </row>
    <row r="7" spans="1:30" x14ac:dyDescent="0.3">
      <c r="A7">
        <v>6</v>
      </c>
      <c r="B7">
        <f t="shared" si="2"/>
        <v>0</v>
      </c>
      <c r="C7">
        <f t="shared" si="0"/>
        <v>19</v>
      </c>
      <c r="G7">
        <v>8</v>
      </c>
      <c r="H7">
        <f t="shared" si="3"/>
        <v>2</v>
      </c>
      <c r="I7" t="s">
        <v>53</v>
      </c>
      <c r="J7" t="s">
        <v>48</v>
      </c>
      <c r="M7">
        <f t="shared" si="5"/>
        <v>19</v>
      </c>
      <c r="N7">
        <v>3</v>
      </c>
      <c r="O7">
        <v>0</v>
      </c>
      <c r="P7">
        <v>3700</v>
      </c>
      <c r="Q7" t="s">
        <v>3</v>
      </c>
      <c r="R7">
        <v>35</v>
      </c>
      <c r="W7">
        <f t="shared" si="9"/>
        <v>620</v>
      </c>
      <c r="X7">
        <f t="shared" si="10"/>
        <v>75</v>
      </c>
      <c r="Y7" t="str">
        <f t="shared" si="11"/>
        <v>"1":1500,"2":1700,"3":1300,"4":1800,"5":1900,"6":3700</v>
      </c>
      <c r="Z7" t="str">
        <f t="shared" si="12"/>
        <v>,"2":20,"6":35</v>
      </c>
      <c r="AA7" t="str">
        <f t="shared" si="13"/>
        <v>"6":3700</v>
      </c>
      <c r="AB7" t="str">
        <f t="shared" si="14"/>
        <v>"6":35</v>
      </c>
    </row>
    <row r="8" spans="1:30" x14ac:dyDescent="0.3">
      <c r="A8">
        <v>7</v>
      </c>
      <c r="B8">
        <f t="shared" si="2"/>
        <v>1</v>
      </c>
      <c r="C8" t="str">
        <f t="shared" si="0"/>
        <v/>
      </c>
      <c r="E8">
        <v>5</v>
      </c>
      <c r="F8">
        <v>3</v>
      </c>
      <c r="G8">
        <v>10</v>
      </c>
      <c r="H8">
        <f t="shared" si="3"/>
        <v>2</v>
      </c>
      <c r="I8" t="s">
        <v>50</v>
      </c>
      <c r="J8" t="s">
        <v>48</v>
      </c>
      <c r="M8">
        <f t="shared" si="5"/>
        <v>22</v>
      </c>
      <c r="N8">
        <v>3</v>
      </c>
      <c r="O8">
        <v>0</v>
      </c>
      <c r="P8">
        <v>2200</v>
      </c>
      <c r="Q8" t="s">
        <v>8</v>
      </c>
      <c r="S8">
        <v>40</v>
      </c>
      <c r="U8">
        <v>200</v>
      </c>
      <c r="W8">
        <f t="shared" si="9"/>
        <v>820</v>
      </c>
      <c r="X8">
        <f t="shared" si="10"/>
        <v>75</v>
      </c>
      <c r="Y8" t="str">
        <f t="shared" si="11"/>
        <v>"1":1500,"2":1700,"3":1300,"4":1800,"5":1900,"6":3700,"7":2200</v>
      </c>
      <c r="Z8" t="str">
        <f t="shared" si="12"/>
        <v>,"2":20,"6":35</v>
      </c>
      <c r="AA8" t="str">
        <f t="shared" si="13"/>
        <v>"7":2200</v>
      </c>
      <c r="AB8" t="str">
        <f t="shared" si="14"/>
        <v/>
      </c>
    </row>
    <row r="9" spans="1:30" x14ac:dyDescent="0.3">
      <c r="A9">
        <v>8</v>
      </c>
      <c r="B9">
        <f t="shared" si="2"/>
        <v>0</v>
      </c>
      <c r="C9">
        <f t="shared" si="0"/>
        <v>26</v>
      </c>
      <c r="G9">
        <v>12</v>
      </c>
      <c r="H9">
        <f t="shared" si="3"/>
        <v>2</v>
      </c>
      <c r="M9">
        <f t="shared" si="5"/>
        <v>26</v>
      </c>
      <c r="N9">
        <v>4</v>
      </c>
      <c r="O9">
        <v>0</v>
      </c>
      <c r="P9">
        <v>2100</v>
      </c>
      <c r="Q9" t="s">
        <v>5</v>
      </c>
      <c r="T9">
        <v>15</v>
      </c>
      <c r="V9">
        <v>30</v>
      </c>
      <c r="W9">
        <f t="shared" si="9"/>
        <v>820</v>
      </c>
      <c r="X9">
        <f t="shared" si="10"/>
        <v>105</v>
      </c>
      <c r="Y9" t="str">
        <f t="shared" si="11"/>
        <v>"1":1500,"2":1700,"3":1300,"4":1800,"5":1900,"6":3700,"7":2200,"8":2100</v>
      </c>
      <c r="Z9" t="str">
        <f t="shared" si="12"/>
        <v>,"2":20,"6":35</v>
      </c>
      <c r="AA9" t="str">
        <f t="shared" si="13"/>
        <v>"8":2100</v>
      </c>
      <c r="AB9" t="str">
        <f t="shared" si="14"/>
        <v/>
      </c>
    </row>
    <row r="10" spans="1:30" x14ac:dyDescent="0.3">
      <c r="A10">
        <v>9</v>
      </c>
      <c r="B10">
        <f t="shared" si="2"/>
        <v>0</v>
      </c>
      <c r="C10">
        <f t="shared" si="0"/>
        <v>31</v>
      </c>
      <c r="G10">
        <v>15</v>
      </c>
      <c r="H10">
        <f t="shared" si="3"/>
        <v>3</v>
      </c>
      <c r="M10">
        <f t="shared" si="5"/>
        <v>31</v>
      </c>
      <c r="N10">
        <v>5</v>
      </c>
      <c r="O10">
        <v>0</v>
      </c>
      <c r="P10">
        <v>2400</v>
      </c>
      <c r="Q10" t="s">
        <v>9</v>
      </c>
      <c r="S10">
        <v>30</v>
      </c>
      <c r="T10">
        <v>20</v>
      </c>
      <c r="U10">
        <v>280</v>
      </c>
      <c r="V10">
        <v>35</v>
      </c>
      <c r="W10">
        <f t="shared" si="9"/>
        <v>1100</v>
      </c>
      <c r="X10">
        <f t="shared" si="10"/>
        <v>140</v>
      </c>
      <c r="Y10" t="str">
        <f t="shared" si="11"/>
        <v>"1":1500,"2":1700,"3":1300,"4":1800,"5":1900,"6":3700,"7":2200,"8":2100,"9":2400</v>
      </c>
      <c r="Z10" t="str">
        <f t="shared" si="12"/>
        <v>,"2":20,"6":35</v>
      </c>
      <c r="AA10" t="str">
        <f t="shared" si="13"/>
        <v>"9":2400</v>
      </c>
      <c r="AB10" t="str">
        <f t="shared" si="14"/>
        <v/>
      </c>
    </row>
    <row r="11" spans="1:30" x14ac:dyDescent="0.3">
      <c r="A11">
        <v>10</v>
      </c>
      <c r="B11">
        <f t="shared" si="2"/>
        <v>1</v>
      </c>
      <c r="C11" t="str">
        <f t="shared" si="0"/>
        <v/>
      </c>
      <c r="E11">
        <v>4</v>
      </c>
      <c r="F11">
        <v>4</v>
      </c>
      <c r="G11">
        <v>17</v>
      </c>
      <c r="H11">
        <f t="shared" si="3"/>
        <v>2</v>
      </c>
      <c r="M11">
        <f t="shared" si="5"/>
        <v>35</v>
      </c>
      <c r="N11">
        <v>4</v>
      </c>
      <c r="O11">
        <v>0</v>
      </c>
      <c r="P11">
        <v>5100</v>
      </c>
      <c r="Q11" t="s">
        <v>3</v>
      </c>
      <c r="R11">
        <v>25</v>
      </c>
      <c r="W11">
        <f t="shared" si="9"/>
        <v>1100</v>
      </c>
      <c r="X11">
        <f t="shared" si="10"/>
        <v>140</v>
      </c>
      <c r="Y11" t="str">
        <f t="shared" si="11"/>
        <v>"1":1500,"2":1700,"3":1300,"4":1800,"5":1900,"6":3700,"7":2200,"8":2100,"9":2400,"10":5100</v>
      </c>
      <c r="Z11" t="str">
        <f t="shared" si="12"/>
        <v>,"2":20,"6":35,"10":25</v>
      </c>
      <c r="AA11" t="str">
        <f t="shared" si="13"/>
        <v>"10":5100</v>
      </c>
      <c r="AB11" t="str">
        <f t="shared" si="14"/>
        <v>"10":25</v>
      </c>
    </row>
    <row r="12" spans="1:30" x14ac:dyDescent="0.3">
      <c r="A12">
        <v>11</v>
      </c>
      <c r="B12">
        <f t="shared" si="2"/>
        <v>0</v>
      </c>
      <c r="C12">
        <f t="shared" si="0"/>
        <v>39</v>
      </c>
      <c r="G12">
        <v>20</v>
      </c>
      <c r="H12">
        <f t="shared" si="3"/>
        <v>3</v>
      </c>
      <c r="M12">
        <f t="shared" si="5"/>
        <v>39</v>
      </c>
      <c r="N12">
        <v>4</v>
      </c>
      <c r="O12">
        <v>0</v>
      </c>
      <c r="P12">
        <v>2800</v>
      </c>
      <c r="Q12" t="s">
        <v>8</v>
      </c>
      <c r="S12">
        <v>20</v>
      </c>
      <c r="U12">
        <v>270</v>
      </c>
      <c r="W12">
        <f t="shared" si="9"/>
        <v>1370</v>
      </c>
      <c r="X12">
        <f t="shared" si="10"/>
        <v>140</v>
      </c>
      <c r="Y12" t="str">
        <f t="shared" si="11"/>
        <v>"1":1500,"2":1700,"3":1300,"4":1800,"5":1900,"6":3700,"7":2200,"8":2100,"9":2400,"10":5100,"11":2800</v>
      </c>
      <c r="Z12" t="str">
        <f t="shared" si="12"/>
        <v>,"2":20,"6":35,"10":25</v>
      </c>
      <c r="AA12" t="str">
        <f t="shared" si="13"/>
        <v>"11":2800</v>
      </c>
      <c r="AB12" t="str">
        <f t="shared" si="14"/>
        <v/>
      </c>
    </row>
    <row r="13" spans="1:30" x14ac:dyDescent="0.3">
      <c r="A13">
        <v>12</v>
      </c>
      <c r="B13">
        <f t="shared" si="2"/>
        <v>1</v>
      </c>
      <c r="C13" t="str">
        <f t="shared" si="0"/>
        <v/>
      </c>
      <c r="E13">
        <v>7</v>
      </c>
      <c r="F13">
        <v>4</v>
      </c>
      <c r="G13">
        <v>22</v>
      </c>
      <c r="H13">
        <f t="shared" si="3"/>
        <v>2</v>
      </c>
      <c r="M13">
        <f t="shared" si="5"/>
        <v>46</v>
      </c>
      <c r="N13">
        <v>7</v>
      </c>
      <c r="O13">
        <v>0</v>
      </c>
      <c r="P13">
        <v>3000</v>
      </c>
      <c r="Q13" t="s">
        <v>5</v>
      </c>
      <c r="T13">
        <v>15</v>
      </c>
      <c r="V13">
        <v>45</v>
      </c>
      <c r="W13">
        <f t="shared" si="9"/>
        <v>1370</v>
      </c>
      <c r="X13">
        <f t="shared" si="10"/>
        <v>185</v>
      </c>
      <c r="Y13" t="str">
        <f t="shared" si="11"/>
        <v>"1":1500,"2":1700,"3":1300,"4":1800,"5":1900,"6":3700,"7":2200,"8":2100,"9":2400,"10":5100,"11":2800,"12":3000</v>
      </c>
      <c r="Z13" t="str">
        <f t="shared" si="12"/>
        <v>,"2":20,"6":35,"10":25</v>
      </c>
      <c r="AA13" t="str">
        <f t="shared" si="13"/>
        <v>"12":3000</v>
      </c>
      <c r="AB13" t="str">
        <f t="shared" si="14"/>
        <v/>
      </c>
    </row>
    <row r="14" spans="1:30" x14ac:dyDescent="0.3">
      <c r="A14">
        <v>13</v>
      </c>
      <c r="B14">
        <f t="shared" si="2"/>
        <v>0</v>
      </c>
      <c r="C14">
        <f t="shared" si="0"/>
        <v>49</v>
      </c>
      <c r="G14">
        <v>26</v>
      </c>
      <c r="H14">
        <f t="shared" si="3"/>
        <v>4</v>
      </c>
      <c r="I14" t="s">
        <v>70</v>
      </c>
      <c r="J14" t="s">
        <v>54</v>
      </c>
      <c r="K14" t="s">
        <v>72</v>
      </c>
      <c r="L14" t="s">
        <v>66</v>
      </c>
      <c r="M14">
        <f t="shared" si="5"/>
        <v>49</v>
      </c>
      <c r="N14">
        <v>3</v>
      </c>
      <c r="O14">
        <v>0</v>
      </c>
      <c r="P14">
        <v>3200</v>
      </c>
      <c r="Q14" t="s">
        <v>8</v>
      </c>
      <c r="S14">
        <v>25</v>
      </c>
      <c r="U14">
        <v>310</v>
      </c>
      <c r="W14">
        <f t="shared" si="9"/>
        <v>1680</v>
      </c>
      <c r="X14">
        <f t="shared" si="10"/>
        <v>185</v>
      </c>
      <c r="Y14" t="str">
        <f t="shared" si="11"/>
        <v>"1":1500,"2":1700,"3":1300,"4":1800,"5":1900,"6":3700,"7":2200,"8":2100,"9":2400,"10":5100,"11":2800,"12":3000,"13":3200</v>
      </c>
      <c r="Z14" t="str">
        <f t="shared" si="12"/>
        <v>,"2":20,"6":35,"10":25</v>
      </c>
      <c r="AA14" t="str">
        <f t="shared" si="13"/>
        <v>"13":3200</v>
      </c>
      <c r="AB14" t="str">
        <f t="shared" si="14"/>
        <v/>
      </c>
    </row>
    <row r="15" spans="1:30" x14ac:dyDescent="0.3">
      <c r="A15">
        <v>14</v>
      </c>
      <c r="B15">
        <f t="shared" si="2"/>
        <v>0</v>
      </c>
      <c r="C15">
        <f t="shared" si="0"/>
        <v>55</v>
      </c>
      <c r="G15">
        <v>30</v>
      </c>
      <c r="H15">
        <f t="shared" si="3"/>
        <v>4</v>
      </c>
      <c r="I15" t="s">
        <v>71</v>
      </c>
      <c r="J15" t="s">
        <v>54</v>
      </c>
      <c r="M15">
        <f t="shared" si="5"/>
        <v>55</v>
      </c>
      <c r="N15">
        <v>6</v>
      </c>
      <c r="O15">
        <v>0</v>
      </c>
      <c r="P15">
        <v>3500</v>
      </c>
      <c r="Q15" t="s">
        <v>5</v>
      </c>
      <c r="T15">
        <v>20</v>
      </c>
      <c r="V15">
        <v>25</v>
      </c>
      <c r="W15">
        <f t="shared" si="9"/>
        <v>1680</v>
      </c>
      <c r="X15">
        <f t="shared" si="10"/>
        <v>210</v>
      </c>
      <c r="Y15" t="str">
        <f t="shared" si="11"/>
        <v>"1":1500,"2":1700,"3":1300,"4":1800,"5":1900,"6":3700,"7":2200,"8":2100,"9":2400,"10":5100,"11":2800,"12":3000,"13":3200,"14":3500</v>
      </c>
      <c r="Z15" t="str">
        <f t="shared" si="12"/>
        <v>,"2":20,"6":35,"10":25</v>
      </c>
      <c r="AA15" t="str">
        <f t="shared" si="13"/>
        <v>"14":3500</v>
      </c>
      <c r="AB15" t="str">
        <f t="shared" si="14"/>
        <v/>
      </c>
    </row>
    <row r="16" spans="1:30" x14ac:dyDescent="0.3">
      <c r="A16">
        <v>15</v>
      </c>
      <c r="B16">
        <f t="shared" si="2"/>
        <v>0</v>
      </c>
      <c r="C16">
        <f t="shared" si="0"/>
        <v>62</v>
      </c>
      <c r="G16">
        <v>36</v>
      </c>
      <c r="H16">
        <f t="shared" si="3"/>
        <v>6</v>
      </c>
      <c r="I16" t="s">
        <v>56</v>
      </c>
      <c r="J16" t="s">
        <v>57</v>
      </c>
      <c r="M16">
        <f t="shared" si="5"/>
        <v>62</v>
      </c>
      <c r="N16">
        <v>7</v>
      </c>
      <c r="O16">
        <v>0</v>
      </c>
      <c r="P16">
        <v>7900</v>
      </c>
      <c r="Q16" t="s">
        <v>3</v>
      </c>
      <c r="R16">
        <v>40</v>
      </c>
      <c r="W16">
        <f t="shared" si="9"/>
        <v>1680</v>
      </c>
      <c r="X16">
        <f t="shared" si="10"/>
        <v>210</v>
      </c>
      <c r="Y16" t="str">
        <f t="shared" si="11"/>
        <v>"1":1500,"2":1700,"3":1300,"4":1800,"5":1900,"6":3700,"7":2200,"8":2100,"9":2400,"10":5100,"11":2800,"12":3000,"13":3200,"14":3500,"15":7900</v>
      </c>
      <c r="Z16" t="str">
        <f t="shared" si="12"/>
        <v>,"2":20,"6":35,"10":25,"15":40</v>
      </c>
      <c r="AA16" t="str">
        <f t="shared" si="13"/>
        <v>"15":7900</v>
      </c>
      <c r="AB16" t="str">
        <f t="shared" si="14"/>
        <v>"15":40</v>
      </c>
    </row>
    <row r="17" spans="1:28" x14ac:dyDescent="0.3">
      <c r="A17">
        <v>16</v>
      </c>
      <c r="B17">
        <f t="shared" si="2"/>
        <v>0</v>
      </c>
      <c r="C17">
        <f t="shared" si="0"/>
        <v>66</v>
      </c>
      <c r="G17">
        <v>39</v>
      </c>
      <c r="H17">
        <f t="shared" si="3"/>
        <v>3</v>
      </c>
      <c r="I17" t="s">
        <v>58</v>
      </c>
      <c r="J17" t="s">
        <v>55</v>
      </c>
      <c r="L17" t="s">
        <v>59</v>
      </c>
      <c r="M17">
        <f t="shared" si="5"/>
        <v>66</v>
      </c>
      <c r="N17">
        <v>4</v>
      </c>
      <c r="O17">
        <v>0</v>
      </c>
      <c r="P17">
        <v>4600</v>
      </c>
      <c r="Q17" t="s">
        <v>5</v>
      </c>
      <c r="T17">
        <v>25</v>
      </c>
      <c r="V17">
        <v>25</v>
      </c>
      <c r="W17">
        <f t="shared" si="9"/>
        <v>1680</v>
      </c>
      <c r="X17">
        <f t="shared" si="10"/>
        <v>235</v>
      </c>
      <c r="Y17" t="str">
        <f t="shared" si="11"/>
        <v>"1":1500,"2":1700,"3":1300,"4":1800,"5":1900,"6":3700,"7":2200,"8":2100,"9":2400,"10":5100,"11":2800,"12":3000,"13":3200,"14":3500,"15":7900,"16":4600</v>
      </c>
      <c r="Z17" t="str">
        <f t="shared" si="12"/>
        <v>,"2":20,"6":35,"10":25,"15":40</v>
      </c>
      <c r="AA17" t="str">
        <f t="shared" si="13"/>
        <v>"16":4600</v>
      </c>
      <c r="AB17" t="str">
        <f t="shared" si="14"/>
        <v/>
      </c>
    </row>
    <row r="18" spans="1:28" x14ac:dyDescent="0.3">
      <c r="A18">
        <v>17</v>
      </c>
      <c r="B18">
        <f t="shared" si="2"/>
        <v>0</v>
      </c>
      <c r="C18">
        <f t="shared" si="0"/>
        <v>72</v>
      </c>
      <c r="G18">
        <v>48</v>
      </c>
      <c r="H18">
        <f t="shared" si="3"/>
        <v>9</v>
      </c>
      <c r="K18" t="s">
        <v>68</v>
      </c>
      <c r="L18" t="s">
        <v>67</v>
      </c>
      <c r="M18">
        <f t="shared" si="5"/>
        <v>72</v>
      </c>
      <c r="N18">
        <v>6</v>
      </c>
      <c r="O18">
        <v>0</v>
      </c>
      <c r="P18">
        <v>4900</v>
      </c>
      <c r="Q18" t="s">
        <v>8</v>
      </c>
      <c r="S18">
        <v>30</v>
      </c>
      <c r="U18">
        <v>340</v>
      </c>
      <c r="W18">
        <f t="shared" si="9"/>
        <v>2020</v>
      </c>
      <c r="X18">
        <f t="shared" si="10"/>
        <v>235</v>
      </c>
      <c r="Y18" t="str">
        <f t="shared" si="11"/>
        <v>"1":1500,"2":1700,"3":1300,"4":1800,"5":1900,"6":3700,"7":2200,"8":2100,"9":2400,"10":5100,"11":2800,"12":3000,"13":3200,"14":3500,"15":7900,"16":4600,"17":4900</v>
      </c>
      <c r="Z18" t="str">
        <f t="shared" si="12"/>
        <v>,"2":20,"6":35,"10":25,"15":40</v>
      </c>
      <c r="AA18" t="str">
        <f t="shared" si="13"/>
        <v>"17":4900</v>
      </c>
      <c r="AB18" t="str">
        <f t="shared" si="14"/>
        <v/>
      </c>
    </row>
    <row r="19" spans="1:28" x14ac:dyDescent="0.3">
      <c r="A19">
        <v>18</v>
      </c>
      <c r="B19">
        <f t="shared" si="2"/>
        <v>1</v>
      </c>
      <c r="C19" t="str">
        <f t="shared" si="0"/>
        <v/>
      </c>
      <c r="E19">
        <v>6</v>
      </c>
      <c r="F19">
        <v>5</v>
      </c>
      <c r="G19">
        <v>51</v>
      </c>
      <c r="H19">
        <f t="shared" si="3"/>
        <v>3</v>
      </c>
      <c r="I19" t="s">
        <v>73</v>
      </c>
      <c r="J19" t="s">
        <v>60</v>
      </c>
      <c r="L19" t="s">
        <v>61</v>
      </c>
      <c r="M19">
        <f t="shared" si="5"/>
        <v>77</v>
      </c>
      <c r="N19">
        <v>5</v>
      </c>
      <c r="O19">
        <v>0</v>
      </c>
      <c r="P19">
        <v>5400</v>
      </c>
      <c r="Q19" t="s">
        <v>5</v>
      </c>
      <c r="T19">
        <v>20</v>
      </c>
      <c r="V19">
        <v>25</v>
      </c>
      <c r="W19">
        <f t="shared" si="6"/>
        <v>2020</v>
      </c>
      <c r="X19">
        <f t="shared" si="4"/>
        <v>260</v>
      </c>
      <c r="Y19" t="str">
        <f t="shared" si="7"/>
        <v>"1":1500,"2":1700,"3":1300,"4":1800,"5":1900,"6":3700,"7":2200,"8":2100,"9":2400,"10":5100,"11":2800,"12":3000,"13":3200,"14":3500,"15":7900,"16":4600,"17":4900,"18":5400</v>
      </c>
      <c r="Z19" t="str">
        <f t="shared" si="8"/>
        <v>,"2":20,"6":35,"10":25,"15":40</v>
      </c>
      <c r="AA19" t="str">
        <f t="shared" ref="AA19:AA50" si="15">""""&amp;$A19&amp;""""&amp;""&amp;":"&amp;P19</f>
        <v>"18":5400</v>
      </c>
      <c r="AB19" t="str">
        <f t="shared" si="1"/>
        <v/>
      </c>
    </row>
    <row r="20" spans="1:28" x14ac:dyDescent="0.3">
      <c r="A20">
        <v>19</v>
      </c>
      <c r="B20">
        <f t="shared" si="2"/>
        <v>0</v>
      </c>
      <c r="C20">
        <f t="shared" si="0"/>
        <v>81</v>
      </c>
      <c r="G20">
        <v>54</v>
      </c>
      <c r="H20">
        <f t="shared" si="3"/>
        <v>3</v>
      </c>
      <c r="I20" t="s">
        <v>75</v>
      </c>
      <c r="J20" t="s">
        <v>74</v>
      </c>
      <c r="M20">
        <f t="shared" si="5"/>
        <v>81</v>
      </c>
      <c r="N20">
        <v>4</v>
      </c>
      <c r="O20">
        <v>0</v>
      </c>
      <c r="P20">
        <v>5800</v>
      </c>
      <c r="Q20" t="s">
        <v>9</v>
      </c>
      <c r="S20">
        <v>20</v>
      </c>
      <c r="T20">
        <v>15</v>
      </c>
      <c r="U20">
        <v>240</v>
      </c>
      <c r="V20">
        <v>35</v>
      </c>
      <c r="W20">
        <f t="shared" si="6"/>
        <v>2260</v>
      </c>
      <c r="X20">
        <f t="shared" si="4"/>
        <v>295</v>
      </c>
      <c r="Y20" t="str">
        <f t="shared" si="7"/>
        <v>"1":1500,"2":1700,"3":1300,"4":1800,"5":1900,"6":3700,"7":2200,"8":2100,"9":2400,"10":5100,"11":2800,"12":3000,"13":3200,"14":3500,"15":7900,"16":4600,"17":4900,"18":5400,"19":5800</v>
      </c>
      <c r="Z20" t="str">
        <f t="shared" si="8"/>
        <v>,"2":20,"6":35,"10":25,"15":40</v>
      </c>
      <c r="AA20" t="str">
        <f t="shared" si="15"/>
        <v>"19":5800</v>
      </c>
      <c r="AB20" t="str">
        <f t="shared" si="1"/>
        <v/>
      </c>
    </row>
    <row r="21" spans="1:28" x14ac:dyDescent="0.3">
      <c r="A21">
        <v>20</v>
      </c>
      <c r="B21">
        <f t="shared" si="2"/>
        <v>1</v>
      </c>
      <c r="C21" t="str">
        <f t="shared" si="0"/>
        <v/>
      </c>
      <c r="E21">
        <v>10</v>
      </c>
      <c r="F21">
        <v>5</v>
      </c>
      <c r="G21">
        <v>59</v>
      </c>
      <c r="H21">
        <f t="shared" si="3"/>
        <v>5</v>
      </c>
      <c r="I21" t="s">
        <v>77</v>
      </c>
      <c r="J21" t="s">
        <v>76</v>
      </c>
      <c r="L21" t="s">
        <v>78</v>
      </c>
      <c r="M21">
        <f t="shared" si="5"/>
        <v>87</v>
      </c>
      <c r="N21">
        <v>6</v>
      </c>
      <c r="O21">
        <v>0</v>
      </c>
      <c r="P21">
        <v>12500</v>
      </c>
      <c r="Q21" t="s">
        <v>3</v>
      </c>
      <c r="R21">
        <v>30</v>
      </c>
      <c r="W21">
        <f t="shared" ref="W21:W77" si="16">W20+U21</f>
        <v>2260</v>
      </c>
      <c r="X21">
        <f t="shared" ref="X21:X77" si="17">X20+V21</f>
        <v>295</v>
      </c>
      <c r="Y21" t="str">
        <f t="shared" ref="Y21:Y77" si="18">Y20&amp;","&amp;AA21</f>
        <v>"1":1500,"2":1700,"3":1300,"4":1800,"5":1900,"6":3700,"7":2200,"8":2100,"9":2400,"10":5100,"11":2800,"12":3000,"13":3200,"14":3500,"15":7900,"16":4600,"17":4900,"18":5400,"19":5800,"20":12500</v>
      </c>
      <c r="Z21" t="str">
        <f t="shared" ref="Z21:Z77" si="19">Z20&amp;IF(LEN(AB21)=0,"",","&amp;AB21)</f>
        <v>,"2":20,"6":35,"10":25,"15":40,"20":30</v>
      </c>
      <c r="AA21" t="str">
        <f t="shared" si="15"/>
        <v>"20":12500</v>
      </c>
      <c r="AB21" t="str">
        <f t="shared" ref="AB21:AB77" si="20">IF(ISBLANK(R21),"",""""&amp;$A21&amp;""""&amp;""&amp;":"&amp;R21)</f>
        <v>"20":30</v>
      </c>
    </row>
    <row r="22" spans="1:28" x14ac:dyDescent="0.3">
      <c r="A22">
        <v>21</v>
      </c>
      <c r="B22">
        <f t="shared" si="2"/>
        <v>0</v>
      </c>
      <c r="C22">
        <f t="shared" si="0"/>
        <v>92</v>
      </c>
      <c r="G22">
        <v>64</v>
      </c>
      <c r="H22">
        <f t="shared" si="3"/>
        <v>5</v>
      </c>
      <c r="I22" t="s">
        <v>79</v>
      </c>
      <c r="J22" t="s">
        <v>76</v>
      </c>
      <c r="M22">
        <f t="shared" si="5"/>
        <v>92</v>
      </c>
      <c r="N22">
        <v>5</v>
      </c>
      <c r="O22">
        <v>0</v>
      </c>
      <c r="P22">
        <v>6600</v>
      </c>
      <c r="Q22" t="s">
        <v>22</v>
      </c>
      <c r="S22">
        <v>25</v>
      </c>
      <c r="T22">
        <v>15</v>
      </c>
      <c r="U22">
        <v>250</v>
      </c>
      <c r="V22">
        <v>40</v>
      </c>
      <c r="W22">
        <f t="shared" si="16"/>
        <v>2510</v>
      </c>
      <c r="X22">
        <f t="shared" si="17"/>
        <v>335</v>
      </c>
      <c r="Y22" t="str">
        <f t="shared" si="18"/>
        <v>"1":1500,"2":1700,"3":1300,"4":1800,"5":1900,"6":3700,"7":2200,"8":2100,"9":2400,"10":5100,"11":2800,"12":3000,"13":3200,"14":3500,"15":7900,"16":4600,"17":4900,"18":5400,"19":5800,"20":12500,"21":6600</v>
      </c>
      <c r="Z22" t="str">
        <f t="shared" si="19"/>
        <v>,"2":20,"6":35,"10":25,"15":40,"20":30</v>
      </c>
      <c r="AA22" t="str">
        <f t="shared" si="15"/>
        <v>"21":6600</v>
      </c>
      <c r="AB22" t="str">
        <f t="shared" si="20"/>
        <v/>
      </c>
    </row>
    <row r="23" spans="1:28" x14ac:dyDescent="0.3">
      <c r="A23">
        <v>22</v>
      </c>
      <c r="B23">
        <f t="shared" si="2"/>
        <v>0</v>
      </c>
      <c r="C23">
        <f t="shared" si="0"/>
        <v>99</v>
      </c>
      <c r="G23">
        <v>73</v>
      </c>
      <c r="H23">
        <f t="shared" si="3"/>
        <v>9</v>
      </c>
      <c r="I23" t="s">
        <v>80</v>
      </c>
      <c r="J23" t="s">
        <v>76</v>
      </c>
      <c r="K23" t="s">
        <v>69</v>
      </c>
      <c r="L23" t="s">
        <v>81</v>
      </c>
      <c r="M23">
        <f t="shared" si="5"/>
        <v>99</v>
      </c>
      <c r="N23">
        <v>7</v>
      </c>
      <c r="O23">
        <v>0</v>
      </c>
      <c r="P23">
        <v>7000</v>
      </c>
      <c r="Q23" t="s">
        <v>21</v>
      </c>
      <c r="S23">
        <v>30</v>
      </c>
      <c r="U23">
        <v>240</v>
      </c>
      <c r="W23">
        <f t="shared" si="16"/>
        <v>2750</v>
      </c>
      <c r="X23">
        <f t="shared" si="17"/>
        <v>335</v>
      </c>
      <c r="Y23" t="str">
        <f t="shared" si="18"/>
        <v>"1":1500,"2":1700,"3":1300,"4":1800,"5":1900,"6":3700,"7":2200,"8":2100,"9":2400,"10":5100,"11":2800,"12":3000,"13":3200,"14":3500,"15":7900,"16":4600,"17":4900,"18":5400,"19":5800,"20":12500,"21":6600,"22":7000</v>
      </c>
      <c r="Z23" t="str">
        <f t="shared" si="19"/>
        <v>,"2":20,"6":35,"10":25,"15":40,"20":30</v>
      </c>
      <c r="AA23" t="str">
        <f t="shared" si="15"/>
        <v>"22":7000</v>
      </c>
      <c r="AB23" t="str">
        <f t="shared" si="20"/>
        <v/>
      </c>
    </row>
    <row r="24" spans="1:28" x14ac:dyDescent="0.3">
      <c r="A24">
        <v>23</v>
      </c>
      <c r="B24">
        <f t="shared" si="2"/>
        <v>0</v>
      </c>
      <c r="C24">
        <f t="shared" si="0"/>
        <v>104</v>
      </c>
      <c r="G24">
        <v>80</v>
      </c>
      <c r="H24">
        <f t="shared" si="3"/>
        <v>7</v>
      </c>
      <c r="I24" t="s">
        <v>82</v>
      </c>
      <c r="J24" t="s">
        <v>60</v>
      </c>
      <c r="L24" t="s">
        <v>83</v>
      </c>
      <c r="M24">
        <f t="shared" si="5"/>
        <v>104</v>
      </c>
      <c r="N24">
        <v>5</v>
      </c>
      <c r="O24">
        <v>0</v>
      </c>
      <c r="P24">
        <v>6800</v>
      </c>
      <c r="Q24" t="s">
        <v>23</v>
      </c>
      <c r="T24">
        <v>20</v>
      </c>
      <c r="V24">
        <v>45</v>
      </c>
      <c r="W24">
        <f t="shared" si="16"/>
        <v>2750</v>
      </c>
      <c r="X24">
        <f t="shared" si="17"/>
        <v>380</v>
      </c>
      <c r="Y24" t="str">
        <f t="shared" si="18"/>
        <v>"1":1500,"2":1700,"3":1300,"4":1800,"5":1900,"6":3700,"7":2200,"8":2100,"9":2400,"10":5100,"11":2800,"12":3000,"13":3200,"14":3500,"15":7900,"16":4600,"17":4900,"18":5400,"19":5800,"20":12500,"21":6600,"22":7000,"23":6800</v>
      </c>
      <c r="Z24" t="str">
        <f t="shared" si="19"/>
        <v>,"2":20,"6":35,"10":25,"15":40,"20":30</v>
      </c>
      <c r="AA24" t="str">
        <f t="shared" si="15"/>
        <v>"23":6800</v>
      </c>
      <c r="AB24" t="str">
        <f t="shared" si="20"/>
        <v/>
      </c>
    </row>
    <row r="25" spans="1:28" x14ac:dyDescent="0.3">
      <c r="A25">
        <v>24</v>
      </c>
      <c r="B25">
        <f t="shared" si="2"/>
        <v>0</v>
      </c>
      <c r="C25">
        <f t="shared" si="0"/>
        <v>112</v>
      </c>
      <c r="G25">
        <v>88</v>
      </c>
      <c r="H25">
        <f t="shared" si="3"/>
        <v>8</v>
      </c>
      <c r="I25" t="s">
        <v>84</v>
      </c>
      <c r="J25" t="s">
        <v>76</v>
      </c>
      <c r="M25">
        <f t="shared" si="5"/>
        <v>112</v>
      </c>
      <c r="N25">
        <v>8</v>
      </c>
      <c r="O25">
        <v>0</v>
      </c>
      <c r="P25">
        <v>7500</v>
      </c>
      <c r="Q25" t="s">
        <v>26</v>
      </c>
      <c r="S25">
        <v>35</v>
      </c>
      <c r="U25">
        <v>230</v>
      </c>
      <c r="W25">
        <f t="shared" si="16"/>
        <v>2980</v>
      </c>
      <c r="X25">
        <f t="shared" si="17"/>
        <v>380</v>
      </c>
      <c r="Y2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</v>
      </c>
      <c r="Z25" t="str">
        <f t="shared" si="19"/>
        <v>,"2":20,"6":35,"10":25,"15":40,"20":30</v>
      </c>
      <c r="AA25" t="str">
        <f t="shared" si="15"/>
        <v>"24":7500</v>
      </c>
      <c r="AB25" t="str">
        <f t="shared" si="20"/>
        <v/>
      </c>
    </row>
    <row r="26" spans="1:28" x14ac:dyDescent="0.3">
      <c r="A26">
        <v>25</v>
      </c>
      <c r="B26">
        <f t="shared" si="2"/>
        <v>1</v>
      </c>
      <c r="C26" t="str">
        <f t="shared" si="0"/>
        <v/>
      </c>
      <c r="E26">
        <v>8</v>
      </c>
      <c r="F26">
        <v>6</v>
      </c>
      <c r="G26">
        <v>94</v>
      </c>
      <c r="H26">
        <f t="shared" si="3"/>
        <v>6</v>
      </c>
      <c r="I26" t="s">
        <v>86</v>
      </c>
      <c r="J26" t="s">
        <v>85</v>
      </c>
      <c r="L26" t="s">
        <v>87</v>
      </c>
      <c r="M26">
        <f t="shared" si="5"/>
        <v>118</v>
      </c>
      <c r="N26">
        <v>6</v>
      </c>
      <c r="O26">
        <v>0</v>
      </c>
      <c r="P26">
        <v>19500</v>
      </c>
      <c r="Q26" t="s">
        <v>27</v>
      </c>
      <c r="R26">
        <v>35</v>
      </c>
      <c r="W26">
        <f t="shared" si="16"/>
        <v>2980</v>
      </c>
      <c r="X26">
        <f t="shared" si="17"/>
        <v>380</v>
      </c>
      <c r="Y2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</v>
      </c>
      <c r="Z26" t="str">
        <f t="shared" si="19"/>
        <v>,"2":20,"6":35,"10":25,"15":40,"20":30,"25":35</v>
      </c>
      <c r="AA26" t="str">
        <f t="shared" si="15"/>
        <v>"25":19500</v>
      </c>
      <c r="AB26" t="str">
        <f t="shared" si="20"/>
        <v>"25":35</v>
      </c>
    </row>
    <row r="27" spans="1:28" x14ac:dyDescent="0.3">
      <c r="A27">
        <v>26</v>
      </c>
      <c r="B27">
        <f t="shared" si="2"/>
        <v>0</v>
      </c>
      <c r="C27">
        <f t="shared" si="0"/>
        <v>122</v>
      </c>
      <c r="G27">
        <v>102</v>
      </c>
      <c r="H27">
        <f t="shared" si="3"/>
        <v>8</v>
      </c>
      <c r="I27" t="s">
        <v>89</v>
      </c>
      <c r="J27" t="s">
        <v>62</v>
      </c>
      <c r="L27" t="s">
        <v>64</v>
      </c>
      <c r="M27">
        <f t="shared" si="5"/>
        <v>122</v>
      </c>
      <c r="N27">
        <v>4</v>
      </c>
      <c r="O27">
        <v>0</v>
      </c>
      <c r="P27">
        <v>9000</v>
      </c>
      <c r="Q27" t="s">
        <v>26</v>
      </c>
      <c r="S27">
        <v>30</v>
      </c>
      <c r="U27">
        <v>280</v>
      </c>
      <c r="W27">
        <f t="shared" si="16"/>
        <v>3260</v>
      </c>
      <c r="X27">
        <f t="shared" si="17"/>
        <v>380</v>
      </c>
      <c r="Y2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</v>
      </c>
      <c r="Z27" t="str">
        <f t="shared" si="19"/>
        <v>,"2":20,"6":35,"10":25,"15":40,"20":30,"25":35</v>
      </c>
      <c r="AA27" t="str">
        <f t="shared" si="15"/>
        <v>"26":9000</v>
      </c>
      <c r="AB27" t="str">
        <f t="shared" si="20"/>
        <v/>
      </c>
    </row>
    <row r="28" spans="1:28" x14ac:dyDescent="0.3">
      <c r="A28">
        <v>27</v>
      </c>
      <c r="B28">
        <f t="shared" si="2"/>
        <v>1</v>
      </c>
      <c r="C28" t="str">
        <f t="shared" si="0"/>
        <v/>
      </c>
      <c r="E28">
        <v>14</v>
      </c>
      <c r="F28">
        <v>6</v>
      </c>
      <c r="G28">
        <v>106</v>
      </c>
      <c r="H28">
        <f t="shared" si="3"/>
        <v>4</v>
      </c>
      <c r="I28" t="s">
        <v>91</v>
      </c>
      <c r="J28" t="s">
        <v>90</v>
      </c>
      <c r="M28">
        <f t="shared" si="5"/>
        <v>131</v>
      </c>
      <c r="N28">
        <v>9</v>
      </c>
      <c r="O28">
        <v>0</v>
      </c>
      <c r="P28">
        <v>9400</v>
      </c>
      <c r="Q28" t="s">
        <v>25</v>
      </c>
      <c r="T28">
        <v>25</v>
      </c>
      <c r="V28">
        <v>45</v>
      </c>
      <c r="W28">
        <f t="shared" si="16"/>
        <v>3260</v>
      </c>
      <c r="X28">
        <f t="shared" si="17"/>
        <v>425</v>
      </c>
      <c r="Y2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</v>
      </c>
      <c r="Z28" t="str">
        <f t="shared" si="19"/>
        <v>,"2":20,"6":35,"10":25,"15":40,"20":30,"25":35</v>
      </c>
      <c r="AA28" t="str">
        <f t="shared" si="15"/>
        <v>"27":9400</v>
      </c>
      <c r="AB28" t="str">
        <f t="shared" si="20"/>
        <v/>
      </c>
    </row>
    <row r="29" spans="1:28" x14ac:dyDescent="0.3">
      <c r="A29">
        <v>28</v>
      </c>
      <c r="B29">
        <f t="shared" si="2"/>
        <v>0</v>
      </c>
      <c r="C29">
        <f t="shared" si="0"/>
        <v>135</v>
      </c>
      <c r="G29">
        <v>114</v>
      </c>
      <c r="H29">
        <f t="shared" si="3"/>
        <v>8</v>
      </c>
      <c r="I29" t="s">
        <v>92</v>
      </c>
      <c r="J29" t="s">
        <v>90</v>
      </c>
      <c r="L29" t="s">
        <v>88</v>
      </c>
      <c r="M29">
        <f t="shared" si="5"/>
        <v>135</v>
      </c>
      <c r="N29">
        <v>4</v>
      </c>
      <c r="O29">
        <v>0</v>
      </c>
      <c r="P29">
        <v>24000</v>
      </c>
      <c r="Q29" t="s">
        <v>3</v>
      </c>
      <c r="R29">
        <v>20</v>
      </c>
      <c r="W29">
        <f t="shared" si="16"/>
        <v>3260</v>
      </c>
      <c r="X29">
        <f t="shared" si="17"/>
        <v>425</v>
      </c>
      <c r="Y2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</v>
      </c>
      <c r="Z29" t="str">
        <f t="shared" si="19"/>
        <v>,"2":20,"6":35,"10":25,"15":40,"20":30,"25":35,"28":20</v>
      </c>
      <c r="AA29" t="str">
        <f t="shared" si="15"/>
        <v>"28":24000</v>
      </c>
      <c r="AB29" t="str">
        <f t="shared" si="20"/>
        <v>"28":20</v>
      </c>
    </row>
    <row r="30" spans="1:28" x14ac:dyDescent="0.3">
      <c r="A30">
        <v>29</v>
      </c>
      <c r="B30">
        <f t="shared" si="2"/>
        <v>0</v>
      </c>
      <c r="C30">
        <f t="shared" si="0"/>
        <v>142</v>
      </c>
      <c r="G30">
        <v>123</v>
      </c>
      <c r="H30">
        <f t="shared" si="3"/>
        <v>9</v>
      </c>
      <c r="I30" t="s">
        <v>93</v>
      </c>
      <c r="J30" t="s">
        <v>63</v>
      </c>
      <c r="L30" t="s">
        <v>88</v>
      </c>
      <c r="M30">
        <f t="shared" si="5"/>
        <v>142</v>
      </c>
      <c r="N30">
        <v>7</v>
      </c>
      <c r="O30">
        <v>0</v>
      </c>
      <c r="P30">
        <v>10200</v>
      </c>
      <c r="Q30" t="s">
        <v>8</v>
      </c>
      <c r="S30">
        <v>25</v>
      </c>
      <c r="U30">
        <v>380</v>
      </c>
      <c r="W30">
        <f t="shared" si="16"/>
        <v>3640</v>
      </c>
      <c r="X30">
        <f t="shared" si="17"/>
        <v>425</v>
      </c>
      <c r="Y3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</v>
      </c>
      <c r="Z30" t="str">
        <f t="shared" si="19"/>
        <v>,"2":20,"6":35,"10":25,"15":40,"20":30,"25":35,"28":20</v>
      </c>
      <c r="AA30" t="str">
        <f t="shared" si="15"/>
        <v>"29":10200</v>
      </c>
      <c r="AB30" t="str">
        <f t="shared" si="20"/>
        <v/>
      </c>
    </row>
    <row r="31" spans="1:28" x14ac:dyDescent="0.3">
      <c r="A31">
        <v>30</v>
      </c>
      <c r="B31">
        <f t="shared" si="2"/>
        <v>0</v>
      </c>
      <c r="C31">
        <f t="shared" si="0"/>
        <v>147</v>
      </c>
      <c r="G31">
        <v>129</v>
      </c>
      <c r="H31">
        <f t="shared" si="3"/>
        <v>6</v>
      </c>
      <c r="I31" t="s">
        <v>65</v>
      </c>
      <c r="J31" t="s">
        <v>62</v>
      </c>
      <c r="L31" t="s">
        <v>94</v>
      </c>
      <c r="M31">
        <f t="shared" si="5"/>
        <v>147</v>
      </c>
      <c r="N31">
        <v>5</v>
      </c>
      <c r="O31">
        <v>0</v>
      </c>
      <c r="P31">
        <f t="shared" ref="P31" si="21">P30+200</f>
        <v>10400</v>
      </c>
      <c r="Q31" t="s">
        <v>9</v>
      </c>
      <c r="S31">
        <v>20</v>
      </c>
      <c r="T31">
        <v>15</v>
      </c>
      <c r="U31">
        <v>450</v>
      </c>
      <c r="V31">
        <v>50</v>
      </c>
      <c r="W31">
        <f t="shared" si="16"/>
        <v>4090</v>
      </c>
      <c r="X31">
        <f t="shared" si="17"/>
        <v>475</v>
      </c>
      <c r="Y3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</v>
      </c>
      <c r="Z31" t="str">
        <f t="shared" si="19"/>
        <v>,"2":20,"6":35,"10":25,"15":40,"20":30,"25":35,"28":20</v>
      </c>
      <c r="AA31" t="str">
        <f t="shared" si="15"/>
        <v>"30":10400</v>
      </c>
      <c r="AB31" t="str">
        <f t="shared" si="20"/>
        <v/>
      </c>
    </row>
    <row r="32" spans="1:28" x14ac:dyDescent="0.3">
      <c r="A32">
        <v>31</v>
      </c>
      <c r="B32">
        <f t="shared" si="2"/>
        <v>0</v>
      </c>
      <c r="C32">
        <f t="shared" si="0"/>
        <v>154</v>
      </c>
      <c r="G32">
        <v>138</v>
      </c>
      <c r="H32">
        <f t="shared" si="3"/>
        <v>9</v>
      </c>
      <c r="I32" t="s">
        <v>96</v>
      </c>
      <c r="J32" t="s">
        <v>95</v>
      </c>
      <c r="M32">
        <f t="shared" si="5"/>
        <v>154</v>
      </c>
      <c r="N32">
        <v>7</v>
      </c>
      <c r="O32">
        <v>0</v>
      </c>
      <c r="P32">
        <v>10800</v>
      </c>
      <c r="Q32" t="s">
        <v>25</v>
      </c>
      <c r="T32">
        <v>20</v>
      </c>
      <c r="V32">
        <v>50</v>
      </c>
      <c r="W32">
        <f t="shared" si="16"/>
        <v>4090</v>
      </c>
      <c r="X32">
        <f t="shared" si="17"/>
        <v>525</v>
      </c>
      <c r="Y3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</v>
      </c>
      <c r="Z32" t="str">
        <f t="shared" si="19"/>
        <v>,"2":20,"6":35,"10":25,"15":40,"20":30,"25":35,"28":20</v>
      </c>
      <c r="AA32" t="str">
        <f t="shared" si="15"/>
        <v>"31":10800</v>
      </c>
      <c r="AB32" t="str">
        <f t="shared" si="20"/>
        <v/>
      </c>
    </row>
    <row r="33" spans="1:28" x14ac:dyDescent="0.3">
      <c r="A33">
        <v>32</v>
      </c>
      <c r="B33">
        <f t="shared" si="2"/>
        <v>1</v>
      </c>
      <c r="C33" t="str">
        <f t="shared" si="0"/>
        <v/>
      </c>
      <c r="E33">
        <v>10</v>
      </c>
      <c r="F33">
        <v>7</v>
      </c>
      <c r="G33">
        <v>145</v>
      </c>
      <c r="H33">
        <f t="shared" si="3"/>
        <v>7</v>
      </c>
      <c r="I33" t="s">
        <v>97</v>
      </c>
      <c r="J33" t="s">
        <v>63</v>
      </c>
      <c r="M33">
        <f t="shared" si="5"/>
        <v>159</v>
      </c>
      <c r="N33">
        <v>5</v>
      </c>
      <c r="O33">
        <v>0</v>
      </c>
      <c r="P33">
        <v>11000</v>
      </c>
      <c r="Q33" t="s">
        <v>21</v>
      </c>
      <c r="S33">
        <v>30</v>
      </c>
      <c r="U33">
        <v>610</v>
      </c>
      <c r="W33">
        <f t="shared" si="16"/>
        <v>4700</v>
      </c>
      <c r="X33">
        <f t="shared" si="17"/>
        <v>525</v>
      </c>
      <c r="Y3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</v>
      </c>
      <c r="Z33" t="str">
        <f t="shared" si="19"/>
        <v>,"2":20,"6":35,"10":25,"15":40,"20":30,"25":35,"28":20</v>
      </c>
      <c r="AA33" t="str">
        <f t="shared" si="15"/>
        <v>"32":11000</v>
      </c>
      <c r="AB33" t="str">
        <f t="shared" si="20"/>
        <v/>
      </c>
    </row>
    <row r="34" spans="1:28" x14ac:dyDescent="0.3">
      <c r="A34">
        <v>33</v>
      </c>
      <c r="B34">
        <f t="shared" si="2"/>
        <v>0</v>
      </c>
      <c r="C34">
        <f t="shared" ref="C34:C65" si="22">IF(NOT(ISBLANK(D34)),D34,
IF(ISBLANK(E34),M34,""))</f>
        <v>164</v>
      </c>
      <c r="G34">
        <v>154</v>
      </c>
      <c r="H34">
        <f t="shared" si="3"/>
        <v>9</v>
      </c>
      <c r="I34" t="s">
        <v>99</v>
      </c>
      <c r="J34" t="s">
        <v>98</v>
      </c>
      <c r="M34">
        <f t="shared" si="5"/>
        <v>164</v>
      </c>
      <c r="N34">
        <v>5</v>
      </c>
      <c r="O34">
        <v>0</v>
      </c>
      <c r="P34">
        <v>11200</v>
      </c>
      <c r="Q34" t="s">
        <v>25</v>
      </c>
      <c r="T34">
        <v>20</v>
      </c>
      <c r="V34">
        <v>60</v>
      </c>
      <c r="W34">
        <f t="shared" si="16"/>
        <v>4700</v>
      </c>
      <c r="X34">
        <f t="shared" si="17"/>
        <v>585</v>
      </c>
      <c r="Y3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</v>
      </c>
      <c r="Z34" t="str">
        <f t="shared" si="19"/>
        <v>,"2":20,"6":35,"10":25,"15":40,"20":30,"25":35,"28":20</v>
      </c>
      <c r="AA34" t="str">
        <f t="shared" si="15"/>
        <v>"33":11200</v>
      </c>
      <c r="AB34" t="str">
        <f t="shared" si="20"/>
        <v/>
      </c>
    </row>
    <row r="35" spans="1:28" x14ac:dyDescent="0.3">
      <c r="A35">
        <v>34</v>
      </c>
      <c r="B35">
        <f t="shared" si="2"/>
        <v>1</v>
      </c>
      <c r="C35" t="str">
        <f t="shared" si="22"/>
        <v/>
      </c>
      <c r="E35">
        <v>17</v>
      </c>
      <c r="F35">
        <v>7</v>
      </c>
      <c r="G35">
        <v>166</v>
      </c>
      <c r="H35">
        <f t="shared" si="3"/>
        <v>12</v>
      </c>
      <c r="I35" t="s">
        <v>101</v>
      </c>
      <c r="J35" t="s">
        <v>100</v>
      </c>
      <c r="K35" t="s">
        <v>102</v>
      </c>
      <c r="L35" t="s">
        <v>103</v>
      </c>
      <c r="M35">
        <f t="shared" si="5"/>
        <v>173</v>
      </c>
      <c r="N35">
        <v>9</v>
      </c>
      <c r="O35">
        <v>0</v>
      </c>
      <c r="P35">
        <v>28000</v>
      </c>
      <c r="Q35" t="s">
        <v>27</v>
      </c>
      <c r="R35">
        <v>40</v>
      </c>
      <c r="W35">
        <f t="shared" si="16"/>
        <v>4700</v>
      </c>
      <c r="X35">
        <f t="shared" si="17"/>
        <v>585</v>
      </c>
      <c r="Y3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</v>
      </c>
      <c r="Z35" t="str">
        <f t="shared" si="19"/>
        <v>,"2":20,"6":35,"10":25,"15":40,"20":30,"25":35,"28":20,"34":40</v>
      </c>
      <c r="AA35" t="str">
        <f t="shared" si="15"/>
        <v>"34":28000</v>
      </c>
      <c r="AB35" t="str">
        <f t="shared" si="20"/>
        <v>"34":40</v>
      </c>
    </row>
    <row r="36" spans="1:28" x14ac:dyDescent="0.3">
      <c r="A36">
        <v>35</v>
      </c>
      <c r="B36">
        <f t="shared" si="2"/>
        <v>0</v>
      </c>
      <c r="C36">
        <f t="shared" si="22"/>
        <v>181</v>
      </c>
      <c r="G36">
        <v>178</v>
      </c>
      <c r="H36">
        <f t="shared" si="3"/>
        <v>12</v>
      </c>
      <c r="I36" t="s">
        <v>104</v>
      </c>
      <c r="J36" t="s">
        <v>98</v>
      </c>
      <c r="L36" t="s">
        <v>105</v>
      </c>
      <c r="M36">
        <f t="shared" si="5"/>
        <v>181</v>
      </c>
      <c r="N36">
        <v>8</v>
      </c>
      <c r="O36">
        <v>0</v>
      </c>
      <c r="P36">
        <v>13500</v>
      </c>
      <c r="Q36" t="s">
        <v>26</v>
      </c>
      <c r="S36">
        <v>35</v>
      </c>
      <c r="U36">
        <v>700</v>
      </c>
      <c r="W36">
        <f t="shared" si="16"/>
        <v>5400</v>
      </c>
      <c r="X36">
        <f t="shared" si="17"/>
        <v>585</v>
      </c>
      <c r="Y3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</v>
      </c>
      <c r="Z36" t="str">
        <f t="shared" si="19"/>
        <v>,"2":20,"6":35,"10":25,"15":40,"20":30,"25":35,"28":20,"34":40</v>
      </c>
      <c r="AA36" t="str">
        <f t="shared" si="15"/>
        <v>"35":13500</v>
      </c>
      <c r="AB36" t="str">
        <f t="shared" si="20"/>
        <v/>
      </c>
    </row>
    <row r="37" spans="1:28" x14ac:dyDescent="0.3">
      <c r="A37">
        <v>36</v>
      </c>
      <c r="B37">
        <f t="shared" si="2"/>
        <v>0</v>
      </c>
      <c r="C37">
        <f t="shared" si="22"/>
        <v>190</v>
      </c>
      <c r="G37">
        <v>192</v>
      </c>
      <c r="H37">
        <f t="shared" si="3"/>
        <v>14</v>
      </c>
      <c r="I37" t="s">
        <v>106</v>
      </c>
      <c r="J37" t="s">
        <v>107</v>
      </c>
      <c r="M37">
        <f t="shared" si="5"/>
        <v>190</v>
      </c>
      <c r="N37">
        <v>9</v>
      </c>
      <c r="O37">
        <v>0</v>
      </c>
      <c r="P37">
        <v>13800</v>
      </c>
      <c r="Q37" t="s">
        <v>25</v>
      </c>
      <c r="T37">
        <v>25</v>
      </c>
      <c r="V37">
        <v>80</v>
      </c>
      <c r="W37">
        <f t="shared" si="16"/>
        <v>5400</v>
      </c>
      <c r="X37">
        <f t="shared" si="17"/>
        <v>665</v>
      </c>
      <c r="Y3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</v>
      </c>
      <c r="Z37" t="str">
        <f t="shared" si="19"/>
        <v>,"2":20,"6":35,"10":25,"15":40,"20":30,"25":35,"28":20,"34":40</v>
      </c>
      <c r="AA37" t="str">
        <f t="shared" si="15"/>
        <v>"36":13800</v>
      </c>
      <c r="AB37" t="str">
        <f t="shared" si="20"/>
        <v/>
      </c>
    </row>
    <row r="38" spans="1:28" x14ac:dyDescent="0.3">
      <c r="A38">
        <v>37</v>
      </c>
      <c r="B38">
        <f t="shared" si="2"/>
        <v>0</v>
      </c>
      <c r="C38">
        <f t="shared" si="22"/>
        <v>196</v>
      </c>
      <c r="G38">
        <v>202</v>
      </c>
      <c r="H38">
        <f t="shared" si="3"/>
        <v>10</v>
      </c>
      <c r="I38" t="s">
        <v>109</v>
      </c>
      <c r="J38" t="s">
        <v>108</v>
      </c>
      <c r="K38" t="s">
        <v>110</v>
      </c>
      <c r="L38" t="s">
        <v>111</v>
      </c>
      <c r="M38">
        <f t="shared" si="5"/>
        <v>196</v>
      </c>
      <c r="N38">
        <v>6</v>
      </c>
      <c r="O38">
        <v>0</v>
      </c>
      <c r="P38">
        <v>13200</v>
      </c>
      <c r="Q38" t="s">
        <v>26</v>
      </c>
      <c r="S38">
        <v>30</v>
      </c>
      <c r="U38">
        <v>750</v>
      </c>
      <c r="W38">
        <f t="shared" si="16"/>
        <v>6150</v>
      </c>
      <c r="X38">
        <f t="shared" si="17"/>
        <v>665</v>
      </c>
      <c r="Y3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</v>
      </c>
      <c r="Z38" t="str">
        <f t="shared" si="19"/>
        <v>,"2":20,"6":35,"10":25,"15":40,"20":30,"25":35,"28":20,"34":40</v>
      </c>
      <c r="AA38" t="str">
        <f t="shared" si="15"/>
        <v>"37":13200</v>
      </c>
      <c r="AB38" t="str">
        <f t="shared" si="20"/>
        <v/>
      </c>
    </row>
    <row r="39" spans="1:28" x14ac:dyDescent="0.3">
      <c r="A39">
        <v>38</v>
      </c>
      <c r="B39">
        <f t="shared" si="2"/>
        <v>0</v>
      </c>
      <c r="C39">
        <f t="shared" si="22"/>
        <v>201</v>
      </c>
      <c r="G39">
        <v>210</v>
      </c>
      <c r="H39">
        <f t="shared" si="3"/>
        <v>8</v>
      </c>
      <c r="I39" t="s">
        <v>113</v>
      </c>
      <c r="J39" t="s">
        <v>112</v>
      </c>
      <c r="M39">
        <f t="shared" si="5"/>
        <v>201</v>
      </c>
      <c r="N39">
        <v>5</v>
      </c>
      <c r="O39">
        <v>0</v>
      </c>
      <c r="P39">
        <v>13600</v>
      </c>
      <c r="Q39" t="s">
        <v>38</v>
      </c>
      <c r="S39">
        <v>20</v>
      </c>
      <c r="T39">
        <v>15</v>
      </c>
      <c r="U39">
        <v>600</v>
      </c>
      <c r="V39">
        <v>130</v>
      </c>
      <c r="W39">
        <f t="shared" si="16"/>
        <v>6750</v>
      </c>
      <c r="X39">
        <f t="shared" si="17"/>
        <v>795</v>
      </c>
      <c r="Y3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</v>
      </c>
      <c r="Z39" t="str">
        <f t="shared" si="19"/>
        <v>,"2":20,"6":35,"10":25,"15":40,"20":30,"25":35,"28":20,"34":40</v>
      </c>
      <c r="AA39" t="str">
        <f t="shared" si="15"/>
        <v>"38":13600</v>
      </c>
      <c r="AB39" t="str">
        <f t="shared" si="20"/>
        <v/>
      </c>
    </row>
    <row r="40" spans="1:28" x14ac:dyDescent="0.3">
      <c r="A40">
        <v>39</v>
      </c>
      <c r="B40">
        <f t="shared" si="2"/>
        <v>0</v>
      </c>
      <c r="C40">
        <f t="shared" si="22"/>
        <v>209</v>
      </c>
      <c r="G40">
        <v>219</v>
      </c>
      <c r="H40">
        <f t="shared" si="3"/>
        <v>9</v>
      </c>
      <c r="I40" t="s">
        <v>115</v>
      </c>
      <c r="J40" t="s">
        <v>114</v>
      </c>
      <c r="K40" t="s">
        <v>42</v>
      </c>
      <c r="M40">
        <f t="shared" si="5"/>
        <v>209</v>
      </c>
      <c r="N40">
        <v>8</v>
      </c>
      <c r="O40">
        <v>0</v>
      </c>
      <c r="P40">
        <v>13400</v>
      </c>
      <c r="Q40" t="s">
        <v>26</v>
      </c>
      <c r="S40">
        <v>30</v>
      </c>
      <c r="U40">
        <v>900</v>
      </c>
      <c r="W40">
        <f t="shared" si="16"/>
        <v>7650</v>
      </c>
      <c r="X40">
        <f t="shared" si="17"/>
        <v>795</v>
      </c>
      <c r="Y4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</v>
      </c>
      <c r="Z40" t="str">
        <f t="shared" si="19"/>
        <v>,"2":20,"6":35,"10":25,"15":40,"20":30,"25":35,"28":20,"34":40</v>
      </c>
      <c r="AA40" t="str">
        <f t="shared" si="15"/>
        <v>"39":13400</v>
      </c>
      <c r="AB40" t="str">
        <f t="shared" si="20"/>
        <v/>
      </c>
    </row>
    <row r="41" spans="1:28" x14ac:dyDescent="0.3">
      <c r="A41">
        <v>40</v>
      </c>
      <c r="B41">
        <f t="shared" si="2"/>
        <v>0</v>
      </c>
      <c r="C41">
        <f t="shared" si="22"/>
        <v>217</v>
      </c>
      <c r="G41">
        <v>236</v>
      </c>
      <c r="H41">
        <f t="shared" si="3"/>
        <v>17</v>
      </c>
      <c r="I41" t="s">
        <v>117</v>
      </c>
      <c r="J41" t="s">
        <v>116</v>
      </c>
      <c r="M41">
        <f t="shared" si="5"/>
        <v>217</v>
      </c>
      <c r="N41">
        <v>8</v>
      </c>
      <c r="O41">
        <v>0</v>
      </c>
      <c r="P41">
        <v>13800</v>
      </c>
      <c r="Q41" t="s">
        <v>23</v>
      </c>
      <c r="T41">
        <v>20</v>
      </c>
      <c r="V41">
        <v>170</v>
      </c>
      <c r="W41">
        <f t="shared" si="16"/>
        <v>7650</v>
      </c>
      <c r="X41">
        <f t="shared" si="17"/>
        <v>965</v>
      </c>
      <c r="Y4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</v>
      </c>
      <c r="Z41" t="str">
        <f t="shared" si="19"/>
        <v>,"2":20,"6":35,"10":25,"15":40,"20":30,"25":35,"28":20,"34":40</v>
      </c>
      <c r="AA41" t="str">
        <f t="shared" si="15"/>
        <v>"40":13800</v>
      </c>
      <c r="AB41" t="str">
        <f t="shared" si="20"/>
        <v/>
      </c>
    </row>
    <row r="42" spans="1:28" x14ac:dyDescent="0.3">
      <c r="A42">
        <v>41</v>
      </c>
      <c r="B42">
        <f t="shared" si="2"/>
        <v>0</v>
      </c>
      <c r="C42">
        <f t="shared" si="22"/>
        <v>225</v>
      </c>
      <c r="G42">
        <v>250</v>
      </c>
      <c r="H42">
        <f t="shared" si="3"/>
        <v>14</v>
      </c>
      <c r="I42" t="s">
        <v>119</v>
      </c>
      <c r="J42" t="s">
        <v>118</v>
      </c>
      <c r="K42" t="s">
        <v>120</v>
      </c>
      <c r="L42" t="s">
        <v>121</v>
      </c>
      <c r="M42">
        <f t="shared" si="5"/>
        <v>225</v>
      </c>
      <c r="N42">
        <v>8</v>
      </c>
      <c r="O42">
        <v>0</v>
      </c>
      <c r="P42">
        <v>13600</v>
      </c>
      <c r="Q42" t="s">
        <v>26</v>
      </c>
      <c r="S42">
        <v>30</v>
      </c>
      <c r="U42">
        <v>1000</v>
      </c>
      <c r="W42">
        <f t="shared" si="16"/>
        <v>8650</v>
      </c>
      <c r="X42">
        <f t="shared" si="17"/>
        <v>965</v>
      </c>
      <c r="Y4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</v>
      </c>
      <c r="Z42" t="str">
        <f t="shared" si="19"/>
        <v>,"2":20,"6":35,"10":25,"15":40,"20":30,"25":35,"28":20,"34":40</v>
      </c>
      <c r="AA42" t="str">
        <f t="shared" si="15"/>
        <v>"41":13600</v>
      </c>
      <c r="AB42" t="str">
        <f t="shared" si="20"/>
        <v/>
      </c>
    </row>
    <row r="43" spans="1:28" x14ac:dyDescent="0.3">
      <c r="A43">
        <v>42</v>
      </c>
      <c r="B43">
        <f t="shared" si="2"/>
        <v>0</v>
      </c>
      <c r="C43">
        <f t="shared" si="22"/>
        <v>234</v>
      </c>
      <c r="G43">
        <v>262</v>
      </c>
      <c r="H43">
        <f t="shared" si="3"/>
        <v>12</v>
      </c>
      <c r="I43" t="s">
        <v>122</v>
      </c>
      <c r="J43" t="s">
        <v>116</v>
      </c>
      <c r="M43">
        <f t="shared" si="5"/>
        <v>234</v>
      </c>
      <c r="N43">
        <v>9</v>
      </c>
      <c r="O43">
        <v>0</v>
      </c>
      <c r="P43">
        <v>13900</v>
      </c>
      <c r="Q43" t="s">
        <v>25</v>
      </c>
      <c r="T43">
        <v>20</v>
      </c>
      <c r="V43">
        <v>310</v>
      </c>
      <c r="W43">
        <f t="shared" si="16"/>
        <v>8650</v>
      </c>
      <c r="X43">
        <f t="shared" si="17"/>
        <v>1275</v>
      </c>
      <c r="Y4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</v>
      </c>
      <c r="Z43" t="str">
        <f t="shared" si="19"/>
        <v>,"2":20,"6":35,"10":25,"15":40,"20":30,"25":35,"28":20,"34":40</v>
      </c>
      <c r="AA43" t="str">
        <f t="shared" si="15"/>
        <v>"42":13900</v>
      </c>
      <c r="AB43" t="str">
        <f t="shared" si="20"/>
        <v/>
      </c>
    </row>
    <row r="44" spans="1:28" x14ac:dyDescent="0.3">
      <c r="A44">
        <v>43</v>
      </c>
      <c r="B44">
        <f t="shared" si="2"/>
        <v>0</v>
      </c>
      <c r="C44">
        <f t="shared" si="22"/>
        <v>244</v>
      </c>
      <c r="G44">
        <v>277</v>
      </c>
      <c r="H44">
        <f t="shared" si="3"/>
        <v>15</v>
      </c>
      <c r="I44" t="s">
        <v>124</v>
      </c>
      <c r="J44" t="s">
        <v>123</v>
      </c>
      <c r="K44" t="s">
        <v>125</v>
      </c>
      <c r="L44" t="s">
        <v>126</v>
      </c>
      <c r="M44">
        <f t="shared" si="5"/>
        <v>244</v>
      </c>
      <c r="N44">
        <v>10</v>
      </c>
      <c r="O44">
        <v>0</v>
      </c>
      <c r="P44">
        <v>13700</v>
      </c>
      <c r="Q44" t="s">
        <v>21</v>
      </c>
      <c r="S44">
        <v>30</v>
      </c>
      <c r="U44">
        <v>1400</v>
      </c>
      <c r="W44">
        <f t="shared" si="16"/>
        <v>10050</v>
      </c>
      <c r="X44">
        <f t="shared" si="17"/>
        <v>1275</v>
      </c>
      <c r="Y4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</v>
      </c>
      <c r="Z44" t="str">
        <f t="shared" si="19"/>
        <v>,"2":20,"6":35,"10":25,"15":40,"20":30,"25":35,"28":20,"34":40</v>
      </c>
      <c r="AA44" t="str">
        <f t="shared" si="15"/>
        <v>"43":13700</v>
      </c>
      <c r="AB44" t="str">
        <f t="shared" si="20"/>
        <v/>
      </c>
    </row>
    <row r="45" spans="1:28" x14ac:dyDescent="0.3">
      <c r="A45">
        <v>44</v>
      </c>
      <c r="B45">
        <f t="shared" si="2"/>
        <v>0</v>
      </c>
      <c r="C45">
        <f t="shared" si="22"/>
        <v>253</v>
      </c>
      <c r="G45">
        <v>296</v>
      </c>
      <c r="H45">
        <f t="shared" si="3"/>
        <v>19</v>
      </c>
      <c r="I45" t="s">
        <v>129</v>
      </c>
      <c r="J45" t="s">
        <v>128</v>
      </c>
      <c r="K45" t="s">
        <v>127</v>
      </c>
      <c r="M45">
        <f t="shared" si="5"/>
        <v>253</v>
      </c>
      <c r="N45">
        <v>9</v>
      </c>
      <c r="O45">
        <v>0</v>
      </c>
      <c r="P45">
        <v>37500</v>
      </c>
      <c r="Q45" t="s">
        <v>24</v>
      </c>
      <c r="R45">
        <v>50</v>
      </c>
      <c r="W45">
        <f t="shared" si="16"/>
        <v>10050</v>
      </c>
      <c r="X45">
        <f t="shared" si="17"/>
        <v>1275</v>
      </c>
      <c r="Y4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</v>
      </c>
      <c r="Z45" t="str">
        <f t="shared" si="19"/>
        <v>,"2":20,"6":35,"10":25,"15":40,"20":30,"25":35,"28":20,"34":40,"44":50</v>
      </c>
      <c r="AA45" t="str">
        <f t="shared" si="15"/>
        <v>"44":37500</v>
      </c>
      <c r="AB45" t="str">
        <f t="shared" si="20"/>
        <v>"44":50</v>
      </c>
    </row>
    <row r="46" spans="1:28" x14ac:dyDescent="0.3">
      <c r="A46">
        <v>45</v>
      </c>
      <c r="B46">
        <f t="shared" si="2"/>
        <v>0</v>
      </c>
      <c r="C46">
        <f t="shared" si="22"/>
        <v>263</v>
      </c>
      <c r="G46">
        <v>310</v>
      </c>
      <c r="H46">
        <f t="shared" si="3"/>
        <v>14</v>
      </c>
      <c r="I46" t="s">
        <v>131</v>
      </c>
      <c r="J46" t="s">
        <v>130</v>
      </c>
      <c r="L46" t="s">
        <v>132</v>
      </c>
      <c r="M46">
        <f t="shared" si="5"/>
        <v>263</v>
      </c>
      <c r="N46">
        <v>10</v>
      </c>
      <c r="O46">
        <v>0</v>
      </c>
      <c r="P46">
        <v>17700</v>
      </c>
      <c r="Q46" t="s">
        <v>21</v>
      </c>
      <c r="S46">
        <v>35</v>
      </c>
      <c r="U46">
        <v>2100</v>
      </c>
      <c r="W46">
        <f t="shared" si="16"/>
        <v>12150</v>
      </c>
      <c r="X46">
        <f t="shared" si="17"/>
        <v>1275</v>
      </c>
      <c r="Y4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</v>
      </c>
      <c r="Z46" t="str">
        <f t="shared" si="19"/>
        <v>,"2":20,"6":35,"10":25,"15":40,"20":30,"25":35,"28":20,"34":40,"44":50</v>
      </c>
      <c r="AA46" t="str">
        <f t="shared" si="15"/>
        <v>"45":17700</v>
      </c>
      <c r="AB46" t="str">
        <f t="shared" si="20"/>
        <v/>
      </c>
    </row>
    <row r="47" spans="1:28" x14ac:dyDescent="0.3">
      <c r="A47">
        <v>46</v>
      </c>
      <c r="B47">
        <f t="shared" si="2"/>
        <v>0</v>
      </c>
      <c r="C47">
        <f t="shared" si="22"/>
        <v>272</v>
      </c>
      <c r="G47">
        <v>324</v>
      </c>
      <c r="H47">
        <f t="shared" si="3"/>
        <v>14</v>
      </c>
      <c r="I47" t="s">
        <v>134</v>
      </c>
      <c r="J47" t="s">
        <v>133</v>
      </c>
      <c r="K47" t="s">
        <v>136</v>
      </c>
      <c r="L47" t="s">
        <v>135</v>
      </c>
      <c r="M47">
        <f t="shared" si="5"/>
        <v>272</v>
      </c>
      <c r="N47">
        <v>9</v>
      </c>
      <c r="O47">
        <v>1</v>
      </c>
      <c r="P47">
        <v>17500</v>
      </c>
      <c r="Q47" t="s">
        <v>23</v>
      </c>
      <c r="T47">
        <v>25</v>
      </c>
      <c r="V47">
        <v>250</v>
      </c>
      <c r="W47">
        <f t="shared" si="16"/>
        <v>12150</v>
      </c>
      <c r="X47">
        <f t="shared" si="17"/>
        <v>1525</v>
      </c>
      <c r="Y4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</v>
      </c>
      <c r="Z47" t="str">
        <f t="shared" si="19"/>
        <v>,"2":20,"6":35,"10":25,"15":40,"20":30,"25":35,"28":20,"34":40,"44":50</v>
      </c>
      <c r="AA47" t="str">
        <f t="shared" si="15"/>
        <v>"46":17500</v>
      </c>
      <c r="AB47" t="str">
        <f t="shared" si="20"/>
        <v/>
      </c>
    </row>
    <row r="48" spans="1:28" x14ac:dyDescent="0.3">
      <c r="A48">
        <v>47</v>
      </c>
      <c r="B48">
        <f t="shared" si="2"/>
        <v>0</v>
      </c>
      <c r="C48">
        <f t="shared" si="22"/>
        <v>283</v>
      </c>
      <c r="G48">
        <v>339</v>
      </c>
      <c r="H48">
        <f t="shared" si="3"/>
        <v>15</v>
      </c>
      <c r="I48" t="s">
        <v>138</v>
      </c>
      <c r="J48" t="s">
        <v>137</v>
      </c>
      <c r="K48" t="s">
        <v>139</v>
      </c>
      <c r="L48" t="s">
        <v>140</v>
      </c>
      <c r="M48">
        <f t="shared" si="5"/>
        <v>283</v>
      </c>
      <c r="N48">
        <v>11</v>
      </c>
      <c r="O48">
        <v>1.9990000000000001</v>
      </c>
      <c r="P48">
        <v>17900</v>
      </c>
      <c r="Q48" t="s">
        <v>22</v>
      </c>
      <c r="S48">
        <v>25</v>
      </c>
      <c r="T48">
        <v>15</v>
      </c>
      <c r="U48">
        <v>1300</v>
      </c>
      <c r="V48">
        <v>200</v>
      </c>
      <c r="W48">
        <f t="shared" si="16"/>
        <v>13450</v>
      </c>
      <c r="X48">
        <f t="shared" si="17"/>
        <v>1725</v>
      </c>
      <c r="Y4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</v>
      </c>
      <c r="Z48" t="str">
        <f t="shared" si="19"/>
        <v>,"2":20,"6":35,"10":25,"15":40,"20":30,"25":35,"28":20,"34":40,"44":50</v>
      </c>
      <c r="AA48" t="str">
        <f t="shared" si="15"/>
        <v>"47":17900</v>
      </c>
      <c r="AB48" t="str">
        <f t="shared" si="20"/>
        <v/>
      </c>
    </row>
    <row r="49" spans="1:28" x14ac:dyDescent="0.3">
      <c r="A49">
        <v>48</v>
      </c>
      <c r="B49">
        <f t="shared" si="2"/>
        <v>0</v>
      </c>
      <c r="C49">
        <f t="shared" si="22"/>
        <v>295</v>
      </c>
      <c r="G49">
        <v>351</v>
      </c>
      <c r="H49">
        <f t="shared" si="3"/>
        <v>12</v>
      </c>
      <c r="I49" t="s">
        <v>141</v>
      </c>
      <c r="J49" t="s">
        <v>142</v>
      </c>
      <c r="K49" t="s">
        <v>143</v>
      </c>
      <c r="L49" t="s">
        <v>144</v>
      </c>
      <c r="M49">
        <f t="shared" si="5"/>
        <v>295</v>
      </c>
      <c r="N49">
        <v>12</v>
      </c>
      <c r="O49">
        <v>1.9990000000000001</v>
      </c>
      <c r="P49">
        <v>17300</v>
      </c>
      <c r="Q49" t="s">
        <v>21</v>
      </c>
      <c r="S49">
        <v>30</v>
      </c>
      <c r="U49">
        <v>1800</v>
      </c>
      <c r="W49">
        <f t="shared" si="16"/>
        <v>15250</v>
      </c>
      <c r="X49">
        <f t="shared" si="17"/>
        <v>1725</v>
      </c>
      <c r="Y4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</v>
      </c>
      <c r="Z49" t="str">
        <f t="shared" si="19"/>
        <v>,"2":20,"6":35,"10":25,"15":40,"20":30,"25":35,"28":20,"34":40,"44":50</v>
      </c>
      <c r="AA49" t="str">
        <f t="shared" si="15"/>
        <v>"48":17300</v>
      </c>
      <c r="AB49" t="str">
        <f t="shared" si="20"/>
        <v/>
      </c>
    </row>
    <row r="50" spans="1:28" x14ac:dyDescent="0.3">
      <c r="A50">
        <v>49</v>
      </c>
      <c r="B50">
        <f t="shared" si="2"/>
        <v>0</v>
      </c>
      <c r="C50">
        <f t="shared" si="22"/>
        <v>302</v>
      </c>
      <c r="G50">
        <v>370</v>
      </c>
      <c r="H50">
        <f t="shared" si="3"/>
        <v>19</v>
      </c>
      <c r="I50" t="s">
        <v>146</v>
      </c>
      <c r="J50" t="s">
        <v>145</v>
      </c>
      <c r="L50" t="s">
        <v>147</v>
      </c>
      <c r="M50">
        <f t="shared" si="5"/>
        <v>302</v>
      </c>
      <c r="N50">
        <v>7</v>
      </c>
      <c r="O50">
        <v>1.9990000000000001</v>
      </c>
      <c r="P50">
        <v>18200</v>
      </c>
      <c r="Q50" t="s">
        <v>39</v>
      </c>
      <c r="T50">
        <v>20</v>
      </c>
      <c r="V50">
        <v>260</v>
      </c>
      <c r="W50">
        <f t="shared" si="16"/>
        <v>15250</v>
      </c>
      <c r="X50">
        <f t="shared" si="17"/>
        <v>1985</v>
      </c>
      <c r="Y5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</v>
      </c>
      <c r="Z50" t="str">
        <f t="shared" si="19"/>
        <v>,"2":20,"6":35,"10":25,"15":40,"20":30,"25":35,"28":20,"34":40,"44":50</v>
      </c>
      <c r="AA50" t="str">
        <f t="shared" si="15"/>
        <v>"49":18200</v>
      </c>
      <c r="AB50" t="str">
        <f t="shared" si="20"/>
        <v/>
      </c>
    </row>
    <row r="51" spans="1:28" x14ac:dyDescent="0.3">
      <c r="A51">
        <v>50</v>
      </c>
      <c r="B51">
        <f t="shared" si="2"/>
        <v>0</v>
      </c>
      <c r="C51">
        <f t="shared" si="22"/>
        <v>310</v>
      </c>
      <c r="G51">
        <v>385</v>
      </c>
      <c r="H51">
        <f t="shared" si="3"/>
        <v>15</v>
      </c>
      <c r="I51" t="s">
        <v>149</v>
      </c>
      <c r="J51" t="s">
        <v>148</v>
      </c>
      <c r="K51" t="s">
        <v>151</v>
      </c>
      <c r="L51" t="s">
        <v>150</v>
      </c>
      <c r="M51">
        <f t="shared" si="5"/>
        <v>310</v>
      </c>
      <c r="N51">
        <v>8</v>
      </c>
      <c r="O51">
        <v>1.9990000000000001</v>
      </c>
      <c r="P51">
        <v>18500</v>
      </c>
      <c r="Q51" t="s">
        <v>26</v>
      </c>
      <c r="S51">
        <v>35</v>
      </c>
      <c r="U51">
        <v>1900</v>
      </c>
      <c r="W51">
        <f t="shared" si="16"/>
        <v>17150</v>
      </c>
      <c r="X51">
        <f t="shared" si="17"/>
        <v>1985</v>
      </c>
      <c r="Y5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</v>
      </c>
      <c r="Z51" t="str">
        <f t="shared" si="19"/>
        <v>,"2":20,"6":35,"10":25,"15":40,"20":30,"25":35,"28":20,"34":40,"44":50</v>
      </c>
      <c r="AA51" t="str">
        <f t="shared" ref="AA51:AA77" si="23">""""&amp;$A51&amp;""""&amp;""&amp;":"&amp;P51</f>
        <v>"50":18500</v>
      </c>
      <c r="AB51" t="str">
        <f t="shared" si="20"/>
        <v/>
      </c>
    </row>
    <row r="52" spans="1:28" x14ac:dyDescent="0.3">
      <c r="A52">
        <v>51</v>
      </c>
      <c r="B52">
        <f t="shared" si="2"/>
        <v>0</v>
      </c>
      <c r="C52">
        <f t="shared" si="22"/>
        <v>319</v>
      </c>
      <c r="G52">
        <v>399</v>
      </c>
      <c r="H52">
        <f t="shared" si="3"/>
        <v>14</v>
      </c>
      <c r="I52" t="s">
        <v>153</v>
      </c>
      <c r="J52" t="s">
        <v>152</v>
      </c>
      <c r="K52" t="s">
        <v>151</v>
      </c>
      <c r="L52" t="s">
        <v>154</v>
      </c>
      <c r="M52">
        <f t="shared" si="5"/>
        <v>319</v>
      </c>
      <c r="N52">
        <v>9</v>
      </c>
      <c r="O52">
        <v>2</v>
      </c>
      <c r="P52">
        <v>41000</v>
      </c>
      <c r="Q52" t="s">
        <v>3</v>
      </c>
      <c r="R52">
        <v>55</v>
      </c>
      <c r="W52">
        <f t="shared" si="16"/>
        <v>17150</v>
      </c>
      <c r="X52">
        <f t="shared" si="17"/>
        <v>1985</v>
      </c>
      <c r="Y5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</v>
      </c>
      <c r="Z52" t="str">
        <f t="shared" si="19"/>
        <v>,"2":20,"6":35,"10":25,"15":40,"20":30,"25":35,"28":20,"34":40,"44":50,"51":55</v>
      </c>
      <c r="AA52" t="str">
        <f t="shared" si="23"/>
        <v>"51":41000</v>
      </c>
      <c r="AB52" t="str">
        <f t="shared" si="20"/>
        <v>"51":55</v>
      </c>
    </row>
    <row r="53" spans="1:28" x14ac:dyDescent="0.3">
      <c r="A53">
        <v>52</v>
      </c>
      <c r="B53">
        <f t="shared" si="2"/>
        <v>0</v>
      </c>
      <c r="C53">
        <f t="shared" si="22"/>
        <v>329</v>
      </c>
      <c r="G53">
        <v>413</v>
      </c>
      <c r="H53">
        <f t="shared" si="3"/>
        <v>14</v>
      </c>
      <c r="I53" t="s">
        <v>156</v>
      </c>
      <c r="J53" t="s">
        <v>155</v>
      </c>
      <c r="L53" t="s">
        <v>157</v>
      </c>
      <c r="M53">
        <f t="shared" si="5"/>
        <v>329</v>
      </c>
      <c r="N53">
        <v>10</v>
      </c>
      <c r="O53">
        <v>3</v>
      </c>
      <c r="P53">
        <v>23200</v>
      </c>
      <c r="Q53" t="s">
        <v>22</v>
      </c>
      <c r="S53">
        <v>25</v>
      </c>
      <c r="T53">
        <v>20</v>
      </c>
      <c r="U53">
        <v>1600</v>
      </c>
      <c r="V53">
        <v>220</v>
      </c>
      <c r="W53">
        <f t="shared" si="16"/>
        <v>18750</v>
      </c>
      <c r="X53">
        <f t="shared" si="17"/>
        <v>2205</v>
      </c>
      <c r="Y5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</v>
      </c>
      <c r="Z53" t="str">
        <f t="shared" si="19"/>
        <v>,"2":20,"6":35,"10":25,"15":40,"20":30,"25":35,"28":20,"34":40,"44":50,"51":55</v>
      </c>
      <c r="AA53" t="str">
        <f t="shared" si="23"/>
        <v>"52":23200</v>
      </c>
      <c r="AB53" t="str">
        <f t="shared" si="20"/>
        <v/>
      </c>
    </row>
    <row r="54" spans="1:28" x14ac:dyDescent="0.3">
      <c r="A54">
        <v>53</v>
      </c>
      <c r="B54">
        <f t="shared" si="2"/>
        <v>0</v>
      </c>
      <c r="C54">
        <f t="shared" si="22"/>
        <v>338</v>
      </c>
      <c r="G54">
        <v>428</v>
      </c>
      <c r="H54">
        <f t="shared" si="3"/>
        <v>15</v>
      </c>
      <c r="I54" t="s">
        <v>159</v>
      </c>
      <c r="J54" t="s">
        <v>158</v>
      </c>
      <c r="K54" t="s">
        <v>160</v>
      </c>
      <c r="L54" t="s">
        <v>161</v>
      </c>
      <c r="M54">
        <f t="shared" si="5"/>
        <v>338</v>
      </c>
      <c r="N54">
        <v>9</v>
      </c>
      <c r="O54">
        <v>3.9990000000000001</v>
      </c>
      <c r="P54">
        <v>23000</v>
      </c>
      <c r="Q54" t="s">
        <v>26</v>
      </c>
      <c r="S54">
        <v>30</v>
      </c>
      <c r="U54">
        <v>1800</v>
      </c>
      <c r="W54">
        <f t="shared" si="16"/>
        <v>20550</v>
      </c>
      <c r="X54">
        <f t="shared" si="17"/>
        <v>2205</v>
      </c>
      <c r="Y5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</v>
      </c>
      <c r="Z54" t="str">
        <f t="shared" si="19"/>
        <v>,"2":20,"6":35,"10":25,"15":40,"20":30,"25":35,"28":20,"34":40,"44":50,"51":55</v>
      </c>
      <c r="AA54" t="str">
        <f t="shared" si="23"/>
        <v>"53":23000</v>
      </c>
      <c r="AB54" t="str">
        <f t="shared" si="20"/>
        <v/>
      </c>
    </row>
    <row r="55" spans="1:28" x14ac:dyDescent="0.3">
      <c r="A55">
        <v>54</v>
      </c>
      <c r="B55">
        <f t="shared" si="2"/>
        <v>0</v>
      </c>
      <c r="C55">
        <f t="shared" si="22"/>
        <v>348</v>
      </c>
      <c r="G55">
        <v>447</v>
      </c>
      <c r="H55">
        <f t="shared" si="3"/>
        <v>19</v>
      </c>
      <c r="I55" t="s">
        <v>163</v>
      </c>
      <c r="J55" t="s">
        <v>162</v>
      </c>
      <c r="K55" t="s">
        <v>164</v>
      </c>
      <c r="L55" t="s">
        <v>165</v>
      </c>
      <c r="M55">
        <f t="shared" si="5"/>
        <v>348</v>
      </c>
      <c r="N55">
        <v>10</v>
      </c>
      <c r="O55">
        <v>3.9990000000000001</v>
      </c>
      <c r="P55">
        <v>22700</v>
      </c>
      <c r="Q55" t="s">
        <v>25</v>
      </c>
      <c r="T55">
        <v>25</v>
      </c>
      <c r="V55">
        <v>270</v>
      </c>
      <c r="W55">
        <f t="shared" si="16"/>
        <v>20550</v>
      </c>
      <c r="X55">
        <f t="shared" si="17"/>
        <v>2475</v>
      </c>
      <c r="Y5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</v>
      </c>
      <c r="Z55" t="str">
        <f t="shared" si="19"/>
        <v>,"2":20,"6":35,"10":25,"15":40,"20":30,"25":35,"28":20,"34":40,"44":50,"51":55</v>
      </c>
      <c r="AA55" t="str">
        <f t="shared" si="23"/>
        <v>"54":22700</v>
      </c>
      <c r="AB55" t="str">
        <f t="shared" si="20"/>
        <v/>
      </c>
    </row>
    <row r="56" spans="1:28" x14ac:dyDescent="0.3">
      <c r="A56">
        <v>55</v>
      </c>
      <c r="B56">
        <f t="shared" si="2"/>
        <v>0</v>
      </c>
      <c r="C56">
        <f t="shared" si="22"/>
        <v>357</v>
      </c>
      <c r="G56">
        <v>458</v>
      </c>
      <c r="H56">
        <f t="shared" si="3"/>
        <v>11</v>
      </c>
      <c r="I56" t="s">
        <v>167</v>
      </c>
      <c r="J56" t="s">
        <v>166</v>
      </c>
      <c r="K56" t="s">
        <v>168</v>
      </c>
      <c r="L56" t="s">
        <v>169</v>
      </c>
      <c r="M56">
        <f t="shared" si="5"/>
        <v>357</v>
      </c>
      <c r="N56">
        <v>9</v>
      </c>
      <c r="O56">
        <v>3.9990000000000001</v>
      </c>
      <c r="P56">
        <v>23200</v>
      </c>
      <c r="Q56" t="s">
        <v>26</v>
      </c>
      <c r="S56">
        <v>30</v>
      </c>
      <c r="U56">
        <v>2000</v>
      </c>
      <c r="W56">
        <f t="shared" si="16"/>
        <v>22550</v>
      </c>
      <c r="X56">
        <f t="shared" si="17"/>
        <v>2475</v>
      </c>
      <c r="Y5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</v>
      </c>
      <c r="Z56" t="str">
        <f t="shared" si="19"/>
        <v>,"2":20,"6":35,"10":25,"15":40,"20":30,"25":35,"28":20,"34":40,"44":50,"51":55</v>
      </c>
      <c r="AA56" t="str">
        <f t="shared" si="23"/>
        <v>"55":23200</v>
      </c>
      <c r="AB56" t="str">
        <f t="shared" si="20"/>
        <v/>
      </c>
    </row>
    <row r="57" spans="1:28" x14ac:dyDescent="0.3">
      <c r="A57">
        <v>56</v>
      </c>
      <c r="B57">
        <f t="shared" si="2"/>
        <v>0</v>
      </c>
      <c r="C57">
        <f t="shared" si="22"/>
        <v>368</v>
      </c>
      <c r="G57">
        <v>486</v>
      </c>
      <c r="H57">
        <f t="shared" si="3"/>
        <v>28</v>
      </c>
      <c r="I57" t="s">
        <v>170</v>
      </c>
      <c r="J57" t="s">
        <v>166</v>
      </c>
      <c r="K57" t="s">
        <v>171</v>
      </c>
      <c r="L57" t="s">
        <v>172</v>
      </c>
      <c r="M57">
        <f t="shared" si="5"/>
        <v>368</v>
      </c>
      <c r="N57">
        <v>11</v>
      </c>
      <c r="O57">
        <v>3.9990000000000001</v>
      </c>
      <c r="P57">
        <v>24000</v>
      </c>
      <c r="Q57" t="s">
        <v>28</v>
      </c>
      <c r="S57">
        <v>25</v>
      </c>
      <c r="T57">
        <v>15</v>
      </c>
      <c r="U57">
        <v>1800</v>
      </c>
      <c r="V57">
        <v>230</v>
      </c>
      <c r="W57">
        <f t="shared" si="16"/>
        <v>24350</v>
      </c>
      <c r="X57">
        <f t="shared" si="17"/>
        <v>2705</v>
      </c>
      <c r="Y5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</v>
      </c>
      <c r="Z57" t="str">
        <f t="shared" si="19"/>
        <v>,"2":20,"6":35,"10":25,"15":40,"20":30,"25":35,"28":20,"34":40,"44":50,"51":55</v>
      </c>
      <c r="AA57" t="str">
        <f t="shared" si="23"/>
        <v>"56":24000</v>
      </c>
      <c r="AB57" t="str">
        <f t="shared" si="20"/>
        <v/>
      </c>
    </row>
    <row r="58" spans="1:28" x14ac:dyDescent="0.3">
      <c r="A58">
        <v>57</v>
      </c>
      <c r="B58">
        <f t="shared" si="2"/>
        <v>0</v>
      </c>
      <c r="C58">
        <f t="shared" si="22"/>
        <v>378</v>
      </c>
      <c r="G58">
        <v>505</v>
      </c>
      <c r="H58">
        <f t="shared" si="3"/>
        <v>19</v>
      </c>
      <c r="I58" t="s">
        <v>174</v>
      </c>
      <c r="J58" t="s">
        <v>173</v>
      </c>
      <c r="L58" t="s">
        <v>175</v>
      </c>
      <c r="M58">
        <f t="shared" si="5"/>
        <v>378</v>
      </c>
      <c r="N58">
        <v>10</v>
      </c>
      <c r="O58">
        <v>3.9990000000000001</v>
      </c>
      <c r="P58">
        <v>23500</v>
      </c>
      <c r="Q58" t="s">
        <v>26</v>
      </c>
      <c r="S58">
        <v>30</v>
      </c>
      <c r="U58">
        <v>2200</v>
      </c>
      <c r="W58">
        <f t="shared" si="16"/>
        <v>26550</v>
      </c>
      <c r="X58">
        <f t="shared" si="17"/>
        <v>2705</v>
      </c>
      <c r="Y5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</v>
      </c>
      <c r="Z58" t="str">
        <f t="shared" si="19"/>
        <v>,"2":20,"6":35,"10":25,"15":40,"20":30,"25":35,"28":20,"34":40,"44":50,"51":55</v>
      </c>
      <c r="AA58" t="str">
        <f t="shared" si="23"/>
        <v>"57":23500</v>
      </c>
      <c r="AB58" t="str">
        <f t="shared" si="20"/>
        <v/>
      </c>
    </row>
    <row r="59" spans="1:28" x14ac:dyDescent="0.3">
      <c r="A59">
        <v>58</v>
      </c>
      <c r="B59">
        <f t="shared" si="2"/>
        <v>0</v>
      </c>
      <c r="C59">
        <f t="shared" si="22"/>
        <v>389</v>
      </c>
      <c r="G59">
        <v>523</v>
      </c>
      <c r="H59">
        <f t="shared" si="3"/>
        <v>18</v>
      </c>
      <c r="I59" t="s">
        <v>177</v>
      </c>
      <c r="J59" t="s">
        <v>176</v>
      </c>
      <c r="K59" t="s">
        <v>178</v>
      </c>
      <c r="L59" t="s">
        <v>179</v>
      </c>
      <c r="M59">
        <f t="shared" si="5"/>
        <v>389</v>
      </c>
      <c r="N59">
        <v>11</v>
      </c>
      <c r="O59">
        <v>3.9990000000000001</v>
      </c>
      <c r="P59">
        <v>23800</v>
      </c>
      <c r="Q59" t="s">
        <v>23</v>
      </c>
      <c r="T59">
        <v>20</v>
      </c>
      <c r="V59">
        <v>310</v>
      </c>
      <c r="W59">
        <f t="shared" si="16"/>
        <v>26550</v>
      </c>
      <c r="X59">
        <f t="shared" si="17"/>
        <v>3015</v>
      </c>
      <c r="Y5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</v>
      </c>
      <c r="Z59" t="str">
        <f t="shared" si="19"/>
        <v>,"2":20,"6":35,"10":25,"15":40,"20":30,"25":35,"28":20,"34":40,"44":50,"51":55</v>
      </c>
      <c r="AA59" t="str">
        <f t="shared" si="23"/>
        <v>"58":23800</v>
      </c>
      <c r="AB59" t="str">
        <f t="shared" si="20"/>
        <v/>
      </c>
    </row>
    <row r="60" spans="1:28" x14ac:dyDescent="0.3">
      <c r="A60">
        <v>59</v>
      </c>
      <c r="B60">
        <f t="shared" si="2"/>
        <v>0</v>
      </c>
      <c r="C60">
        <f t="shared" si="22"/>
        <v>399</v>
      </c>
      <c r="G60">
        <v>542</v>
      </c>
      <c r="H60">
        <f t="shared" si="3"/>
        <v>19</v>
      </c>
      <c r="I60" t="s">
        <v>181</v>
      </c>
      <c r="J60" t="s">
        <v>180</v>
      </c>
      <c r="K60" t="s">
        <v>182</v>
      </c>
      <c r="L60" t="s">
        <v>183</v>
      </c>
      <c r="M60">
        <f t="shared" si="5"/>
        <v>399</v>
      </c>
      <c r="N60">
        <v>10</v>
      </c>
      <c r="O60">
        <v>4</v>
      </c>
      <c r="P60">
        <v>52000</v>
      </c>
      <c r="Q60" t="s">
        <v>24</v>
      </c>
      <c r="R60">
        <v>50</v>
      </c>
      <c r="W60">
        <f t="shared" si="16"/>
        <v>26550</v>
      </c>
      <c r="X60">
        <f t="shared" si="17"/>
        <v>3015</v>
      </c>
      <c r="Y6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</v>
      </c>
      <c r="Z60" t="str">
        <f t="shared" si="19"/>
        <v>,"2":20,"6":35,"10":25,"15":40,"20":30,"25":35,"28":20,"34":40,"44":50,"51":55,"59":50</v>
      </c>
      <c r="AA60" t="str">
        <f t="shared" si="23"/>
        <v>"59":52000</v>
      </c>
      <c r="AB60" t="str">
        <f t="shared" si="20"/>
        <v>"59":50</v>
      </c>
    </row>
    <row r="61" spans="1:28" hidden="1" x14ac:dyDescent="0.3">
      <c r="A61">
        <v>60</v>
      </c>
      <c r="B61">
        <f t="shared" si="2"/>
        <v>0</v>
      </c>
      <c r="C61">
        <f t="shared" si="22"/>
        <v>411</v>
      </c>
      <c r="G61">
        <v>566</v>
      </c>
      <c r="H61">
        <f t="shared" si="3"/>
        <v>24</v>
      </c>
      <c r="I61" t="s">
        <v>186</v>
      </c>
      <c r="J61" t="s">
        <v>184</v>
      </c>
      <c r="L61" t="s">
        <v>185</v>
      </c>
      <c r="M61">
        <f t="shared" si="5"/>
        <v>411</v>
      </c>
      <c r="N61">
        <v>12</v>
      </c>
      <c r="O61">
        <v>5</v>
      </c>
      <c r="P61">
        <v>28500</v>
      </c>
      <c r="Q61" t="s">
        <v>21</v>
      </c>
      <c r="S61">
        <v>40</v>
      </c>
      <c r="U61">
        <v>2400</v>
      </c>
      <c r="W61">
        <f t="shared" si="16"/>
        <v>28950</v>
      </c>
      <c r="X61">
        <f t="shared" si="17"/>
        <v>3015</v>
      </c>
      <c r="Y6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</v>
      </c>
      <c r="Z61" t="str">
        <f t="shared" si="19"/>
        <v>,"2":20,"6":35,"10":25,"15":40,"20":30,"25":35,"28":20,"34":40,"44":50,"51":55,"59":50</v>
      </c>
      <c r="AA61" t="str">
        <f t="shared" si="23"/>
        <v>"60":28500</v>
      </c>
      <c r="AB61" t="str">
        <f t="shared" si="20"/>
        <v/>
      </c>
    </row>
    <row r="62" spans="1:28" hidden="1" x14ac:dyDescent="0.3">
      <c r="A62">
        <v>61</v>
      </c>
      <c r="B62">
        <f t="shared" si="2"/>
        <v>0</v>
      </c>
      <c r="C62">
        <f t="shared" si="22"/>
        <v>422</v>
      </c>
      <c r="G62">
        <v>595</v>
      </c>
      <c r="H62">
        <f t="shared" si="3"/>
        <v>29</v>
      </c>
      <c r="I62" t="s">
        <v>188</v>
      </c>
      <c r="J62" t="s">
        <v>187</v>
      </c>
      <c r="K62" t="s">
        <v>189</v>
      </c>
      <c r="L62" t="s">
        <v>190</v>
      </c>
      <c r="M62">
        <f t="shared" si="5"/>
        <v>422</v>
      </c>
      <c r="N62">
        <v>11</v>
      </c>
      <c r="O62">
        <v>6</v>
      </c>
      <c r="P62">
        <v>28000</v>
      </c>
      <c r="Q62" t="s">
        <v>25</v>
      </c>
      <c r="T62">
        <v>20</v>
      </c>
      <c r="V62">
        <v>470</v>
      </c>
      <c r="W62">
        <f t="shared" si="16"/>
        <v>28950</v>
      </c>
      <c r="X62">
        <f t="shared" si="17"/>
        <v>3485</v>
      </c>
      <c r="Y6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</v>
      </c>
      <c r="Z62" t="str">
        <f t="shared" si="19"/>
        <v>,"2":20,"6":35,"10":25,"15":40,"20":30,"25":35,"28":20,"34":40,"44":50,"51":55,"59":50</v>
      </c>
      <c r="AA62" t="str">
        <f t="shared" si="23"/>
        <v>"61":28000</v>
      </c>
      <c r="AB62" t="str">
        <f t="shared" si="20"/>
        <v/>
      </c>
    </row>
    <row r="63" spans="1:28" hidden="1" x14ac:dyDescent="0.3">
      <c r="A63">
        <v>62</v>
      </c>
      <c r="B63">
        <f t="shared" si="2"/>
        <v>0</v>
      </c>
      <c r="C63">
        <f t="shared" si="22"/>
        <v>432</v>
      </c>
      <c r="G63">
        <v>609</v>
      </c>
      <c r="H63">
        <f t="shared" si="3"/>
        <v>14</v>
      </c>
      <c r="I63" t="s">
        <v>191</v>
      </c>
      <c r="J63" t="s">
        <v>187</v>
      </c>
      <c r="K63" t="s">
        <v>192</v>
      </c>
      <c r="L63" t="s">
        <v>193</v>
      </c>
      <c r="M63">
        <f t="shared" si="5"/>
        <v>432</v>
      </c>
      <c r="N63">
        <v>10</v>
      </c>
      <c r="O63">
        <v>6</v>
      </c>
      <c r="P63">
        <v>28700</v>
      </c>
      <c r="Q63" t="s">
        <v>22</v>
      </c>
      <c r="S63">
        <v>25</v>
      </c>
      <c r="T63">
        <v>15</v>
      </c>
      <c r="U63">
        <v>2100</v>
      </c>
      <c r="V63">
        <v>780</v>
      </c>
      <c r="W63">
        <f t="shared" si="16"/>
        <v>31050</v>
      </c>
      <c r="X63">
        <f t="shared" si="17"/>
        <v>4265</v>
      </c>
      <c r="Y6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</v>
      </c>
      <c r="Z63" t="str">
        <f t="shared" si="19"/>
        <v>,"2":20,"6":35,"10":25,"15":40,"20":30,"25":35,"28":20,"34":40,"44":50,"51":55,"59":50</v>
      </c>
      <c r="AA63" t="str">
        <f t="shared" si="23"/>
        <v>"62":28700</v>
      </c>
      <c r="AB63" t="str">
        <f t="shared" si="20"/>
        <v/>
      </c>
    </row>
    <row r="64" spans="1:28" hidden="1" x14ac:dyDescent="0.3">
      <c r="A64">
        <v>63</v>
      </c>
      <c r="B64">
        <f t="shared" si="2"/>
        <v>0</v>
      </c>
      <c r="C64">
        <f t="shared" si="22"/>
        <v>443</v>
      </c>
      <c r="G64">
        <v>634</v>
      </c>
      <c r="H64">
        <f t="shared" si="3"/>
        <v>25</v>
      </c>
      <c r="I64" t="s">
        <v>196</v>
      </c>
      <c r="J64" t="s">
        <v>194</v>
      </c>
      <c r="K64" t="s">
        <v>195</v>
      </c>
      <c r="L64" t="s">
        <v>240</v>
      </c>
      <c r="M64">
        <f t="shared" si="5"/>
        <v>443</v>
      </c>
      <c r="N64">
        <v>11</v>
      </c>
      <c r="O64">
        <v>7</v>
      </c>
      <c r="P64">
        <v>28500</v>
      </c>
      <c r="Q64" t="s">
        <v>21</v>
      </c>
      <c r="S64">
        <v>35</v>
      </c>
      <c r="U64">
        <v>3300</v>
      </c>
      <c r="W64">
        <f t="shared" si="16"/>
        <v>34350</v>
      </c>
      <c r="X64">
        <f t="shared" si="17"/>
        <v>4265</v>
      </c>
      <c r="Y6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</v>
      </c>
      <c r="Z64" t="str">
        <f t="shared" si="19"/>
        <v>,"2":20,"6":35,"10":25,"15":40,"20":30,"25":35,"28":20,"34":40,"44":50,"51":55,"59":50</v>
      </c>
      <c r="AA64" t="str">
        <f t="shared" si="23"/>
        <v>"63":28500</v>
      </c>
      <c r="AB64" t="str">
        <f t="shared" si="20"/>
        <v/>
      </c>
    </row>
    <row r="65" spans="1:28" hidden="1" x14ac:dyDescent="0.3">
      <c r="A65">
        <v>64</v>
      </c>
      <c r="B65">
        <f t="shared" si="2"/>
        <v>0</v>
      </c>
      <c r="C65">
        <f t="shared" si="22"/>
        <v>455</v>
      </c>
      <c r="G65">
        <v>664</v>
      </c>
      <c r="H65">
        <f t="shared" si="3"/>
        <v>30</v>
      </c>
      <c r="I65" t="s">
        <v>198</v>
      </c>
      <c r="J65" t="s">
        <v>197</v>
      </c>
      <c r="K65" t="s">
        <v>199</v>
      </c>
      <c r="L65" t="s">
        <v>200</v>
      </c>
      <c r="M65">
        <f t="shared" si="5"/>
        <v>455</v>
      </c>
      <c r="N65">
        <v>12</v>
      </c>
      <c r="O65">
        <v>8.9990000000000006</v>
      </c>
      <c r="P65">
        <v>29200</v>
      </c>
      <c r="Q65" t="s">
        <v>25</v>
      </c>
      <c r="T65">
        <v>20</v>
      </c>
      <c r="V65">
        <v>1500</v>
      </c>
      <c r="W65">
        <f t="shared" si="16"/>
        <v>34350</v>
      </c>
      <c r="X65">
        <f t="shared" si="17"/>
        <v>5765</v>
      </c>
      <c r="Y6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</v>
      </c>
      <c r="Z65" t="str">
        <f t="shared" si="19"/>
        <v>,"2":20,"6":35,"10":25,"15":40,"20":30,"25":35,"28":20,"34":40,"44":50,"51":55,"59":50</v>
      </c>
      <c r="AA65" t="str">
        <f t="shared" si="23"/>
        <v>"64":29200</v>
      </c>
      <c r="AB65" t="str">
        <f t="shared" si="20"/>
        <v/>
      </c>
    </row>
    <row r="66" spans="1:28" hidden="1" x14ac:dyDescent="0.3">
      <c r="A66">
        <v>65</v>
      </c>
      <c r="B66">
        <f t="shared" si="2"/>
        <v>0</v>
      </c>
      <c r="C66">
        <f t="shared" ref="C66:C77" si="24">IF(NOT(ISBLANK(D66)),D66,
IF(ISBLANK(E66),M66,""))</f>
        <v>465</v>
      </c>
      <c r="G66">
        <v>697</v>
      </c>
      <c r="H66">
        <f t="shared" si="3"/>
        <v>33</v>
      </c>
      <c r="I66" t="s">
        <v>202</v>
      </c>
      <c r="J66" t="s">
        <v>201</v>
      </c>
      <c r="K66" t="s">
        <v>199</v>
      </c>
      <c r="L66" t="s">
        <v>203</v>
      </c>
      <c r="M66">
        <f t="shared" si="5"/>
        <v>465</v>
      </c>
      <c r="N66">
        <v>10</v>
      </c>
      <c r="O66">
        <v>8.9990000000000006</v>
      </c>
      <c r="P66">
        <v>29500</v>
      </c>
      <c r="Q66" t="s">
        <v>26</v>
      </c>
      <c r="S66">
        <v>30</v>
      </c>
      <c r="U66">
        <v>6410</v>
      </c>
      <c r="W66">
        <f t="shared" si="16"/>
        <v>40760</v>
      </c>
      <c r="X66">
        <f t="shared" si="17"/>
        <v>5765</v>
      </c>
      <c r="Y6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</v>
      </c>
      <c r="Z66" t="str">
        <f t="shared" si="19"/>
        <v>,"2":20,"6":35,"10":25,"15":40,"20":30,"25":35,"28":20,"34":40,"44":50,"51":55,"59":50</v>
      </c>
      <c r="AA66" t="str">
        <f t="shared" si="23"/>
        <v>"65":29500</v>
      </c>
      <c r="AB66" t="str">
        <f t="shared" si="20"/>
        <v/>
      </c>
    </row>
    <row r="67" spans="1:28" hidden="1" x14ac:dyDescent="0.3">
      <c r="A67">
        <v>66</v>
      </c>
      <c r="B67">
        <f t="shared" ref="B67:B77" si="25">IF(LEN(C67)=0,1,0)</f>
        <v>0</v>
      </c>
      <c r="C67">
        <f t="shared" si="24"/>
        <v>477</v>
      </c>
      <c r="G67">
        <v>724</v>
      </c>
      <c r="H67">
        <f t="shared" si="3"/>
        <v>27</v>
      </c>
      <c r="I67" t="s">
        <v>204</v>
      </c>
      <c r="J67" t="s">
        <v>201</v>
      </c>
      <c r="K67" t="s">
        <v>205</v>
      </c>
      <c r="L67" t="s">
        <v>206</v>
      </c>
      <c r="M67">
        <f t="shared" si="5"/>
        <v>477</v>
      </c>
      <c r="N67">
        <v>12</v>
      </c>
      <c r="O67">
        <v>8.9990000000000006</v>
      </c>
      <c r="P67">
        <v>29000</v>
      </c>
      <c r="Q67" t="s">
        <v>22</v>
      </c>
      <c r="S67">
        <v>25</v>
      </c>
      <c r="T67">
        <v>15</v>
      </c>
      <c r="U67">
        <v>8500</v>
      </c>
      <c r="V67">
        <v>1900</v>
      </c>
      <c r="W67">
        <f t="shared" si="16"/>
        <v>49260</v>
      </c>
      <c r="X67">
        <f t="shared" si="17"/>
        <v>7665</v>
      </c>
      <c r="Y6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</v>
      </c>
      <c r="Z67" t="str">
        <f t="shared" si="19"/>
        <v>,"2":20,"6":35,"10":25,"15":40,"20":30,"25":35,"28":20,"34":40,"44":50,"51":55,"59":50</v>
      </c>
      <c r="AA67" t="str">
        <f t="shared" si="23"/>
        <v>"66":29000</v>
      </c>
      <c r="AB67" t="str">
        <f t="shared" si="20"/>
        <v/>
      </c>
    </row>
    <row r="68" spans="1:28" hidden="1" x14ac:dyDescent="0.3">
      <c r="A68">
        <v>67</v>
      </c>
      <c r="B68">
        <f t="shared" si="25"/>
        <v>0</v>
      </c>
      <c r="C68">
        <f t="shared" si="24"/>
        <v>488</v>
      </c>
      <c r="G68">
        <v>746</v>
      </c>
      <c r="H68">
        <f t="shared" si="3"/>
        <v>22</v>
      </c>
      <c r="I68" t="s">
        <v>208</v>
      </c>
      <c r="J68" t="s">
        <v>207</v>
      </c>
      <c r="K68" t="s">
        <v>209</v>
      </c>
      <c r="L68" t="s">
        <v>210</v>
      </c>
      <c r="M68">
        <f t="shared" ref="M68:M77" si="26">M67+N68</f>
        <v>488</v>
      </c>
      <c r="N68">
        <v>11</v>
      </c>
      <c r="O68">
        <v>8.9990000000000006</v>
      </c>
      <c r="P68">
        <v>29700</v>
      </c>
      <c r="Q68" t="s">
        <v>26</v>
      </c>
      <c r="S68">
        <v>30</v>
      </c>
      <c r="U68">
        <v>9700</v>
      </c>
      <c r="W68">
        <f t="shared" si="16"/>
        <v>58960</v>
      </c>
      <c r="X68">
        <f t="shared" si="17"/>
        <v>7665</v>
      </c>
      <c r="Y6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</v>
      </c>
      <c r="Z68" t="str">
        <f t="shared" si="19"/>
        <v>,"2":20,"6":35,"10":25,"15":40,"20":30,"25":35,"28":20,"34":40,"44":50,"51":55,"59":50</v>
      </c>
      <c r="AA68" t="str">
        <f t="shared" si="23"/>
        <v>"67":29700</v>
      </c>
      <c r="AB68" t="str">
        <f t="shared" si="20"/>
        <v/>
      </c>
    </row>
    <row r="69" spans="1:28" hidden="1" x14ac:dyDescent="0.3">
      <c r="A69">
        <v>68</v>
      </c>
      <c r="B69">
        <f t="shared" si="25"/>
        <v>0</v>
      </c>
      <c r="C69">
        <f t="shared" si="24"/>
        <v>500</v>
      </c>
      <c r="G69">
        <v>780</v>
      </c>
      <c r="H69">
        <f t="shared" si="3"/>
        <v>34</v>
      </c>
      <c r="I69" t="s">
        <v>213</v>
      </c>
      <c r="J69" t="s">
        <v>211</v>
      </c>
      <c r="K69" t="s">
        <v>212</v>
      </c>
      <c r="L69" t="s">
        <v>214</v>
      </c>
      <c r="M69">
        <f t="shared" si="26"/>
        <v>500</v>
      </c>
      <c r="N69">
        <v>12</v>
      </c>
      <c r="O69">
        <v>8.9990000000000006</v>
      </c>
      <c r="P69">
        <v>29500</v>
      </c>
      <c r="Q69" t="s">
        <v>25</v>
      </c>
      <c r="T69">
        <v>20</v>
      </c>
      <c r="V69">
        <v>2700</v>
      </c>
      <c r="W69">
        <f t="shared" si="16"/>
        <v>58960</v>
      </c>
      <c r="X69">
        <f t="shared" si="17"/>
        <v>10365</v>
      </c>
      <c r="Y6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</v>
      </c>
      <c r="Z69" t="str">
        <f t="shared" si="19"/>
        <v>,"2":20,"6":35,"10":25,"15":40,"20":30,"25":35,"28":20,"34":40,"44":50,"51":55,"59":50</v>
      </c>
      <c r="AA69" t="str">
        <f t="shared" si="23"/>
        <v>"68":29500</v>
      </c>
      <c r="AB69" t="str">
        <f t="shared" si="20"/>
        <v/>
      </c>
    </row>
    <row r="70" spans="1:28" hidden="1" x14ac:dyDescent="0.3">
      <c r="A70">
        <v>69</v>
      </c>
      <c r="B70">
        <f t="shared" si="25"/>
        <v>0</v>
      </c>
      <c r="C70">
        <f t="shared" si="24"/>
        <v>511</v>
      </c>
      <c r="G70">
        <v>825</v>
      </c>
      <c r="H70">
        <f t="shared" si="3"/>
        <v>45</v>
      </c>
      <c r="I70" t="s">
        <v>216</v>
      </c>
      <c r="J70" t="s">
        <v>215</v>
      </c>
      <c r="K70" t="s">
        <v>217</v>
      </c>
      <c r="L70" t="s">
        <v>218</v>
      </c>
      <c r="M70">
        <f t="shared" si="26"/>
        <v>511</v>
      </c>
      <c r="N70">
        <v>11</v>
      </c>
      <c r="O70">
        <v>8.9990000000000006</v>
      </c>
      <c r="P70">
        <v>29900</v>
      </c>
      <c r="Q70" t="s">
        <v>26</v>
      </c>
      <c r="S70">
        <v>40</v>
      </c>
      <c r="U70">
        <v>11000</v>
      </c>
      <c r="W70">
        <f t="shared" si="16"/>
        <v>69960</v>
      </c>
      <c r="X70">
        <f t="shared" si="17"/>
        <v>10365</v>
      </c>
      <c r="Y7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</v>
      </c>
      <c r="Z70" t="str">
        <f t="shared" si="19"/>
        <v>,"2":20,"6":35,"10":25,"15":40,"20":30,"25":35,"28":20,"34":40,"44":50,"51":55,"59":50</v>
      </c>
      <c r="AA70" t="str">
        <f t="shared" si="23"/>
        <v>"69":29900</v>
      </c>
      <c r="AB70" t="str">
        <f t="shared" si="20"/>
        <v/>
      </c>
    </row>
    <row r="71" spans="1:28" hidden="1" x14ac:dyDescent="0.3">
      <c r="A71">
        <v>70</v>
      </c>
      <c r="B71">
        <f t="shared" si="25"/>
        <v>0</v>
      </c>
      <c r="C71">
        <f t="shared" si="24"/>
        <v>523</v>
      </c>
      <c r="G71">
        <v>854</v>
      </c>
      <c r="H71">
        <f t="shared" si="3"/>
        <v>29</v>
      </c>
      <c r="I71" t="s">
        <v>220</v>
      </c>
      <c r="J71" t="s">
        <v>219</v>
      </c>
      <c r="K71" t="s">
        <v>221</v>
      </c>
      <c r="L71" t="s">
        <v>222</v>
      </c>
      <c r="M71">
        <f t="shared" si="26"/>
        <v>523</v>
      </c>
      <c r="N71">
        <v>12</v>
      </c>
      <c r="O71">
        <v>10.999000000000001</v>
      </c>
      <c r="P71">
        <v>64000</v>
      </c>
      <c r="Q71" t="s">
        <v>24</v>
      </c>
      <c r="R71">
        <v>60</v>
      </c>
      <c r="W71">
        <f t="shared" si="16"/>
        <v>69960</v>
      </c>
      <c r="X71">
        <f t="shared" si="17"/>
        <v>10365</v>
      </c>
      <c r="Y7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</v>
      </c>
      <c r="Z71" t="str">
        <f t="shared" si="19"/>
        <v>,"2":20,"6":35,"10":25,"15":40,"20":30,"25":35,"28":20,"34":40,"44":50,"51":55,"59":50,"70":60</v>
      </c>
      <c r="AA71" t="str">
        <f t="shared" si="23"/>
        <v>"70":64000</v>
      </c>
      <c r="AB71" t="str">
        <f t="shared" si="20"/>
        <v>"70":60</v>
      </c>
    </row>
    <row r="72" spans="1:28" hidden="1" x14ac:dyDescent="0.3">
      <c r="A72">
        <v>71</v>
      </c>
      <c r="B72">
        <f t="shared" si="25"/>
        <v>0</v>
      </c>
      <c r="C72">
        <f t="shared" si="24"/>
        <v>534</v>
      </c>
      <c r="G72">
        <v>879</v>
      </c>
      <c r="H72">
        <f t="shared" si="3"/>
        <v>25</v>
      </c>
      <c r="I72" t="s">
        <v>223</v>
      </c>
      <c r="J72" t="s">
        <v>219</v>
      </c>
      <c r="K72" t="s">
        <v>224</v>
      </c>
      <c r="L72" t="s">
        <v>225</v>
      </c>
      <c r="M72">
        <f t="shared" si="26"/>
        <v>534</v>
      </c>
      <c r="N72">
        <v>11</v>
      </c>
      <c r="O72">
        <v>10.999000000000001</v>
      </c>
      <c r="P72">
        <v>33000</v>
      </c>
      <c r="Q72" t="s">
        <v>26</v>
      </c>
      <c r="S72">
        <v>35</v>
      </c>
      <c r="U72">
        <v>12000</v>
      </c>
      <c r="W72">
        <f t="shared" si="16"/>
        <v>81960</v>
      </c>
      <c r="X72">
        <f t="shared" si="17"/>
        <v>10365</v>
      </c>
      <c r="Y7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</v>
      </c>
      <c r="Z72" t="str">
        <f t="shared" si="19"/>
        <v>,"2":20,"6":35,"10":25,"15":40,"20":30,"25":35,"28":20,"34":40,"44":50,"51":55,"59":50,"70":60</v>
      </c>
      <c r="AA72" t="str">
        <f t="shared" si="23"/>
        <v>"71":33000</v>
      </c>
      <c r="AB72" t="str">
        <f t="shared" si="20"/>
        <v/>
      </c>
    </row>
    <row r="73" spans="1:28" hidden="1" x14ac:dyDescent="0.3">
      <c r="A73">
        <v>72</v>
      </c>
      <c r="B73">
        <f t="shared" si="25"/>
        <v>0</v>
      </c>
      <c r="C73">
        <f t="shared" si="24"/>
        <v>546</v>
      </c>
      <c r="G73">
        <v>928</v>
      </c>
      <c r="H73">
        <f t="shared" si="3"/>
        <v>49</v>
      </c>
      <c r="I73" t="s">
        <v>227</v>
      </c>
      <c r="J73" t="s">
        <v>226</v>
      </c>
      <c r="K73" t="s">
        <v>228</v>
      </c>
      <c r="L73" t="s">
        <v>229</v>
      </c>
      <c r="M73">
        <f t="shared" si="26"/>
        <v>546</v>
      </c>
      <c r="N73">
        <v>12</v>
      </c>
      <c r="O73">
        <v>10.999000000000001</v>
      </c>
      <c r="P73">
        <v>33500</v>
      </c>
      <c r="Q73" t="s">
        <v>22</v>
      </c>
      <c r="S73">
        <v>30</v>
      </c>
      <c r="T73">
        <v>25</v>
      </c>
      <c r="U73">
        <v>11500</v>
      </c>
      <c r="V73">
        <v>3000</v>
      </c>
      <c r="W73">
        <f t="shared" si="16"/>
        <v>93460</v>
      </c>
      <c r="X73">
        <f t="shared" si="17"/>
        <v>13365</v>
      </c>
      <c r="Y7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</v>
      </c>
      <c r="Z73" t="str">
        <f t="shared" si="19"/>
        <v>,"2":20,"6":35,"10":25,"15":40,"20":30,"25":35,"28":20,"34":40,"44":50,"51":55,"59":50,"70":60</v>
      </c>
      <c r="AA73" t="str">
        <f t="shared" si="23"/>
        <v>"72":33500</v>
      </c>
      <c r="AB73" t="str">
        <f t="shared" si="20"/>
        <v/>
      </c>
    </row>
    <row r="74" spans="1:28" hidden="1" x14ac:dyDescent="0.3">
      <c r="A74">
        <v>73</v>
      </c>
      <c r="B74">
        <f t="shared" si="25"/>
        <v>0</v>
      </c>
      <c r="C74">
        <f t="shared" si="24"/>
        <v>556</v>
      </c>
      <c r="G74">
        <v>964</v>
      </c>
      <c r="H74">
        <f t="shared" si="3"/>
        <v>36</v>
      </c>
      <c r="I74" t="s">
        <v>231</v>
      </c>
      <c r="J74" t="s">
        <v>230</v>
      </c>
      <c r="K74" t="s">
        <v>199</v>
      </c>
      <c r="L74" t="s">
        <v>232</v>
      </c>
      <c r="M74">
        <f t="shared" si="26"/>
        <v>556</v>
      </c>
      <c r="N74">
        <v>10</v>
      </c>
      <c r="O74">
        <v>10.999000000000001</v>
      </c>
      <c r="P74">
        <v>33800</v>
      </c>
      <c r="Q74" t="s">
        <v>26</v>
      </c>
      <c r="S74">
        <v>35</v>
      </c>
      <c r="U74">
        <v>18500</v>
      </c>
      <c r="W74">
        <f t="shared" si="16"/>
        <v>111960</v>
      </c>
      <c r="X74">
        <f t="shared" si="17"/>
        <v>13365</v>
      </c>
      <c r="Y7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</v>
      </c>
      <c r="Z74" t="str">
        <f t="shared" si="19"/>
        <v>,"2":20,"6":35,"10":25,"15":40,"20":30,"25":35,"28":20,"34":40,"44":50,"51":55,"59":50,"70":60</v>
      </c>
      <c r="AA74" t="str">
        <f t="shared" si="23"/>
        <v>"73":33800</v>
      </c>
      <c r="AB74" t="str">
        <f t="shared" si="20"/>
        <v/>
      </c>
    </row>
    <row r="75" spans="1:28" hidden="1" x14ac:dyDescent="0.3">
      <c r="A75">
        <v>74</v>
      </c>
      <c r="B75">
        <f t="shared" si="25"/>
        <v>0</v>
      </c>
      <c r="C75">
        <f t="shared" si="24"/>
        <v>568</v>
      </c>
      <c r="G75">
        <v>1006</v>
      </c>
      <c r="H75">
        <f t="shared" si="3"/>
        <v>42</v>
      </c>
      <c r="I75" t="s">
        <v>233</v>
      </c>
      <c r="J75" t="s">
        <v>230</v>
      </c>
      <c r="K75" t="s">
        <v>199</v>
      </c>
      <c r="L75" t="s">
        <v>234</v>
      </c>
      <c r="M75">
        <f t="shared" si="26"/>
        <v>568</v>
      </c>
      <c r="N75">
        <v>12</v>
      </c>
      <c r="O75">
        <v>10.999000000000001</v>
      </c>
      <c r="P75">
        <v>34500</v>
      </c>
      <c r="Q75" t="s">
        <v>28</v>
      </c>
      <c r="S75">
        <v>25</v>
      </c>
      <c r="T75">
        <v>20</v>
      </c>
      <c r="U75">
        <v>27400</v>
      </c>
      <c r="V75">
        <v>3350</v>
      </c>
      <c r="W75">
        <f t="shared" si="16"/>
        <v>139360</v>
      </c>
      <c r="X75">
        <f t="shared" si="17"/>
        <v>16715</v>
      </c>
      <c r="Y7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</v>
      </c>
      <c r="Z75" t="str">
        <f t="shared" si="19"/>
        <v>,"2":20,"6":35,"10":25,"15":40,"20":30,"25":35,"28":20,"34":40,"44":50,"51":55,"59":50,"70":60</v>
      </c>
      <c r="AA75" t="str">
        <f t="shared" si="23"/>
        <v>"74":34500</v>
      </c>
      <c r="AB75" t="str">
        <f t="shared" si="20"/>
        <v/>
      </c>
    </row>
    <row r="76" spans="1:28" hidden="1" x14ac:dyDescent="0.3">
      <c r="A76">
        <v>75</v>
      </c>
      <c r="B76">
        <f t="shared" si="25"/>
        <v>0</v>
      </c>
      <c r="C76">
        <f t="shared" si="24"/>
        <v>579</v>
      </c>
      <c r="G76">
        <v>1038</v>
      </c>
      <c r="H76">
        <f t="shared" si="3"/>
        <v>32</v>
      </c>
      <c r="I76" t="s">
        <v>236</v>
      </c>
      <c r="J76" t="s">
        <v>235</v>
      </c>
      <c r="K76" t="s">
        <v>199</v>
      </c>
      <c r="L76" t="s">
        <v>237</v>
      </c>
      <c r="M76">
        <f t="shared" si="26"/>
        <v>579</v>
      </c>
      <c r="N76">
        <v>11</v>
      </c>
      <c r="O76">
        <v>10.999000000000001</v>
      </c>
      <c r="P76">
        <v>34200</v>
      </c>
      <c r="Q76" t="s">
        <v>21</v>
      </c>
      <c r="S76">
        <v>30</v>
      </c>
      <c r="U76">
        <v>35800</v>
      </c>
      <c r="W76">
        <f t="shared" si="16"/>
        <v>175160</v>
      </c>
      <c r="X76">
        <f t="shared" si="17"/>
        <v>16715</v>
      </c>
      <c r="Y7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</v>
      </c>
      <c r="Z76" t="str">
        <f t="shared" si="19"/>
        <v>,"2":20,"6":35,"10":25,"15":40,"20":30,"25":35,"28":20,"34":40,"44":50,"51":55,"59":50,"70":60</v>
      </c>
      <c r="AA76" t="str">
        <f t="shared" si="23"/>
        <v>"75":34200</v>
      </c>
      <c r="AB76" t="str">
        <f t="shared" si="20"/>
        <v/>
      </c>
    </row>
    <row r="77" spans="1:28" hidden="1" x14ac:dyDescent="0.3">
      <c r="A77">
        <v>76</v>
      </c>
      <c r="B77">
        <f t="shared" si="25"/>
        <v>0</v>
      </c>
      <c r="C77">
        <f t="shared" si="24"/>
        <v>592</v>
      </c>
      <c r="G77">
        <v>1171</v>
      </c>
      <c r="H77">
        <f t="shared" si="3"/>
        <v>133</v>
      </c>
      <c r="I77">
        <v>37</v>
      </c>
      <c r="J77">
        <v>16</v>
      </c>
      <c r="K77" t="s">
        <v>199</v>
      </c>
      <c r="L77" t="s">
        <v>238</v>
      </c>
      <c r="M77">
        <f t="shared" si="26"/>
        <v>592</v>
      </c>
      <c r="N77">
        <v>13</v>
      </c>
      <c r="O77">
        <v>10.999000000000001</v>
      </c>
      <c r="P77">
        <v>35000</v>
      </c>
      <c r="Q77" t="s">
        <v>25</v>
      </c>
      <c r="T77">
        <v>20</v>
      </c>
      <c r="V77">
        <v>5180</v>
      </c>
      <c r="W77">
        <f t="shared" si="16"/>
        <v>175160</v>
      </c>
      <c r="X77">
        <f t="shared" si="17"/>
        <v>21895</v>
      </c>
      <c r="Y7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</v>
      </c>
      <c r="Z77" t="str">
        <f t="shared" si="19"/>
        <v>,"2":20,"6":35,"10":25,"15":40,"20":30,"25":35,"28":20,"34":40,"44":50,"51":55,"59":50,"70":60</v>
      </c>
      <c r="AA77" t="str">
        <f t="shared" si="23"/>
        <v>"76":35000</v>
      </c>
      <c r="AB77" t="str">
        <f t="shared" si="20"/>
        <v/>
      </c>
    </row>
  </sheetData>
  <autoFilter ref="O1:O77" xr:uid="{13ECDDA6-C1D2-46B8-A035-623DBB64175D}">
    <filterColumn colId="0">
      <filters>
        <filter val="0"/>
        <filter val="1"/>
        <filter val="1.999"/>
        <filter val="2"/>
        <filter val="3"/>
        <filter val="3.999"/>
        <filter val="4"/>
      </filters>
    </filterColumn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9801-F280-4F62-92BA-5EAF5F1B487B}">
  <dimension ref="A1:AD101"/>
  <sheetViews>
    <sheetView workbookViewId="0">
      <pane ySplit="1" topLeftCell="A2" activePane="bottomLeft" state="frozen"/>
      <selection pane="bottomLeft" activeCell="A6" sqref="A6"/>
    </sheetView>
  </sheetViews>
  <sheetFormatPr defaultRowHeight="16.5" outlineLevelCol="1" x14ac:dyDescent="0.3"/>
  <cols>
    <col min="2" max="2" width="9.5" bestFit="1" customWidth="1"/>
    <col min="3" max="3" width="9" customWidth="1" outlineLevel="1"/>
    <col min="4" max="4" width="9" customWidth="1"/>
    <col min="5" max="5" width="9" customWidth="1" outlineLevel="1"/>
    <col min="7" max="7" width="9" customWidth="1" outlineLevel="1"/>
    <col min="8" max="8" width="9" customWidth="1"/>
    <col min="10" max="10" width="9" customWidth="1" outlineLevel="1"/>
    <col min="12" max="12" width="9" customWidth="1" outlineLevel="1"/>
    <col min="13" max="13" width="9" customWidth="1"/>
    <col min="14" max="14" width="9" customWidth="1" outlineLevel="1"/>
    <col min="16" max="17" width="9" customWidth="1" outlineLevel="1"/>
    <col min="19" max="20" width="9" customWidth="1" outlineLevel="1"/>
    <col min="22" max="28" width="9" customWidth="1" outlineLevel="1"/>
    <col min="30" max="30" width="9" customWidth="1" outlineLevel="1"/>
  </cols>
  <sheetData>
    <row r="1" spans="1:30" ht="27" customHeight="1" x14ac:dyDescent="0.3">
      <c r="A1" t="s">
        <v>1</v>
      </c>
      <c r="B1" t="s">
        <v>241</v>
      </c>
      <c r="C1" t="s">
        <v>249</v>
      </c>
      <c r="D1" s="2" t="s">
        <v>242</v>
      </c>
      <c r="E1" t="s">
        <v>249</v>
      </c>
      <c r="F1" t="s">
        <v>243</v>
      </c>
      <c r="G1" t="s">
        <v>249</v>
      </c>
      <c r="H1" s="2" t="s">
        <v>250</v>
      </c>
      <c r="I1" t="s">
        <v>248</v>
      </c>
      <c r="J1" t="s">
        <v>251</v>
      </c>
      <c r="K1" t="s">
        <v>244</v>
      </c>
      <c r="L1" t="s">
        <v>249</v>
      </c>
      <c r="M1" s="2" t="s">
        <v>263</v>
      </c>
      <c r="N1" t="s">
        <v>251</v>
      </c>
      <c r="O1" t="s">
        <v>245</v>
      </c>
      <c r="P1" t="s">
        <v>249</v>
      </c>
      <c r="Q1" t="s">
        <v>251</v>
      </c>
      <c r="R1" t="s">
        <v>247</v>
      </c>
      <c r="S1" t="s">
        <v>249</v>
      </c>
      <c r="T1" t="s">
        <v>251</v>
      </c>
      <c r="U1" t="s">
        <v>246</v>
      </c>
      <c r="V1" t="s">
        <v>249</v>
      </c>
      <c r="W1" t="s">
        <v>264</v>
      </c>
      <c r="X1" t="s">
        <v>265</v>
      </c>
      <c r="Y1" t="s">
        <v>265</v>
      </c>
      <c r="Z1" t="s">
        <v>17</v>
      </c>
      <c r="AA1" t="s">
        <v>17</v>
      </c>
      <c r="AB1" t="s">
        <v>17</v>
      </c>
      <c r="AD1" t="s">
        <v>261</v>
      </c>
    </row>
    <row r="2" spans="1:30" x14ac:dyDescent="0.3">
      <c r="A2">
        <v>1</v>
      </c>
      <c r="B2">
        <v>0</v>
      </c>
      <c r="C2" t="str">
        <f>IF(B2/60/60/24*1&gt;=1,INT(B2/60/60/24)&amp;"d","")
&amp;IF(INT(MOD(B2/60/60,24))&gt;0,INT(MOD(B2/60/60,24))&amp;"h","")
&amp;IF(INT(MOD(B2/60,60))&gt;0,INT(MOD(B2/60,60))&amp;"m","")
&amp;IF(INT(MOD(B2,60))&gt;0,INT(MOD(B2,60))&amp;"s","")</f>
        <v/>
      </c>
      <c r="D2">
        <f>B2</f>
        <v>0</v>
      </c>
      <c r="E2" t="str">
        <f>IF(D2/60/60/24&gt;=1,INT(D2/60/60/24)&amp;"d","")
&amp;IF(INT(MOD(D2/60/60,24))&gt;0,INT(MOD(D2/60/60,24))&amp;"h","")
&amp;IF(INT(MOD(D2/60,60))&gt;0,INT(MOD(D2/60,60))&amp;"m","")
&amp;IF(INT(MOD(D2,60))&gt;0,INT(MOD(D2,60))&amp;"s","")</f>
        <v/>
      </c>
      <c r="F2">
        <v>300</v>
      </c>
      <c r="G2" t="str">
        <f t="shared" ref="G2" si="0">IF(F2/60/60&gt;=1,INT(F2/60/60)&amp;"h","")
&amp;IF(INT(MOD(F2/60,60))&gt;0,INT(MOD(F2/60,60))&amp;"m","")
&amp;IF(INT(MOD(F2,60))&gt;0,INT(MOD(F2,60))&amp;"s","")</f>
        <v>5m</v>
      </c>
      <c r="H2">
        <v>0</v>
      </c>
      <c r="I2">
        <f>62.5*24</f>
        <v>1500</v>
      </c>
      <c r="J2">
        <v>1</v>
      </c>
      <c r="K2">
        <f t="shared" ref="K2:K6" si="1">INT(J2*24*60*60)</f>
        <v>86400</v>
      </c>
      <c r="L2" t="str">
        <f t="shared" ref="L2:L8" si="2">IF(K2/60/60&gt;=1,INT(K2/60/60)&amp;"h","")
&amp;IF(INT(MOD(K2/60,60))&gt;0,INT(MOD(K2/60,60))&amp;"m","")
&amp;IF(INT(MOD(K2,60))&gt;0,INT(MOD(K2,60))&amp;"s","")</f>
        <v>24h</v>
      </c>
      <c r="M2">
        <v>30</v>
      </c>
      <c r="N2">
        <v>2.5</v>
      </c>
      <c r="O2">
        <f>INT(N2*24*60*60)</f>
        <v>216000</v>
      </c>
      <c r="P2" t="str">
        <f t="shared" ref="P2:S2" si="3">IF(O2/60/60&gt;=1,INT(O2/60/60)&amp;"h","")
&amp;IF(INT(MOD(O2/60,60))&gt;0,INT(MOD(O2/60,60))&amp;"m","")
&amp;IF(INT(MOD(O2,60))&gt;0,INT(MOD(O2,60))&amp;"s","")</f>
        <v>60h</v>
      </c>
      <c r="Q2">
        <v>2.5</v>
      </c>
      <c r="R2">
        <f>INT(Q2*24*60*60)</f>
        <v>216000</v>
      </c>
      <c r="S2" t="str">
        <f t="shared" si="3"/>
        <v>60h</v>
      </c>
      <c r="T2">
        <f>4/4/60*5</f>
        <v>8.3333333333333329E-2</v>
      </c>
      <c r="U2">
        <f t="shared" ref="U2:U66" si="4">INT(T2*60*60)</f>
        <v>300</v>
      </c>
      <c r="V2" t="str">
        <f t="shared" ref="V2" si="5">IF(U2/60/60&gt;=1,INT(U2/60/60)&amp;"h","")
&amp;IF(INT(MOD(U2/60,60))&gt;0,INT(MOD(U2/60,60))&amp;"m","")
&amp;IF(INT(MOD(U2,60))&gt;0,INT(MOD(U2,60))&amp;"s","")</f>
        <v>5m</v>
      </c>
      <c r="W2" t="str">
        <f>Z2</f>
        <v>"1":0</v>
      </c>
      <c r="X2" t="str">
        <f>AA2</f>
        <v>"1":30</v>
      </c>
      <c r="Y2" t="str">
        <f>AB2</f>
        <v>"1":0</v>
      </c>
      <c r="Z2" t="str">
        <f t="shared" ref="Z2:Z33" si="6">""""&amp;$A2&amp;""""&amp;""&amp;":"&amp;H2</f>
        <v>"1":0</v>
      </c>
      <c r="AA2" t="str">
        <f t="shared" ref="AA2:AA33" si="7">""""&amp;$A2&amp;""""&amp;""&amp;":"&amp;M2</f>
        <v>"1":30</v>
      </c>
      <c r="AB2" t="str">
        <f t="shared" ref="AB2:AB33" si="8">""""&amp;$A2&amp;""""&amp;""&amp;":"&amp;D2</f>
        <v>"1":0</v>
      </c>
      <c r="AD2" t="str">
        <f ca="1">"{"&amp;
IF(LEFT(OFFSET(W1,COUNTA(W:W)-1,0),1)=",",SUBSTITUTE(OFFSET(W1,COUNTA(W:W)-1,0),",","",1),OFFSET(W1,COUNTA(W:W)-1,0))
&amp;"}"</f>
        <v>{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,"98":30,"99":30,"100":30}</v>
      </c>
    </row>
    <row r="3" spans="1:30" x14ac:dyDescent="0.3">
      <c r="A3">
        <v>2</v>
      </c>
      <c r="B3">
        <v>300</v>
      </c>
      <c r="C3" t="str">
        <f t="shared" ref="C3:C66" si="9">IF(B3/60/60/24*1&gt;=1,INT(B3/60/60/24)&amp;"d","")
&amp;IF(INT(MOD(B3/60/60,24))&gt;0,INT(MOD(B3/60/60,24))&amp;"h","")
&amp;IF(INT(MOD(B3/60,60))&gt;0,INT(MOD(B3/60,60))&amp;"m","")
&amp;IF(INT(MOD(B3,60))&gt;0,INT(MOD(B3,60))&amp;"s","")</f>
        <v>5m</v>
      </c>
      <c r="D3">
        <f>D2+B3</f>
        <v>300</v>
      </c>
      <c r="E3" t="str">
        <f>IF(D3/60/60/24&gt;=1,INT(D3/60/60/24)&amp;"d","")
&amp;IF(INT(MOD(D3/60/60,24))&gt;0,INT(MOD(D3/60/60,24))&amp;"h","")
&amp;IF(INT(MOD(D3/60,60))&gt;0,INT(MOD(D3/60,60))&amp;"m","")
&amp;IF(INT(MOD(D3,60))&gt;0,INT(MOD(D3,60))&amp;"s","")</f>
        <v>5m</v>
      </c>
      <c r="F3">
        <v>900</v>
      </c>
      <c r="G3" t="str">
        <f t="shared" ref="G3" si="10">IF(F3/60/60&gt;=1,INT(F3/60/60)&amp;"h","")
&amp;IF(INT(MOD(F3/60,60))&gt;0,INT(MOD(F3/60,60))&amp;"m","")
&amp;IF(INT(MOD(F3,60))&gt;0,INT(MOD(F3,60))&amp;"s","")</f>
        <v>15m</v>
      </c>
      <c r="H3">
        <v>1</v>
      </c>
      <c r="I3">
        <f>64.5*8</f>
        <v>516</v>
      </c>
      <c r="J3">
        <f t="shared" ref="J3:J34" si="11">J2*0.99</f>
        <v>0.99</v>
      </c>
      <c r="K3">
        <f t="shared" si="1"/>
        <v>85536</v>
      </c>
      <c r="L3" t="str">
        <f t="shared" si="2"/>
        <v>23h45m36s</v>
      </c>
      <c r="M3">
        <v>30</v>
      </c>
      <c r="N3">
        <f>N2*0.99</f>
        <v>2.4750000000000001</v>
      </c>
      <c r="O3">
        <f t="shared" ref="O3:O66" si="12">INT(N3*24*60*60)</f>
        <v>213840</v>
      </c>
      <c r="P3" t="str">
        <f t="shared" ref="P3:S3" si="13">IF(O3/60/60&gt;=1,INT(O3/60/60)&amp;"h","")
&amp;IF(INT(MOD(O3/60,60))&gt;0,INT(MOD(O3/60,60))&amp;"m","")
&amp;IF(INT(MOD(O3,60))&gt;0,INT(MOD(O3,60))&amp;"s","")</f>
        <v>59h24m</v>
      </c>
      <c r="Q3">
        <f>Q2*0.99</f>
        <v>2.4750000000000001</v>
      </c>
      <c r="R3">
        <f t="shared" ref="R3:R66" si="14">INT(Q3*24*60*60)</f>
        <v>213840</v>
      </c>
      <c r="S3" t="str">
        <f t="shared" si="13"/>
        <v>59h24m</v>
      </c>
      <c r="T3">
        <f>4/4/60*15</f>
        <v>0.25</v>
      </c>
      <c r="U3">
        <f t="shared" si="4"/>
        <v>900</v>
      </c>
      <c r="V3" t="str">
        <f t="shared" ref="V3" si="15">IF(U3/60/60&gt;=1,INT(U3/60/60)&amp;"h","")
&amp;IF(INT(MOD(U3/60,60))&gt;0,INT(MOD(U3/60,60))&amp;"m","")
&amp;IF(INT(MOD(U3,60))&gt;0,INT(MOD(U3,60))&amp;"s","")</f>
        <v>15m</v>
      </c>
      <c r="W3" t="str">
        <f t="shared" ref="W3:W34" si="16">W2&amp;","&amp;Z3</f>
        <v>"1":0,"2":1</v>
      </c>
      <c r="X3" t="str">
        <f t="shared" ref="X3:X34" si="17">X2&amp;","&amp;AA3</f>
        <v>"1":30,"2":30</v>
      </c>
      <c r="Y3" t="str">
        <f t="shared" ref="Y3:Y34" si="18">Y2&amp;","&amp;AB3</f>
        <v>"1":0,"2":300</v>
      </c>
      <c r="Z3" t="str">
        <f t="shared" si="6"/>
        <v>"2":1</v>
      </c>
      <c r="AA3" t="str">
        <f t="shared" si="7"/>
        <v>"2":30</v>
      </c>
      <c r="AB3" t="str">
        <f t="shared" si="8"/>
        <v>"2":300</v>
      </c>
    </row>
    <row r="4" spans="1:30" x14ac:dyDescent="0.3">
      <c r="A4">
        <v>3</v>
      </c>
      <c r="B4">
        <v>900</v>
      </c>
      <c r="C4" t="str">
        <f t="shared" si="9"/>
        <v>15m</v>
      </c>
      <c r="D4">
        <f t="shared" ref="D4:D67" si="19">D3+B4</f>
        <v>1200</v>
      </c>
      <c r="E4" t="str">
        <f t="shared" ref="E4:E67" si="20">IF(D4/60/60/24&gt;=1,INT(D4/60/60/24)&amp;"d","")
&amp;IF(INT(MOD(D4/60/60,24))&gt;0,INT(MOD(D4/60/60,24))&amp;"h","")
&amp;IF(INT(MOD(D4/60,60))&gt;0,INT(MOD(D4/60,60))&amp;"m","")
&amp;IF(INT(MOD(D4,60))&gt;0,INT(MOD(D4,60))&amp;"s","")</f>
        <v>20m</v>
      </c>
      <c r="F4">
        <v>1800</v>
      </c>
      <c r="G4" t="str">
        <f t="shared" ref="G4" si="21">IF(F4/60/60&gt;=1,INT(F4/60/60)&amp;"h","")
&amp;IF(INT(MOD(F4/60,60))&gt;0,INT(MOD(F4/60,60))&amp;"m","")
&amp;IF(INT(MOD(F4,60))&gt;0,INT(MOD(F4,60))&amp;"s","")</f>
        <v>30m</v>
      </c>
      <c r="H4">
        <v>1</v>
      </c>
      <c r="I4">
        <f>66.5*4</f>
        <v>266</v>
      </c>
      <c r="J4">
        <f t="shared" si="11"/>
        <v>0.98009999999999997</v>
      </c>
      <c r="K4">
        <f t="shared" si="1"/>
        <v>84680</v>
      </c>
      <c r="L4" t="str">
        <f t="shared" si="2"/>
        <v>23h31m20s</v>
      </c>
      <c r="M4">
        <v>30</v>
      </c>
      <c r="N4">
        <f t="shared" ref="N4:N67" si="22">N3*0.99</f>
        <v>2.45025</v>
      </c>
      <c r="O4">
        <f t="shared" si="12"/>
        <v>211701</v>
      </c>
      <c r="P4" t="str">
        <f t="shared" ref="P4:S4" si="23">IF(O4/60/60&gt;=1,INT(O4/60/60)&amp;"h","")
&amp;IF(INT(MOD(O4/60,60))&gt;0,INT(MOD(O4/60,60))&amp;"m","")
&amp;IF(INT(MOD(O4,60))&gt;0,INT(MOD(O4,60))&amp;"s","")</f>
        <v>58h48m21s</v>
      </c>
      <c r="Q4">
        <f t="shared" ref="Q4:Q67" si="24">Q3*0.99</f>
        <v>2.45025</v>
      </c>
      <c r="R4">
        <f t="shared" si="14"/>
        <v>211701</v>
      </c>
      <c r="S4" t="str">
        <f t="shared" si="23"/>
        <v>58h48m21s</v>
      </c>
      <c r="T4">
        <f>4/4/60*30</f>
        <v>0.5</v>
      </c>
      <c r="U4">
        <f t="shared" si="4"/>
        <v>1800</v>
      </c>
      <c r="V4" t="str">
        <f t="shared" ref="V4" si="25">IF(U4/60/60&gt;=1,INT(U4/60/60)&amp;"h","")
&amp;IF(INT(MOD(U4/60,60))&gt;0,INT(MOD(U4/60,60))&amp;"m","")
&amp;IF(INT(MOD(U4,60))&gt;0,INT(MOD(U4,60))&amp;"s","")</f>
        <v>30m</v>
      </c>
      <c r="W4" t="str">
        <f t="shared" si="16"/>
        <v>"1":0,"2":1,"3":1</v>
      </c>
      <c r="X4" t="str">
        <f t="shared" si="17"/>
        <v>"1":30,"2":30,"3":30</v>
      </c>
      <c r="Y4" t="str">
        <f t="shared" si="18"/>
        <v>"1":0,"2":300,"3":1200</v>
      </c>
      <c r="Z4" t="str">
        <f t="shared" si="6"/>
        <v>"3":1</v>
      </c>
      <c r="AA4" t="str">
        <f t="shared" si="7"/>
        <v>"3":30</v>
      </c>
      <c r="AB4" t="str">
        <f t="shared" si="8"/>
        <v>"3":1200</v>
      </c>
      <c r="AD4" t="s">
        <v>266</v>
      </c>
    </row>
    <row r="5" spans="1:30" x14ac:dyDescent="0.3">
      <c r="A5">
        <v>4</v>
      </c>
      <c r="B5">
        <v>1800</v>
      </c>
      <c r="C5" t="str">
        <f t="shared" si="9"/>
        <v>30m</v>
      </c>
      <c r="D5">
        <f t="shared" si="19"/>
        <v>3000</v>
      </c>
      <c r="E5" t="str">
        <f t="shared" si="20"/>
        <v>50m</v>
      </c>
      <c r="F5">
        <v>3600</v>
      </c>
      <c r="G5" t="str">
        <f t="shared" ref="G5" si="26">IF(F5/60/60&gt;=1,INT(F5/60/60)&amp;"h","")
&amp;IF(INT(MOD(F5/60,60))&gt;0,INT(MOD(F5/60,60))&amp;"m","")
&amp;IF(INT(MOD(F5,60))&gt;0,INT(MOD(F5,60))&amp;"s","")</f>
        <v>1h</v>
      </c>
      <c r="H5">
        <v>1</v>
      </c>
      <c r="I5">
        <v>137</v>
      </c>
      <c r="J5">
        <f t="shared" si="11"/>
        <v>0.97029899999999991</v>
      </c>
      <c r="K5">
        <f t="shared" si="1"/>
        <v>83833</v>
      </c>
      <c r="L5" t="str">
        <f t="shared" si="2"/>
        <v>23h17m13s</v>
      </c>
      <c r="M5">
        <v>30</v>
      </c>
      <c r="N5">
        <f t="shared" si="22"/>
        <v>2.4257474999999999</v>
      </c>
      <c r="O5">
        <f t="shared" si="12"/>
        <v>209584</v>
      </c>
      <c r="P5" t="str">
        <f t="shared" ref="P5:S5" si="27">IF(O5/60/60&gt;=1,INT(O5/60/60)&amp;"h","")
&amp;IF(INT(MOD(O5/60,60))&gt;0,INT(MOD(O5/60,60))&amp;"m","")
&amp;IF(INT(MOD(O5,60))&gt;0,INT(MOD(O5,60))&amp;"s","")</f>
        <v>58h13m4s</v>
      </c>
      <c r="Q5">
        <f t="shared" si="24"/>
        <v>2.4257474999999999</v>
      </c>
      <c r="R5">
        <f t="shared" si="14"/>
        <v>209584</v>
      </c>
      <c r="S5" t="str">
        <f t="shared" si="27"/>
        <v>58h13m4s</v>
      </c>
      <c r="T5">
        <f>4/4/60*60</f>
        <v>1</v>
      </c>
      <c r="U5">
        <f t="shared" si="4"/>
        <v>3600</v>
      </c>
      <c r="V5" t="str">
        <f t="shared" ref="V5" si="28">IF(U5/60/60&gt;=1,INT(U5/60/60)&amp;"h","")
&amp;IF(INT(MOD(U5/60,60))&gt;0,INT(MOD(U5/60,60))&amp;"m","")
&amp;IF(INT(MOD(U5,60))&gt;0,INT(MOD(U5,60))&amp;"s","")</f>
        <v>1h</v>
      </c>
      <c r="W5" t="str">
        <f t="shared" si="16"/>
        <v>"1":0,"2":1,"3":1,"4":1</v>
      </c>
      <c r="X5" t="str">
        <f t="shared" si="17"/>
        <v>"1":30,"2":30,"3":30,"4":30</v>
      </c>
      <c r="Y5" t="str">
        <f t="shared" si="18"/>
        <v>"1":0,"2":300,"3":1200,"4":3000</v>
      </c>
      <c r="Z5" t="str">
        <f t="shared" si="6"/>
        <v>"4":1</v>
      </c>
      <c r="AA5" t="str">
        <f t="shared" si="7"/>
        <v>"4":30</v>
      </c>
      <c r="AB5" t="str">
        <f t="shared" si="8"/>
        <v>"4":3000</v>
      </c>
      <c r="AD5" t="str">
        <f ca="1">"{"&amp;
IF(LEFT(OFFSET(X1,COUNTA(X:X)-1,0),1)=",",SUBSTITUTE(OFFSET(X1,COUNTA(X:X)-1,0),",","",1),OFFSET(X1,COUNTA(X:X)-1,0))
&amp;"}"</f>
        <v>{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,"98":16,"99":16,"100":15}</v>
      </c>
    </row>
    <row r="6" spans="1:30" x14ac:dyDescent="0.3">
      <c r="A6">
        <v>5</v>
      </c>
      <c r="B6">
        <v>3600</v>
      </c>
      <c r="C6" t="str">
        <f t="shared" si="9"/>
        <v>1h</v>
      </c>
      <c r="D6">
        <f t="shared" si="19"/>
        <v>6600</v>
      </c>
      <c r="E6" t="str">
        <f t="shared" si="20"/>
        <v>1h50m</v>
      </c>
      <c r="F6">
        <v>7200</v>
      </c>
      <c r="G6" t="str">
        <f t="shared" ref="G6" si="29">IF(F6/60/60&gt;=1,INT(F6/60/60)&amp;"h","")
&amp;IF(INT(MOD(F6/60,60))&gt;0,INT(MOD(F6/60,60))&amp;"m","")
&amp;IF(INT(MOD(F6,60))&gt;0,INT(MOD(F6,60))&amp;"s","")</f>
        <v>2h</v>
      </c>
      <c r="H6">
        <v>1</v>
      </c>
      <c r="I6">
        <v>141</v>
      </c>
      <c r="J6">
        <f t="shared" si="11"/>
        <v>0.96059600999999994</v>
      </c>
      <c r="K6">
        <f t="shared" si="1"/>
        <v>82995</v>
      </c>
      <c r="L6" t="str">
        <f t="shared" si="2"/>
        <v>23h3m15s</v>
      </c>
      <c r="M6">
        <v>30</v>
      </c>
      <c r="N6">
        <f t="shared" si="22"/>
        <v>2.4014900249999998</v>
      </c>
      <c r="O6">
        <f t="shared" si="12"/>
        <v>207488</v>
      </c>
      <c r="P6" t="str">
        <f t="shared" ref="P6:S6" si="30">IF(O6/60/60&gt;=1,INT(O6/60/60)&amp;"h","")
&amp;IF(INT(MOD(O6/60,60))&gt;0,INT(MOD(O6/60,60))&amp;"m","")
&amp;IF(INT(MOD(O6,60))&gt;0,INT(MOD(O6,60))&amp;"s","")</f>
        <v>57h38m8s</v>
      </c>
      <c r="Q6">
        <f t="shared" si="24"/>
        <v>2.4014900249999998</v>
      </c>
      <c r="R6">
        <f t="shared" si="14"/>
        <v>207488</v>
      </c>
      <c r="S6" t="str">
        <f t="shared" si="30"/>
        <v>57h38m8s</v>
      </c>
      <c r="T6">
        <f t="shared" ref="T6" si="31">4*0.99^4</f>
        <v>3.8423840399999998</v>
      </c>
      <c r="U6">
        <f t="shared" si="4"/>
        <v>13832</v>
      </c>
      <c r="V6" t="str">
        <f t="shared" ref="V6" si="32">IF(U6/60/60&gt;=1,INT(U6/60/60)&amp;"h","")
&amp;IF(INT(MOD(U6/60,60))&gt;0,INT(MOD(U6/60,60))&amp;"m","")
&amp;IF(INT(MOD(U6,60))&gt;0,INT(MOD(U6,60))&amp;"s","")</f>
        <v>3h50m32s</v>
      </c>
      <c r="W6" t="str">
        <f t="shared" si="16"/>
        <v>"1":0,"2":1,"3":1,"4":1,"5":1</v>
      </c>
      <c r="X6" t="str">
        <f t="shared" si="17"/>
        <v>"1":30,"2":30,"3":30,"4":30,"5":30</v>
      </c>
      <c r="Y6" t="str">
        <f t="shared" si="18"/>
        <v>"1":0,"2":300,"3":1200,"4":3000,"5":6600</v>
      </c>
      <c r="Z6" t="str">
        <f t="shared" si="6"/>
        <v>"5":1</v>
      </c>
      <c r="AA6" t="str">
        <f t="shared" si="7"/>
        <v>"5":30</v>
      </c>
      <c r="AB6" t="str">
        <f t="shared" si="8"/>
        <v>"5":6600</v>
      </c>
    </row>
    <row r="7" spans="1:30" x14ac:dyDescent="0.3">
      <c r="A7">
        <v>6</v>
      </c>
      <c r="B7">
        <v>7200</v>
      </c>
      <c r="C7" t="str">
        <f t="shared" si="9"/>
        <v>2h</v>
      </c>
      <c r="D7">
        <f t="shared" si="19"/>
        <v>13800</v>
      </c>
      <c r="E7" t="str">
        <f t="shared" si="20"/>
        <v>3h50m</v>
      </c>
      <c r="F7">
        <v>10800</v>
      </c>
      <c r="G7" t="str">
        <f t="shared" ref="G7" si="33">IF(F7/60/60&gt;=1,INT(F7/60/60)&amp;"h","")
&amp;IF(INT(MOD(F7/60,60))&gt;0,INT(MOD(F7/60,60))&amp;"m","")
&amp;IF(INT(MOD(F7,60))&gt;0,INT(MOD(F7,60))&amp;"s","")</f>
        <v>3h</v>
      </c>
      <c r="H7">
        <v>1</v>
      </c>
      <c r="I7">
        <v>145</v>
      </c>
      <c r="J7">
        <f t="shared" si="11"/>
        <v>0.95099004989999991</v>
      </c>
      <c r="K7">
        <f t="shared" ref="K7:K70" si="34">INT(J7*24*60*60)</f>
        <v>82165</v>
      </c>
      <c r="L7" t="str">
        <f t="shared" si="2"/>
        <v>22h49m25s</v>
      </c>
      <c r="M7">
        <v>30</v>
      </c>
      <c r="N7">
        <f t="shared" si="22"/>
        <v>2.3774751247499997</v>
      </c>
      <c r="O7">
        <f t="shared" si="12"/>
        <v>205413</v>
      </c>
      <c r="P7" t="str">
        <f t="shared" ref="P7:S7" si="35">IF(O7/60/60&gt;=1,INT(O7/60/60)&amp;"h","")
&amp;IF(INT(MOD(O7/60,60))&gt;0,INT(MOD(O7/60,60))&amp;"m","")
&amp;IF(INT(MOD(O7,60))&gt;0,INT(MOD(O7,60))&amp;"s","")</f>
        <v>57h3m33s</v>
      </c>
      <c r="Q7">
        <f t="shared" si="24"/>
        <v>2.3774751247499997</v>
      </c>
      <c r="R7">
        <f t="shared" si="14"/>
        <v>205413</v>
      </c>
      <c r="S7" t="str">
        <f t="shared" si="35"/>
        <v>57h3m33s</v>
      </c>
      <c r="T7">
        <f t="shared" ref="T7:T38" si="36">T6*0.99</f>
        <v>3.8039601995999996</v>
      </c>
      <c r="U7">
        <f t="shared" si="4"/>
        <v>13694</v>
      </c>
      <c r="V7" t="str">
        <f t="shared" ref="V7" si="37">IF(U7/60/60&gt;=1,INT(U7/60/60)&amp;"h","")
&amp;IF(INT(MOD(U7/60,60))&gt;0,INT(MOD(U7/60,60))&amp;"m","")
&amp;IF(INT(MOD(U7,60))&gt;0,INT(MOD(U7,60))&amp;"s","")</f>
        <v>3h48m14s</v>
      </c>
      <c r="W7" t="str">
        <f t="shared" si="16"/>
        <v>"1":0,"2":1,"3":1,"4":1,"5":1,"6":1</v>
      </c>
      <c r="X7" t="str">
        <f t="shared" si="17"/>
        <v>"1":30,"2":30,"3":30,"4":30,"5":30,"6":30</v>
      </c>
      <c r="Y7" t="str">
        <f t="shared" si="18"/>
        <v>"1":0,"2":300,"3":1200,"4":3000,"5":6600,"6":13800</v>
      </c>
      <c r="Z7" t="str">
        <f t="shared" si="6"/>
        <v>"6":1</v>
      </c>
      <c r="AA7" t="str">
        <f t="shared" si="7"/>
        <v>"6":30</v>
      </c>
      <c r="AB7" t="str">
        <f t="shared" si="8"/>
        <v>"6":13800</v>
      </c>
      <c r="AD7" t="s">
        <v>262</v>
      </c>
    </row>
    <row r="8" spans="1:30" x14ac:dyDescent="0.3">
      <c r="A8">
        <v>7</v>
      </c>
      <c r="B8">
        <v>10800</v>
      </c>
      <c r="C8" t="str">
        <f t="shared" si="9"/>
        <v>3h</v>
      </c>
      <c r="D8">
        <f t="shared" si="19"/>
        <v>24600</v>
      </c>
      <c r="E8" t="str">
        <f t="shared" si="20"/>
        <v>6h50m</v>
      </c>
      <c r="F8">
        <v>14400</v>
      </c>
      <c r="G8" t="str">
        <f t="shared" ref="G8" si="38">IF(F8/60/60&gt;=1,INT(F8/60/60)&amp;"h","")
&amp;IF(INT(MOD(F8/60,60))&gt;0,INT(MOD(F8/60,60))&amp;"m","")
&amp;IF(INT(MOD(F8,60))&gt;0,INT(MOD(F8,60))&amp;"s","")</f>
        <v>4h</v>
      </c>
      <c r="H8">
        <v>1</v>
      </c>
      <c r="I8">
        <v>149</v>
      </c>
      <c r="J8">
        <f t="shared" si="11"/>
        <v>0.94148014940099989</v>
      </c>
      <c r="K8">
        <f t="shared" si="34"/>
        <v>81343</v>
      </c>
      <c r="L8" t="str">
        <f t="shared" si="2"/>
        <v>22h35m43s</v>
      </c>
      <c r="M8">
        <v>30</v>
      </c>
      <c r="N8">
        <f t="shared" si="22"/>
        <v>2.3537003735024995</v>
      </c>
      <c r="O8">
        <f t="shared" si="12"/>
        <v>203359</v>
      </c>
      <c r="P8" t="str">
        <f t="shared" ref="P8:S8" si="39">IF(O8/60/60&gt;=1,INT(O8/60/60)&amp;"h","")
&amp;IF(INT(MOD(O8/60,60))&gt;0,INT(MOD(O8/60,60))&amp;"m","")
&amp;IF(INT(MOD(O8,60))&gt;0,INT(MOD(O8,60))&amp;"s","")</f>
        <v>56h29m19s</v>
      </c>
      <c r="Q8">
        <f t="shared" si="24"/>
        <v>2.3537003735024995</v>
      </c>
      <c r="R8">
        <f t="shared" si="14"/>
        <v>203359</v>
      </c>
      <c r="S8" t="str">
        <f t="shared" si="39"/>
        <v>56h29m19s</v>
      </c>
      <c r="T8">
        <f t="shared" si="36"/>
        <v>3.7659205976039996</v>
      </c>
      <c r="U8">
        <f t="shared" si="4"/>
        <v>13557</v>
      </c>
      <c r="V8" t="str">
        <f t="shared" ref="V8" si="40">IF(U8/60/60&gt;=1,INT(U8/60/60)&amp;"h","")
&amp;IF(INT(MOD(U8/60,60))&gt;0,INT(MOD(U8/60,60))&amp;"m","")
&amp;IF(INT(MOD(U8,60))&gt;0,INT(MOD(U8,60))&amp;"s","")</f>
        <v>3h45m57s</v>
      </c>
      <c r="W8" t="str">
        <f t="shared" si="16"/>
        <v>"1":0,"2":1,"3":1,"4":1,"5":1,"6":1,"7":1</v>
      </c>
      <c r="X8" t="str">
        <f t="shared" si="17"/>
        <v>"1":30,"2":30,"3":30,"4":30,"5":30,"6":30,"7":30</v>
      </c>
      <c r="Y8" t="str">
        <f t="shared" si="18"/>
        <v>"1":0,"2":300,"3":1200,"4":3000,"5":6600,"6":13800,"7":24600</v>
      </c>
      <c r="Z8" t="str">
        <f t="shared" si="6"/>
        <v>"7":1</v>
      </c>
      <c r="AA8" t="str">
        <f t="shared" si="7"/>
        <v>"7":30</v>
      </c>
      <c r="AB8" t="str">
        <f t="shared" si="8"/>
        <v>"7":24600</v>
      </c>
      <c r="AD8" t="str">
        <f ca="1">"{"&amp;
IF(LEFT(OFFSET(Y1,COUNTA(Y:Y)-1,0),1)=",",SUBSTITUTE(OFFSET(Y1,COUNTA(Y:Y)-1,0),",","",1),OFFSET(Y1,COUNTA(Y:Y)-1,0))
&amp;"}"</f>
        <v>{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,"99":119170200,"100":121017000}</v>
      </c>
    </row>
    <row r="9" spans="1:30" x14ac:dyDescent="0.3">
      <c r="A9">
        <v>8</v>
      </c>
      <c r="B9">
        <v>14400</v>
      </c>
      <c r="C9" t="str">
        <f t="shared" si="9"/>
        <v>4h</v>
      </c>
      <c r="D9">
        <f t="shared" si="19"/>
        <v>39000</v>
      </c>
      <c r="E9" t="str">
        <f t="shared" si="20"/>
        <v>10h50m</v>
      </c>
      <c r="F9">
        <v>18000</v>
      </c>
      <c r="G9" t="str">
        <f>IF(F9/60/60&gt;=1,INT(F9/60/60)&amp;"h","")
&amp;IF(INT(MOD(F9/60,60))&gt;0,INT(MOD(F9/60,60))&amp;"m","")
&amp;IF(INT(MOD(F9,60))&gt;0,INT(MOD(F9,60))&amp;"s","")</f>
        <v>5h</v>
      </c>
      <c r="H9">
        <v>1</v>
      </c>
      <c r="I9">
        <v>153</v>
      </c>
      <c r="J9">
        <f t="shared" si="11"/>
        <v>0.93206534790698992</v>
      </c>
      <c r="K9">
        <f t="shared" si="34"/>
        <v>80530</v>
      </c>
      <c r="L9" t="str">
        <f>IF(K9/60/60&gt;=1,INT(K9/60/60)&amp;"h","")
&amp;IF(INT(MOD(K9/60,60))&gt;0,INT(MOD(K9/60,60))&amp;"m","")
&amp;IF(INT(MOD(K9,60))&gt;0,INT(MOD(K9,60))&amp;"s","")</f>
        <v>22h22m10s</v>
      </c>
      <c r="M9">
        <v>30</v>
      </c>
      <c r="N9">
        <f t="shared" si="22"/>
        <v>2.3301633697674746</v>
      </c>
      <c r="O9">
        <f t="shared" si="12"/>
        <v>201326</v>
      </c>
      <c r="P9" t="str">
        <f>IF(O9/60/60&gt;=1,INT(O9/60/60)&amp;"h","")
&amp;IF(INT(MOD(O9/60,60))&gt;0,INT(MOD(O9/60,60))&amp;"m","")
&amp;IF(INT(MOD(O9,60))&gt;0,INT(MOD(O9,60))&amp;"s","")</f>
        <v>55h55m26s</v>
      </c>
      <c r="Q9">
        <f t="shared" si="24"/>
        <v>2.3301633697674746</v>
      </c>
      <c r="R9">
        <f t="shared" si="14"/>
        <v>201326</v>
      </c>
      <c r="S9" t="str">
        <f>IF(R9/60/60&gt;=1,INT(R9/60/60)&amp;"h","")
&amp;IF(INT(MOD(R9/60,60))&gt;0,INT(MOD(R9/60,60))&amp;"m","")
&amp;IF(INT(MOD(R9,60))&gt;0,INT(MOD(R9,60))&amp;"s","")</f>
        <v>55h55m26s</v>
      </c>
      <c r="T9">
        <f t="shared" si="36"/>
        <v>3.7282613916279597</v>
      </c>
      <c r="U9">
        <f t="shared" si="4"/>
        <v>13421</v>
      </c>
      <c r="V9" t="str">
        <f>IF(U9/60/60&gt;=1,INT(U9/60/60)&amp;"h","")
&amp;IF(INT(MOD(U9/60,60))&gt;0,INT(MOD(U9/60,60))&amp;"m","")
&amp;IF(INT(MOD(U9,60))&gt;0,INT(MOD(U9,60))&amp;"s","")</f>
        <v>3h43m41s</v>
      </c>
      <c r="W9" t="str">
        <f t="shared" si="16"/>
        <v>"1":0,"2":1,"3":1,"4":1,"5":1,"6":1,"7":1,"8":1</v>
      </c>
      <c r="X9" t="str">
        <f t="shared" si="17"/>
        <v>"1":30,"2":30,"3":30,"4":30,"5":30,"6":30,"7":30,"8":30</v>
      </c>
      <c r="Y9" t="str">
        <f t="shared" si="18"/>
        <v>"1":0,"2":300,"3":1200,"4":3000,"5":6600,"6":13800,"7":24600,"8":39000</v>
      </c>
      <c r="Z9" t="str">
        <f t="shared" si="6"/>
        <v>"8":1</v>
      </c>
      <c r="AA9" t="str">
        <f t="shared" si="7"/>
        <v>"8":30</v>
      </c>
      <c r="AB9" t="str">
        <f t="shared" si="8"/>
        <v>"8":39000</v>
      </c>
    </row>
    <row r="10" spans="1:30" x14ac:dyDescent="0.3">
      <c r="A10">
        <v>9</v>
      </c>
      <c r="B10">
        <v>18000</v>
      </c>
      <c r="C10" t="str">
        <f t="shared" si="9"/>
        <v>5h</v>
      </c>
      <c r="D10">
        <f t="shared" si="19"/>
        <v>57000</v>
      </c>
      <c r="E10" t="str">
        <f t="shared" si="20"/>
        <v>15h50m</v>
      </c>
      <c r="F10">
        <v>21600</v>
      </c>
      <c r="G10" t="str">
        <f t="shared" ref="G10" si="41">IF(F10/60/60&gt;=1,INT(F10/60/60)&amp;"h","")
&amp;IF(INT(MOD(F10/60,60))&gt;0,INT(MOD(F10/60,60))&amp;"m","")
&amp;IF(INT(MOD(F10,60))&gt;0,INT(MOD(F10,60))&amp;"s","")</f>
        <v>6h</v>
      </c>
      <c r="H10">
        <v>1</v>
      </c>
      <c r="I10">
        <v>157</v>
      </c>
      <c r="J10">
        <f t="shared" si="11"/>
        <v>0.92274469442791995</v>
      </c>
      <c r="K10">
        <f t="shared" si="34"/>
        <v>79725</v>
      </c>
      <c r="L10" t="str">
        <f t="shared" ref="L10:L73" si="42">IF(K10/60/60&gt;=1,INT(K10/60/60)&amp;"h","")
&amp;IF(INT(MOD(K10/60,60))&gt;0,INT(MOD(K10/60,60))&amp;"m","")
&amp;IF(INT(MOD(K10,60))&gt;0,INT(MOD(K10,60))&amp;"s","")</f>
        <v>22h8m45s</v>
      </c>
      <c r="M10">
        <v>30</v>
      </c>
      <c r="N10">
        <f t="shared" si="22"/>
        <v>2.3068617360697998</v>
      </c>
      <c r="O10">
        <f t="shared" si="12"/>
        <v>199312</v>
      </c>
      <c r="P10" t="str">
        <f t="shared" ref="P10:S10" si="43">IF(O10/60/60&gt;=1,INT(O10/60/60)&amp;"h","")
&amp;IF(INT(MOD(O10/60,60))&gt;0,INT(MOD(O10/60,60))&amp;"m","")
&amp;IF(INT(MOD(O10,60))&gt;0,INT(MOD(O10,60))&amp;"s","")</f>
        <v>55h21m52s</v>
      </c>
      <c r="Q10">
        <f t="shared" si="24"/>
        <v>2.3068617360697998</v>
      </c>
      <c r="R10">
        <f t="shared" si="14"/>
        <v>199312</v>
      </c>
      <c r="S10" t="str">
        <f t="shared" si="43"/>
        <v>55h21m52s</v>
      </c>
      <c r="T10">
        <f t="shared" si="36"/>
        <v>3.6909787777116798</v>
      </c>
      <c r="U10">
        <f t="shared" si="4"/>
        <v>13287</v>
      </c>
      <c r="V10" t="str">
        <f t="shared" ref="V10" si="44">IF(U10/60/60&gt;=1,INT(U10/60/60)&amp;"h","")
&amp;IF(INT(MOD(U10/60,60))&gt;0,INT(MOD(U10/60,60))&amp;"m","")
&amp;IF(INT(MOD(U10,60))&gt;0,INT(MOD(U10,60))&amp;"s","")</f>
        <v>3h41m27s</v>
      </c>
      <c r="W10" t="str">
        <f t="shared" si="16"/>
        <v>"1":0,"2":1,"3":1,"4":1,"5":1,"6":1,"7":1,"8":1,"9":1</v>
      </c>
      <c r="X10" t="str">
        <f t="shared" si="17"/>
        <v>"1":30,"2":30,"3":30,"4":30,"5":30,"6":30,"7":30,"8":30,"9":30</v>
      </c>
      <c r="Y10" t="str">
        <f t="shared" si="18"/>
        <v>"1":0,"2":300,"3":1200,"4":3000,"5":6600,"6":13800,"7":24600,"8":39000,"9":57000</v>
      </c>
      <c r="Z10" t="str">
        <f t="shared" si="6"/>
        <v>"9":1</v>
      </c>
      <c r="AA10" t="str">
        <f t="shared" si="7"/>
        <v>"9":30</v>
      </c>
      <c r="AB10" t="str">
        <f t="shared" si="8"/>
        <v>"9":57000</v>
      </c>
    </row>
    <row r="11" spans="1:30" x14ac:dyDescent="0.3">
      <c r="A11">
        <v>10</v>
      </c>
      <c r="B11">
        <v>21600</v>
      </c>
      <c r="C11" t="str">
        <f t="shared" si="9"/>
        <v>6h</v>
      </c>
      <c r="D11">
        <f t="shared" si="19"/>
        <v>78600</v>
      </c>
      <c r="E11" t="str">
        <f t="shared" si="20"/>
        <v>21h50m</v>
      </c>
      <c r="F11">
        <v>28800</v>
      </c>
      <c r="G11" t="str">
        <f t="shared" ref="G11" si="45">IF(F11/60/60&gt;=1,INT(F11/60/60)&amp;"h","")
&amp;IF(INT(MOD(F11/60,60))&gt;0,INT(MOD(F11/60,60))&amp;"m","")
&amp;IF(INT(MOD(F11,60))&gt;0,INT(MOD(F11,60))&amp;"s","")</f>
        <v>8h</v>
      </c>
      <c r="H11">
        <v>2</v>
      </c>
      <c r="I11">
        <v>161</v>
      </c>
      <c r="J11">
        <f t="shared" si="11"/>
        <v>0.91351724748364072</v>
      </c>
      <c r="K11">
        <f t="shared" si="34"/>
        <v>78927</v>
      </c>
      <c r="L11" t="str">
        <f t="shared" si="42"/>
        <v>21h55m27s</v>
      </c>
      <c r="M11">
        <v>29</v>
      </c>
      <c r="N11">
        <f t="shared" si="22"/>
        <v>2.2837931187091018</v>
      </c>
      <c r="O11">
        <f t="shared" si="12"/>
        <v>197319</v>
      </c>
      <c r="P11" t="str">
        <f t="shared" ref="P11:S11" si="46">IF(O11/60/60&gt;=1,INT(O11/60/60)&amp;"h","")
&amp;IF(INT(MOD(O11/60,60))&gt;0,INT(MOD(O11/60,60))&amp;"m","")
&amp;IF(INT(MOD(O11,60))&gt;0,INT(MOD(O11,60))&amp;"s","")</f>
        <v>54h48m39s</v>
      </c>
      <c r="Q11">
        <f t="shared" si="24"/>
        <v>2.2837931187091018</v>
      </c>
      <c r="R11">
        <f t="shared" si="14"/>
        <v>197319</v>
      </c>
      <c r="S11" t="str">
        <f t="shared" si="46"/>
        <v>54h48m39s</v>
      </c>
      <c r="T11">
        <f t="shared" si="36"/>
        <v>3.6540689899345629</v>
      </c>
      <c r="U11">
        <f t="shared" si="4"/>
        <v>13154</v>
      </c>
      <c r="V11" t="str">
        <f t="shared" ref="V11" si="47">IF(U11/60/60&gt;=1,INT(U11/60/60)&amp;"h","")
&amp;IF(INT(MOD(U11/60,60))&gt;0,INT(MOD(U11/60,60))&amp;"m","")
&amp;IF(INT(MOD(U11,60))&gt;0,INT(MOD(U11,60))&amp;"s","")</f>
        <v>3h39m14s</v>
      </c>
      <c r="W11" t="str">
        <f t="shared" si="16"/>
        <v>"1":0,"2":1,"3":1,"4":1,"5":1,"6":1,"7":1,"8":1,"9":1,"10":2</v>
      </c>
      <c r="X11" t="str">
        <f t="shared" si="17"/>
        <v>"1":30,"2":30,"3":30,"4":30,"5":30,"6":30,"7":30,"8":30,"9":30,"10":29</v>
      </c>
      <c r="Y11" t="str">
        <f t="shared" si="18"/>
        <v>"1":0,"2":300,"3":1200,"4":3000,"5":6600,"6":13800,"7":24600,"8":39000,"9":57000,"10":78600</v>
      </c>
      <c r="Z11" t="str">
        <f t="shared" si="6"/>
        <v>"10":2</v>
      </c>
      <c r="AA11" t="str">
        <f t="shared" si="7"/>
        <v>"10":29</v>
      </c>
      <c r="AB11" t="str">
        <f t="shared" si="8"/>
        <v>"10":78600</v>
      </c>
    </row>
    <row r="12" spans="1:30" x14ac:dyDescent="0.3">
      <c r="A12">
        <v>11</v>
      </c>
      <c r="B12">
        <v>28800</v>
      </c>
      <c r="C12" t="str">
        <f t="shared" si="9"/>
        <v>8h</v>
      </c>
      <c r="D12">
        <f t="shared" si="19"/>
        <v>107400</v>
      </c>
      <c r="E12" t="str">
        <f t="shared" si="20"/>
        <v>1d5h50m</v>
      </c>
      <c r="F12">
        <v>28800</v>
      </c>
      <c r="G12" t="str">
        <f t="shared" ref="G12" si="48">IF(F12/60/60&gt;=1,INT(F12/60/60)&amp;"h","")
&amp;IF(INT(MOD(F12/60,60))&gt;0,INT(MOD(F12/60,60))&amp;"m","")
&amp;IF(INT(MOD(F12,60))&gt;0,INT(MOD(F12,60))&amp;"s","")</f>
        <v>8h</v>
      </c>
      <c r="H12">
        <v>2</v>
      </c>
      <c r="I12">
        <v>165</v>
      </c>
      <c r="J12">
        <f t="shared" si="11"/>
        <v>0.9043820750088043</v>
      </c>
      <c r="K12">
        <f t="shared" si="34"/>
        <v>78138</v>
      </c>
      <c r="L12" t="str">
        <f t="shared" si="42"/>
        <v>21h42m18s</v>
      </c>
      <c r="M12">
        <v>29</v>
      </c>
      <c r="N12">
        <f t="shared" si="22"/>
        <v>2.2609551875220109</v>
      </c>
      <c r="O12">
        <f t="shared" si="12"/>
        <v>195346</v>
      </c>
      <c r="P12" t="str">
        <f t="shared" ref="P12:S12" si="49">IF(O12/60/60&gt;=1,INT(O12/60/60)&amp;"h","")
&amp;IF(INT(MOD(O12/60,60))&gt;0,INT(MOD(O12/60,60))&amp;"m","")
&amp;IF(INT(MOD(O12,60))&gt;0,INT(MOD(O12,60))&amp;"s","")</f>
        <v>54h15m46s</v>
      </c>
      <c r="Q12">
        <f t="shared" si="24"/>
        <v>2.2609551875220109</v>
      </c>
      <c r="R12">
        <f t="shared" si="14"/>
        <v>195346</v>
      </c>
      <c r="S12" t="str">
        <f t="shared" si="49"/>
        <v>54h15m46s</v>
      </c>
      <c r="T12">
        <f t="shared" si="36"/>
        <v>3.6175283000352172</v>
      </c>
      <c r="U12">
        <f t="shared" si="4"/>
        <v>13023</v>
      </c>
      <c r="V12" t="str">
        <f t="shared" ref="V12" si="50">IF(U12/60/60&gt;=1,INT(U12/60/60)&amp;"h","")
&amp;IF(INT(MOD(U12/60,60))&gt;0,INT(MOD(U12/60,60))&amp;"m","")
&amp;IF(INT(MOD(U12,60))&gt;0,INT(MOD(U12,60))&amp;"s","")</f>
        <v>3h37m3s</v>
      </c>
      <c r="W12" t="str">
        <f t="shared" si="16"/>
        <v>"1":0,"2":1,"3":1,"4":1,"5":1,"6":1,"7":1,"8":1,"9":1,"10":2,"11":2</v>
      </c>
      <c r="X12" t="str">
        <f t="shared" si="17"/>
        <v>"1":30,"2":30,"3":30,"4":30,"5":30,"6":30,"7":30,"8":30,"9":30,"10":29,"11":29</v>
      </c>
      <c r="Y12" t="str">
        <f t="shared" si="18"/>
        <v>"1":0,"2":300,"3":1200,"4":3000,"5":6600,"6":13800,"7":24600,"8":39000,"9":57000,"10":78600,"11":107400</v>
      </c>
      <c r="Z12" t="str">
        <f t="shared" si="6"/>
        <v>"11":2</v>
      </c>
      <c r="AA12" t="str">
        <f t="shared" si="7"/>
        <v>"11":29</v>
      </c>
      <c r="AB12" t="str">
        <f t="shared" si="8"/>
        <v>"11":107400</v>
      </c>
    </row>
    <row r="13" spans="1:30" x14ac:dyDescent="0.3">
      <c r="A13">
        <v>12</v>
      </c>
      <c r="B13">
        <f ca="1">OFFSET(B13,-1,0)+3*60*60</f>
        <v>39600</v>
      </c>
      <c r="C13" t="str">
        <f t="shared" ca="1" si="9"/>
        <v>11h</v>
      </c>
      <c r="D13">
        <f t="shared" ca="1" si="19"/>
        <v>147000</v>
      </c>
      <c r="E13" t="str">
        <f t="shared" ca="1" si="20"/>
        <v>1d16h50m</v>
      </c>
      <c r="F13">
        <v>28800</v>
      </c>
      <c r="G13" t="str">
        <f t="shared" ref="G13" si="51">IF(F13/60/60&gt;=1,INT(F13/60/60)&amp;"h","")
&amp;IF(INT(MOD(F13/60,60))&gt;0,INT(MOD(F13/60,60))&amp;"m","")
&amp;IF(INT(MOD(F13,60))&gt;0,INT(MOD(F13,60))&amp;"s","")</f>
        <v>8h</v>
      </c>
      <c r="H13">
        <v>2</v>
      </c>
      <c r="I13">
        <v>169</v>
      </c>
      <c r="J13">
        <f t="shared" si="11"/>
        <v>0.89533825425871627</v>
      </c>
      <c r="K13">
        <f t="shared" si="34"/>
        <v>77357</v>
      </c>
      <c r="L13" t="str">
        <f t="shared" si="42"/>
        <v>21h29m17s</v>
      </c>
      <c r="M13">
        <v>29</v>
      </c>
      <c r="N13">
        <f t="shared" si="22"/>
        <v>2.2383456356467906</v>
      </c>
      <c r="O13">
        <f t="shared" si="12"/>
        <v>193393</v>
      </c>
      <c r="P13" t="str">
        <f t="shared" ref="P13:S13" si="52">IF(O13/60/60&gt;=1,INT(O13/60/60)&amp;"h","")
&amp;IF(INT(MOD(O13/60,60))&gt;0,INT(MOD(O13/60,60))&amp;"m","")
&amp;IF(INT(MOD(O13,60))&gt;0,INT(MOD(O13,60))&amp;"s","")</f>
        <v>53h43m13s</v>
      </c>
      <c r="Q13">
        <f t="shared" si="24"/>
        <v>2.2383456356467906</v>
      </c>
      <c r="R13">
        <f t="shared" si="14"/>
        <v>193393</v>
      </c>
      <c r="S13" t="str">
        <f t="shared" si="52"/>
        <v>53h43m13s</v>
      </c>
      <c r="T13">
        <f t="shared" si="36"/>
        <v>3.5813530170348651</v>
      </c>
      <c r="U13">
        <f t="shared" si="4"/>
        <v>12892</v>
      </c>
      <c r="V13" t="str">
        <f t="shared" ref="V13" si="53">IF(U13/60/60&gt;=1,INT(U13/60/60)&amp;"h","")
&amp;IF(INT(MOD(U13/60,60))&gt;0,INT(MOD(U13/60,60))&amp;"m","")
&amp;IF(INT(MOD(U13,60))&gt;0,INT(MOD(U13,60))&amp;"s","")</f>
        <v>3h34m52s</v>
      </c>
      <c r="W13" t="str">
        <f t="shared" si="16"/>
        <v>"1":0,"2":1,"3":1,"4":1,"5":1,"6":1,"7":1,"8":1,"9":1,"10":2,"11":2,"12":2</v>
      </c>
      <c r="X13" t="str">
        <f t="shared" si="17"/>
        <v>"1":30,"2":30,"3":30,"4":30,"5":30,"6":30,"7":30,"8":30,"9":30,"10":29,"11":29,"12":29</v>
      </c>
      <c r="Y13" t="str">
        <f t="shared" ca="1" si="18"/>
        <v>"1":0,"2":300,"3":1200,"4":3000,"5":6600,"6":13800,"7":24600,"8":39000,"9":57000,"10":78600,"11":107400,"12":147000</v>
      </c>
      <c r="Z13" t="str">
        <f t="shared" si="6"/>
        <v>"12":2</v>
      </c>
      <c r="AA13" t="str">
        <f t="shared" si="7"/>
        <v>"12":29</v>
      </c>
      <c r="AB13" t="str">
        <f t="shared" ca="1" si="8"/>
        <v>"12":147000</v>
      </c>
    </row>
    <row r="14" spans="1:30" x14ac:dyDescent="0.3">
      <c r="A14">
        <v>13</v>
      </c>
      <c r="B14">
        <f t="shared" ref="B14:B20" ca="1" si="54">OFFSET(B14,-1,0)+3*60*60</f>
        <v>50400</v>
      </c>
      <c r="C14" t="str">
        <f t="shared" ca="1" si="9"/>
        <v>14h</v>
      </c>
      <c r="D14">
        <f t="shared" ca="1" si="19"/>
        <v>197400</v>
      </c>
      <c r="E14" t="str">
        <f t="shared" ca="1" si="20"/>
        <v>2d6h50m</v>
      </c>
      <c r="F14">
        <v>28800</v>
      </c>
      <c r="G14" t="str">
        <f t="shared" ref="G14" si="55">IF(F14/60/60&gt;=1,INT(F14/60/60)&amp;"h","")
&amp;IF(INT(MOD(F14/60,60))&gt;0,INT(MOD(F14/60,60))&amp;"m","")
&amp;IF(INT(MOD(F14,60))&gt;0,INT(MOD(F14,60))&amp;"s","")</f>
        <v>8h</v>
      </c>
      <c r="H14">
        <v>3</v>
      </c>
      <c r="I14">
        <v>173</v>
      </c>
      <c r="J14">
        <f t="shared" si="11"/>
        <v>0.88638487171612912</v>
      </c>
      <c r="K14">
        <f t="shared" si="34"/>
        <v>76583</v>
      </c>
      <c r="L14" t="str">
        <f t="shared" si="42"/>
        <v>21h16m23s</v>
      </c>
      <c r="M14">
        <v>29</v>
      </c>
      <c r="N14">
        <f t="shared" si="22"/>
        <v>2.2159621792903228</v>
      </c>
      <c r="O14">
        <f t="shared" si="12"/>
        <v>191459</v>
      </c>
      <c r="P14" t="str">
        <f t="shared" ref="P14:S14" si="56">IF(O14/60/60&gt;=1,INT(O14/60/60)&amp;"h","")
&amp;IF(INT(MOD(O14/60,60))&gt;0,INT(MOD(O14/60,60))&amp;"m","")
&amp;IF(INT(MOD(O14,60))&gt;0,INT(MOD(O14,60))&amp;"s","")</f>
        <v>53h10m59s</v>
      </c>
      <c r="Q14">
        <f t="shared" si="24"/>
        <v>2.2159621792903228</v>
      </c>
      <c r="R14">
        <f t="shared" si="14"/>
        <v>191459</v>
      </c>
      <c r="S14" t="str">
        <f t="shared" si="56"/>
        <v>53h10m59s</v>
      </c>
      <c r="T14">
        <f t="shared" si="36"/>
        <v>3.5455394868645165</v>
      </c>
      <c r="U14">
        <f t="shared" si="4"/>
        <v>12763</v>
      </c>
      <c r="V14" t="str">
        <f t="shared" ref="V14" si="57">IF(U14/60/60&gt;=1,INT(U14/60/60)&amp;"h","")
&amp;IF(INT(MOD(U14/60,60))&gt;0,INT(MOD(U14/60,60))&amp;"m","")
&amp;IF(INT(MOD(U14,60))&gt;0,INT(MOD(U14,60))&amp;"s","")</f>
        <v>3h32m43s</v>
      </c>
      <c r="W14" t="str">
        <f t="shared" si="16"/>
        <v>"1":0,"2":1,"3":1,"4":1,"5":1,"6":1,"7":1,"8":1,"9":1,"10":2,"11":2,"12":2,"13":3</v>
      </c>
      <c r="X14" t="str">
        <f t="shared" si="17"/>
        <v>"1":30,"2":30,"3":30,"4":30,"5":30,"6":30,"7":30,"8":30,"9":30,"10":29,"11":29,"12":29,"13":29</v>
      </c>
      <c r="Y14" t="str">
        <f t="shared" ca="1" si="18"/>
        <v>"1":0,"2":300,"3":1200,"4":3000,"5":6600,"6":13800,"7":24600,"8":39000,"9":57000,"10":78600,"11":107400,"12":147000,"13":197400</v>
      </c>
      <c r="Z14" t="str">
        <f t="shared" si="6"/>
        <v>"13":3</v>
      </c>
      <c r="AA14" t="str">
        <f t="shared" si="7"/>
        <v>"13":29</v>
      </c>
      <c r="AB14" t="str">
        <f t="shared" ca="1" si="8"/>
        <v>"13":197400</v>
      </c>
    </row>
    <row r="15" spans="1:30" x14ac:dyDescent="0.3">
      <c r="A15">
        <v>14</v>
      </c>
      <c r="B15">
        <f t="shared" ca="1" si="54"/>
        <v>61200</v>
      </c>
      <c r="C15" t="str">
        <f t="shared" ca="1" si="9"/>
        <v>17h</v>
      </c>
      <c r="D15">
        <f t="shared" ca="1" si="19"/>
        <v>258600</v>
      </c>
      <c r="E15" t="str">
        <f t="shared" ca="1" si="20"/>
        <v>2d23h50m</v>
      </c>
      <c r="F15">
        <v>28800</v>
      </c>
      <c r="G15" t="str">
        <f t="shared" ref="G15" si="58">IF(F15/60/60&gt;=1,INT(F15/60/60)&amp;"h","")
&amp;IF(INT(MOD(F15/60,60))&gt;0,INT(MOD(F15/60,60))&amp;"m","")
&amp;IF(INT(MOD(F15,60))&gt;0,INT(MOD(F15,60))&amp;"s","")</f>
        <v>8h</v>
      </c>
      <c r="H15">
        <v>3</v>
      </c>
      <c r="I15">
        <v>177</v>
      </c>
      <c r="J15">
        <f t="shared" si="11"/>
        <v>0.87752102299896784</v>
      </c>
      <c r="K15">
        <f t="shared" si="34"/>
        <v>75817</v>
      </c>
      <c r="L15" t="str">
        <f t="shared" si="42"/>
        <v>21h3m37s</v>
      </c>
      <c r="M15">
        <v>29</v>
      </c>
      <c r="N15">
        <f t="shared" si="22"/>
        <v>2.1938025574974196</v>
      </c>
      <c r="O15">
        <f t="shared" si="12"/>
        <v>189544</v>
      </c>
      <c r="P15" t="str">
        <f t="shared" ref="P15:S15" si="59">IF(O15/60/60&gt;=1,INT(O15/60/60)&amp;"h","")
&amp;IF(INT(MOD(O15/60,60))&gt;0,INT(MOD(O15/60,60))&amp;"m","")
&amp;IF(INT(MOD(O15,60))&gt;0,INT(MOD(O15,60))&amp;"s","")</f>
        <v>52h39m4s</v>
      </c>
      <c r="Q15">
        <f t="shared" si="24"/>
        <v>2.1938025574974196</v>
      </c>
      <c r="R15">
        <f t="shared" si="14"/>
        <v>189544</v>
      </c>
      <c r="S15" t="str">
        <f t="shared" si="59"/>
        <v>52h39m4s</v>
      </c>
      <c r="T15">
        <f t="shared" si="36"/>
        <v>3.5100840919958713</v>
      </c>
      <c r="U15">
        <f t="shared" si="4"/>
        <v>12636</v>
      </c>
      <c r="V15" t="str">
        <f t="shared" ref="V15" si="60">IF(U15/60/60&gt;=1,INT(U15/60/60)&amp;"h","")
&amp;IF(INT(MOD(U15/60,60))&gt;0,INT(MOD(U15/60,60))&amp;"m","")
&amp;IF(INT(MOD(U15,60))&gt;0,INT(MOD(U15,60))&amp;"s","")</f>
        <v>3h30m36s</v>
      </c>
      <c r="W15" t="str">
        <f t="shared" si="16"/>
        <v>"1":0,"2":1,"3":1,"4":1,"5":1,"6":1,"7":1,"8":1,"9":1,"10":2,"11":2,"12":2,"13":3,"14":3</v>
      </c>
      <c r="X15" t="str">
        <f t="shared" si="17"/>
        <v>"1":30,"2":30,"3":30,"4":30,"5":30,"6":30,"7":30,"8":30,"9":30,"10":29,"11":29,"12":29,"13":29,"14":29</v>
      </c>
      <c r="Y15" t="str">
        <f t="shared" ca="1" si="18"/>
        <v>"1":0,"2":300,"3":1200,"4":3000,"5":6600,"6":13800,"7":24600,"8":39000,"9":57000,"10":78600,"11":107400,"12":147000,"13":197400,"14":258600</v>
      </c>
      <c r="Z15" t="str">
        <f t="shared" si="6"/>
        <v>"14":3</v>
      </c>
      <c r="AA15" t="str">
        <f t="shared" si="7"/>
        <v>"14":29</v>
      </c>
      <c r="AB15" t="str">
        <f t="shared" ca="1" si="8"/>
        <v>"14":258600</v>
      </c>
    </row>
    <row r="16" spans="1:30" x14ac:dyDescent="0.3">
      <c r="A16">
        <v>15</v>
      </c>
      <c r="B16">
        <f t="shared" ca="1" si="54"/>
        <v>72000</v>
      </c>
      <c r="C16" t="str">
        <f t="shared" ca="1" si="9"/>
        <v>20h</v>
      </c>
      <c r="D16">
        <f t="shared" ca="1" si="19"/>
        <v>330600</v>
      </c>
      <c r="E16" t="str">
        <f t="shared" ca="1" si="20"/>
        <v>3d19h50m</v>
      </c>
      <c r="F16">
        <v>28800</v>
      </c>
      <c r="G16" t="str">
        <f t="shared" ref="G16" si="61">IF(F16/60/60&gt;=1,INT(F16/60/60)&amp;"h","")
&amp;IF(INT(MOD(F16/60,60))&gt;0,INT(MOD(F16/60,60))&amp;"m","")
&amp;IF(INT(MOD(F16,60))&gt;0,INT(MOD(F16,60))&amp;"s","")</f>
        <v>8h</v>
      </c>
      <c r="H16">
        <v>3</v>
      </c>
      <c r="I16">
        <v>181</v>
      </c>
      <c r="J16">
        <f t="shared" si="11"/>
        <v>0.86874581276897811</v>
      </c>
      <c r="K16">
        <f t="shared" si="34"/>
        <v>75059</v>
      </c>
      <c r="L16" t="str">
        <f t="shared" si="42"/>
        <v>20h50m59s</v>
      </c>
      <c r="M16">
        <v>29</v>
      </c>
      <c r="N16">
        <f t="shared" si="22"/>
        <v>2.1718645319224454</v>
      </c>
      <c r="O16">
        <f t="shared" si="12"/>
        <v>187649</v>
      </c>
      <c r="P16" t="str">
        <f t="shared" ref="P16:S16" si="62">IF(O16/60/60&gt;=1,INT(O16/60/60)&amp;"h","")
&amp;IF(INT(MOD(O16/60,60))&gt;0,INT(MOD(O16/60,60))&amp;"m","")
&amp;IF(INT(MOD(O16,60))&gt;0,INT(MOD(O16,60))&amp;"s","")</f>
        <v>52h7m29s</v>
      </c>
      <c r="Q16">
        <f t="shared" si="24"/>
        <v>2.1718645319224454</v>
      </c>
      <c r="R16">
        <f t="shared" si="14"/>
        <v>187649</v>
      </c>
      <c r="S16" t="str">
        <f t="shared" si="62"/>
        <v>52h7m29s</v>
      </c>
      <c r="T16">
        <f t="shared" si="36"/>
        <v>3.4749832510759124</v>
      </c>
      <c r="U16">
        <f t="shared" si="4"/>
        <v>12509</v>
      </c>
      <c r="V16" t="str">
        <f t="shared" ref="V16" si="63">IF(U16/60/60&gt;=1,INT(U16/60/60)&amp;"h","")
&amp;IF(INT(MOD(U16/60,60))&gt;0,INT(MOD(U16/60,60))&amp;"m","")
&amp;IF(INT(MOD(U16,60))&gt;0,INT(MOD(U16,60))&amp;"s","")</f>
        <v>3h28m29s</v>
      </c>
      <c r="W16" t="str">
        <f t="shared" si="16"/>
        <v>"1":0,"2":1,"3":1,"4":1,"5":1,"6":1,"7":1,"8":1,"9":1,"10":2,"11":2,"12":2,"13":3,"14":3,"15":3</v>
      </c>
      <c r="X16" t="str">
        <f t="shared" si="17"/>
        <v>"1":30,"2":30,"3":30,"4":30,"5":30,"6":30,"7":30,"8":30,"9":30,"10":29,"11":29,"12":29,"13":29,"14":29,"15":29</v>
      </c>
      <c r="Y16" t="str">
        <f t="shared" ca="1" si="18"/>
        <v>"1":0,"2":300,"3":1200,"4":3000,"5":6600,"6":13800,"7":24600,"8":39000,"9":57000,"10":78600,"11":107400,"12":147000,"13":197400,"14":258600,"15":330600</v>
      </c>
      <c r="Z16" t="str">
        <f t="shared" si="6"/>
        <v>"15":3</v>
      </c>
      <c r="AA16" t="str">
        <f t="shared" si="7"/>
        <v>"15":29</v>
      </c>
      <c r="AB16" t="str">
        <f t="shared" ca="1" si="8"/>
        <v>"15":330600</v>
      </c>
    </row>
    <row r="17" spans="1:28" x14ac:dyDescent="0.3">
      <c r="A17">
        <v>16</v>
      </c>
      <c r="B17">
        <f t="shared" ca="1" si="54"/>
        <v>82800</v>
      </c>
      <c r="C17" t="str">
        <f t="shared" ca="1" si="9"/>
        <v>23h</v>
      </c>
      <c r="D17">
        <f t="shared" ca="1" si="19"/>
        <v>413400</v>
      </c>
      <c r="E17" t="str">
        <f t="shared" ca="1" si="20"/>
        <v>4d18h50m</v>
      </c>
      <c r="F17">
        <v>28800</v>
      </c>
      <c r="G17" t="str">
        <f t="shared" ref="G17" si="64">IF(F17/60/60&gt;=1,INT(F17/60/60)&amp;"h","")
&amp;IF(INT(MOD(F17/60,60))&gt;0,INT(MOD(F17/60,60))&amp;"m","")
&amp;IF(INT(MOD(F17,60))&gt;0,INT(MOD(F17,60))&amp;"s","")</f>
        <v>8h</v>
      </c>
      <c r="H17">
        <v>4</v>
      </c>
      <c r="I17">
        <v>185</v>
      </c>
      <c r="J17">
        <f t="shared" si="11"/>
        <v>0.86005835464128833</v>
      </c>
      <c r="K17">
        <f t="shared" si="34"/>
        <v>74309</v>
      </c>
      <c r="L17" t="str">
        <f t="shared" si="42"/>
        <v>20h38m29s</v>
      </c>
      <c r="M17">
        <v>29</v>
      </c>
      <c r="N17">
        <f t="shared" si="22"/>
        <v>2.1501458866032208</v>
      </c>
      <c r="O17">
        <f t="shared" si="12"/>
        <v>185772</v>
      </c>
      <c r="P17" t="str">
        <f t="shared" ref="P17:S17" si="65">IF(O17/60/60&gt;=1,INT(O17/60/60)&amp;"h","")
&amp;IF(INT(MOD(O17/60,60))&gt;0,INT(MOD(O17/60,60))&amp;"m","")
&amp;IF(INT(MOD(O17,60))&gt;0,INT(MOD(O17,60))&amp;"s","")</f>
        <v>51h36m12s</v>
      </c>
      <c r="Q17">
        <f t="shared" si="24"/>
        <v>2.1501458866032208</v>
      </c>
      <c r="R17">
        <f t="shared" si="14"/>
        <v>185772</v>
      </c>
      <c r="S17" t="str">
        <f t="shared" si="65"/>
        <v>51h36m12s</v>
      </c>
      <c r="T17">
        <f t="shared" si="36"/>
        <v>3.4402334185651533</v>
      </c>
      <c r="U17">
        <f t="shared" si="4"/>
        <v>12384</v>
      </c>
      <c r="V17" t="str">
        <f t="shared" ref="V17" si="66">IF(U17/60/60&gt;=1,INT(U17/60/60)&amp;"h","")
&amp;IF(INT(MOD(U17/60,60))&gt;0,INT(MOD(U17/60,60))&amp;"m","")
&amp;IF(INT(MOD(U17,60))&gt;0,INT(MOD(U17,60))&amp;"s","")</f>
        <v>3h26m24s</v>
      </c>
      <c r="W17" t="str">
        <f t="shared" si="16"/>
        <v>"1":0,"2":1,"3":1,"4":1,"5":1,"6":1,"7":1,"8":1,"9":1,"10":2,"11":2,"12":2,"13":3,"14":3,"15":3,"16":4</v>
      </c>
      <c r="X17" t="str">
        <f t="shared" si="17"/>
        <v>"1":30,"2":30,"3":30,"4":30,"5":30,"6":30,"7":30,"8":30,"9":30,"10":29,"11":29,"12":29,"13":29,"14":29,"15":29,"16":29</v>
      </c>
      <c r="Y17" t="str">
        <f t="shared" ca="1" si="18"/>
        <v>"1":0,"2":300,"3":1200,"4":3000,"5":6600,"6":13800,"7":24600,"8":39000,"9":57000,"10":78600,"11":107400,"12":147000,"13":197400,"14":258600,"15":330600,"16":413400</v>
      </c>
      <c r="Z17" t="str">
        <f t="shared" si="6"/>
        <v>"16":4</v>
      </c>
      <c r="AA17" t="str">
        <f t="shared" si="7"/>
        <v>"16":29</v>
      </c>
      <c r="AB17" t="str">
        <f t="shared" ca="1" si="8"/>
        <v>"16":413400</v>
      </c>
    </row>
    <row r="18" spans="1:28" x14ac:dyDescent="0.3">
      <c r="A18">
        <v>17</v>
      </c>
      <c r="B18">
        <f t="shared" ca="1" si="54"/>
        <v>93600</v>
      </c>
      <c r="C18" t="str">
        <f t="shared" ca="1" si="9"/>
        <v>1d2h</v>
      </c>
      <c r="D18">
        <f t="shared" ca="1" si="19"/>
        <v>507000</v>
      </c>
      <c r="E18" t="str">
        <f t="shared" ca="1" si="20"/>
        <v>5d20h50m</v>
      </c>
      <c r="F18">
        <v>28800</v>
      </c>
      <c r="G18" t="str">
        <f t="shared" ref="G18" si="67">IF(F18/60/60&gt;=1,INT(F18/60/60)&amp;"h","")
&amp;IF(INT(MOD(F18/60,60))&gt;0,INT(MOD(F18/60,60))&amp;"m","")
&amp;IF(INT(MOD(F18,60))&gt;0,INT(MOD(F18,60))&amp;"s","")</f>
        <v>8h</v>
      </c>
      <c r="H18">
        <v>4</v>
      </c>
      <c r="I18">
        <v>189</v>
      </c>
      <c r="J18">
        <f t="shared" si="11"/>
        <v>0.85145777109487542</v>
      </c>
      <c r="K18">
        <f t="shared" si="34"/>
        <v>73565</v>
      </c>
      <c r="L18" t="str">
        <f t="shared" si="42"/>
        <v>20h26m5s</v>
      </c>
      <c r="M18">
        <v>29</v>
      </c>
      <c r="N18">
        <f t="shared" si="22"/>
        <v>2.1286444277371888</v>
      </c>
      <c r="O18">
        <f t="shared" si="12"/>
        <v>183914</v>
      </c>
      <c r="P18" t="str">
        <f t="shared" ref="P18:S18" si="68">IF(O18/60/60&gt;=1,INT(O18/60/60)&amp;"h","")
&amp;IF(INT(MOD(O18/60,60))&gt;0,INT(MOD(O18/60,60))&amp;"m","")
&amp;IF(INT(MOD(O18,60))&gt;0,INT(MOD(O18,60))&amp;"s","")</f>
        <v>51h5m14s</v>
      </c>
      <c r="Q18">
        <f t="shared" si="24"/>
        <v>2.1286444277371888</v>
      </c>
      <c r="R18">
        <f t="shared" si="14"/>
        <v>183914</v>
      </c>
      <c r="S18" t="str">
        <f t="shared" si="68"/>
        <v>51h5m14s</v>
      </c>
      <c r="T18">
        <f t="shared" si="36"/>
        <v>3.4058310843795017</v>
      </c>
      <c r="U18">
        <f t="shared" si="4"/>
        <v>12260</v>
      </c>
      <c r="V18" t="str">
        <f t="shared" ref="V18" si="69">IF(U18/60/60&gt;=1,INT(U18/60/60)&amp;"h","")
&amp;IF(INT(MOD(U18/60,60))&gt;0,INT(MOD(U18/60,60))&amp;"m","")
&amp;IF(INT(MOD(U18,60))&gt;0,INT(MOD(U18,60))&amp;"s","")</f>
        <v>3h24m20s</v>
      </c>
      <c r="W18" t="str">
        <f t="shared" si="16"/>
        <v>"1":0,"2":1,"3":1,"4":1,"5":1,"6":1,"7":1,"8":1,"9":1,"10":2,"11":2,"12":2,"13":3,"14":3,"15":3,"16":4,"17":4</v>
      </c>
      <c r="X18" t="str">
        <f t="shared" si="17"/>
        <v>"1":30,"2":30,"3":30,"4":30,"5":30,"6":30,"7":30,"8":30,"9":30,"10":29,"11":29,"12":29,"13":29,"14":29,"15":29,"16":29,"17":29</v>
      </c>
      <c r="Y18" t="str">
        <f t="shared" ca="1" si="18"/>
        <v>"1":0,"2":300,"3":1200,"4":3000,"5":6600,"6":13800,"7":24600,"8":39000,"9":57000,"10":78600,"11":107400,"12":147000,"13":197400,"14":258600,"15":330600,"16":413400,"17":507000</v>
      </c>
      <c r="Z18" t="str">
        <f t="shared" si="6"/>
        <v>"17":4</v>
      </c>
      <c r="AA18" t="str">
        <f t="shared" si="7"/>
        <v>"17":29</v>
      </c>
      <c r="AB18" t="str">
        <f t="shared" ca="1" si="8"/>
        <v>"17":507000</v>
      </c>
    </row>
    <row r="19" spans="1:28" x14ac:dyDescent="0.3">
      <c r="A19">
        <v>18</v>
      </c>
      <c r="B19">
        <f t="shared" ca="1" si="54"/>
        <v>104400</v>
      </c>
      <c r="C19" t="str">
        <f t="shared" ca="1" si="9"/>
        <v>1d5h</v>
      </c>
      <c r="D19">
        <f t="shared" ca="1" si="19"/>
        <v>611400</v>
      </c>
      <c r="E19" t="str">
        <f t="shared" ca="1" si="20"/>
        <v>7d1h50m</v>
      </c>
      <c r="F19">
        <v>28800</v>
      </c>
      <c r="G19" t="str">
        <f t="shared" ref="G19" si="70">IF(F19/60/60&gt;=1,INT(F19/60/60)&amp;"h","")
&amp;IF(INT(MOD(F19/60,60))&gt;0,INT(MOD(F19/60,60))&amp;"m","")
&amp;IF(INT(MOD(F19,60))&gt;0,INT(MOD(F19,60))&amp;"s","")</f>
        <v>8h</v>
      </c>
      <c r="H19">
        <v>4</v>
      </c>
      <c r="I19">
        <v>193</v>
      </c>
      <c r="J19">
        <f t="shared" si="11"/>
        <v>0.84294319338392665</v>
      </c>
      <c r="K19">
        <f t="shared" si="34"/>
        <v>72830</v>
      </c>
      <c r="L19" t="str">
        <f t="shared" si="42"/>
        <v>20h13m50s</v>
      </c>
      <c r="M19">
        <v>29</v>
      </c>
      <c r="N19">
        <f t="shared" si="22"/>
        <v>2.1073579834598171</v>
      </c>
      <c r="O19">
        <f t="shared" si="12"/>
        <v>182075</v>
      </c>
      <c r="P19" t="str">
        <f t="shared" ref="P19:S19" si="71">IF(O19/60/60&gt;=1,INT(O19/60/60)&amp;"h","")
&amp;IF(INT(MOD(O19/60,60))&gt;0,INT(MOD(O19/60,60))&amp;"m","")
&amp;IF(INT(MOD(O19,60))&gt;0,INT(MOD(O19,60))&amp;"s","")</f>
        <v>50h34m35s</v>
      </c>
      <c r="Q19">
        <f t="shared" si="24"/>
        <v>2.1073579834598171</v>
      </c>
      <c r="R19">
        <f t="shared" si="14"/>
        <v>182075</v>
      </c>
      <c r="S19" t="str">
        <f t="shared" si="71"/>
        <v>50h34m35s</v>
      </c>
      <c r="T19">
        <f t="shared" si="36"/>
        <v>3.3717727735357066</v>
      </c>
      <c r="U19">
        <f t="shared" si="4"/>
        <v>12138</v>
      </c>
      <c r="V19" t="str">
        <f t="shared" ref="V19" si="72">IF(U19/60/60&gt;=1,INT(U19/60/60)&amp;"h","")
&amp;IF(INT(MOD(U19/60,60))&gt;0,INT(MOD(U19/60,60))&amp;"m","")
&amp;IF(INT(MOD(U19,60))&gt;0,INT(MOD(U19,60))&amp;"s","")</f>
        <v>3h22m18s</v>
      </c>
      <c r="W19" t="str">
        <f t="shared" si="16"/>
        <v>"1":0,"2":1,"3":1,"4":1,"5":1,"6":1,"7":1,"8":1,"9":1,"10":2,"11":2,"12":2,"13":3,"14":3,"15":3,"16":4,"17":4,"18":4</v>
      </c>
      <c r="X19" t="str">
        <f t="shared" si="17"/>
        <v>"1":30,"2":30,"3":30,"4":30,"5":30,"6":30,"7":30,"8":30,"9":30,"10":29,"11":29,"12":29,"13":29,"14":29,"15":29,"16":29,"17":29,"18":29</v>
      </c>
      <c r="Y19" t="str">
        <f t="shared" ca="1" si="18"/>
        <v>"1":0,"2":300,"3":1200,"4":3000,"5":6600,"6":13800,"7":24600,"8":39000,"9":57000,"10":78600,"11":107400,"12":147000,"13":197400,"14":258600,"15":330600,"16":413400,"17":507000,"18":611400</v>
      </c>
      <c r="Z19" t="str">
        <f t="shared" si="6"/>
        <v>"18":4</v>
      </c>
      <c r="AA19" t="str">
        <f t="shared" si="7"/>
        <v>"18":29</v>
      </c>
      <c r="AB19" t="str">
        <f t="shared" ca="1" si="8"/>
        <v>"18":611400</v>
      </c>
    </row>
    <row r="20" spans="1:28" x14ac:dyDescent="0.3">
      <c r="A20">
        <v>19</v>
      </c>
      <c r="B20">
        <f t="shared" ca="1" si="54"/>
        <v>115200</v>
      </c>
      <c r="C20" t="str">
        <f t="shared" ca="1" si="9"/>
        <v>1d8h</v>
      </c>
      <c r="D20">
        <f t="shared" ca="1" si="19"/>
        <v>726600</v>
      </c>
      <c r="E20" t="str">
        <f t="shared" ca="1" si="20"/>
        <v>8d9h50m</v>
      </c>
      <c r="F20">
        <v>28800</v>
      </c>
      <c r="G20" t="str">
        <f t="shared" ref="G20" si="73">IF(F20/60/60&gt;=1,INT(F20/60/60)&amp;"h","")
&amp;IF(INT(MOD(F20/60,60))&gt;0,INT(MOD(F20/60,60))&amp;"m","")
&amp;IF(INT(MOD(F20,60))&gt;0,INT(MOD(F20,60))&amp;"s","")</f>
        <v>8h</v>
      </c>
      <c r="H20">
        <v>5</v>
      </c>
      <c r="I20">
        <v>197</v>
      </c>
      <c r="J20">
        <f t="shared" si="11"/>
        <v>0.83451376145008738</v>
      </c>
      <c r="K20">
        <f t="shared" si="34"/>
        <v>72101</v>
      </c>
      <c r="L20" t="str">
        <f t="shared" si="42"/>
        <v>20h1m41s</v>
      </c>
      <c r="M20">
        <v>29</v>
      </c>
      <c r="N20">
        <f t="shared" si="22"/>
        <v>2.0862844036252191</v>
      </c>
      <c r="O20">
        <f t="shared" si="12"/>
        <v>180254</v>
      </c>
      <c r="P20" t="str">
        <f t="shared" ref="P20:S20" si="74">IF(O20/60/60&gt;=1,INT(O20/60/60)&amp;"h","")
&amp;IF(INT(MOD(O20/60,60))&gt;0,INT(MOD(O20/60,60))&amp;"m","")
&amp;IF(INT(MOD(O20,60))&gt;0,INT(MOD(O20,60))&amp;"s","")</f>
        <v>50h4m14s</v>
      </c>
      <c r="Q20">
        <f t="shared" si="24"/>
        <v>2.0862844036252191</v>
      </c>
      <c r="R20">
        <f t="shared" si="14"/>
        <v>180254</v>
      </c>
      <c r="S20" t="str">
        <f t="shared" si="74"/>
        <v>50h4m14s</v>
      </c>
      <c r="T20">
        <f t="shared" si="36"/>
        <v>3.3380550458003495</v>
      </c>
      <c r="U20">
        <f t="shared" si="4"/>
        <v>12016</v>
      </c>
      <c r="V20" t="str">
        <f t="shared" ref="V20" si="75">IF(U20/60/60&gt;=1,INT(U20/60/60)&amp;"h","")
&amp;IF(INT(MOD(U20/60,60))&gt;0,INT(MOD(U20/60,60))&amp;"m","")
&amp;IF(INT(MOD(U20,60))&gt;0,INT(MOD(U20,60))&amp;"s","")</f>
        <v>3h20m16s</v>
      </c>
      <c r="W20" t="str">
        <f t="shared" si="16"/>
        <v>"1":0,"2":1,"3":1,"4":1,"5":1,"6":1,"7":1,"8":1,"9":1,"10":2,"11":2,"12":2,"13":3,"14":3,"15":3,"16":4,"17":4,"18":4,"19":5</v>
      </c>
      <c r="X20" t="str">
        <f t="shared" si="17"/>
        <v>"1":30,"2":30,"3":30,"4":30,"5":30,"6":30,"7":30,"8":30,"9":30,"10":29,"11":29,"12":29,"13":29,"14":29,"15":29,"16":29,"17":29,"18":29,"19":29</v>
      </c>
      <c r="Y20" t="str">
        <f t="shared" ca="1" si="18"/>
        <v>"1":0,"2":300,"3":1200,"4":3000,"5":6600,"6":13800,"7":24600,"8":39000,"9":57000,"10":78600,"11":107400,"12":147000,"13":197400,"14":258600,"15":330600,"16":413400,"17":507000,"18":611400,"19":726600</v>
      </c>
      <c r="Z20" t="str">
        <f t="shared" si="6"/>
        <v>"19":5</v>
      </c>
      <c r="AA20" t="str">
        <f t="shared" si="7"/>
        <v>"19":29</v>
      </c>
      <c r="AB20" t="str">
        <f t="shared" ca="1" si="8"/>
        <v>"19":726600</v>
      </c>
    </row>
    <row r="21" spans="1:28" x14ac:dyDescent="0.3">
      <c r="A21">
        <v>20</v>
      </c>
      <c r="B21">
        <f ca="1">OFFSET(B21,-1,0)+6*60*60</f>
        <v>136800</v>
      </c>
      <c r="C21" t="str">
        <f t="shared" ca="1" si="9"/>
        <v>1d14h</v>
      </c>
      <c r="D21">
        <f t="shared" ca="1" si="19"/>
        <v>863400</v>
      </c>
      <c r="E21" t="str">
        <f t="shared" ca="1" si="20"/>
        <v>9d23h50m</v>
      </c>
      <c r="F21">
        <v>36000</v>
      </c>
      <c r="G21" t="str">
        <f t="shared" ref="G21" si="76">IF(F21/60/60&gt;=1,INT(F21/60/60)&amp;"h","")
&amp;IF(INT(MOD(F21/60,60))&gt;0,INT(MOD(F21/60,60))&amp;"m","")
&amp;IF(INT(MOD(F21,60))&gt;0,INT(MOD(F21,60))&amp;"s","")</f>
        <v>10h</v>
      </c>
      <c r="H21">
        <v>5</v>
      </c>
      <c r="I21">
        <v>201</v>
      </c>
      <c r="J21">
        <f t="shared" si="11"/>
        <v>0.82616862383558654</v>
      </c>
      <c r="K21">
        <f t="shared" si="34"/>
        <v>71380</v>
      </c>
      <c r="L21" t="str">
        <f t="shared" si="42"/>
        <v>19h49m40s</v>
      </c>
      <c r="M21">
        <v>28</v>
      </c>
      <c r="N21">
        <f t="shared" si="22"/>
        <v>2.0654215595889669</v>
      </c>
      <c r="O21">
        <f t="shared" si="12"/>
        <v>178452</v>
      </c>
      <c r="P21" t="str">
        <f t="shared" ref="P21:S21" si="77">IF(O21/60/60&gt;=1,INT(O21/60/60)&amp;"h","")
&amp;IF(INT(MOD(O21/60,60))&gt;0,INT(MOD(O21/60,60))&amp;"m","")
&amp;IF(INT(MOD(O21,60))&gt;0,INT(MOD(O21,60))&amp;"s","")</f>
        <v>49h34m12s</v>
      </c>
      <c r="Q21">
        <f t="shared" si="24"/>
        <v>2.0654215595889669</v>
      </c>
      <c r="R21">
        <f t="shared" si="14"/>
        <v>178452</v>
      </c>
      <c r="S21" t="str">
        <f t="shared" si="77"/>
        <v>49h34m12s</v>
      </c>
      <c r="T21">
        <f t="shared" si="36"/>
        <v>3.3046744953423461</v>
      </c>
      <c r="U21">
        <f t="shared" si="4"/>
        <v>11896</v>
      </c>
      <c r="V21" t="str">
        <f t="shared" ref="V21" si="78">IF(U21/60/60&gt;=1,INT(U21/60/60)&amp;"h","")
&amp;IF(INT(MOD(U21/60,60))&gt;0,INT(MOD(U21/60,60))&amp;"m","")
&amp;IF(INT(MOD(U21,60))&gt;0,INT(MOD(U21,60))&amp;"s","")</f>
        <v>3h18m16s</v>
      </c>
      <c r="W21" t="str">
        <f t="shared" si="16"/>
        <v>"1":0,"2":1,"3":1,"4":1,"5":1,"6":1,"7":1,"8":1,"9":1,"10":2,"11":2,"12":2,"13":3,"14":3,"15":3,"16":4,"17":4,"18":4,"19":5,"20":5</v>
      </c>
      <c r="X21" t="str">
        <f t="shared" si="17"/>
        <v>"1":30,"2":30,"3":30,"4":30,"5":30,"6":30,"7":30,"8":30,"9":30,"10":29,"11":29,"12":29,"13":29,"14":29,"15":29,"16":29,"17":29,"18":29,"19":29,"20":28</v>
      </c>
      <c r="Y21" t="str">
        <f t="shared" ca="1" si="18"/>
        <v>"1":0,"2":300,"3":1200,"4":3000,"5":6600,"6":13800,"7":24600,"8":39000,"9":57000,"10":78600,"11":107400,"12":147000,"13":197400,"14":258600,"15":330600,"16":413400,"17":507000,"18":611400,"19":726600,"20":863400</v>
      </c>
      <c r="Z21" t="str">
        <f t="shared" si="6"/>
        <v>"20":5</v>
      </c>
      <c r="AA21" t="str">
        <f t="shared" si="7"/>
        <v>"20":28</v>
      </c>
      <c r="AB21" t="str">
        <f t="shared" ca="1" si="8"/>
        <v>"20":863400</v>
      </c>
    </row>
    <row r="22" spans="1:28" x14ac:dyDescent="0.3">
      <c r="A22">
        <v>21</v>
      </c>
      <c r="B22">
        <f t="shared" ref="B22:B30" ca="1" si="79">OFFSET(B22,-1,0)+6*60*60</f>
        <v>158400</v>
      </c>
      <c r="C22" t="str">
        <f t="shared" ca="1" si="9"/>
        <v>1d20h</v>
      </c>
      <c r="D22">
        <f t="shared" ca="1" si="19"/>
        <v>1021800</v>
      </c>
      <c r="E22" t="str">
        <f t="shared" ca="1" si="20"/>
        <v>11d19h50m</v>
      </c>
      <c r="F22">
        <v>36000</v>
      </c>
      <c r="G22" t="str">
        <f t="shared" ref="G22" si="80">IF(F22/60/60&gt;=1,INT(F22/60/60)&amp;"h","")
&amp;IF(INT(MOD(F22/60,60))&gt;0,INT(MOD(F22/60,60))&amp;"m","")
&amp;IF(INT(MOD(F22,60))&gt;0,INT(MOD(F22,60))&amp;"s","")</f>
        <v>10h</v>
      </c>
      <c r="H22">
        <v>6</v>
      </c>
      <c r="I22">
        <v>205</v>
      </c>
      <c r="J22">
        <f t="shared" si="11"/>
        <v>0.81790693759723065</v>
      </c>
      <c r="K22">
        <f t="shared" si="34"/>
        <v>70667</v>
      </c>
      <c r="L22" t="str">
        <f t="shared" si="42"/>
        <v>19h37m47s</v>
      </c>
      <c r="M22">
        <v>28</v>
      </c>
      <c r="N22">
        <f t="shared" si="22"/>
        <v>2.0447673439930774</v>
      </c>
      <c r="O22">
        <f t="shared" si="12"/>
        <v>176667</v>
      </c>
      <c r="P22" t="str">
        <f t="shared" ref="P22:S22" si="81">IF(O22/60/60&gt;=1,INT(O22/60/60)&amp;"h","")
&amp;IF(INT(MOD(O22/60,60))&gt;0,INT(MOD(O22/60,60))&amp;"m","")
&amp;IF(INT(MOD(O22,60))&gt;0,INT(MOD(O22,60))&amp;"s","")</f>
        <v>49h4m27s</v>
      </c>
      <c r="Q22">
        <f t="shared" si="24"/>
        <v>2.0447673439930774</v>
      </c>
      <c r="R22">
        <f t="shared" si="14"/>
        <v>176667</v>
      </c>
      <c r="S22" t="str">
        <f t="shared" si="81"/>
        <v>49h4m27s</v>
      </c>
      <c r="T22">
        <f t="shared" si="36"/>
        <v>3.2716277503889226</v>
      </c>
      <c r="U22">
        <f t="shared" si="4"/>
        <v>11777</v>
      </c>
      <c r="V22" t="str">
        <f t="shared" ref="V22" si="82">IF(U22/60/60&gt;=1,INT(U22/60/60)&amp;"h","")
&amp;IF(INT(MOD(U22/60,60))&gt;0,INT(MOD(U22/60,60))&amp;"m","")
&amp;IF(INT(MOD(U22,60))&gt;0,INT(MOD(U22,60))&amp;"s","")</f>
        <v>3h16m17s</v>
      </c>
      <c r="W22" t="str">
        <f t="shared" si="16"/>
        <v>"1":0,"2":1,"3":1,"4":1,"5":1,"6":1,"7":1,"8":1,"9":1,"10":2,"11":2,"12":2,"13":3,"14":3,"15":3,"16":4,"17":4,"18":4,"19":5,"20":5,"21":6</v>
      </c>
      <c r="X22" t="str">
        <f t="shared" si="17"/>
        <v>"1":30,"2":30,"3":30,"4":30,"5":30,"6":30,"7":30,"8":30,"9":30,"10":29,"11":29,"12":29,"13":29,"14":29,"15":29,"16":29,"17":29,"18":29,"19":29,"20":28,"21":28</v>
      </c>
      <c r="Y22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</v>
      </c>
      <c r="Z22" t="str">
        <f t="shared" si="6"/>
        <v>"21":6</v>
      </c>
      <c r="AA22" t="str">
        <f t="shared" si="7"/>
        <v>"21":28</v>
      </c>
      <c r="AB22" t="str">
        <f t="shared" ca="1" si="8"/>
        <v>"21":1021800</v>
      </c>
    </row>
    <row r="23" spans="1:28" x14ac:dyDescent="0.3">
      <c r="A23">
        <v>22</v>
      </c>
      <c r="B23">
        <f t="shared" ca="1" si="79"/>
        <v>180000</v>
      </c>
      <c r="C23" t="str">
        <f t="shared" ca="1" si="9"/>
        <v>2d2h</v>
      </c>
      <c r="D23">
        <f t="shared" ca="1" si="19"/>
        <v>1201800</v>
      </c>
      <c r="E23" t="str">
        <f t="shared" ca="1" si="20"/>
        <v>13d21h50m</v>
      </c>
      <c r="F23">
        <v>36000</v>
      </c>
      <c r="G23" t="str">
        <f t="shared" ref="G23" si="83">IF(F23/60/60&gt;=1,INT(F23/60/60)&amp;"h","")
&amp;IF(INT(MOD(F23/60,60))&gt;0,INT(MOD(F23/60,60))&amp;"m","")
&amp;IF(INT(MOD(F23,60))&gt;0,INT(MOD(F23,60))&amp;"s","")</f>
        <v>10h</v>
      </c>
      <c r="H23">
        <v>6</v>
      </c>
      <c r="I23">
        <v>209</v>
      </c>
      <c r="J23">
        <f t="shared" si="11"/>
        <v>0.80972786822125831</v>
      </c>
      <c r="K23">
        <f t="shared" si="34"/>
        <v>69960</v>
      </c>
      <c r="L23" t="str">
        <f t="shared" si="42"/>
        <v>19h26m</v>
      </c>
      <c r="M23">
        <v>28</v>
      </c>
      <c r="N23">
        <f t="shared" si="22"/>
        <v>2.0243196705531465</v>
      </c>
      <c r="O23">
        <f t="shared" si="12"/>
        <v>174901</v>
      </c>
      <c r="P23" t="str">
        <f t="shared" ref="P23:S23" si="84">IF(O23/60/60&gt;=1,INT(O23/60/60)&amp;"h","")
&amp;IF(INT(MOD(O23/60,60))&gt;0,INT(MOD(O23/60,60))&amp;"m","")
&amp;IF(INT(MOD(O23,60))&gt;0,INT(MOD(O23,60))&amp;"s","")</f>
        <v>48h35m1s</v>
      </c>
      <c r="Q23">
        <f t="shared" si="24"/>
        <v>2.0243196705531465</v>
      </c>
      <c r="R23">
        <f t="shared" si="14"/>
        <v>174901</v>
      </c>
      <c r="S23" t="str">
        <f t="shared" si="84"/>
        <v>48h35m1s</v>
      </c>
      <c r="T23">
        <f t="shared" si="36"/>
        <v>3.2389114728850332</v>
      </c>
      <c r="U23">
        <f t="shared" si="4"/>
        <v>11660</v>
      </c>
      <c r="V23" t="str">
        <f t="shared" ref="V23" si="85">IF(U23/60/60&gt;=1,INT(U23/60/60)&amp;"h","")
&amp;IF(INT(MOD(U23/60,60))&gt;0,INT(MOD(U23/60,60))&amp;"m","")
&amp;IF(INT(MOD(U23,60))&gt;0,INT(MOD(U23,60))&amp;"s","")</f>
        <v>3h14m20s</v>
      </c>
      <c r="W23" t="str">
        <f t="shared" si="16"/>
        <v>"1":0,"2":1,"3":1,"4":1,"5":1,"6":1,"7":1,"8":1,"9":1,"10":2,"11":2,"12":2,"13":3,"14":3,"15":3,"16":4,"17":4,"18":4,"19":5,"20":5,"21":6,"22":6</v>
      </c>
      <c r="X23" t="str">
        <f t="shared" si="17"/>
        <v>"1":30,"2":30,"3":30,"4":30,"5":30,"6":30,"7":30,"8":30,"9":30,"10":29,"11":29,"12":29,"13":29,"14":29,"15":29,"16":29,"17":29,"18":29,"19":29,"20":28,"21":28,"22":28</v>
      </c>
      <c r="Y23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</v>
      </c>
      <c r="Z23" t="str">
        <f t="shared" si="6"/>
        <v>"22":6</v>
      </c>
      <c r="AA23" t="str">
        <f t="shared" si="7"/>
        <v>"22":28</v>
      </c>
      <c r="AB23" t="str">
        <f t="shared" ca="1" si="8"/>
        <v>"22":1201800</v>
      </c>
    </row>
    <row r="24" spans="1:28" x14ac:dyDescent="0.3">
      <c r="A24">
        <v>23</v>
      </c>
      <c r="B24">
        <f t="shared" ca="1" si="79"/>
        <v>201600</v>
      </c>
      <c r="C24" t="str">
        <f t="shared" ca="1" si="9"/>
        <v>2d8h</v>
      </c>
      <c r="D24">
        <f t="shared" ca="1" si="19"/>
        <v>1403400</v>
      </c>
      <c r="E24" t="str">
        <f t="shared" ca="1" si="20"/>
        <v>16d5h50m</v>
      </c>
      <c r="F24">
        <v>36000</v>
      </c>
      <c r="G24" t="str">
        <f t="shared" ref="G24" si="86">IF(F24/60/60&gt;=1,INT(F24/60/60)&amp;"h","")
&amp;IF(INT(MOD(F24/60,60))&gt;0,INT(MOD(F24/60,60))&amp;"m","")
&amp;IF(INT(MOD(F24,60))&gt;0,INT(MOD(F24,60))&amp;"s","")</f>
        <v>10h</v>
      </c>
      <c r="H24">
        <v>7</v>
      </c>
      <c r="I24">
        <v>213</v>
      </c>
      <c r="J24">
        <f t="shared" si="11"/>
        <v>0.80163058953904576</v>
      </c>
      <c r="K24">
        <f t="shared" si="34"/>
        <v>69260</v>
      </c>
      <c r="L24" t="str">
        <f t="shared" si="42"/>
        <v>19h14m20s</v>
      </c>
      <c r="M24">
        <v>28</v>
      </c>
      <c r="N24">
        <f t="shared" si="22"/>
        <v>2.0040764738476149</v>
      </c>
      <c r="O24">
        <f t="shared" si="12"/>
        <v>173152</v>
      </c>
      <c r="P24" t="str">
        <f t="shared" ref="P24:S24" si="87">IF(O24/60/60&gt;=1,INT(O24/60/60)&amp;"h","")
&amp;IF(INT(MOD(O24/60,60))&gt;0,INT(MOD(O24/60,60))&amp;"m","")
&amp;IF(INT(MOD(O24,60))&gt;0,INT(MOD(O24,60))&amp;"s","")</f>
        <v>48h5m52s</v>
      </c>
      <c r="Q24">
        <f t="shared" si="24"/>
        <v>2.0040764738476149</v>
      </c>
      <c r="R24">
        <f t="shared" si="14"/>
        <v>173152</v>
      </c>
      <c r="S24" t="str">
        <f t="shared" si="87"/>
        <v>48h5m52s</v>
      </c>
      <c r="T24">
        <f t="shared" si="36"/>
        <v>3.206522358156183</v>
      </c>
      <c r="U24">
        <f t="shared" si="4"/>
        <v>11543</v>
      </c>
      <c r="V24" t="str">
        <f t="shared" ref="V24" si="88">IF(U24/60/60&gt;=1,INT(U24/60/60)&amp;"h","")
&amp;IF(INT(MOD(U24/60,60))&gt;0,INT(MOD(U24/60,60))&amp;"m","")
&amp;IF(INT(MOD(U24,60))&gt;0,INT(MOD(U24,60))&amp;"s","")</f>
        <v>3h12m23s</v>
      </c>
      <c r="W24" t="str">
        <f t="shared" si="16"/>
        <v>"1":0,"2":1,"3":1,"4":1,"5":1,"6":1,"7":1,"8":1,"9":1,"10":2,"11":2,"12":2,"13":3,"14":3,"15":3,"16":4,"17":4,"18":4,"19":5,"20":5,"21":6,"22":6,"23":7</v>
      </c>
      <c r="X24" t="str">
        <f t="shared" si="17"/>
        <v>"1":30,"2":30,"3":30,"4":30,"5":30,"6":30,"7":30,"8":30,"9":30,"10":29,"11":29,"12":29,"13":29,"14":29,"15":29,"16":29,"17":29,"18":29,"19":29,"20":28,"21":28,"22":28,"23":28</v>
      </c>
      <c r="Y24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</v>
      </c>
      <c r="Z24" t="str">
        <f t="shared" si="6"/>
        <v>"23":7</v>
      </c>
      <c r="AA24" t="str">
        <f t="shared" si="7"/>
        <v>"23":28</v>
      </c>
      <c r="AB24" t="str">
        <f t="shared" ca="1" si="8"/>
        <v>"23":1403400</v>
      </c>
    </row>
    <row r="25" spans="1:28" x14ac:dyDescent="0.3">
      <c r="A25">
        <v>24</v>
      </c>
      <c r="B25">
        <f t="shared" ca="1" si="79"/>
        <v>223200</v>
      </c>
      <c r="C25" t="str">
        <f t="shared" ca="1" si="9"/>
        <v>2d14h</v>
      </c>
      <c r="D25">
        <f t="shared" ca="1" si="19"/>
        <v>1626600</v>
      </c>
      <c r="E25" t="str">
        <f t="shared" ca="1" si="20"/>
        <v>18d19h50m</v>
      </c>
      <c r="F25">
        <v>36000</v>
      </c>
      <c r="G25" t="str">
        <f t="shared" ref="G25" si="89">IF(F25/60/60&gt;=1,INT(F25/60/60)&amp;"h","")
&amp;IF(INT(MOD(F25/60,60))&gt;0,INT(MOD(F25/60,60))&amp;"m","")
&amp;IF(INT(MOD(F25,60))&gt;0,INT(MOD(F25,60))&amp;"s","")</f>
        <v>10h</v>
      </c>
      <c r="H25">
        <v>7</v>
      </c>
      <c r="I25">
        <v>217</v>
      </c>
      <c r="J25">
        <f t="shared" si="11"/>
        <v>0.79361428364365527</v>
      </c>
      <c r="K25">
        <f t="shared" si="34"/>
        <v>68568</v>
      </c>
      <c r="L25" t="str">
        <f t="shared" si="42"/>
        <v>19h2m48s</v>
      </c>
      <c r="M25">
        <v>28</v>
      </c>
      <c r="N25">
        <f t="shared" si="22"/>
        <v>1.9840357091091387</v>
      </c>
      <c r="O25">
        <f t="shared" si="12"/>
        <v>171420</v>
      </c>
      <c r="P25" t="str">
        <f t="shared" ref="P25:S25" si="90">IF(O25/60/60&gt;=1,INT(O25/60/60)&amp;"h","")
&amp;IF(INT(MOD(O25/60,60))&gt;0,INT(MOD(O25/60,60))&amp;"m","")
&amp;IF(INT(MOD(O25,60))&gt;0,INT(MOD(O25,60))&amp;"s","")</f>
        <v>47h37m</v>
      </c>
      <c r="Q25">
        <f t="shared" si="24"/>
        <v>1.9840357091091387</v>
      </c>
      <c r="R25">
        <f t="shared" si="14"/>
        <v>171420</v>
      </c>
      <c r="S25" t="str">
        <f t="shared" si="90"/>
        <v>47h37m</v>
      </c>
      <c r="T25">
        <f t="shared" si="36"/>
        <v>3.1744571345746211</v>
      </c>
      <c r="U25">
        <f t="shared" si="4"/>
        <v>11428</v>
      </c>
      <c r="V25" t="str">
        <f t="shared" ref="V25" si="91">IF(U25/60/60&gt;=1,INT(U25/60/60)&amp;"h","")
&amp;IF(INT(MOD(U25/60,60))&gt;0,INT(MOD(U25/60,60))&amp;"m","")
&amp;IF(INT(MOD(U25,60))&gt;0,INT(MOD(U25,60))&amp;"s","")</f>
        <v>3h10m28s</v>
      </c>
      <c r="W25" t="str">
        <f t="shared" si="16"/>
        <v>"1":0,"2":1,"3":1,"4":1,"5":1,"6":1,"7":1,"8":1,"9":1,"10":2,"11":2,"12":2,"13":3,"14":3,"15":3,"16":4,"17":4,"18":4,"19":5,"20":5,"21":6,"22":6,"23":7,"24":7</v>
      </c>
      <c r="X25" t="str">
        <f t="shared" si="17"/>
        <v>"1":30,"2":30,"3":30,"4":30,"5":30,"6":30,"7":30,"8":30,"9":30,"10":29,"11":29,"12":29,"13":29,"14":29,"15":29,"16":29,"17":29,"18":29,"19":29,"20":28,"21":28,"22":28,"23":28,"24":28</v>
      </c>
      <c r="Y25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</v>
      </c>
      <c r="Z25" t="str">
        <f t="shared" si="6"/>
        <v>"24":7</v>
      </c>
      <c r="AA25" t="str">
        <f t="shared" si="7"/>
        <v>"24":28</v>
      </c>
      <c r="AB25" t="str">
        <f t="shared" ca="1" si="8"/>
        <v>"24":1626600</v>
      </c>
    </row>
    <row r="26" spans="1:28" x14ac:dyDescent="0.3">
      <c r="A26">
        <v>25</v>
      </c>
      <c r="B26">
        <f t="shared" ca="1" si="79"/>
        <v>244800</v>
      </c>
      <c r="C26" t="str">
        <f t="shared" ca="1" si="9"/>
        <v>2d20h</v>
      </c>
      <c r="D26">
        <f t="shared" ca="1" si="19"/>
        <v>1871400</v>
      </c>
      <c r="E26" t="str">
        <f t="shared" ca="1" si="20"/>
        <v>21d15h50m</v>
      </c>
      <c r="F26">
        <v>36000</v>
      </c>
      <c r="G26" t="str">
        <f t="shared" ref="G26" si="92">IF(F26/60/60&gt;=1,INT(F26/60/60)&amp;"h","")
&amp;IF(INT(MOD(F26/60,60))&gt;0,INT(MOD(F26/60,60))&amp;"m","")
&amp;IF(INT(MOD(F26,60))&gt;0,INT(MOD(F26,60))&amp;"s","")</f>
        <v>10h</v>
      </c>
      <c r="H26">
        <v>8</v>
      </c>
      <c r="I26">
        <v>221</v>
      </c>
      <c r="J26">
        <f t="shared" si="11"/>
        <v>0.78567814080721876</v>
      </c>
      <c r="K26">
        <f t="shared" si="34"/>
        <v>67882</v>
      </c>
      <c r="L26" t="str">
        <f t="shared" si="42"/>
        <v>18h51m22s</v>
      </c>
      <c r="M26">
        <v>28</v>
      </c>
      <c r="N26">
        <f t="shared" si="22"/>
        <v>1.9641953520180473</v>
      </c>
      <c r="O26">
        <f t="shared" si="12"/>
        <v>169706</v>
      </c>
      <c r="P26" t="str">
        <f t="shared" ref="P26:S26" si="93">IF(O26/60/60&gt;=1,INT(O26/60/60)&amp;"h","")
&amp;IF(INT(MOD(O26/60,60))&gt;0,INT(MOD(O26/60,60))&amp;"m","")
&amp;IF(INT(MOD(O26,60))&gt;0,INT(MOD(O26,60))&amp;"s","")</f>
        <v>47h8m26s</v>
      </c>
      <c r="Q26">
        <f t="shared" si="24"/>
        <v>1.9641953520180473</v>
      </c>
      <c r="R26">
        <f t="shared" si="14"/>
        <v>169706</v>
      </c>
      <c r="S26" t="str">
        <f t="shared" si="93"/>
        <v>47h8m26s</v>
      </c>
      <c r="T26">
        <f t="shared" si="36"/>
        <v>3.142712563228875</v>
      </c>
      <c r="U26">
        <f t="shared" si="4"/>
        <v>11313</v>
      </c>
      <c r="V26" t="str">
        <f t="shared" ref="V26" si="94">IF(U26/60/60&gt;=1,INT(U26/60/60)&amp;"h","")
&amp;IF(INT(MOD(U26/60,60))&gt;0,INT(MOD(U26/60,60))&amp;"m","")
&amp;IF(INT(MOD(U26,60))&gt;0,INT(MOD(U26,60))&amp;"s","")</f>
        <v>3h8m33s</v>
      </c>
      <c r="W26" t="str">
        <f t="shared" si="16"/>
        <v>"1":0,"2":1,"3":1,"4":1,"5":1,"6":1,"7":1,"8":1,"9":1,"10":2,"11":2,"12":2,"13":3,"14":3,"15":3,"16":4,"17":4,"18":4,"19":5,"20":5,"21":6,"22":6,"23":7,"24":7,"25":8</v>
      </c>
      <c r="X26" t="str">
        <f t="shared" si="17"/>
        <v>"1":30,"2":30,"3":30,"4":30,"5":30,"6":30,"7":30,"8":30,"9":30,"10":29,"11":29,"12":29,"13":29,"14":29,"15":29,"16":29,"17":29,"18":29,"19":29,"20":28,"21":28,"22":28,"23":28,"24":28,"25":28</v>
      </c>
      <c r="Y26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</v>
      </c>
      <c r="Z26" t="str">
        <f t="shared" si="6"/>
        <v>"25":8</v>
      </c>
      <c r="AA26" t="str">
        <f t="shared" si="7"/>
        <v>"25":28</v>
      </c>
      <c r="AB26" t="str">
        <f t="shared" ca="1" si="8"/>
        <v>"25":1871400</v>
      </c>
    </row>
    <row r="27" spans="1:28" x14ac:dyDescent="0.3">
      <c r="A27">
        <v>26</v>
      </c>
      <c r="B27">
        <f t="shared" ca="1" si="79"/>
        <v>266400</v>
      </c>
      <c r="C27" t="str">
        <f t="shared" ca="1" si="9"/>
        <v>3d2h</v>
      </c>
      <c r="D27">
        <f t="shared" ca="1" si="19"/>
        <v>2137800</v>
      </c>
      <c r="E27" t="str">
        <f t="shared" ca="1" si="20"/>
        <v>24d17h50m</v>
      </c>
      <c r="F27">
        <v>36000</v>
      </c>
      <c r="G27" t="str">
        <f t="shared" ref="G27" si="95">IF(F27/60/60&gt;=1,INT(F27/60/60)&amp;"h","")
&amp;IF(INT(MOD(F27/60,60))&gt;0,INT(MOD(F27/60,60))&amp;"m","")
&amp;IF(INT(MOD(F27,60))&gt;0,INT(MOD(F27,60))&amp;"s","")</f>
        <v>10h</v>
      </c>
      <c r="H27">
        <v>8</v>
      </c>
      <c r="I27">
        <v>225</v>
      </c>
      <c r="J27">
        <f t="shared" si="11"/>
        <v>0.77782135939914654</v>
      </c>
      <c r="K27">
        <f t="shared" si="34"/>
        <v>67203</v>
      </c>
      <c r="L27" t="str">
        <f t="shared" si="42"/>
        <v>18h40m3s</v>
      </c>
      <c r="M27">
        <v>28</v>
      </c>
      <c r="N27">
        <f t="shared" si="22"/>
        <v>1.9445533984978669</v>
      </c>
      <c r="O27">
        <f t="shared" si="12"/>
        <v>168009</v>
      </c>
      <c r="P27" t="str">
        <f t="shared" ref="P27:S27" si="96">IF(O27/60/60&gt;=1,INT(O27/60/60)&amp;"h","")
&amp;IF(INT(MOD(O27/60,60))&gt;0,INT(MOD(O27/60,60))&amp;"m","")
&amp;IF(INT(MOD(O27,60))&gt;0,INT(MOD(O27,60))&amp;"s","")</f>
        <v>46h40m9s</v>
      </c>
      <c r="Q27">
        <f t="shared" si="24"/>
        <v>1.9445533984978669</v>
      </c>
      <c r="R27">
        <f t="shared" si="14"/>
        <v>168009</v>
      </c>
      <c r="S27" t="str">
        <f t="shared" si="96"/>
        <v>46h40m9s</v>
      </c>
      <c r="T27">
        <f t="shared" si="36"/>
        <v>3.1112854375965862</v>
      </c>
      <c r="U27">
        <f t="shared" si="4"/>
        <v>11200</v>
      </c>
      <c r="V27" t="str">
        <f t="shared" ref="V27" si="97">IF(U27/60/60&gt;=1,INT(U27/60/60)&amp;"h","")
&amp;IF(INT(MOD(U27/60,60))&gt;0,INT(MOD(U27/60,60))&amp;"m","")
&amp;IF(INT(MOD(U27,60))&gt;0,INT(MOD(U27,60))&amp;"s","")</f>
        <v>3h6m40s</v>
      </c>
      <c r="W27" t="str">
        <f t="shared" si="16"/>
        <v>"1":0,"2":1,"3":1,"4":1,"5":1,"6":1,"7":1,"8":1,"9":1,"10":2,"11":2,"12":2,"13":3,"14":3,"15":3,"16":4,"17":4,"18":4,"19":5,"20":5,"21":6,"22":6,"23":7,"24":7,"25":8,"26":8</v>
      </c>
      <c r="X27" t="str">
        <f t="shared" si="17"/>
        <v>"1":30,"2":30,"3":30,"4":30,"5":30,"6":30,"7":30,"8":30,"9":30,"10":29,"11":29,"12":29,"13":29,"14":29,"15":29,"16":29,"17":29,"18":29,"19":29,"20":28,"21":28,"22":28,"23":28,"24":28,"25":28,"26":28</v>
      </c>
      <c r="Y27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</v>
      </c>
      <c r="Z27" t="str">
        <f t="shared" si="6"/>
        <v>"26":8</v>
      </c>
      <c r="AA27" t="str">
        <f t="shared" si="7"/>
        <v>"26":28</v>
      </c>
      <c r="AB27" t="str">
        <f t="shared" ca="1" si="8"/>
        <v>"26":2137800</v>
      </c>
    </row>
    <row r="28" spans="1:28" x14ac:dyDescent="0.3">
      <c r="A28">
        <v>27</v>
      </c>
      <c r="B28">
        <f t="shared" ca="1" si="79"/>
        <v>288000</v>
      </c>
      <c r="C28" t="str">
        <f t="shared" ca="1" si="9"/>
        <v>3d8h</v>
      </c>
      <c r="D28">
        <f t="shared" ca="1" si="19"/>
        <v>2425800</v>
      </c>
      <c r="E28" t="str">
        <f t="shared" ca="1" si="20"/>
        <v>28d1h50m</v>
      </c>
      <c r="F28">
        <v>36000</v>
      </c>
      <c r="G28" t="str">
        <f t="shared" ref="G28" si="98">IF(F28/60/60&gt;=1,INT(F28/60/60)&amp;"h","")
&amp;IF(INT(MOD(F28/60,60))&gt;0,INT(MOD(F28/60,60))&amp;"m","")
&amp;IF(INT(MOD(F28,60))&gt;0,INT(MOD(F28,60))&amp;"s","")</f>
        <v>10h</v>
      </c>
      <c r="H28">
        <v>9</v>
      </c>
      <c r="I28">
        <v>229</v>
      </c>
      <c r="J28">
        <f t="shared" si="11"/>
        <v>0.77004314580515509</v>
      </c>
      <c r="K28">
        <f t="shared" si="34"/>
        <v>66531</v>
      </c>
      <c r="L28" t="str">
        <f t="shared" si="42"/>
        <v>18h28m51s</v>
      </c>
      <c r="M28">
        <v>28</v>
      </c>
      <c r="N28">
        <f t="shared" si="22"/>
        <v>1.9251078645128883</v>
      </c>
      <c r="O28">
        <f t="shared" si="12"/>
        <v>166329</v>
      </c>
      <c r="P28" t="str">
        <f t="shared" ref="P28:S28" si="99">IF(O28/60/60&gt;=1,INT(O28/60/60)&amp;"h","")
&amp;IF(INT(MOD(O28/60,60))&gt;0,INT(MOD(O28/60,60))&amp;"m","")
&amp;IF(INT(MOD(O28,60))&gt;0,INT(MOD(O28,60))&amp;"s","")</f>
        <v>46h12m9s</v>
      </c>
      <c r="Q28">
        <f t="shared" si="24"/>
        <v>1.9251078645128883</v>
      </c>
      <c r="R28">
        <f t="shared" si="14"/>
        <v>166329</v>
      </c>
      <c r="S28" t="str">
        <f t="shared" si="99"/>
        <v>46h12m9s</v>
      </c>
      <c r="T28">
        <f t="shared" si="36"/>
        <v>3.0801725832206204</v>
      </c>
      <c r="U28">
        <f t="shared" si="4"/>
        <v>11088</v>
      </c>
      <c r="V28" t="str">
        <f t="shared" ref="V28" si="100">IF(U28/60/60&gt;=1,INT(U28/60/60)&amp;"h","")
&amp;IF(INT(MOD(U28/60,60))&gt;0,INT(MOD(U28/60,60))&amp;"m","")
&amp;IF(INT(MOD(U28,60))&gt;0,INT(MOD(U28,60))&amp;"s","")</f>
        <v>3h4m48s</v>
      </c>
      <c r="W28" t="str">
        <f t="shared" si="16"/>
        <v>"1":0,"2":1,"3":1,"4":1,"5":1,"6":1,"7":1,"8":1,"9":1,"10":2,"11":2,"12":2,"13":3,"14":3,"15":3,"16":4,"17":4,"18":4,"19":5,"20":5,"21":6,"22":6,"23":7,"24":7,"25":8,"26":8,"27":9</v>
      </c>
      <c r="X28" t="str">
        <f t="shared" si="17"/>
        <v>"1":30,"2":30,"3":30,"4":30,"5":30,"6":30,"7":30,"8":30,"9":30,"10":29,"11":29,"12":29,"13":29,"14":29,"15":29,"16":29,"17":29,"18":29,"19":29,"20":28,"21":28,"22":28,"23":28,"24":28,"25":28,"26":28,"27":28</v>
      </c>
      <c r="Y28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</v>
      </c>
      <c r="Z28" t="str">
        <f t="shared" si="6"/>
        <v>"27":9</v>
      </c>
      <c r="AA28" t="str">
        <f t="shared" si="7"/>
        <v>"27":28</v>
      </c>
      <c r="AB28" t="str">
        <f t="shared" ca="1" si="8"/>
        <v>"27":2425800</v>
      </c>
    </row>
    <row r="29" spans="1:28" x14ac:dyDescent="0.3">
      <c r="A29">
        <v>28</v>
      </c>
      <c r="B29">
        <f t="shared" ca="1" si="79"/>
        <v>309600</v>
      </c>
      <c r="C29" t="str">
        <f t="shared" ca="1" si="9"/>
        <v>3d14h</v>
      </c>
      <c r="D29">
        <f t="shared" ca="1" si="19"/>
        <v>2735400</v>
      </c>
      <c r="E29" t="str">
        <f t="shared" ca="1" si="20"/>
        <v>31d15h50m</v>
      </c>
      <c r="F29">
        <v>36000</v>
      </c>
      <c r="G29" t="str">
        <f t="shared" ref="G29" si="101">IF(F29/60/60&gt;=1,INT(F29/60/60)&amp;"h","")
&amp;IF(INT(MOD(F29/60,60))&gt;0,INT(MOD(F29/60,60))&amp;"m","")
&amp;IF(INT(MOD(F29,60))&gt;0,INT(MOD(F29,60))&amp;"s","")</f>
        <v>10h</v>
      </c>
      <c r="H29">
        <v>9</v>
      </c>
      <c r="I29">
        <v>233</v>
      </c>
      <c r="J29">
        <f t="shared" si="11"/>
        <v>0.76234271434710354</v>
      </c>
      <c r="K29">
        <f t="shared" si="34"/>
        <v>65866</v>
      </c>
      <c r="L29" t="str">
        <f t="shared" si="42"/>
        <v>18h17m46s</v>
      </c>
      <c r="M29">
        <v>28</v>
      </c>
      <c r="N29">
        <f t="shared" si="22"/>
        <v>1.9058567858677593</v>
      </c>
      <c r="O29">
        <f t="shared" si="12"/>
        <v>164666</v>
      </c>
      <c r="P29" t="str">
        <f t="shared" ref="P29:S29" si="102">IF(O29/60/60&gt;=1,INT(O29/60/60)&amp;"h","")
&amp;IF(INT(MOD(O29/60,60))&gt;0,INT(MOD(O29/60,60))&amp;"m","")
&amp;IF(INT(MOD(O29,60))&gt;0,INT(MOD(O29,60))&amp;"s","")</f>
        <v>45h44m26s</v>
      </c>
      <c r="Q29">
        <f t="shared" si="24"/>
        <v>1.9058567858677593</v>
      </c>
      <c r="R29">
        <f t="shared" si="14"/>
        <v>164666</v>
      </c>
      <c r="S29" t="str">
        <f t="shared" si="102"/>
        <v>45h44m26s</v>
      </c>
      <c r="T29">
        <f t="shared" si="36"/>
        <v>3.0493708573884142</v>
      </c>
      <c r="U29">
        <f t="shared" si="4"/>
        <v>10977</v>
      </c>
      <c r="V29" t="str">
        <f t="shared" ref="V29" si="103">IF(U29/60/60&gt;=1,INT(U29/60/60)&amp;"h","")
&amp;IF(INT(MOD(U29/60,60))&gt;0,INT(MOD(U29/60,60))&amp;"m","")
&amp;IF(INT(MOD(U29,60))&gt;0,INT(MOD(U29,60))&amp;"s","")</f>
        <v>3h2m57s</v>
      </c>
      <c r="W29" t="str">
        <f t="shared" si="16"/>
        <v>"1":0,"2":1,"3":1,"4":1,"5":1,"6":1,"7":1,"8":1,"9":1,"10":2,"11":2,"12":2,"13":3,"14":3,"15":3,"16":4,"17":4,"18":4,"19":5,"20":5,"21":6,"22":6,"23":7,"24":7,"25":8,"26":8,"27":9,"28":9</v>
      </c>
      <c r="X29" t="str">
        <f t="shared" si="17"/>
        <v>"1":30,"2":30,"3":30,"4":30,"5":30,"6":30,"7":30,"8":30,"9":30,"10":29,"11":29,"12":29,"13":29,"14":29,"15":29,"16":29,"17":29,"18":29,"19":29,"20":28,"21":28,"22":28,"23":28,"24":28,"25":28,"26":28,"27":28,"28":28</v>
      </c>
      <c r="Y29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</v>
      </c>
      <c r="Z29" t="str">
        <f t="shared" si="6"/>
        <v>"28":9</v>
      </c>
      <c r="AA29" t="str">
        <f t="shared" si="7"/>
        <v>"28":28</v>
      </c>
      <c r="AB29" t="str">
        <f t="shared" ca="1" si="8"/>
        <v>"28":2735400</v>
      </c>
    </row>
    <row r="30" spans="1:28" x14ac:dyDescent="0.3">
      <c r="A30">
        <v>29</v>
      </c>
      <c r="B30">
        <f t="shared" ca="1" si="79"/>
        <v>331200</v>
      </c>
      <c r="C30" t="str">
        <f t="shared" ca="1" si="9"/>
        <v>3d20h</v>
      </c>
      <c r="D30">
        <f t="shared" ca="1" si="19"/>
        <v>3066600</v>
      </c>
      <c r="E30" t="str">
        <f t="shared" ca="1" si="20"/>
        <v>35d11h50m</v>
      </c>
      <c r="F30">
        <v>36000</v>
      </c>
      <c r="G30" t="str">
        <f t="shared" ref="G30" si="104">IF(F30/60/60&gt;=1,INT(F30/60/60)&amp;"h","")
&amp;IF(INT(MOD(F30/60,60))&gt;0,INT(MOD(F30/60,60))&amp;"m","")
&amp;IF(INT(MOD(F30,60))&gt;0,INT(MOD(F30,60))&amp;"s","")</f>
        <v>10h</v>
      </c>
      <c r="H30">
        <v>10</v>
      </c>
      <c r="I30">
        <v>237</v>
      </c>
      <c r="J30">
        <f t="shared" si="11"/>
        <v>0.75471928720363246</v>
      </c>
      <c r="K30">
        <f t="shared" si="34"/>
        <v>65207</v>
      </c>
      <c r="L30" t="str">
        <f t="shared" si="42"/>
        <v>18h6m47s</v>
      </c>
      <c r="M30">
        <v>28</v>
      </c>
      <c r="N30">
        <f t="shared" si="22"/>
        <v>1.8867982180090817</v>
      </c>
      <c r="O30">
        <f t="shared" si="12"/>
        <v>163019</v>
      </c>
      <c r="P30" t="str">
        <f t="shared" ref="P30:S30" si="105">IF(O30/60/60&gt;=1,INT(O30/60/60)&amp;"h","")
&amp;IF(INT(MOD(O30/60,60))&gt;0,INT(MOD(O30/60,60))&amp;"m","")
&amp;IF(INT(MOD(O30,60))&gt;0,INT(MOD(O30,60))&amp;"s","")</f>
        <v>45h16m59s</v>
      </c>
      <c r="Q30">
        <f t="shared" si="24"/>
        <v>1.8867982180090817</v>
      </c>
      <c r="R30">
        <f t="shared" si="14"/>
        <v>163019</v>
      </c>
      <c r="S30" t="str">
        <f t="shared" si="105"/>
        <v>45h16m59s</v>
      </c>
      <c r="T30">
        <f t="shared" si="36"/>
        <v>3.0188771488145298</v>
      </c>
      <c r="U30">
        <f t="shared" si="4"/>
        <v>10867</v>
      </c>
      <c r="V30" t="str">
        <f t="shared" ref="V30" si="106">IF(U30/60/60&gt;=1,INT(U30/60/60)&amp;"h","")
&amp;IF(INT(MOD(U30/60,60))&gt;0,INT(MOD(U30/60,60))&amp;"m","")
&amp;IF(INT(MOD(U30,60))&gt;0,INT(MOD(U30,60))&amp;"s","")</f>
        <v>3h1m7s</v>
      </c>
      <c r="W30" t="str">
        <f t="shared" si="16"/>
        <v>"1":0,"2":1,"3":1,"4":1,"5":1,"6":1,"7":1,"8":1,"9":1,"10":2,"11":2,"12":2,"13":3,"14":3,"15":3,"16":4,"17":4,"18":4,"19":5,"20":5,"21":6,"22":6,"23":7,"24":7,"25":8,"26":8,"27":9,"28":9,"29":10</v>
      </c>
      <c r="X30" t="str">
        <f t="shared" si="17"/>
        <v>"1":30,"2":30,"3":30,"4":30,"5":30,"6":30,"7":30,"8":30,"9":30,"10":29,"11":29,"12":29,"13":29,"14":29,"15":29,"16":29,"17":29,"18":29,"19":29,"20":28,"21":28,"22":28,"23":28,"24":28,"25":28,"26":28,"27":28,"28":28,"29":28</v>
      </c>
      <c r="Y30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</v>
      </c>
      <c r="Z30" t="str">
        <f t="shared" si="6"/>
        <v>"29":10</v>
      </c>
      <c r="AA30" t="str">
        <f t="shared" si="7"/>
        <v>"29":28</v>
      </c>
      <c r="AB30" t="str">
        <f t="shared" ca="1" si="8"/>
        <v>"29":3066600</v>
      </c>
    </row>
    <row r="31" spans="1:28" x14ac:dyDescent="0.3">
      <c r="A31">
        <v>30</v>
      </c>
      <c r="B31">
        <f ca="1">OFFSET(B31,-1,0)+12*60*60</f>
        <v>374400</v>
      </c>
      <c r="C31" t="str">
        <f t="shared" ca="1" si="9"/>
        <v>4d8h</v>
      </c>
      <c r="D31">
        <f t="shared" ca="1" si="19"/>
        <v>3441000</v>
      </c>
      <c r="E31" t="str">
        <f t="shared" ca="1" si="20"/>
        <v>39d19h50m</v>
      </c>
      <c r="F31">
        <v>43200</v>
      </c>
      <c r="G31" t="str">
        <f t="shared" ref="G31" si="107">IF(F31/60/60&gt;=1,INT(F31/60/60)&amp;"h","")
&amp;IF(INT(MOD(F31/60,60))&gt;0,INT(MOD(F31/60,60))&amp;"m","")
&amp;IF(INT(MOD(F31,60))&gt;0,INT(MOD(F31,60))&amp;"s","")</f>
        <v>12h</v>
      </c>
      <c r="H31">
        <v>10</v>
      </c>
      <c r="I31">
        <v>241</v>
      </c>
      <c r="J31">
        <f t="shared" si="11"/>
        <v>0.74717209433159615</v>
      </c>
      <c r="K31">
        <f t="shared" si="34"/>
        <v>64555</v>
      </c>
      <c r="L31" t="str">
        <f t="shared" si="42"/>
        <v>17h55m55s</v>
      </c>
      <c r="M31">
        <v>27</v>
      </c>
      <c r="N31">
        <f t="shared" si="22"/>
        <v>1.8679302358289909</v>
      </c>
      <c r="O31">
        <f t="shared" si="12"/>
        <v>161389</v>
      </c>
      <c r="P31" t="str">
        <f t="shared" ref="P31:S31" si="108">IF(O31/60/60&gt;=1,INT(O31/60/60)&amp;"h","")
&amp;IF(INT(MOD(O31/60,60))&gt;0,INT(MOD(O31/60,60))&amp;"m","")
&amp;IF(INT(MOD(O31,60))&gt;0,INT(MOD(O31,60))&amp;"s","")</f>
        <v>44h49m49s</v>
      </c>
      <c r="Q31">
        <f t="shared" si="24"/>
        <v>1.8679302358289909</v>
      </c>
      <c r="R31">
        <f t="shared" si="14"/>
        <v>161389</v>
      </c>
      <c r="S31" t="str">
        <f t="shared" si="108"/>
        <v>44h49m49s</v>
      </c>
      <c r="T31">
        <f t="shared" si="36"/>
        <v>2.9886883773263846</v>
      </c>
      <c r="U31">
        <f t="shared" si="4"/>
        <v>10759</v>
      </c>
      <c r="V31" t="str">
        <f t="shared" ref="V31" si="109">IF(U31/60/60&gt;=1,INT(U31/60/60)&amp;"h","")
&amp;IF(INT(MOD(U31/60,60))&gt;0,INT(MOD(U31/60,60))&amp;"m","")
&amp;IF(INT(MOD(U31,60))&gt;0,INT(MOD(U31,60))&amp;"s","")</f>
        <v>2h59m19s</v>
      </c>
      <c r="W31" t="str">
        <f t="shared" si="16"/>
        <v>"1":0,"2":1,"3":1,"4":1,"5":1,"6":1,"7":1,"8":1,"9":1,"10":2,"11":2,"12":2,"13":3,"14":3,"15":3,"16":4,"17":4,"18":4,"19":5,"20":5,"21":6,"22":6,"23":7,"24":7,"25":8,"26":8,"27":9,"28":9,"29":10,"30":10</v>
      </c>
      <c r="X31" t="str">
        <f t="shared" si="17"/>
        <v>"1":30,"2":30,"3":30,"4":30,"5":30,"6":30,"7":30,"8":30,"9":30,"10":29,"11":29,"12":29,"13":29,"14":29,"15":29,"16":29,"17":29,"18":29,"19":29,"20":28,"21":28,"22":28,"23":28,"24":28,"25":28,"26":28,"27":28,"28":28,"29":28,"30":27</v>
      </c>
      <c r="Y31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</v>
      </c>
      <c r="Z31" t="str">
        <f t="shared" si="6"/>
        <v>"30":10</v>
      </c>
      <c r="AA31" t="str">
        <f t="shared" si="7"/>
        <v>"30":27</v>
      </c>
      <c r="AB31" t="str">
        <f t="shared" ca="1" si="8"/>
        <v>"30":3441000</v>
      </c>
    </row>
    <row r="32" spans="1:28" x14ac:dyDescent="0.3">
      <c r="A32">
        <v>31</v>
      </c>
      <c r="B32">
        <f t="shared" ref="B32:B40" ca="1" si="110">OFFSET(B32,-1,0)+12*60*60</f>
        <v>417600</v>
      </c>
      <c r="C32" t="str">
        <f t="shared" ca="1" si="9"/>
        <v>4d20h</v>
      </c>
      <c r="D32">
        <f t="shared" ca="1" si="19"/>
        <v>3858600</v>
      </c>
      <c r="E32" t="str">
        <f t="shared" ca="1" si="20"/>
        <v>44d15h50m</v>
      </c>
      <c r="F32">
        <v>43200</v>
      </c>
      <c r="G32" t="str">
        <f t="shared" ref="G32" si="111">IF(F32/60/60&gt;=1,INT(F32/60/60)&amp;"h","")
&amp;IF(INT(MOD(F32/60,60))&gt;0,INT(MOD(F32/60,60))&amp;"m","")
&amp;IF(INT(MOD(F32,60))&gt;0,INT(MOD(F32,60))&amp;"s","")</f>
        <v>12h</v>
      </c>
      <c r="H32">
        <v>11</v>
      </c>
      <c r="I32">
        <v>245</v>
      </c>
      <c r="J32">
        <f t="shared" si="11"/>
        <v>0.73970037338828021</v>
      </c>
      <c r="K32">
        <f t="shared" si="34"/>
        <v>63910</v>
      </c>
      <c r="L32" t="str">
        <f t="shared" si="42"/>
        <v>17h45m10s</v>
      </c>
      <c r="M32">
        <v>27</v>
      </c>
      <c r="N32">
        <f t="shared" si="22"/>
        <v>1.849250933470701</v>
      </c>
      <c r="O32">
        <f t="shared" si="12"/>
        <v>159775</v>
      </c>
      <c r="P32" t="str">
        <f t="shared" ref="P32:S32" si="112">IF(O32/60/60&gt;=1,INT(O32/60/60)&amp;"h","")
&amp;IF(INT(MOD(O32/60,60))&gt;0,INT(MOD(O32/60,60))&amp;"m","")
&amp;IF(INT(MOD(O32,60))&gt;0,INT(MOD(O32,60))&amp;"s","")</f>
        <v>44h22m55s</v>
      </c>
      <c r="Q32">
        <f t="shared" si="24"/>
        <v>1.849250933470701</v>
      </c>
      <c r="R32">
        <f t="shared" si="14"/>
        <v>159775</v>
      </c>
      <c r="S32" t="str">
        <f t="shared" si="112"/>
        <v>44h22m55s</v>
      </c>
      <c r="T32">
        <f t="shared" si="36"/>
        <v>2.9588014935531208</v>
      </c>
      <c r="U32">
        <f t="shared" si="4"/>
        <v>10651</v>
      </c>
      <c r="V32" t="str">
        <f t="shared" ref="V32" si="113">IF(U32/60/60&gt;=1,INT(U32/60/60)&amp;"h","")
&amp;IF(INT(MOD(U32/60,60))&gt;0,INT(MOD(U32/60,60))&amp;"m","")
&amp;IF(INT(MOD(U32,60))&gt;0,INT(MOD(U32,60))&amp;"s","")</f>
        <v>2h57m31s</v>
      </c>
      <c r="W32" t="str">
        <f t="shared" si="16"/>
        <v>"1":0,"2":1,"3":1,"4":1,"5":1,"6":1,"7":1,"8":1,"9":1,"10":2,"11":2,"12":2,"13":3,"14":3,"15":3,"16":4,"17":4,"18":4,"19":5,"20":5,"21":6,"22":6,"23":7,"24":7,"25":8,"26":8,"27":9,"28":9,"29":10,"30":10,"31":11</v>
      </c>
      <c r="X32" t="str">
        <f t="shared" si="17"/>
        <v>"1":30,"2":30,"3":30,"4":30,"5":30,"6":30,"7":30,"8":30,"9":30,"10":29,"11":29,"12":29,"13":29,"14":29,"15":29,"16":29,"17":29,"18":29,"19":29,"20":28,"21":28,"22":28,"23":28,"24":28,"25":28,"26":28,"27":28,"28":28,"29":28,"30":27,"31":27</v>
      </c>
      <c r="Y32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</v>
      </c>
      <c r="Z32" t="str">
        <f t="shared" si="6"/>
        <v>"31":11</v>
      </c>
      <c r="AA32" t="str">
        <f t="shared" si="7"/>
        <v>"31":27</v>
      </c>
      <c r="AB32" t="str">
        <f t="shared" ca="1" si="8"/>
        <v>"31":3858600</v>
      </c>
    </row>
    <row r="33" spans="1:28" x14ac:dyDescent="0.3">
      <c r="A33">
        <v>32</v>
      </c>
      <c r="B33">
        <f t="shared" ca="1" si="110"/>
        <v>460800</v>
      </c>
      <c r="C33" t="str">
        <f t="shared" ca="1" si="9"/>
        <v>5d8h</v>
      </c>
      <c r="D33">
        <f t="shared" ca="1" si="19"/>
        <v>4319400</v>
      </c>
      <c r="E33" t="str">
        <f t="shared" ca="1" si="20"/>
        <v>49d23h50m</v>
      </c>
      <c r="F33">
        <v>43200</v>
      </c>
      <c r="G33" t="str">
        <f t="shared" ref="G33" si="114">IF(F33/60/60&gt;=1,INT(F33/60/60)&amp;"h","")
&amp;IF(INT(MOD(F33/60,60))&gt;0,INT(MOD(F33/60,60))&amp;"m","")
&amp;IF(INT(MOD(F33,60))&gt;0,INT(MOD(F33,60))&amp;"s","")</f>
        <v>12h</v>
      </c>
      <c r="H33">
        <v>12</v>
      </c>
      <c r="I33">
        <v>249</v>
      </c>
      <c r="J33">
        <f t="shared" si="11"/>
        <v>0.73230336965439735</v>
      </c>
      <c r="K33">
        <f t="shared" si="34"/>
        <v>63271</v>
      </c>
      <c r="L33" t="str">
        <f t="shared" si="42"/>
        <v>17h34m31s</v>
      </c>
      <c r="M33">
        <v>27</v>
      </c>
      <c r="N33">
        <f t="shared" si="22"/>
        <v>1.830758424135994</v>
      </c>
      <c r="O33">
        <f t="shared" si="12"/>
        <v>158177</v>
      </c>
      <c r="P33" t="str">
        <f t="shared" ref="P33:S33" si="115">IF(O33/60/60&gt;=1,INT(O33/60/60)&amp;"h","")
&amp;IF(INT(MOD(O33/60,60))&gt;0,INT(MOD(O33/60,60))&amp;"m","")
&amp;IF(INT(MOD(O33,60))&gt;0,INT(MOD(O33,60))&amp;"s","")</f>
        <v>43h56m17s</v>
      </c>
      <c r="Q33">
        <f t="shared" si="24"/>
        <v>1.830758424135994</v>
      </c>
      <c r="R33">
        <f t="shared" si="14"/>
        <v>158177</v>
      </c>
      <c r="S33" t="str">
        <f t="shared" si="115"/>
        <v>43h56m17s</v>
      </c>
      <c r="T33">
        <f t="shared" si="36"/>
        <v>2.9292134786175894</v>
      </c>
      <c r="U33">
        <f t="shared" si="4"/>
        <v>10545</v>
      </c>
      <c r="V33" t="str">
        <f t="shared" ref="V33" si="116">IF(U33/60/60&gt;=1,INT(U33/60/60)&amp;"h","")
&amp;IF(INT(MOD(U33/60,60))&gt;0,INT(MOD(U33/60,60))&amp;"m","")
&amp;IF(INT(MOD(U33,60))&gt;0,INT(MOD(U33,60))&amp;"s","")</f>
        <v>2h55m45s</v>
      </c>
      <c r="W33" t="str">
        <f t="shared" si="16"/>
        <v>"1":0,"2":1,"3":1,"4":1,"5":1,"6":1,"7":1,"8":1,"9":1,"10":2,"11":2,"12":2,"13":3,"14":3,"15":3,"16":4,"17":4,"18":4,"19":5,"20":5,"21":6,"22":6,"23":7,"24":7,"25":8,"26":8,"27":9,"28":9,"29":10,"30":10,"31":11,"32":12</v>
      </c>
      <c r="X33" t="str">
        <f t="shared" si="17"/>
        <v>"1":30,"2":30,"3":30,"4":30,"5":30,"6":30,"7":30,"8":30,"9":30,"10":29,"11":29,"12":29,"13":29,"14":29,"15":29,"16":29,"17":29,"18":29,"19":29,"20":28,"21":28,"22":28,"23":28,"24":28,"25":28,"26":28,"27":28,"28":28,"29":28,"30":27,"31":27,"32":27</v>
      </c>
      <c r="Y33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</v>
      </c>
      <c r="Z33" t="str">
        <f t="shared" si="6"/>
        <v>"32":12</v>
      </c>
      <c r="AA33" t="str">
        <f t="shared" si="7"/>
        <v>"32":27</v>
      </c>
      <c r="AB33" t="str">
        <f t="shared" ca="1" si="8"/>
        <v>"32":4319400</v>
      </c>
    </row>
    <row r="34" spans="1:28" x14ac:dyDescent="0.3">
      <c r="A34">
        <v>33</v>
      </c>
      <c r="B34">
        <f t="shared" ca="1" si="110"/>
        <v>504000</v>
      </c>
      <c r="C34" t="str">
        <f t="shared" ca="1" si="9"/>
        <v>5d20h</v>
      </c>
      <c r="D34">
        <f t="shared" ca="1" si="19"/>
        <v>4823400</v>
      </c>
      <c r="E34" t="str">
        <f t="shared" ca="1" si="20"/>
        <v>55d19h50m</v>
      </c>
      <c r="F34">
        <v>43200</v>
      </c>
      <c r="G34" t="str">
        <f t="shared" ref="G34" si="117">IF(F34/60/60&gt;=1,INT(F34/60/60)&amp;"h","")
&amp;IF(INT(MOD(F34/60,60))&gt;0,INT(MOD(F34/60,60))&amp;"m","")
&amp;IF(INT(MOD(F34,60))&gt;0,INT(MOD(F34,60))&amp;"s","")</f>
        <v>12h</v>
      </c>
      <c r="H34">
        <v>13</v>
      </c>
      <c r="I34">
        <v>253</v>
      </c>
      <c r="J34">
        <f t="shared" si="11"/>
        <v>0.72498033595785338</v>
      </c>
      <c r="K34">
        <f t="shared" si="34"/>
        <v>62638</v>
      </c>
      <c r="L34" t="str">
        <f t="shared" si="42"/>
        <v>17h23m58s</v>
      </c>
      <c r="M34">
        <v>27</v>
      </c>
      <c r="N34">
        <f t="shared" si="22"/>
        <v>1.812450839894634</v>
      </c>
      <c r="O34">
        <f t="shared" si="12"/>
        <v>156595</v>
      </c>
      <c r="P34" t="str">
        <f t="shared" ref="P34:S34" si="118">IF(O34/60/60&gt;=1,INT(O34/60/60)&amp;"h","")
&amp;IF(INT(MOD(O34/60,60))&gt;0,INT(MOD(O34/60,60))&amp;"m","")
&amp;IF(INT(MOD(O34,60))&gt;0,INT(MOD(O34,60))&amp;"s","")</f>
        <v>43h29m55s</v>
      </c>
      <c r="Q34">
        <f t="shared" si="24"/>
        <v>1.812450839894634</v>
      </c>
      <c r="R34">
        <f t="shared" si="14"/>
        <v>156595</v>
      </c>
      <c r="S34" t="str">
        <f t="shared" si="118"/>
        <v>43h29m55s</v>
      </c>
      <c r="T34">
        <f t="shared" si="36"/>
        <v>2.8999213438314135</v>
      </c>
      <c r="U34">
        <f t="shared" si="4"/>
        <v>10439</v>
      </c>
      <c r="V34" t="str">
        <f t="shared" ref="V34" si="119">IF(U34/60/60&gt;=1,INT(U34/60/60)&amp;"h","")
&amp;IF(INT(MOD(U34/60,60))&gt;0,INT(MOD(U34/60,60))&amp;"m","")
&amp;IF(INT(MOD(U34,60))&gt;0,INT(MOD(U34,60))&amp;"s","")</f>
        <v>2h53m59s</v>
      </c>
      <c r="W34" t="str">
        <f t="shared" si="16"/>
        <v>"1":0,"2":1,"3":1,"4":1,"5":1,"6":1,"7":1,"8":1,"9":1,"10":2,"11":2,"12":2,"13":3,"14":3,"15":3,"16":4,"17":4,"18":4,"19":5,"20":5,"21":6,"22":6,"23":7,"24":7,"25":8,"26":8,"27":9,"28":9,"29":10,"30":10,"31":11,"32":12,"33":13</v>
      </c>
      <c r="X34" t="str">
        <f t="shared" si="17"/>
        <v>"1":30,"2":30,"3":30,"4":30,"5":30,"6":30,"7":30,"8":30,"9":30,"10":29,"11":29,"12":29,"13":29,"14":29,"15":29,"16":29,"17":29,"18":29,"19":29,"20":28,"21":28,"22":28,"23":28,"24":28,"25":28,"26":28,"27":28,"28":28,"29":28,"30":27,"31":27,"32":27,"33":27</v>
      </c>
      <c r="Y34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</v>
      </c>
      <c r="Z34" t="str">
        <f t="shared" ref="Z34:Z65" si="120">""""&amp;$A34&amp;""""&amp;""&amp;":"&amp;H34</f>
        <v>"33":13</v>
      </c>
      <c r="AA34" t="str">
        <f t="shared" ref="AA34:AA65" si="121">""""&amp;$A34&amp;""""&amp;""&amp;":"&amp;M34</f>
        <v>"33":27</v>
      </c>
      <c r="AB34" t="str">
        <f t="shared" ref="AB34:AB65" ca="1" si="122">""""&amp;$A34&amp;""""&amp;""&amp;":"&amp;D34</f>
        <v>"33":4823400</v>
      </c>
    </row>
    <row r="35" spans="1:28" x14ac:dyDescent="0.3">
      <c r="A35">
        <v>34</v>
      </c>
      <c r="B35">
        <f t="shared" ca="1" si="110"/>
        <v>547200</v>
      </c>
      <c r="C35" t="str">
        <f t="shared" ca="1" si="9"/>
        <v>6d8h</v>
      </c>
      <c r="D35">
        <f t="shared" ca="1" si="19"/>
        <v>5370600</v>
      </c>
      <c r="E35" t="str">
        <f t="shared" ca="1" si="20"/>
        <v>62d3h50m</v>
      </c>
      <c r="F35">
        <v>43200</v>
      </c>
      <c r="G35" t="str">
        <f t="shared" ref="G35" si="123">IF(F35/60/60&gt;=1,INT(F35/60/60)&amp;"h","")
&amp;IF(INT(MOD(F35/60,60))&gt;0,INT(MOD(F35/60,60))&amp;"m","")
&amp;IF(INT(MOD(F35,60))&gt;0,INT(MOD(F35,60))&amp;"s","")</f>
        <v>12h</v>
      </c>
      <c r="H35">
        <v>13</v>
      </c>
      <c r="I35">
        <v>257</v>
      </c>
      <c r="J35">
        <f t="shared" ref="J35:J66" si="124">J34*0.99</f>
        <v>0.7177305325982748</v>
      </c>
      <c r="K35">
        <f t="shared" si="34"/>
        <v>62011</v>
      </c>
      <c r="L35" t="str">
        <f t="shared" si="42"/>
        <v>17h13m31s</v>
      </c>
      <c r="M35">
        <v>27</v>
      </c>
      <c r="N35">
        <f t="shared" si="22"/>
        <v>1.7943263314956877</v>
      </c>
      <c r="O35">
        <f t="shared" si="12"/>
        <v>155029</v>
      </c>
      <c r="P35" t="str">
        <f t="shared" ref="P35:S35" si="125">IF(O35/60/60&gt;=1,INT(O35/60/60)&amp;"h","")
&amp;IF(INT(MOD(O35/60,60))&gt;0,INT(MOD(O35/60,60))&amp;"m","")
&amp;IF(INT(MOD(O35,60))&gt;0,INT(MOD(O35,60))&amp;"s","")</f>
        <v>43h3m49s</v>
      </c>
      <c r="Q35">
        <f t="shared" si="24"/>
        <v>1.7943263314956877</v>
      </c>
      <c r="R35">
        <f t="shared" si="14"/>
        <v>155029</v>
      </c>
      <c r="S35" t="str">
        <f t="shared" si="125"/>
        <v>43h3m49s</v>
      </c>
      <c r="T35">
        <f t="shared" si="36"/>
        <v>2.8709221303930992</v>
      </c>
      <c r="U35">
        <f t="shared" si="4"/>
        <v>10335</v>
      </c>
      <c r="V35" t="str">
        <f t="shared" ref="V35" si="126">IF(U35/60/60&gt;=1,INT(U35/60/60)&amp;"h","")
&amp;IF(INT(MOD(U35/60,60))&gt;0,INT(MOD(U35/60,60))&amp;"m","")
&amp;IF(INT(MOD(U35,60))&gt;0,INT(MOD(U35,60))&amp;"s","")</f>
        <v>2h52m15s</v>
      </c>
      <c r="W35" t="str">
        <f t="shared" ref="W35:W66" si="127">W34&amp;","&amp;Z35</f>
        <v>"1":0,"2":1,"3":1,"4":1,"5":1,"6":1,"7":1,"8":1,"9":1,"10":2,"11":2,"12":2,"13":3,"14":3,"15":3,"16":4,"17":4,"18":4,"19":5,"20":5,"21":6,"22":6,"23":7,"24":7,"25":8,"26":8,"27":9,"28":9,"29":10,"30":10,"31":11,"32":12,"33":13,"34":13</v>
      </c>
      <c r="X35" t="str">
        <f t="shared" ref="X35:X66" si="128">X34&amp;","&amp;AA35</f>
        <v>"1":30,"2":30,"3":30,"4":30,"5":30,"6":30,"7":30,"8":30,"9":30,"10":29,"11":29,"12":29,"13":29,"14":29,"15":29,"16":29,"17":29,"18":29,"19":29,"20":28,"21":28,"22":28,"23":28,"24":28,"25":28,"26":28,"27":28,"28":28,"29":28,"30":27,"31":27,"32":27,"33":27,"34":27</v>
      </c>
      <c r="Y35" t="str">
        <f t="shared" ref="Y35:Y66" ca="1" si="129">Y34&amp;","&amp;AB35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</v>
      </c>
      <c r="Z35" t="str">
        <f t="shared" si="120"/>
        <v>"34":13</v>
      </c>
      <c r="AA35" t="str">
        <f t="shared" si="121"/>
        <v>"34":27</v>
      </c>
      <c r="AB35" t="str">
        <f t="shared" ca="1" si="122"/>
        <v>"34":5370600</v>
      </c>
    </row>
    <row r="36" spans="1:28" x14ac:dyDescent="0.3">
      <c r="A36">
        <v>35</v>
      </c>
      <c r="B36">
        <f t="shared" ca="1" si="110"/>
        <v>590400</v>
      </c>
      <c r="C36" t="str">
        <f t="shared" ca="1" si="9"/>
        <v>6d20h</v>
      </c>
      <c r="D36">
        <f t="shared" ca="1" si="19"/>
        <v>5961000</v>
      </c>
      <c r="E36" t="str">
        <f t="shared" ca="1" si="20"/>
        <v>68d23h50m</v>
      </c>
      <c r="F36">
        <v>43200</v>
      </c>
      <c r="G36" t="str">
        <f t="shared" ref="G36" si="130">IF(F36/60/60&gt;=1,INT(F36/60/60)&amp;"h","")
&amp;IF(INT(MOD(F36/60,60))&gt;0,INT(MOD(F36/60,60))&amp;"m","")
&amp;IF(INT(MOD(F36,60))&gt;0,INT(MOD(F36,60))&amp;"s","")</f>
        <v>12h</v>
      </c>
      <c r="H36">
        <v>14</v>
      </c>
      <c r="I36">
        <v>261</v>
      </c>
      <c r="J36">
        <f t="shared" si="124"/>
        <v>0.71055322727229209</v>
      </c>
      <c r="K36">
        <f t="shared" si="34"/>
        <v>61391</v>
      </c>
      <c r="L36" t="str">
        <f t="shared" si="42"/>
        <v>17h3m11s</v>
      </c>
      <c r="M36">
        <v>27</v>
      </c>
      <c r="N36">
        <f t="shared" si="22"/>
        <v>1.7763830681807307</v>
      </c>
      <c r="O36">
        <f t="shared" si="12"/>
        <v>153479</v>
      </c>
      <c r="P36" t="str">
        <f t="shared" ref="P36:S36" si="131">IF(O36/60/60&gt;=1,INT(O36/60/60)&amp;"h","")
&amp;IF(INT(MOD(O36/60,60))&gt;0,INT(MOD(O36/60,60))&amp;"m","")
&amp;IF(INT(MOD(O36,60))&gt;0,INT(MOD(O36,60))&amp;"s","")</f>
        <v>42h37m59s</v>
      </c>
      <c r="Q36">
        <f t="shared" si="24"/>
        <v>1.7763830681807307</v>
      </c>
      <c r="R36">
        <f t="shared" si="14"/>
        <v>153479</v>
      </c>
      <c r="S36" t="str">
        <f t="shared" si="131"/>
        <v>42h37m59s</v>
      </c>
      <c r="T36">
        <f t="shared" si="36"/>
        <v>2.8422129090891683</v>
      </c>
      <c r="U36">
        <f t="shared" si="4"/>
        <v>10231</v>
      </c>
      <c r="V36" t="str">
        <f t="shared" ref="V36" si="132">IF(U36/60/60&gt;=1,INT(U36/60/60)&amp;"h","")
&amp;IF(INT(MOD(U36/60,60))&gt;0,INT(MOD(U36/60,60))&amp;"m","")
&amp;IF(INT(MOD(U36,60))&gt;0,INT(MOD(U36,60))&amp;"s","")</f>
        <v>2h50m31s</v>
      </c>
      <c r="W36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</v>
      </c>
      <c r="X36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</v>
      </c>
      <c r="Y36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</v>
      </c>
      <c r="Z36" t="str">
        <f t="shared" si="120"/>
        <v>"35":14</v>
      </c>
      <c r="AA36" t="str">
        <f t="shared" si="121"/>
        <v>"35":27</v>
      </c>
      <c r="AB36" t="str">
        <f t="shared" ca="1" si="122"/>
        <v>"35":5961000</v>
      </c>
    </row>
    <row r="37" spans="1:28" x14ac:dyDescent="0.3">
      <c r="A37">
        <v>36</v>
      </c>
      <c r="B37">
        <f t="shared" ca="1" si="110"/>
        <v>633600</v>
      </c>
      <c r="C37" t="str">
        <f t="shared" ca="1" si="9"/>
        <v>7d8h</v>
      </c>
      <c r="D37">
        <f t="shared" ca="1" si="19"/>
        <v>6594600</v>
      </c>
      <c r="E37" t="str">
        <f t="shared" ca="1" si="20"/>
        <v>76d7h50m</v>
      </c>
      <c r="F37">
        <v>43200</v>
      </c>
      <c r="G37" t="str">
        <f t="shared" ref="G37" si="133">IF(F37/60/60&gt;=1,INT(F37/60/60)&amp;"h","")
&amp;IF(INT(MOD(F37/60,60))&gt;0,INT(MOD(F37/60,60))&amp;"m","")
&amp;IF(INT(MOD(F37,60))&gt;0,INT(MOD(F37,60))&amp;"s","")</f>
        <v>12h</v>
      </c>
      <c r="H37">
        <v>15</v>
      </c>
      <c r="I37">
        <v>265</v>
      </c>
      <c r="J37">
        <f t="shared" si="124"/>
        <v>0.70344769499956916</v>
      </c>
      <c r="K37">
        <f t="shared" si="34"/>
        <v>60777</v>
      </c>
      <c r="L37" t="str">
        <f t="shared" si="42"/>
        <v>16h52m57s</v>
      </c>
      <c r="M37">
        <v>27</v>
      </c>
      <c r="N37">
        <f t="shared" si="22"/>
        <v>1.7586192374989233</v>
      </c>
      <c r="O37">
        <f t="shared" si="12"/>
        <v>151944</v>
      </c>
      <c r="P37" t="str">
        <f t="shared" ref="P37:S37" si="134">IF(O37/60/60&gt;=1,INT(O37/60/60)&amp;"h","")
&amp;IF(INT(MOD(O37/60,60))&gt;0,INT(MOD(O37/60,60))&amp;"m","")
&amp;IF(INT(MOD(O37,60))&gt;0,INT(MOD(O37,60))&amp;"s","")</f>
        <v>42h12m24s</v>
      </c>
      <c r="Q37">
        <f t="shared" si="24"/>
        <v>1.7586192374989233</v>
      </c>
      <c r="R37">
        <f t="shared" si="14"/>
        <v>151944</v>
      </c>
      <c r="S37" t="str">
        <f t="shared" si="134"/>
        <v>42h12m24s</v>
      </c>
      <c r="T37">
        <f t="shared" si="36"/>
        <v>2.8137907799982766</v>
      </c>
      <c r="U37">
        <f t="shared" si="4"/>
        <v>10129</v>
      </c>
      <c r="V37" t="str">
        <f t="shared" ref="V37" si="135">IF(U37/60/60&gt;=1,INT(U37/60/60)&amp;"h","")
&amp;IF(INT(MOD(U37/60,60))&gt;0,INT(MOD(U37/60,60))&amp;"m","")
&amp;IF(INT(MOD(U37,60))&gt;0,INT(MOD(U37,60))&amp;"s","")</f>
        <v>2h48m49s</v>
      </c>
      <c r="W37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</v>
      </c>
      <c r="X37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</v>
      </c>
      <c r="Y37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</v>
      </c>
      <c r="Z37" t="str">
        <f t="shared" si="120"/>
        <v>"36":15</v>
      </c>
      <c r="AA37" t="str">
        <f t="shared" si="121"/>
        <v>"36":27</v>
      </c>
      <c r="AB37" t="str">
        <f t="shared" ca="1" si="122"/>
        <v>"36":6594600</v>
      </c>
    </row>
    <row r="38" spans="1:28" x14ac:dyDescent="0.3">
      <c r="A38">
        <v>37</v>
      </c>
      <c r="B38">
        <f t="shared" ca="1" si="110"/>
        <v>676800</v>
      </c>
      <c r="C38" t="str">
        <f t="shared" ca="1" si="9"/>
        <v>7d20h</v>
      </c>
      <c r="D38">
        <f t="shared" ca="1" si="19"/>
        <v>7271400</v>
      </c>
      <c r="E38" t="str">
        <f t="shared" ca="1" si="20"/>
        <v>84d3h50m</v>
      </c>
      <c r="F38">
        <v>43200</v>
      </c>
      <c r="G38" t="str">
        <f t="shared" ref="G38" si="136">IF(F38/60/60&gt;=1,INT(F38/60/60)&amp;"h","")
&amp;IF(INT(MOD(F38/60,60))&gt;0,INT(MOD(F38/60,60))&amp;"m","")
&amp;IF(INT(MOD(F38,60))&gt;0,INT(MOD(F38,60))&amp;"s","")</f>
        <v>12h</v>
      </c>
      <c r="H38">
        <v>15</v>
      </c>
      <c r="I38">
        <v>269</v>
      </c>
      <c r="J38">
        <f t="shared" si="124"/>
        <v>0.69641321804957346</v>
      </c>
      <c r="K38">
        <f t="shared" si="34"/>
        <v>60170</v>
      </c>
      <c r="L38" t="str">
        <f t="shared" si="42"/>
        <v>16h42m50s</v>
      </c>
      <c r="M38">
        <v>27</v>
      </c>
      <c r="N38">
        <f t="shared" si="22"/>
        <v>1.7410330451239342</v>
      </c>
      <c r="O38">
        <f t="shared" si="12"/>
        <v>150425</v>
      </c>
      <c r="P38" t="str">
        <f t="shared" ref="P38:S38" si="137">IF(O38/60/60&gt;=1,INT(O38/60/60)&amp;"h","")
&amp;IF(INT(MOD(O38/60,60))&gt;0,INT(MOD(O38/60,60))&amp;"m","")
&amp;IF(INT(MOD(O38,60))&gt;0,INT(MOD(O38,60))&amp;"s","")</f>
        <v>41h47m5s</v>
      </c>
      <c r="Q38">
        <f t="shared" si="24"/>
        <v>1.7410330451239342</v>
      </c>
      <c r="R38">
        <f t="shared" si="14"/>
        <v>150425</v>
      </c>
      <c r="S38" t="str">
        <f t="shared" si="137"/>
        <v>41h47m5s</v>
      </c>
      <c r="T38">
        <f t="shared" si="36"/>
        <v>2.7856528721982938</v>
      </c>
      <c r="U38">
        <f t="shared" si="4"/>
        <v>10028</v>
      </c>
      <c r="V38" t="str">
        <f t="shared" ref="V38" si="138">IF(U38/60/60&gt;=1,INT(U38/60/60)&amp;"h","")
&amp;IF(INT(MOD(U38/60,60))&gt;0,INT(MOD(U38/60,60))&amp;"m","")
&amp;IF(INT(MOD(U38,60))&gt;0,INT(MOD(U38,60))&amp;"s","")</f>
        <v>2h47m8s</v>
      </c>
      <c r="W38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</v>
      </c>
      <c r="X38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</v>
      </c>
      <c r="Y38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</v>
      </c>
      <c r="Z38" t="str">
        <f t="shared" si="120"/>
        <v>"37":15</v>
      </c>
      <c r="AA38" t="str">
        <f t="shared" si="121"/>
        <v>"37":27</v>
      </c>
      <c r="AB38" t="str">
        <f t="shared" ca="1" si="122"/>
        <v>"37":7271400</v>
      </c>
    </row>
    <row r="39" spans="1:28" x14ac:dyDescent="0.3">
      <c r="A39">
        <v>38</v>
      </c>
      <c r="B39">
        <f t="shared" ca="1" si="110"/>
        <v>720000</v>
      </c>
      <c r="C39" t="str">
        <f t="shared" ca="1" si="9"/>
        <v>8d8h</v>
      </c>
      <c r="D39">
        <f t="shared" ca="1" si="19"/>
        <v>7991400</v>
      </c>
      <c r="E39" t="str">
        <f t="shared" ca="1" si="20"/>
        <v>92d11h50m</v>
      </c>
      <c r="F39">
        <v>43200</v>
      </c>
      <c r="G39" t="str">
        <f t="shared" ref="G39" si="139">IF(F39/60/60&gt;=1,INT(F39/60/60)&amp;"h","")
&amp;IF(INT(MOD(F39/60,60))&gt;0,INT(MOD(F39/60,60))&amp;"m","")
&amp;IF(INT(MOD(F39,60))&gt;0,INT(MOD(F39,60))&amp;"s","")</f>
        <v>12h</v>
      </c>
      <c r="H39">
        <v>16</v>
      </c>
      <c r="I39">
        <v>273</v>
      </c>
      <c r="J39">
        <f t="shared" si="124"/>
        <v>0.68944908586907772</v>
      </c>
      <c r="K39">
        <f t="shared" si="34"/>
        <v>59568</v>
      </c>
      <c r="L39" t="str">
        <f t="shared" si="42"/>
        <v>16h32m48s</v>
      </c>
      <c r="M39">
        <v>27</v>
      </c>
      <c r="N39">
        <f t="shared" si="22"/>
        <v>1.7236227146726948</v>
      </c>
      <c r="O39">
        <f t="shared" si="12"/>
        <v>148921</v>
      </c>
      <c r="P39" t="str">
        <f t="shared" ref="P39:S39" si="140">IF(O39/60/60&gt;=1,INT(O39/60/60)&amp;"h","")
&amp;IF(INT(MOD(O39/60,60))&gt;0,INT(MOD(O39/60,60))&amp;"m","")
&amp;IF(INT(MOD(O39,60))&gt;0,INT(MOD(O39,60))&amp;"s","")</f>
        <v>41h22m1s</v>
      </c>
      <c r="Q39">
        <f t="shared" si="24"/>
        <v>1.7236227146726948</v>
      </c>
      <c r="R39">
        <f t="shared" si="14"/>
        <v>148921</v>
      </c>
      <c r="S39" t="str">
        <f t="shared" si="140"/>
        <v>41h22m1s</v>
      </c>
      <c r="T39">
        <f t="shared" ref="T39:T70" si="141">T38*0.99</f>
        <v>2.7577963434763109</v>
      </c>
      <c r="U39">
        <f t="shared" si="4"/>
        <v>9928</v>
      </c>
      <c r="V39" t="str">
        <f t="shared" ref="V39" si="142">IF(U39/60/60&gt;=1,INT(U39/60/60)&amp;"h","")
&amp;IF(INT(MOD(U39/60,60))&gt;0,INT(MOD(U39/60,60))&amp;"m","")
&amp;IF(INT(MOD(U39,60))&gt;0,INT(MOD(U39,60))&amp;"s","")</f>
        <v>2h45m28s</v>
      </c>
      <c r="W39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</v>
      </c>
      <c r="X39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</v>
      </c>
      <c r="Y39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</v>
      </c>
      <c r="Z39" t="str">
        <f t="shared" si="120"/>
        <v>"38":16</v>
      </c>
      <c r="AA39" t="str">
        <f t="shared" si="121"/>
        <v>"38":27</v>
      </c>
      <c r="AB39" t="str">
        <f t="shared" ca="1" si="122"/>
        <v>"38":7991400</v>
      </c>
    </row>
    <row r="40" spans="1:28" x14ac:dyDescent="0.3">
      <c r="A40">
        <v>39</v>
      </c>
      <c r="B40">
        <f t="shared" ca="1" si="110"/>
        <v>763200</v>
      </c>
      <c r="C40" t="str">
        <f t="shared" ca="1" si="9"/>
        <v>8d20h</v>
      </c>
      <c r="D40">
        <f t="shared" ca="1" si="19"/>
        <v>8754600</v>
      </c>
      <c r="E40" t="str">
        <f t="shared" ca="1" si="20"/>
        <v>101d7h50m</v>
      </c>
      <c r="F40">
        <v>43200</v>
      </c>
      <c r="G40" t="str">
        <f t="shared" ref="G40" si="143">IF(F40/60/60&gt;=1,INT(F40/60/60)&amp;"h","")
&amp;IF(INT(MOD(F40/60,60))&gt;0,INT(MOD(F40/60,60))&amp;"m","")
&amp;IF(INT(MOD(F40,60))&gt;0,INT(MOD(F40,60))&amp;"s","")</f>
        <v>12h</v>
      </c>
      <c r="H40">
        <v>17</v>
      </c>
      <c r="I40">
        <v>277</v>
      </c>
      <c r="J40">
        <f t="shared" si="124"/>
        <v>0.68255459501038696</v>
      </c>
      <c r="K40">
        <f t="shared" si="34"/>
        <v>58972</v>
      </c>
      <c r="L40" t="str">
        <f t="shared" si="42"/>
        <v>16h22m52s</v>
      </c>
      <c r="M40">
        <v>27</v>
      </c>
      <c r="N40">
        <f t="shared" si="22"/>
        <v>1.7063864875259678</v>
      </c>
      <c r="O40">
        <f t="shared" si="12"/>
        <v>147431</v>
      </c>
      <c r="P40" t="str">
        <f t="shared" ref="P40:S40" si="144">IF(O40/60/60&gt;=1,INT(O40/60/60)&amp;"h","")
&amp;IF(INT(MOD(O40/60,60))&gt;0,INT(MOD(O40/60,60))&amp;"m","")
&amp;IF(INT(MOD(O40,60))&gt;0,INT(MOD(O40,60))&amp;"s","")</f>
        <v>40h57m11s</v>
      </c>
      <c r="Q40">
        <f t="shared" si="24"/>
        <v>1.7063864875259678</v>
      </c>
      <c r="R40">
        <f t="shared" si="14"/>
        <v>147431</v>
      </c>
      <c r="S40" t="str">
        <f t="shared" si="144"/>
        <v>40h57m11s</v>
      </c>
      <c r="T40">
        <f t="shared" si="141"/>
        <v>2.7302183800415478</v>
      </c>
      <c r="U40">
        <f t="shared" si="4"/>
        <v>9828</v>
      </c>
      <c r="V40" t="str">
        <f t="shared" ref="V40" si="145">IF(U40/60/60&gt;=1,INT(U40/60/60)&amp;"h","")
&amp;IF(INT(MOD(U40/60,60))&gt;0,INT(MOD(U40/60,60))&amp;"m","")
&amp;IF(INT(MOD(U40,60))&gt;0,INT(MOD(U40,60))&amp;"s","")</f>
        <v>2h43m48s</v>
      </c>
      <c r="W40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</v>
      </c>
      <c r="X40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</v>
      </c>
      <c r="Y40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</v>
      </c>
      <c r="Z40" t="str">
        <f t="shared" si="120"/>
        <v>"39":17</v>
      </c>
      <c r="AA40" t="str">
        <f t="shared" si="121"/>
        <v>"39":27</v>
      </c>
      <c r="AB40" t="str">
        <f t="shared" ca="1" si="122"/>
        <v>"39":8754600</v>
      </c>
    </row>
    <row r="41" spans="1:28" x14ac:dyDescent="0.3">
      <c r="A41">
        <v>40</v>
      </c>
      <c r="B41">
        <f ca="1">OFFSET(B41,-1,0)+24*60*60</f>
        <v>849600</v>
      </c>
      <c r="C41" t="str">
        <f t="shared" ca="1" si="9"/>
        <v>9d20h</v>
      </c>
      <c r="D41">
        <f t="shared" ca="1" si="19"/>
        <v>9604200</v>
      </c>
      <c r="E41" t="str">
        <f t="shared" ca="1" si="20"/>
        <v>111d3h50m</v>
      </c>
      <c r="F41">
        <v>57600</v>
      </c>
      <c r="G41" t="str">
        <f t="shared" ref="G41" si="146">IF(F41/60/60&gt;=1,INT(F41/60/60)&amp;"h","")
&amp;IF(INT(MOD(F41/60,60))&gt;0,INT(MOD(F41/60,60))&amp;"m","")
&amp;IF(INT(MOD(F41,60))&gt;0,INT(MOD(F41,60))&amp;"s","")</f>
        <v>16h</v>
      </c>
      <c r="H41">
        <v>18</v>
      </c>
      <c r="I41">
        <v>281</v>
      </c>
      <c r="J41">
        <f t="shared" si="124"/>
        <v>0.67572904906028308</v>
      </c>
      <c r="K41">
        <f t="shared" si="34"/>
        <v>58382</v>
      </c>
      <c r="L41" t="str">
        <f t="shared" si="42"/>
        <v>16h13m2s</v>
      </c>
      <c r="M41">
        <v>26</v>
      </c>
      <c r="N41">
        <f t="shared" si="22"/>
        <v>1.6893226226507081</v>
      </c>
      <c r="O41">
        <f t="shared" si="12"/>
        <v>145957</v>
      </c>
      <c r="P41" t="str">
        <f t="shared" ref="P41:S41" si="147">IF(O41/60/60&gt;=1,INT(O41/60/60)&amp;"h","")
&amp;IF(INT(MOD(O41/60,60))&gt;0,INT(MOD(O41/60,60))&amp;"m","")
&amp;IF(INT(MOD(O41,60))&gt;0,INT(MOD(O41,60))&amp;"s","")</f>
        <v>40h32m37s</v>
      </c>
      <c r="Q41">
        <f t="shared" si="24"/>
        <v>1.6893226226507081</v>
      </c>
      <c r="R41">
        <f t="shared" si="14"/>
        <v>145957</v>
      </c>
      <c r="S41" t="str">
        <f t="shared" si="147"/>
        <v>40h32m37s</v>
      </c>
      <c r="T41">
        <f t="shared" si="141"/>
        <v>2.7029161962411323</v>
      </c>
      <c r="U41">
        <f t="shared" si="4"/>
        <v>9730</v>
      </c>
      <c r="V41" t="str">
        <f t="shared" ref="V41" si="148">IF(U41/60/60&gt;=1,INT(U41/60/60)&amp;"h","")
&amp;IF(INT(MOD(U41/60,60))&gt;0,INT(MOD(U41/60,60))&amp;"m","")
&amp;IF(INT(MOD(U41,60))&gt;0,INT(MOD(U41,60))&amp;"s","")</f>
        <v>2h42m10s</v>
      </c>
      <c r="W41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</v>
      </c>
      <c r="X41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</v>
      </c>
      <c r="Y41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</v>
      </c>
      <c r="Z41" t="str">
        <f t="shared" si="120"/>
        <v>"40":18</v>
      </c>
      <c r="AA41" t="str">
        <f t="shared" si="121"/>
        <v>"40":26</v>
      </c>
      <c r="AB41" t="str">
        <f t="shared" ca="1" si="122"/>
        <v>"40":9604200</v>
      </c>
    </row>
    <row r="42" spans="1:28" x14ac:dyDescent="0.3">
      <c r="A42">
        <v>41</v>
      </c>
      <c r="B42">
        <f t="shared" ref="B42:B50" ca="1" si="149">OFFSET(B42,-1,0)+24*60*60</f>
        <v>936000</v>
      </c>
      <c r="C42" t="str">
        <f t="shared" ca="1" si="9"/>
        <v>10d20h</v>
      </c>
      <c r="D42">
        <f t="shared" ca="1" si="19"/>
        <v>10540200</v>
      </c>
      <c r="E42" t="str">
        <f t="shared" ca="1" si="20"/>
        <v>121d23h50m</v>
      </c>
      <c r="F42">
        <v>57600</v>
      </c>
      <c r="G42" t="str">
        <f t="shared" ref="G42" si="150">IF(F42/60/60&gt;=1,INT(F42/60/60)&amp;"h","")
&amp;IF(INT(MOD(F42/60,60))&gt;0,INT(MOD(F42/60,60))&amp;"m","")
&amp;IF(INT(MOD(F42,60))&gt;0,INT(MOD(F42,60))&amp;"s","")</f>
        <v>16h</v>
      </c>
      <c r="H42">
        <v>19</v>
      </c>
      <c r="I42">
        <v>285</v>
      </c>
      <c r="J42">
        <f t="shared" si="124"/>
        <v>0.66897175856968027</v>
      </c>
      <c r="K42">
        <f t="shared" si="34"/>
        <v>57799</v>
      </c>
      <c r="L42" t="str">
        <f t="shared" si="42"/>
        <v>16h3m19s</v>
      </c>
      <c r="M42">
        <v>26</v>
      </c>
      <c r="N42">
        <f t="shared" si="22"/>
        <v>1.672429396424201</v>
      </c>
      <c r="O42">
        <f t="shared" si="12"/>
        <v>144497</v>
      </c>
      <c r="P42" t="str">
        <f t="shared" ref="P42:S42" si="151">IF(O42/60/60&gt;=1,INT(O42/60/60)&amp;"h","")
&amp;IF(INT(MOD(O42/60,60))&gt;0,INT(MOD(O42/60,60))&amp;"m","")
&amp;IF(INT(MOD(O42,60))&gt;0,INT(MOD(O42,60))&amp;"s","")</f>
        <v>40h8m17s</v>
      </c>
      <c r="Q42">
        <f t="shared" si="24"/>
        <v>1.672429396424201</v>
      </c>
      <c r="R42">
        <f t="shared" si="14"/>
        <v>144497</v>
      </c>
      <c r="S42" t="str">
        <f t="shared" si="151"/>
        <v>40h8m17s</v>
      </c>
      <c r="T42">
        <f t="shared" si="141"/>
        <v>2.6758870342787211</v>
      </c>
      <c r="U42">
        <f t="shared" si="4"/>
        <v>9633</v>
      </c>
      <c r="V42" t="str">
        <f t="shared" ref="V42" si="152">IF(U42/60/60&gt;=1,INT(U42/60/60)&amp;"h","")
&amp;IF(INT(MOD(U42/60,60))&gt;0,INT(MOD(U42/60,60))&amp;"m","")
&amp;IF(INT(MOD(U42,60))&gt;0,INT(MOD(U42,60))&amp;"s","")</f>
        <v>2h40m33s</v>
      </c>
      <c r="W42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</v>
      </c>
      <c r="X42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</v>
      </c>
      <c r="Y42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</v>
      </c>
      <c r="Z42" t="str">
        <f t="shared" si="120"/>
        <v>"41":19</v>
      </c>
      <c r="AA42" t="str">
        <f t="shared" si="121"/>
        <v>"41":26</v>
      </c>
      <c r="AB42" t="str">
        <f t="shared" ca="1" si="122"/>
        <v>"41":10540200</v>
      </c>
    </row>
    <row r="43" spans="1:28" x14ac:dyDescent="0.3">
      <c r="A43">
        <v>42</v>
      </c>
      <c r="B43">
        <f t="shared" ca="1" si="149"/>
        <v>1022400</v>
      </c>
      <c r="C43" t="str">
        <f t="shared" ca="1" si="9"/>
        <v>11d20h</v>
      </c>
      <c r="D43">
        <f t="shared" ca="1" si="19"/>
        <v>11562600</v>
      </c>
      <c r="E43" t="str">
        <f t="shared" ca="1" si="20"/>
        <v>133d19h50m</v>
      </c>
      <c r="F43">
        <v>57600</v>
      </c>
      <c r="G43" t="str">
        <f t="shared" ref="G43" si="153">IF(F43/60/60&gt;=1,INT(F43/60/60)&amp;"h","")
&amp;IF(INT(MOD(F43/60,60))&gt;0,INT(MOD(F43/60,60))&amp;"m","")
&amp;IF(INT(MOD(F43,60))&gt;0,INT(MOD(F43,60))&amp;"s","")</f>
        <v>16h</v>
      </c>
      <c r="H43">
        <v>20</v>
      </c>
      <c r="I43">
        <v>289</v>
      </c>
      <c r="J43">
        <f t="shared" si="124"/>
        <v>0.66228204098398347</v>
      </c>
      <c r="K43">
        <f t="shared" si="34"/>
        <v>57221</v>
      </c>
      <c r="L43" t="str">
        <f t="shared" si="42"/>
        <v>15h53m41s</v>
      </c>
      <c r="M43">
        <v>26</v>
      </c>
      <c r="N43">
        <f t="shared" si="22"/>
        <v>1.6557051024599589</v>
      </c>
      <c r="O43">
        <f t="shared" si="12"/>
        <v>143052</v>
      </c>
      <c r="P43" t="str">
        <f t="shared" ref="P43:S43" si="154">IF(O43/60/60&gt;=1,INT(O43/60/60)&amp;"h","")
&amp;IF(INT(MOD(O43/60,60))&gt;0,INT(MOD(O43/60,60))&amp;"m","")
&amp;IF(INT(MOD(O43,60))&gt;0,INT(MOD(O43,60))&amp;"s","")</f>
        <v>39h44m12s</v>
      </c>
      <c r="Q43">
        <f t="shared" si="24"/>
        <v>1.6557051024599589</v>
      </c>
      <c r="R43">
        <f t="shared" si="14"/>
        <v>143052</v>
      </c>
      <c r="S43" t="str">
        <f t="shared" si="154"/>
        <v>39h44m12s</v>
      </c>
      <c r="T43">
        <f t="shared" si="141"/>
        <v>2.6491281639359339</v>
      </c>
      <c r="U43">
        <f t="shared" si="4"/>
        <v>9536</v>
      </c>
      <c r="V43" t="str">
        <f t="shared" ref="V43" si="155">IF(U43/60/60&gt;=1,INT(U43/60/60)&amp;"h","")
&amp;IF(INT(MOD(U43/60,60))&gt;0,INT(MOD(U43/60,60))&amp;"m","")
&amp;IF(INT(MOD(U43,60))&gt;0,INT(MOD(U43,60))&amp;"s","")</f>
        <v>2h38m56s</v>
      </c>
      <c r="W43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</v>
      </c>
      <c r="X43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</v>
      </c>
      <c r="Y43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</v>
      </c>
      <c r="Z43" t="str">
        <f t="shared" si="120"/>
        <v>"42":20</v>
      </c>
      <c r="AA43" t="str">
        <f t="shared" si="121"/>
        <v>"42":26</v>
      </c>
      <c r="AB43" t="str">
        <f t="shared" ca="1" si="122"/>
        <v>"42":11562600</v>
      </c>
    </row>
    <row r="44" spans="1:28" x14ac:dyDescent="0.3">
      <c r="A44">
        <v>43</v>
      </c>
      <c r="B44">
        <f t="shared" ca="1" si="149"/>
        <v>1108800</v>
      </c>
      <c r="C44" t="str">
        <f t="shared" ca="1" si="9"/>
        <v>12d20h</v>
      </c>
      <c r="D44">
        <f t="shared" ca="1" si="19"/>
        <v>12671400</v>
      </c>
      <c r="E44" t="str">
        <f t="shared" ca="1" si="20"/>
        <v>146d15h50m</v>
      </c>
      <c r="F44">
        <v>57600</v>
      </c>
      <c r="G44" t="str">
        <f t="shared" ref="G44" si="156">IF(F44/60/60&gt;=1,INT(F44/60/60)&amp;"h","")
&amp;IF(INT(MOD(F44/60,60))&gt;0,INT(MOD(F44/60,60))&amp;"m","")
&amp;IF(INT(MOD(F44,60))&gt;0,INT(MOD(F44,60))&amp;"s","")</f>
        <v>16h</v>
      </c>
      <c r="H44">
        <v>21</v>
      </c>
      <c r="I44">
        <v>293</v>
      </c>
      <c r="J44">
        <f t="shared" si="124"/>
        <v>0.65565922057414361</v>
      </c>
      <c r="K44">
        <f t="shared" si="34"/>
        <v>56648</v>
      </c>
      <c r="L44" t="str">
        <f t="shared" si="42"/>
        <v>15h44m8s</v>
      </c>
      <c r="M44">
        <v>26</v>
      </c>
      <c r="N44">
        <f t="shared" si="22"/>
        <v>1.6391480514353594</v>
      </c>
      <c r="O44">
        <f t="shared" si="12"/>
        <v>141622</v>
      </c>
      <c r="P44" t="str">
        <f t="shared" ref="P44:S44" si="157">IF(O44/60/60&gt;=1,INT(O44/60/60)&amp;"h","")
&amp;IF(INT(MOD(O44/60,60))&gt;0,INT(MOD(O44/60,60))&amp;"m","")
&amp;IF(INT(MOD(O44,60))&gt;0,INT(MOD(O44,60))&amp;"s","")</f>
        <v>39h20m22s</v>
      </c>
      <c r="Q44">
        <f t="shared" si="24"/>
        <v>1.6391480514353594</v>
      </c>
      <c r="R44">
        <f t="shared" si="14"/>
        <v>141622</v>
      </c>
      <c r="S44" t="str">
        <f t="shared" si="157"/>
        <v>39h20m22s</v>
      </c>
      <c r="T44">
        <f t="shared" si="141"/>
        <v>2.6226368822965744</v>
      </c>
      <c r="U44">
        <f t="shared" si="4"/>
        <v>9441</v>
      </c>
      <c r="V44" t="str">
        <f t="shared" ref="V44" si="158">IF(U44/60/60&gt;=1,INT(U44/60/60)&amp;"h","")
&amp;IF(INT(MOD(U44/60,60))&gt;0,INT(MOD(U44/60,60))&amp;"m","")
&amp;IF(INT(MOD(U44,60))&gt;0,INT(MOD(U44,60))&amp;"s","")</f>
        <v>2h37m21s</v>
      </c>
      <c r="W44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</v>
      </c>
      <c r="X44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</v>
      </c>
      <c r="Y44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</v>
      </c>
      <c r="Z44" t="str">
        <f t="shared" si="120"/>
        <v>"43":21</v>
      </c>
      <c r="AA44" t="str">
        <f t="shared" si="121"/>
        <v>"43":26</v>
      </c>
      <c r="AB44" t="str">
        <f t="shared" ca="1" si="122"/>
        <v>"43":12671400</v>
      </c>
    </row>
    <row r="45" spans="1:28" x14ac:dyDescent="0.3">
      <c r="A45">
        <v>44</v>
      </c>
      <c r="B45">
        <f t="shared" ca="1" si="149"/>
        <v>1195200</v>
      </c>
      <c r="C45" t="str">
        <f t="shared" ca="1" si="9"/>
        <v>13d20h</v>
      </c>
      <c r="D45">
        <f t="shared" ca="1" si="19"/>
        <v>13866600</v>
      </c>
      <c r="E45" t="str">
        <f t="shared" ca="1" si="20"/>
        <v>160d11h50m</v>
      </c>
      <c r="F45">
        <v>57600</v>
      </c>
      <c r="G45" t="str">
        <f t="shared" ref="G45" si="159">IF(F45/60/60&gt;=1,INT(F45/60/60)&amp;"h","")
&amp;IF(INT(MOD(F45/60,60))&gt;0,INT(MOD(F45/60,60))&amp;"m","")
&amp;IF(INT(MOD(F45,60))&gt;0,INT(MOD(F45,60))&amp;"s","")</f>
        <v>16h</v>
      </c>
      <c r="H45">
        <v>22</v>
      </c>
      <c r="I45">
        <v>297</v>
      </c>
      <c r="J45">
        <f t="shared" si="124"/>
        <v>0.64910262836840216</v>
      </c>
      <c r="K45">
        <f t="shared" si="34"/>
        <v>56082</v>
      </c>
      <c r="L45" t="str">
        <f t="shared" si="42"/>
        <v>15h34m42s</v>
      </c>
      <c r="M45">
        <v>26</v>
      </c>
      <c r="N45">
        <f t="shared" si="22"/>
        <v>1.6227565709210057</v>
      </c>
      <c r="O45">
        <f t="shared" si="12"/>
        <v>140206</v>
      </c>
      <c r="P45" t="str">
        <f t="shared" ref="P45:S45" si="160">IF(O45/60/60&gt;=1,INT(O45/60/60)&amp;"h","")
&amp;IF(INT(MOD(O45/60,60))&gt;0,INT(MOD(O45/60,60))&amp;"m","")
&amp;IF(INT(MOD(O45,60))&gt;0,INT(MOD(O45,60))&amp;"s","")</f>
        <v>38h56m46s</v>
      </c>
      <c r="Q45">
        <f t="shared" si="24"/>
        <v>1.6227565709210057</v>
      </c>
      <c r="R45">
        <f t="shared" si="14"/>
        <v>140206</v>
      </c>
      <c r="S45" t="str">
        <f t="shared" si="160"/>
        <v>38h56m46s</v>
      </c>
      <c r="T45">
        <f t="shared" si="141"/>
        <v>2.5964105134736086</v>
      </c>
      <c r="U45">
        <f t="shared" si="4"/>
        <v>9347</v>
      </c>
      <c r="V45" t="str">
        <f t="shared" ref="V45" si="161">IF(U45/60/60&gt;=1,INT(U45/60/60)&amp;"h","")
&amp;IF(INT(MOD(U45/60,60))&gt;0,INT(MOD(U45/60,60))&amp;"m","")
&amp;IF(INT(MOD(U45,60))&gt;0,INT(MOD(U45,60))&amp;"s","")</f>
        <v>2h35m47s</v>
      </c>
      <c r="W45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</v>
      </c>
      <c r="X45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</v>
      </c>
      <c r="Y45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</v>
      </c>
      <c r="Z45" t="str">
        <f t="shared" si="120"/>
        <v>"44":22</v>
      </c>
      <c r="AA45" t="str">
        <f t="shared" si="121"/>
        <v>"44":26</v>
      </c>
      <c r="AB45" t="str">
        <f t="shared" ca="1" si="122"/>
        <v>"44":13866600</v>
      </c>
    </row>
    <row r="46" spans="1:28" x14ac:dyDescent="0.3">
      <c r="A46">
        <v>45</v>
      </c>
      <c r="B46">
        <f t="shared" ca="1" si="149"/>
        <v>1281600</v>
      </c>
      <c r="C46" t="str">
        <f t="shared" ca="1" si="9"/>
        <v>14d20h</v>
      </c>
      <c r="D46">
        <f t="shared" ca="1" si="19"/>
        <v>15148200</v>
      </c>
      <c r="E46" t="str">
        <f t="shared" ca="1" si="20"/>
        <v>175d7h50m</v>
      </c>
      <c r="F46">
        <v>57600</v>
      </c>
      <c r="G46" t="str">
        <f t="shared" ref="G46" si="162">IF(F46/60/60&gt;=1,INT(F46/60/60)&amp;"h","")
&amp;IF(INT(MOD(F46/60,60))&gt;0,INT(MOD(F46/60,60))&amp;"m","")
&amp;IF(INT(MOD(F46,60))&gt;0,INT(MOD(F46,60))&amp;"s","")</f>
        <v>16h</v>
      </c>
      <c r="H46">
        <v>24</v>
      </c>
      <c r="I46">
        <v>301</v>
      </c>
      <c r="J46">
        <f t="shared" si="124"/>
        <v>0.64261160208471813</v>
      </c>
      <c r="K46">
        <f t="shared" si="34"/>
        <v>55521</v>
      </c>
      <c r="L46" t="str">
        <f t="shared" si="42"/>
        <v>15h25m21s</v>
      </c>
      <c r="M46">
        <v>26</v>
      </c>
      <c r="N46">
        <f t="shared" si="22"/>
        <v>1.6065290052117955</v>
      </c>
      <c r="O46">
        <f t="shared" si="12"/>
        <v>138804</v>
      </c>
      <c r="P46" t="str">
        <f t="shared" ref="P46:S46" si="163">IF(O46/60/60&gt;=1,INT(O46/60/60)&amp;"h","")
&amp;IF(INT(MOD(O46/60,60))&gt;0,INT(MOD(O46/60,60))&amp;"m","")
&amp;IF(INT(MOD(O46,60))&gt;0,INT(MOD(O46,60))&amp;"s","")</f>
        <v>38h33m24s</v>
      </c>
      <c r="Q46">
        <f t="shared" si="24"/>
        <v>1.6065290052117955</v>
      </c>
      <c r="R46">
        <f t="shared" si="14"/>
        <v>138804</v>
      </c>
      <c r="S46" t="str">
        <f t="shared" si="163"/>
        <v>38h33m24s</v>
      </c>
      <c r="T46">
        <f t="shared" si="141"/>
        <v>2.5704464083388725</v>
      </c>
      <c r="U46">
        <f t="shared" si="4"/>
        <v>9253</v>
      </c>
      <c r="V46" t="str">
        <f t="shared" ref="V46" si="164">IF(U46/60/60&gt;=1,INT(U46/60/60)&amp;"h","")
&amp;IF(INT(MOD(U46/60,60))&gt;0,INT(MOD(U46/60,60))&amp;"m","")
&amp;IF(INT(MOD(U46,60))&gt;0,INT(MOD(U46,60))&amp;"s","")</f>
        <v>2h34m13s</v>
      </c>
      <c r="W46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</v>
      </c>
      <c r="X46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</v>
      </c>
      <c r="Y46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</v>
      </c>
      <c r="Z46" t="str">
        <f t="shared" si="120"/>
        <v>"45":24</v>
      </c>
      <c r="AA46" t="str">
        <f t="shared" si="121"/>
        <v>"45":26</v>
      </c>
      <c r="AB46" t="str">
        <f t="shared" ca="1" si="122"/>
        <v>"45":15148200</v>
      </c>
    </row>
    <row r="47" spans="1:28" x14ac:dyDescent="0.3">
      <c r="A47">
        <v>46</v>
      </c>
      <c r="B47">
        <f t="shared" ca="1" si="149"/>
        <v>1368000</v>
      </c>
      <c r="C47" t="str">
        <f t="shared" ca="1" si="9"/>
        <v>15d20h</v>
      </c>
      <c r="D47">
        <f t="shared" ca="1" si="19"/>
        <v>16516200</v>
      </c>
      <c r="E47" t="str">
        <f t="shared" ca="1" si="20"/>
        <v>191d3h50m</v>
      </c>
      <c r="F47">
        <v>57600</v>
      </c>
      <c r="G47" t="str">
        <f t="shared" ref="G47" si="165">IF(F47/60/60&gt;=1,INT(F47/60/60)&amp;"h","")
&amp;IF(INT(MOD(F47/60,60))&gt;0,INT(MOD(F47/60,60))&amp;"m","")
&amp;IF(INT(MOD(F47,60))&gt;0,INT(MOD(F47,60))&amp;"s","")</f>
        <v>16h</v>
      </c>
      <c r="H47">
        <v>25</v>
      </c>
      <c r="I47">
        <v>305</v>
      </c>
      <c r="J47">
        <f t="shared" si="124"/>
        <v>0.63618548606387093</v>
      </c>
      <c r="K47">
        <f t="shared" si="34"/>
        <v>54966</v>
      </c>
      <c r="L47" t="str">
        <f t="shared" si="42"/>
        <v>15h16m6s</v>
      </c>
      <c r="M47">
        <v>26</v>
      </c>
      <c r="N47">
        <f t="shared" si="22"/>
        <v>1.5904637151596777</v>
      </c>
      <c r="O47">
        <f t="shared" si="12"/>
        <v>137416</v>
      </c>
      <c r="P47" t="str">
        <f t="shared" ref="P47:S47" si="166">IF(O47/60/60&gt;=1,INT(O47/60/60)&amp;"h","")
&amp;IF(INT(MOD(O47/60,60))&gt;0,INT(MOD(O47/60,60))&amp;"m","")
&amp;IF(INT(MOD(O47,60))&gt;0,INT(MOD(O47,60))&amp;"s","")</f>
        <v>38h10m16s</v>
      </c>
      <c r="Q47">
        <f t="shared" si="24"/>
        <v>1.5904637151596777</v>
      </c>
      <c r="R47">
        <f t="shared" si="14"/>
        <v>137416</v>
      </c>
      <c r="S47" t="str">
        <f t="shared" si="166"/>
        <v>38h10m16s</v>
      </c>
      <c r="T47">
        <f t="shared" si="141"/>
        <v>2.5447419442554837</v>
      </c>
      <c r="U47">
        <f t="shared" si="4"/>
        <v>9161</v>
      </c>
      <c r="V47" t="str">
        <f t="shared" ref="V47" si="167">IF(U47/60/60&gt;=1,INT(U47/60/60)&amp;"h","")
&amp;IF(INT(MOD(U47/60,60))&gt;0,INT(MOD(U47/60,60))&amp;"m","")
&amp;IF(INT(MOD(U47,60))&gt;0,INT(MOD(U47,60))&amp;"s","")</f>
        <v>2h32m41s</v>
      </c>
      <c r="W47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</v>
      </c>
      <c r="X47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</v>
      </c>
      <c r="Y47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</v>
      </c>
      <c r="Z47" t="str">
        <f t="shared" si="120"/>
        <v>"46":25</v>
      </c>
      <c r="AA47" t="str">
        <f t="shared" si="121"/>
        <v>"46":26</v>
      </c>
      <c r="AB47" t="str">
        <f t="shared" ca="1" si="122"/>
        <v>"46":16516200</v>
      </c>
    </row>
    <row r="48" spans="1:28" x14ac:dyDescent="0.3">
      <c r="A48">
        <v>47</v>
      </c>
      <c r="B48">
        <f t="shared" ca="1" si="149"/>
        <v>1454400</v>
      </c>
      <c r="C48" t="str">
        <f t="shared" ca="1" si="9"/>
        <v>16d20h</v>
      </c>
      <c r="D48">
        <f t="shared" ca="1" si="19"/>
        <v>17970600</v>
      </c>
      <c r="E48" t="str">
        <f t="shared" ca="1" si="20"/>
        <v>207d23h50m</v>
      </c>
      <c r="F48">
        <v>57600</v>
      </c>
      <c r="G48" t="str">
        <f t="shared" ref="G48" si="168">IF(F48/60/60&gt;=1,INT(F48/60/60)&amp;"h","")
&amp;IF(INT(MOD(F48/60,60))&gt;0,INT(MOD(F48/60,60))&amp;"m","")
&amp;IF(INT(MOD(F48,60))&gt;0,INT(MOD(F48,60))&amp;"s","")</f>
        <v>16h</v>
      </c>
      <c r="H48">
        <v>26</v>
      </c>
      <c r="I48">
        <v>309</v>
      </c>
      <c r="J48">
        <f t="shared" si="124"/>
        <v>0.62982363120323226</v>
      </c>
      <c r="K48">
        <f t="shared" si="34"/>
        <v>54416</v>
      </c>
      <c r="L48" t="str">
        <f t="shared" si="42"/>
        <v>15h6m56s</v>
      </c>
      <c r="M48">
        <v>26</v>
      </c>
      <c r="N48">
        <f t="shared" si="22"/>
        <v>1.5745590780080809</v>
      </c>
      <c r="O48">
        <f t="shared" si="12"/>
        <v>136041</v>
      </c>
      <c r="P48" t="str">
        <f t="shared" ref="P48:S48" si="169">IF(O48/60/60&gt;=1,INT(O48/60/60)&amp;"h","")
&amp;IF(INT(MOD(O48/60,60))&gt;0,INT(MOD(O48/60,60))&amp;"m","")
&amp;IF(INT(MOD(O48,60))&gt;0,INT(MOD(O48,60))&amp;"s","")</f>
        <v>37h47m21s</v>
      </c>
      <c r="Q48">
        <f t="shared" si="24"/>
        <v>1.5745590780080809</v>
      </c>
      <c r="R48">
        <f t="shared" si="14"/>
        <v>136041</v>
      </c>
      <c r="S48" t="str">
        <f t="shared" si="169"/>
        <v>37h47m21s</v>
      </c>
      <c r="T48">
        <f t="shared" si="141"/>
        <v>2.519294524812929</v>
      </c>
      <c r="U48">
        <f t="shared" si="4"/>
        <v>9069</v>
      </c>
      <c r="V48" t="str">
        <f t="shared" ref="V48" si="170">IF(U48/60/60&gt;=1,INT(U48/60/60)&amp;"h","")
&amp;IF(INT(MOD(U48/60,60))&gt;0,INT(MOD(U48/60,60))&amp;"m","")
&amp;IF(INT(MOD(U48,60))&gt;0,INT(MOD(U48,60))&amp;"s","")</f>
        <v>2h31m9s</v>
      </c>
      <c r="W48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</v>
      </c>
      <c r="X48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</v>
      </c>
      <c r="Y48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</v>
      </c>
      <c r="Z48" t="str">
        <f t="shared" si="120"/>
        <v>"47":26</v>
      </c>
      <c r="AA48" t="str">
        <f t="shared" si="121"/>
        <v>"47":26</v>
      </c>
      <c r="AB48" t="str">
        <f t="shared" ca="1" si="122"/>
        <v>"47":17970600</v>
      </c>
    </row>
    <row r="49" spans="1:28" x14ac:dyDescent="0.3">
      <c r="A49">
        <v>48</v>
      </c>
      <c r="B49">
        <f t="shared" ca="1" si="149"/>
        <v>1540800</v>
      </c>
      <c r="C49" t="str">
        <f t="shared" ca="1" si="9"/>
        <v>17d20h</v>
      </c>
      <c r="D49">
        <f t="shared" ca="1" si="19"/>
        <v>19511400</v>
      </c>
      <c r="E49" t="str">
        <f t="shared" ca="1" si="20"/>
        <v>225d19h50m</v>
      </c>
      <c r="F49">
        <v>57600</v>
      </c>
      <c r="G49" t="str">
        <f t="shared" ref="G49" si="171">IF(F49/60/60&gt;=1,INT(F49/60/60)&amp;"h","")
&amp;IF(INT(MOD(F49/60,60))&gt;0,INT(MOD(F49/60,60))&amp;"m","")
&amp;IF(INT(MOD(F49,60))&gt;0,INT(MOD(F49,60))&amp;"s","")</f>
        <v>16h</v>
      </c>
      <c r="H49">
        <v>27</v>
      </c>
      <c r="I49">
        <v>313</v>
      </c>
      <c r="J49">
        <f t="shared" si="124"/>
        <v>0.62352539489119996</v>
      </c>
      <c r="K49">
        <f t="shared" si="34"/>
        <v>53872</v>
      </c>
      <c r="L49" t="str">
        <f t="shared" si="42"/>
        <v>14h57m52s</v>
      </c>
      <c r="M49">
        <v>26</v>
      </c>
      <c r="N49">
        <f t="shared" si="22"/>
        <v>1.5588134872280002</v>
      </c>
      <c r="O49">
        <f t="shared" si="12"/>
        <v>134681</v>
      </c>
      <c r="P49" t="str">
        <f t="shared" ref="P49:S49" si="172">IF(O49/60/60&gt;=1,INT(O49/60/60)&amp;"h","")
&amp;IF(INT(MOD(O49/60,60))&gt;0,INT(MOD(O49/60,60))&amp;"m","")
&amp;IF(INT(MOD(O49,60))&gt;0,INT(MOD(O49,60))&amp;"s","")</f>
        <v>37h24m41s</v>
      </c>
      <c r="Q49">
        <f t="shared" si="24"/>
        <v>1.5588134872280002</v>
      </c>
      <c r="R49">
        <f t="shared" si="14"/>
        <v>134681</v>
      </c>
      <c r="S49" t="str">
        <f t="shared" si="172"/>
        <v>37h24m41s</v>
      </c>
      <c r="T49">
        <f t="shared" si="141"/>
        <v>2.4941015795647998</v>
      </c>
      <c r="U49">
        <f t="shared" si="4"/>
        <v>8978</v>
      </c>
      <c r="V49" t="str">
        <f t="shared" ref="V49" si="173">IF(U49/60/60&gt;=1,INT(U49/60/60)&amp;"h","")
&amp;IF(INT(MOD(U49/60,60))&gt;0,INT(MOD(U49/60,60))&amp;"m","")
&amp;IF(INT(MOD(U49,60))&gt;0,INT(MOD(U49,60))&amp;"s","")</f>
        <v>2h29m38s</v>
      </c>
      <c r="W49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</v>
      </c>
      <c r="X49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</v>
      </c>
      <c r="Y49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</v>
      </c>
      <c r="Z49" t="str">
        <f t="shared" si="120"/>
        <v>"48":27</v>
      </c>
      <c r="AA49" t="str">
        <f t="shared" si="121"/>
        <v>"48":26</v>
      </c>
      <c r="AB49" t="str">
        <f t="shared" ca="1" si="122"/>
        <v>"48":19511400</v>
      </c>
    </row>
    <row r="50" spans="1:28" x14ac:dyDescent="0.3">
      <c r="A50">
        <v>49</v>
      </c>
      <c r="B50">
        <f t="shared" ca="1" si="149"/>
        <v>1627200</v>
      </c>
      <c r="C50" t="str">
        <f t="shared" ca="1" si="9"/>
        <v>18d20h</v>
      </c>
      <c r="D50">
        <f t="shared" ca="1" si="19"/>
        <v>21138600</v>
      </c>
      <c r="E50" t="str">
        <f t="shared" ca="1" si="20"/>
        <v>244d15h50m</v>
      </c>
      <c r="F50">
        <v>57600</v>
      </c>
      <c r="G50" t="str">
        <f t="shared" ref="G50" si="174">IF(F50/60/60&gt;=1,INT(F50/60/60)&amp;"h","")
&amp;IF(INT(MOD(F50/60,60))&gt;0,INT(MOD(F50/60,60))&amp;"m","")
&amp;IF(INT(MOD(F50,60))&gt;0,INT(MOD(F50,60))&amp;"s","")</f>
        <v>16h</v>
      </c>
      <c r="H50">
        <v>28</v>
      </c>
      <c r="I50">
        <v>317</v>
      </c>
      <c r="J50">
        <f t="shared" si="124"/>
        <v>0.61729014094228796</v>
      </c>
      <c r="K50">
        <f t="shared" si="34"/>
        <v>53333</v>
      </c>
      <c r="L50" t="str">
        <f t="shared" si="42"/>
        <v>14h48m53s</v>
      </c>
      <c r="M50">
        <v>26</v>
      </c>
      <c r="N50">
        <f t="shared" si="22"/>
        <v>1.5432253523557202</v>
      </c>
      <c r="O50">
        <f t="shared" si="12"/>
        <v>133334</v>
      </c>
      <c r="P50" t="str">
        <f t="shared" ref="P50:S50" si="175">IF(O50/60/60&gt;=1,INT(O50/60/60)&amp;"h","")
&amp;IF(INT(MOD(O50/60,60))&gt;0,INT(MOD(O50/60,60))&amp;"m","")
&amp;IF(INT(MOD(O50,60))&gt;0,INT(MOD(O50,60))&amp;"s","")</f>
        <v>37h2m14s</v>
      </c>
      <c r="Q50">
        <f t="shared" si="24"/>
        <v>1.5432253523557202</v>
      </c>
      <c r="R50">
        <f t="shared" si="14"/>
        <v>133334</v>
      </c>
      <c r="S50" t="str">
        <f t="shared" si="175"/>
        <v>37h2m14s</v>
      </c>
      <c r="T50">
        <f t="shared" si="141"/>
        <v>2.4691605637691518</v>
      </c>
      <c r="U50">
        <f t="shared" si="4"/>
        <v>8888</v>
      </c>
      <c r="V50" t="str">
        <f t="shared" ref="V50" si="176">IF(U50/60/60&gt;=1,INT(U50/60/60)&amp;"h","")
&amp;IF(INT(MOD(U50/60,60))&gt;0,INT(MOD(U50/60,60))&amp;"m","")
&amp;IF(INT(MOD(U50,60))&gt;0,INT(MOD(U50,60))&amp;"s","")</f>
        <v>2h28m8s</v>
      </c>
      <c r="W50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</v>
      </c>
      <c r="X50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</v>
      </c>
      <c r="Y50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</v>
      </c>
      <c r="Z50" t="str">
        <f t="shared" si="120"/>
        <v>"49":28</v>
      </c>
      <c r="AA50" t="str">
        <f t="shared" si="121"/>
        <v>"49":26</v>
      </c>
      <c r="AB50" t="str">
        <f t="shared" ca="1" si="122"/>
        <v>"49":21138600</v>
      </c>
    </row>
    <row r="51" spans="1:28" x14ac:dyDescent="0.3">
      <c r="A51">
        <v>50</v>
      </c>
      <c r="B51">
        <f ca="1">OFFSET(B51,-1,0)+2400*60*60</f>
        <v>10267200</v>
      </c>
      <c r="C51" t="str">
        <f t="shared" ca="1" si="9"/>
        <v>118d20h</v>
      </c>
      <c r="D51">
        <f t="shared" ca="1" si="19"/>
        <v>31405800</v>
      </c>
      <c r="E51" t="str">
        <f t="shared" ca="1" si="20"/>
        <v>363d11h50m</v>
      </c>
      <c r="F51">
        <v>172800</v>
      </c>
      <c r="G51" t="str">
        <f t="shared" ref="G51" si="177">IF(F51/60/60&gt;=1,INT(F51/60/60)&amp;"h","")
&amp;IF(INT(MOD(F51/60,60))&gt;0,INT(MOD(F51/60,60))&amp;"m","")
&amp;IF(INT(MOD(F51,60))&gt;0,INT(MOD(F51,60))&amp;"s","")</f>
        <v>48h</v>
      </c>
      <c r="H51">
        <v>100</v>
      </c>
      <c r="I51">
        <v>321</v>
      </c>
      <c r="J51">
        <f t="shared" si="124"/>
        <v>0.61111723953286512</v>
      </c>
      <c r="K51">
        <f t="shared" si="34"/>
        <v>52800</v>
      </c>
      <c r="L51" t="str">
        <f t="shared" si="42"/>
        <v>14h40m</v>
      </c>
      <c r="M51">
        <v>20</v>
      </c>
      <c r="N51">
        <f t="shared" si="22"/>
        <v>1.5277930988321631</v>
      </c>
      <c r="O51">
        <f t="shared" si="12"/>
        <v>132001</v>
      </c>
      <c r="P51" t="str">
        <f t="shared" ref="P51:S51" si="178">IF(O51/60/60&gt;=1,INT(O51/60/60)&amp;"h","")
&amp;IF(INT(MOD(O51/60,60))&gt;0,INT(MOD(O51/60,60))&amp;"m","")
&amp;IF(INT(MOD(O51,60))&gt;0,INT(MOD(O51,60))&amp;"s","")</f>
        <v>36h40m1s</v>
      </c>
      <c r="Q51">
        <f t="shared" si="24"/>
        <v>1.5277930988321631</v>
      </c>
      <c r="R51">
        <f t="shared" si="14"/>
        <v>132001</v>
      </c>
      <c r="S51" t="str">
        <f t="shared" si="178"/>
        <v>36h40m1s</v>
      </c>
      <c r="T51">
        <f t="shared" si="141"/>
        <v>2.4444689581314605</v>
      </c>
      <c r="U51">
        <f t="shared" si="4"/>
        <v>8800</v>
      </c>
      <c r="V51" t="str">
        <f t="shared" ref="V51" si="179">IF(U51/60/60&gt;=1,INT(U51/60/60)&amp;"h","")
&amp;IF(INT(MOD(U51/60,60))&gt;0,INT(MOD(U51/60,60))&amp;"m","")
&amp;IF(INT(MOD(U51,60))&gt;0,INT(MOD(U51,60))&amp;"s","")</f>
        <v>2h26m40s</v>
      </c>
      <c r="W51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</v>
      </c>
      <c r="X51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</v>
      </c>
      <c r="Y51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</v>
      </c>
      <c r="Z51" t="str">
        <f t="shared" si="120"/>
        <v>"50":100</v>
      </c>
      <c r="AA51" t="str">
        <f t="shared" si="121"/>
        <v>"50":20</v>
      </c>
      <c r="AB51" t="str">
        <f t="shared" ca="1" si="122"/>
        <v>"50":31405800</v>
      </c>
    </row>
    <row r="52" spans="1:28" x14ac:dyDescent="0.3">
      <c r="A52">
        <v>51</v>
      </c>
      <c r="B52">
        <f ca="1">OFFSET(B52,-2,0)-0*24*60*60</f>
        <v>1627200</v>
      </c>
      <c r="C52" t="str">
        <f t="shared" ca="1" si="9"/>
        <v>18d20h</v>
      </c>
      <c r="D52">
        <f t="shared" ca="1" si="19"/>
        <v>33033000</v>
      </c>
      <c r="E52" t="str">
        <f t="shared" ca="1" si="20"/>
        <v>382d7h50m</v>
      </c>
      <c r="F52">
        <v>172800</v>
      </c>
      <c r="G52" t="str">
        <f t="shared" ref="G52" si="180">IF(F52/60/60&gt;=1,INT(F52/60/60)&amp;"h","")
&amp;IF(INT(MOD(F52/60,60))&gt;0,INT(MOD(F52/60,60))&amp;"m","")
&amp;IF(INT(MOD(F52,60))&gt;0,INT(MOD(F52,60))&amp;"s","")</f>
        <v>48h</v>
      </c>
      <c r="H52">
        <v>28</v>
      </c>
      <c r="I52">
        <v>325</v>
      </c>
      <c r="J52">
        <f t="shared" si="124"/>
        <v>0.60500606713753646</v>
      </c>
      <c r="K52">
        <f t="shared" si="34"/>
        <v>52272</v>
      </c>
      <c r="L52" t="str">
        <f t="shared" si="42"/>
        <v>14h31m12s</v>
      </c>
      <c r="M52">
        <v>20</v>
      </c>
      <c r="N52">
        <f t="shared" si="22"/>
        <v>1.5125151678438413</v>
      </c>
      <c r="O52">
        <f t="shared" si="12"/>
        <v>130681</v>
      </c>
      <c r="P52" t="str">
        <f t="shared" ref="P52:S52" si="181">IF(O52/60/60&gt;=1,INT(O52/60/60)&amp;"h","")
&amp;IF(INT(MOD(O52/60,60))&gt;0,INT(MOD(O52/60,60))&amp;"m","")
&amp;IF(INT(MOD(O52,60))&gt;0,INT(MOD(O52,60))&amp;"s","")</f>
        <v>36h18m1s</v>
      </c>
      <c r="Q52">
        <f t="shared" si="24"/>
        <v>1.5125151678438413</v>
      </c>
      <c r="R52">
        <f t="shared" si="14"/>
        <v>130681</v>
      </c>
      <c r="S52" t="str">
        <f t="shared" si="181"/>
        <v>36h18m1s</v>
      </c>
      <c r="T52">
        <f t="shared" si="141"/>
        <v>2.4200242685501459</v>
      </c>
      <c r="U52">
        <f t="shared" si="4"/>
        <v>8712</v>
      </c>
      <c r="V52" t="str">
        <f t="shared" ref="V52" si="182">IF(U52/60/60&gt;=1,INT(U52/60/60)&amp;"h","")
&amp;IF(INT(MOD(U52/60,60))&gt;0,INT(MOD(U52/60,60))&amp;"m","")
&amp;IF(INT(MOD(U52,60))&gt;0,INT(MOD(U52,60))&amp;"s","")</f>
        <v>2h25m12s</v>
      </c>
      <c r="W52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</v>
      </c>
      <c r="X52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</v>
      </c>
      <c r="Y52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</v>
      </c>
      <c r="Z52" t="str">
        <f t="shared" si="120"/>
        <v>"51":28</v>
      </c>
      <c r="AA52" t="str">
        <f t="shared" si="121"/>
        <v>"51":20</v>
      </c>
      <c r="AB52" t="str">
        <f t="shared" ca="1" si="122"/>
        <v>"51":33033000</v>
      </c>
    </row>
    <row r="53" spans="1:28" x14ac:dyDescent="0.3">
      <c r="A53">
        <v>52</v>
      </c>
      <c r="B53">
        <f ca="1">OFFSET(B53,-1,0)+1*60*60</f>
        <v>1630800</v>
      </c>
      <c r="C53" t="str">
        <f t="shared" ca="1" si="9"/>
        <v>18d21h</v>
      </c>
      <c r="D53">
        <f t="shared" ca="1" si="19"/>
        <v>34663800</v>
      </c>
      <c r="E53" t="str">
        <f t="shared" ca="1" si="20"/>
        <v>401d4h50m</v>
      </c>
      <c r="F53">
        <v>172800</v>
      </c>
      <c r="G53" t="str">
        <f t="shared" ref="G53" si="183">IF(F53/60/60&gt;=1,INT(F53/60/60)&amp;"h","")
&amp;IF(INT(MOD(F53/60,60))&gt;0,INT(MOD(F53/60,60))&amp;"m","")
&amp;IF(INT(MOD(F53,60))&gt;0,INT(MOD(F53,60))&amp;"s","")</f>
        <v>48h</v>
      </c>
      <c r="H53">
        <v>28</v>
      </c>
      <c r="I53">
        <v>329</v>
      </c>
      <c r="J53">
        <f t="shared" si="124"/>
        <v>0.59895600646616109</v>
      </c>
      <c r="K53">
        <f t="shared" si="34"/>
        <v>51749</v>
      </c>
      <c r="L53" t="str">
        <f t="shared" si="42"/>
        <v>14h22m29s</v>
      </c>
      <c r="M53">
        <v>20</v>
      </c>
      <c r="N53">
        <f t="shared" si="22"/>
        <v>1.4973900161654028</v>
      </c>
      <c r="O53">
        <f t="shared" si="12"/>
        <v>129374</v>
      </c>
      <c r="P53" t="str">
        <f t="shared" ref="P53:S53" si="184">IF(O53/60/60&gt;=1,INT(O53/60/60)&amp;"h","")
&amp;IF(INT(MOD(O53/60,60))&gt;0,INT(MOD(O53/60,60))&amp;"m","")
&amp;IF(INT(MOD(O53,60))&gt;0,INT(MOD(O53,60))&amp;"s","")</f>
        <v>35h56m14s</v>
      </c>
      <c r="Q53">
        <f t="shared" si="24"/>
        <v>1.4973900161654028</v>
      </c>
      <c r="R53">
        <f t="shared" si="14"/>
        <v>129374</v>
      </c>
      <c r="S53" t="str">
        <f t="shared" si="184"/>
        <v>35h56m14s</v>
      </c>
      <c r="T53">
        <f t="shared" si="141"/>
        <v>2.3958240258646444</v>
      </c>
      <c r="U53">
        <f t="shared" si="4"/>
        <v>8624</v>
      </c>
      <c r="V53" t="str">
        <f t="shared" ref="V53" si="185">IF(U53/60/60&gt;=1,INT(U53/60/60)&amp;"h","")
&amp;IF(INT(MOD(U53/60,60))&gt;0,INT(MOD(U53/60,60))&amp;"m","")
&amp;IF(INT(MOD(U53,60))&gt;0,INT(MOD(U53,60))&amp;"s","")</f>
        <v>2h23m44s</v>
      </c>
      <c r="W53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</v>
      </c>
      <c r="X53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</v>
      </c>
      <c r="Y53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</v>
      </c>
      <c r="Z53" t="str">
        <f t="shared" si="120"/>
        <v>"52":28</v>
      </c>
      <c r="AA53" t="str">
        <f t="shared" si="121"/>
        <v>"52":20</v>
      </c>
      <c r="AB53" t="str">
        <f t="shared" ca="1" si="122"/>
        <v>"52":34663800</v>
      </c>
    </row>
    <row r="54" spans="1:28" x14ac:dyDescent="0.3">
      <c r="A54">
        <v>53</v>
      </c>
      <c r="B54">
        <f t="shared" ref="B54:B55" ca="1" si="186">OFFSET(B54,-1,0)+1*60*60</f>
        <v>1634400</v>
      </c>
      <c r="C54" t="str">
        <f t="shared" ca="1" si="9"/>
        <v>18d22h</v>
      </c>
      <c r="D54">
        <f t="shared" ca="1" si="19"/>
        <v>36298200</v>
      </c>
      <c r="E54" t="str">
        <f t="shared" ca="1" si="20"/>
        <v>420d2h50m</v>
      </c>
      <c r="F54">
        <v>172800</v>
      </c>
      <c r="G54" t="str">
        <f t="shared" ref="G54" si="187">IF(F54/60/60&gt;=1,INT(F54/60/60)&amp;"h","")
&amp;IF(INT(MOD(F54/60,60))&gt;0,INT(MOD(F54/60,60))&amp;"m","")
&amp;IF(INT(MOD(F54,60))&gt;0,INT(MOD(F54,60))&amp;"s","")</f>
        <v>48h</v>
      </c>
      <c r="H54">
        <v>28</v>
      </c>
      <c r="I54">
        <v>333</v>
      </c>
      <c r="J54">
        <f t="shared" si="124"/>
        <v>0.59296644640149943</v>
      </c>
      <c r="K54">
        <f t="shared" si="34"/>
        <v>51232</v>
      </c>
      <c r="L54" t="str">
        <f t="shared" si="42"/>
        <v>14h13m52s</v>
      </c>
      <c r="M54">
        <v>20</v>
      </c>
      <c r="N54">
        <f t="shared" si="22"/>
        <v>1.4824161160037488</v>
      </c>
      <c r="O54">
        <f t="shared" si="12"/>
        <v>128080</v>
      </c>
      <c r="P54" t="str">
        <f t="shared" ref="P54:S54" si="188">IF(O54/60/60&gt;=1,INT(O54/60/60)&amp;"h","")
&amp;IF(INT(MOD(O54/60,60))&gt;0,INT(MOD(O54/60,60))&amp;"m","")
&amp;IF(INT(MOD(O54,60))&gt;0,INT(MOD(O54,60))&amp;"s","")</f>
        <v>35h34m40s</v>
      </c>
      <c r="Q54">
        <f t="shared" si="24"/>
        <v>1.4824161160037488</v>
      </c>
      <c r="R54">
        <f t="shared" si="14"/>
        <v>128080</v>
      </c>
      <c r="S54" t="str">
        <f t="shared" si="188"/>
        <v>35h34m40s</v>
      </c>
      <c r="T54">
        <f t="shared" si="141"/>
        <v>2.3718657856059977</v>
      </c>
      <c r="U54">
        <f t="shared" si="4"/>
        <v>8538</v>
      </c>
      <c r="V54" t="str">
        <f t="shared" ref="V54" si="189">IF(U54/60/60&gt;=1,INT(U54/60/60)&amp;"h","")
&amp;IF(INT(MOD(U54/60,60))&gt;0,INT(MOD(U54/60,60))&amp;"m","")
&amp;IF(INT(MOD(U54,60))&gt;0,INT(MOD(U54,60))&amp;"s","")</f>
        <v>2h22m18s</v>
      </c>
      <c r="W54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</v>
      </c>
      <c r="X54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</v>
      </c>
      <c r="Y54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</v>
      </c>
      <c r="Z54" t="str">
        <f t="shared" si="120"/>
        <v>"53":28</v>
      </c>
      <c r="AA54" t="str">
        <f t="shared" si="121"/>
        <v>"53":20</v>
      </c>
      <c r="AB54" t="str">
        <f t="shared" ca="1" si="122"/>
        <v>"53":36298200</v>
      </c>
    </row>
    <row r="55" spans="1:28" x14ac:dyDescent="0.3">
      <c r="A55">
        <v>54</v>
      </c>
      <c r="B55">
        <f t="shared" ca="1" si="186"/>
        <v>1638000</v>
      </c>
      <c r="C55" t="str">
        <f t="shared" ca="1" si="9"/>
        <v>18d23h</v>
      </c>
      <c r="D55">
        <f t="shared" ca="1" si="19"/>
        <v>37936200</v>
      </c>
      <c r="E55" t="str">
        <f t="shared" ca="1" si="20"/>
        <v>439d1h50m</v>
      </c>
      <c r="F55">
        <v>172800</v>
      </c>
      <c r="G55" t="str">
        <f t="shared" ref="G55" si="190">IF(F55/60/60&gt;=1,INT(F55/60/60)&amp;"h","")
&amp;IF(INT(MOD(F55/60,60))&gt;0,INT(MOD(F55/60,60))&amp;"m","")
&amp;IF(INT(MOD(F55,60))&gt;0,INT(MOD(F55,60))&amp;"s","")</f>
        <v>48h</v>
      </c>
      <c r="H55">
        <v>28</v>
      </c>
      <c r="I55">
        <v>337</v>
      </c>
      <c r="J55">
        <f t="shared" si="124"/>
        <v>0.58703678193748443</v>
      </c>
      <c r="K55">
        <f t="shared" si="34"/>
        <v>50719</v>
      </c>
      <c r="L55" t="str">
        <f t="shared" si="42"/>
        <v>14h5m19s</v>
      </c>
      <c r="M55">
        <v>20</v>
      </c>
      <c r="N55">
        <f t="shared" si="22"/>
        <v>1.4675919548437113</v>
      </c>
      <c r="O55">
        <f t="shared" si="12"/>
        <v>126799</v>
      </c>
      <c r="P55" t="str">
        <f t="shared" ref="P55:S55" si="191">IF(O55/60/60&gt;=1,INT(O55/60/60)&amp;"h","")
&amp;IF(INT(MOD(O55/60,60))&gt;0,INT(MOD(O55/60,60))&amp;"m","")
&amp;IF(INT(MOD(O55,60))&gt;0,INT(MOD(O55,60))&amp;"s","")</f>
        <v>35h13m19s</v>
      </c>
      <c r="Q55">
        <f t="shared" si="24"/>
        <v>1.4675919548437113</v>
      </c>
      <c r="R55">
        <f t="shared" si="14"/>
        <v>126799</v>
      </c>
      <c r="S55" t="str">
        <f t="shared" si="191"/>
        <v>35h13m19s</v>
      </c>
      <c r="T55">
        <f t="shared" si="141"/>
        <v>2.3481471277499377</v>
      </c>
      <c r="U55">
        <f t="shared" si="4"/>
        <v>8453</v>
      </c>
      <c r="V55" t="str">
        <f t="shared" ref="V55" si="192">IF(U55/60/60&gt;=1,INT(U55/60/60)&amp;"h","")
&amp;IF(INT(MOD(U55/60,60))&gt;0,INT(MOD(U55/60,60))&amp;"m","")
&amp;IF(INT(MOD(U55,60))&gt;0,INT(MOD(U55,60))&amp;"s","")</f>
        <v>2h20m53s</v>
      </c>
      <c r="W55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</v>
      </c>
      <c r="X55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</v>
      </c>
      <c r="Y55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</v>
      </c>
      <c r="Z55" t="str">
        <f t="shared" si="120"/>
        <v>"54":28</v>
      </c>
      <c r="AA55" t="str">
        <f t="shared" si="121"/>
        <v>"54":20</v>
      </c>
      <c r="AB55" t="str">
        <f t="shared" ca="1" si="122"/>
        <v>"54":37936200</v>
      </c>
    </row>
    <row r="56" spans="1:28" x14ac:dyDescent="0.3">
      <c r="A56">
        <v>55</v>
      </c>
      <c r="B56">
        <f t="shared" ref="B56:B60" ca="1" si="193">OFFSET(B56,-1,0)+2*60*60</f>
        <v>1645200</v>
      </c>
      <c r="C56" t="str">
        <f t="shared" ca="1" si="9"/>
        <v>19d1h</v>
      </c>
      <c r="D56">
        <f t="shared" ca="1" si="19"/>
        <v>39581400</v>
      </c>
      <c r="E56" t="str">
        <f t="shared" ca="1" si="20"/>
        <v>458d2h50m</v>
      </c>
      <c r="F56">
        <v>259200</v>
      </c>
      <c r="G56" t="str">
        <f t="shared" ref="G56" si="194">IF(F56/60/60&gt;=1,INT(F56/60/60)&amp;"h","")
&amp;IF(INT(MOD(F56/60,60))&gt;0,INT(MOD(F56/60,60))&amp;"m","")
&amp;IF(INT(MOD(F56,60))&gt;0,INT(MOD(F56,60))&amp;"s","")</f>
        <v>72h</v>
      </c>
      <c r="H56">
        <v>28</v>
      </c>
      <c r="I56">
        <v>341</v>
      </c>
      <c r="J56">
        <f t="shared" si="124"/>
        <v>0.58116641411810954</v>
      </c>
      <c r="K56">
        <f t="shared" si="34"/>
        <v>50212</v>
      </c>
      <c r="L56" t="str">
        <f t="shared" si="42"/>
        <v>13h56m52s</v>
      </c>
      <c r="M56">
        <v>20</v>
      </c>
      <c r="N56">
        <f t="shared" si="22"/>
        <v>1.4529160352952741</v>
      </c>
      <c r="O56">
        <f t="shared" si="12"/>
        <v>125531</v>
      </c>
      <c r="P56" t="str">
        <f t="shared" ref="P56:S56" si="195">IF(O56/60/60&gt;=1,INT(O56/60/60)&amp;"h","")
&amp;IF(INT(MOD(O56/60,60))&gt;0,INT(MOD(O56/60,60))&amp;"m","")
&amp;IF(INT(MOD(O56,60))&gt;0,INT(MOD(O56,60))&amp;"s","")</f>
        <v>34h52m11s</v>
      </c>
      <c r="Q56">
        <f t="shared" si="24"/>
        <v>1.4529160352952741</v>
      </c>
      <c r="R56">
        <f t="shared" si="14"/>
        <v>125531</v>
      </c>
      <c r="S56" t="str">
        <f t="shared" si="195"/>
        <v>34h52m11s</v>
      </c>
      <c r="T56">
        <f t="shared" si="141"/>
        <v>2.3246656564724382</v>
      </c>
      <c r="U56">
        <f t="shared" si="4"/>
        <v>8368</v>
      </c>
      <c r="V56" t="str">
        <f t="shared" ref="V56" si="196">IF(U56/60/60&gt;=1,INT(U56/60/60)&amp;"h","")
&amp;IF(INT(MOD(U56/60,60))&gt;0,INT(MOD(U56/60,60))&amp;"m","")
&amp;IF(INT(MOD(U56,60))&gt;0,INT(MOD(U56,60))&amp;"s","")</f>
        <v>2h19m28s</v>
      </c>
      <c r="W56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</v>
      </c>
      <c r="X56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</v>
      </c>
      <c r="Y56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</v>
      </c>
      <c r="Z56" t="str">
        <f t="shared" si="120"/>
        <v>"55":28</v>
      </c>
      <c r="AA56" t="str">
        <f t="shared" si="121"/>
        <v>"55":20</v>
      </c>
      <c r="AB56" t="str">
        <f t="shared" ca="1" si="122"/>
        <v>"55":39581400</v>
      </c>
    </row>
    <row r="57" spans="1:28" x14ac:dyDescent="0.3">
      <c r="A57">
        <v>56</v>
      </c>
      <c r="B57">
        <f t="shared" ca="1" si="193"/>
        <v>1652400</v>
      </c>
      <c r="C57" t="str">
        <f t="shared" ca="1" si="9"/>
        <v>19d3h</v>
      </c>
      <c r="D57">
        <f t="shared" ca="1" si="19"/>
        <v>41233800</v>
      </c>
      <c r="E57" t="str">
        <f t="shared" ca="1" si="20"/>
        <v>477d5h50m</v>
      </c>
      <c r="F57">
        <v>259200</v>
      </c>
      <c r="G57" t="str">
        <f t="shared" ref="G57" si="197">IF(F57/60/60&gt;=1,INT(F57/60/60)&amp;"h","")
&amp;IF(INT(MOD(F57/60,60))&gt;0,INT(MOD(F57/60,60))&amp;"m","")
&amp;IF(INT(MOD(F57,60))&gt;0,INT(MOD(F57,60))&amp;"s","")</f>
        <v>72h</v>
      </c>
      <c r="H57">
        <v>28</v>
      </c>
      <c r="I57">
        <v>345</v>
      </c>
      <c r="J57">
        <f t="shared" si="124"/>
        <v>0.57535474997692848</v>
      </c>
      <c r="K57">
        <f t="shared" si="34"/>
        <v>49710</v>
      </c>
      <c r="L57" t="str">
        <f t="shared" si="42"/>
        <v>13h48m30s</v>
      </c>
      <c r="M57">
        <v>20</v>
      </c>
      <c r="N57">
        <f t="shared" si="22"/>
        <v>1.4383868749423214</v>
      </c>
      <c r="O57">
        <f t="shared" si="12"/>
        <v>124276</v>
      </c>
      <c r="P57" t="str">
        <f t="shared" ref="P57:S57" si="198">IF(O57/60/60&gt;=1,INT(O57/60/60)&amp;"h","")
&amp;IF(INT(MOD(O57/60,60))&gt;0,INT(MOD(O57/60,60))&amp;"m","")
&amp;IF(INT(MOD(O57,60))&gt;0,INT(MOD(O57,60))&amp;"s","")</f>
        <v>34h31m16s</v>
      </c>
      <c r="Q57">
        <f t="shared" si="24"/>
        <v>1.4383868749423214</v>
      </c>
      <c r="R57">
        <f t="shared" si="14"/>
        <v>124276</v>
      </c>
      <c r="S57" t="str">
        <f t="shared" si="198"/>
        <v>34h31m16s</v>
      </c>
      <c r="T57">
        <f t="shared" si="141"/>
        <v>2.3014189999077139</v>
      </c>
      <c r="U57">
        <f t="shared" si="4"/>
        <v>8285</v>
      </c>
      <c r="V57" t="str">
        <f t="shared" ref="V57" si="199">IF(U57/60/60&gt;=1,INT(U57/60/60)&amp;"h","")
&amp;IF(INT(MOD(U57/60,60))&gt;0,INT(MOD(U57/60,60))&amp;"m","")
&amp;IF(INT(MOD(U57,60))&gt;0,INT(MOD(U57,60))&amp;"s","")</f>
        <v>2h18m5s</v>
      </c>
      <c r="W57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</v>
      </c>
      <c r="X57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</v>
      </c>
      <c r="Y57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</v>
      </c>
      <c r="Z57" t="str">
        <f t="shared" si="120"/>
        <v>"56":28</v>
      </c>
      <c r="AA57" t="str">
        <f t="shared" si="121"/>
        <v>"56":20</v>
      </c>
      <c r="AB57" t="str">
        <f t="shared" ca="1" si="122"/>
        <v>"56":41233800</v>
      </c>
    </row>
    <row r="58" spans="1:28" x14ac:dyDescent="0.3">
      <c r="A58">
        <v>57</v>
      </c>
      <c r="B58">
        <f t="shared" ca="1" si="193"/>
        <v>1659600</v>
      </c>
      <c r="C58" t="str">
        <f t="shared" ca="1" si="9"/>
        <v>19d5h</v>
      </c>
      <c r="D58">
        <f t="shared" ca="1" si="19"/>
        <v>42893400</v>
      </c>
      <c r="E58" t="str">
        <f t="shared" ca="1" si="20"/>
        <v>496d10h50m</v>
      </c>
      <c r="F58">
        <v>259200</v>
      </c>
      <c r="G58" t="str">
        <f t="shared" ref="G58" si="200">IF(F58/60/60&gt;=1,INT(F58/60/60)&amp;"h","")
&amp;IF(INT(MOD(F58/60,60))&gt;0,INT(MOD(F58/60,60))&amp;"m","")
&amp;IF(INT(MOD(F58,60))&gt;0,INT(MOD(F58,60))&amp;"s","")</f>
        <v>72h</v>
      </c>
      <c r="H58">
        <v>28</v>
      </c>
      <c r="I58">
        <v>349</v>
      </c>
      <c r="J58">
        <f t="shared" si="124"/>
        <v>0.56960120247715917</v>
      </c>
      <c r="K58">
        <f t="shared" si="34"/>
        <v>49213</v>
      </c>
      <c r="L58" t="str">
        <f t="shared" si="42"/>
        <v>13h40m13s</v>
      </c>
      <c r="M58">
        <v>20</v>
      </c>
      <c r="N58">
        <f t="shared" si="22"/>
        <v>1.4240030061928981</v>
      </c>
      <c r="O58">
        <f t="shared" si="12"/>
        <v>123033</v>
      </c>
      <c r="P58" t="str">
        <f t="shared" ref="P58:S58" si="201">IF(O58/60/60&gt;=1,INT(O58/60/60)&amp;"h","")
&amp;IF(INT(MOD(O58/60,60))&gt;0,INT(MOD(O58/60,60))&amp;"m","")
&amp;IF(INT(MOD(O58,60))&gt;0,INT(MOD(O58,60))&amp;"s","")</f>
        <v>34h10m33s</v>
      </c>
      <c r="Q58">
        <f t="shared" si="24"/>
        <v>1.4240030061928981</v>
      </c>
      <c r="R58">
        <f t="shared" si="14"/>
        <v>123033</v>
      </c>
      <c r="S58" t="str">
        <f t="shared" si="201"/>
        <v>34h10m33s</v>
      </c>
      <c r="T58">
        <f t="shared" si="141"/>
        <v>2.2784048099086367</v>
      </c>
      <c r="U58">
        <f t="shared" si="4"/>
        <v>8202</v>
      </c>
      <c r="V58" t="str">
        <f t="shared" ref="V58" si="202">IF(U58/60/60&gt;=1,INT(U58/60/60)&amp;"h","")
&amp;IF(INT(MOD(U58/60,60))&gt;0,INT(MOD(U58/60,60))&amp;"m","")
&amp;IF(INT(MOD(U58,60))&gt;0,INT(MOD(U58,60))&amp;"s","")</f>
        <v>2h16m42s</v>
      </c>
      <c r="W58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</v>
      </c>
      <c r="X58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</v>
      </c>
      <c r="Y58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</v>
      </c>
      <c r="Z58" t="str">
        <f t="shared" si="120"/>
        <v>"57":28</v>
      </c>
      <c r="AA58" t="str">
        <f t="shared" si="121"/>
        <v>"57":20</v>
      </c>
      <c r="AB58" t="str">
        <f t="shared" ca="1" si="122"/>
        <v>"57":42893400</v>
      </c>
    </row>
    <row r="59" spans="1:28" x14ac:dyDescent="0.3">
      <c r="A59">
        <v>58</v>
      </c>
      <c r="B59">
        <f t="shared" ca="1" si="193"/>
        <v>1666800</v>
      </c>
      <c r="C59" t="str">
        <f t="shared" ca="1" si="9"/>
        <v>19d7h</v>
      </c>
      <c r="D59">
        <f t="shared" ca="1" si="19"/>
        <v>44560200</v>
      </c>
      <c r="E59" t="str">
        <f t="shared" ca="1" si="20"/>
        <v>515d17h50m</v>
      </c>
      <c r="F59">
        <v>259200</v>
      </c>
      <c r="G59" t="str">
        <f t="shared" ref="G59" si="203">IF(F59/60/60&gt;=1,INT(F59/60/60)&amp;"h","")
&amp;IF(INT(MOD(F59/60,60))&gt;0,INT(MOD(F59/60,60))&amp;"m","")
&amp;IF(INT(MOD(F59,60))&gt;0,INT(MOD(F59,60))&amp;"s","")</f>
        <v>72h</v>
      </c>
      <c r="H59">
        <v>28</v>
      </c>
      <c r="I59">
        <v>353</v>
      </c>
      <c r="J59">
        <f t="shared" si="124"/>
        <v>0.56390519045238763</v>
      </c>
      <c r="K59">
        <f t="shared" si="34"/>
        <v>48721</v>
      </c>
      <c r="L59" t="str">
        <f t="shared" si="42"/>
        <v>13h32m1s</v>
      </c>
      <c r="M59">
        <v>20</v>
      </c>
      <c r="N59">
        <f t="shared" si="22"/>
        <v>1.4097629761309691</v>
      </c>
      <c r="O59">
        <f t="shared" si="12"/>
        <v>121803</v>
      </c>
      <c r="P59" t="str">
        <f t="shared" ref="P59:S59" si="204">IF(O59/60/60&gt;=1,INT(O59/60/60)&amp;"h","")
&amp;IF(INT(MOD(O59/60,60))&gt;0,INT(MOD(O59/60,60))&amp;"m","")
&amp;IF(INT(MOD(O59,60))&gt;0,INT(MOD(O59,60))&amp;"s","")</f>
        <v>33h50m3s</v>
      </c>
      <c r="Q59">
        <f t="shared" si="24"/>
        <v>1.4097629761309691</v>
      </c>
      <c r="R59">
        <f t="shared" si="14"/>
        <v>121803</v>
      </c>
      <c r="S59" t="str">
        <f t="shared" si="204"/>
        <v>33h50m3s</v>
      </c>
      <c r="T59">
        <f t="shared" si="141"/>
        <v>2.2556207618095505</v>
      </c>
      <c r="U59">
        <f t="shared" si="4"/>
        <v>8120</v>
      </c>
      <c r="V59" t="str">
        <f t="shared" ref="V59" si="205">IF(U59/60/60&gt;=1,INT(U59/60/60)&amp;"h","")
&amp;IF(INT(MOD(U59/60,60))&gt;0,INT(MOD(U59/60,60))&amp;"m","")
&amp;IF(INT(MOD(U59,60))&gt;0,INT(MOD(U59,60))&amp;"s","")</f>
        <v>2h15m20s</v>
      </c>
      <c r="W59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</v>
      </c>
      <c r="X59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</v>
      </c>
      <c r="Y59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</v>
      </c>
      <c r="Z59" t="str">
        <f t="shared" si="120"/>
        <v>"58":28</v>
      </c>
      <c r="AA59" t="str">
        <f t="shared" si="121"/>
        <v>"58":20</v>
      </c>
      <c r="AB59" t="str">
        <f t="shared" ca="1" si="122"/>
        <v>"58":44560200</v>
      </c>
    </row>
    <row r="60" spans="1:28" x14ac:dyDescent="0.3">
      <c r="A60">
        <v>59</v>
      </c>
      <c r="B60">
        <f t="shared" ca="1" si="193"/>
        <v>1674000</v>
      </c>
      <c r="C60" t="str">
        <f t="shared" ca="1" si="9"/>
        <v>19d9h</v>
      </c>
      <c r="D60">
        <f t="shared" ca="1" si="19"/>
        <v>46234200</v>
      </c>
      <c r="E60" t="str">
        <f t="shared" ca="1" si="20"/>
        <v>535d2h50m</v>
      </c>
      <c r="F60">
        <v>259200</v>
      </c>
      <c r="G60" t="str">
        <f t="shared" ref="G60" si="206">IF(F60/60/60&gt;=1,INT(F60/60/60)&amp;"h","")
&amp;IF(INT(MOD(F60/60,60))&gt;0,INT(MOD(F60/60,60))&amp;"m","")
&amp;IF(INT(MOD(F60,60))&gt;0,INT(MOD(F60,60))&amp;"s","")</f>
        <v>72h</v>
      </c>
      <c r="H60">
        <v>28</v>
      </c>
      <c r="I60">
        <v>357</v>
      </c>
      <c r="J60">
        <f t="shared" si="124"/>
        <v>0.55826613854786378</v>
      </c>
      <c r="K60">
        <f t="shared" si="34"/>
        <v>48234</v>
      </c>
      <c r="L60" t="str">
        <f t="shared" si="42"/>
        <v>13h23m54s</v>
      </c>
      <c r="M60">
        <v>20</v>
      </c>
      <c r="N60">
        <f t="shared" si="22"/>
        <v>1.3956653463696593</v>
      </c>
      <c r="O60">
        <f t="shared" si="12"/>
        <v>120585</v>
      </c>
      <c r="P60" t="str">
        <f t="shared" ref="P60:S60" si="207">IF(O60/60/60&gt;=1,INT(O60/60/60)&amp;"h","")
&amp;IF(INT(MOD(O60/60,60))&gt;0,INT(MOD(O60/60,60))&amp;"m","")
&amp;IF(INT(MOD(O60,60))&gt;0,INT(MOD(O60,60))&amp;"s","")</f>
        <v>33h29m45s</v>
      </c>
      <c r="Q60">
        <f t="shared" si="24"/>
        <v>1.3956653463696593</v>
      </c>
      <c r="R60">
        <f t="shared" si="14"/>
        <v>120585</v>
      </c>
      <c r="S60" t="str">
        <f t="shared" si="207"/>
        <v>33h29m45s</v>
      </c>
      <c r="T60">
        <f t="shared" si="141"/>
        <v>2.2330645541914551</v>
      </c>
      <c r="U60">
        <f t="shared" si="4"/>
        <v>8039</v>
      </c>
      <c r="V60" t="str">
        <f t="shared" ref="V60" si="208">IF(U60/60/60&gt;=1,INT(U60/60/60)&amp;"h","")
&amp;IF(INT(MOD(U60/60,60))&gt;0,INT(MOD(U60/60,60))&amp;"m","")
&amp;IF(INT(MOD(U60,60))&gt;0,INT(MOD(U60,60))&amp;"s","")</f>
        <v>2h13m59s</v>
      </c>
      <c r="W60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</v>
      </c>
      <c r="X60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</v>
      </c>
      <c r="Y60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</v>
      </c>
      <c r="Z60" t="str">
        <f t="shared" si="120"/>
        <v>"59":28</v>
      </c>
      <c r="AA60" t="str">
        <f t="shared" si="121"/>
        <v>"59":20</v>
      </c>
      <c r="AB60" t="str">
        <f t="shared" ca="1" si="122"/>
        <v>"59":46234200</v>
      </c>
    </row>
    <row r="61" spans="1:28" x14ac:dyDescent="0.3">
      <c r="A61">
        <v>60</v>
      </c>
      <c r="B61">
        <f t="shared" ref="B61:B70" ca="1" si="209">OFFSET(B61,-1,0)+4*60*60</f>
        <v>1688400</v>
      </c>
      <c r="C61" t="str">
        <f t="shared" ca="1" si="9"/>
        <v>19d13h</v>
      </c>
      <c r="D61">
        <f t="shared" ca="1" si="19"/>
        <v>47922600</v>
      </c>
      <c r="E61" t="str">
        <f t="shared" ca="1" si="20"/>
        <v>554d15h50m</v>
      </c>
      <c r="F61">
        <v>345600</v>
      </c>
      <c r="G61" t="str">
        <f t="shared" ref="G61" si="210">IF(F61/60/60&gt;=1,INT(F61/60/60)&amp;"h","")
&amp;IF(INT(MOD(F61/60,60))&gt;0,INT(MOD(F61/60,60))&amp;"m","")
&amp;IF(INT(MOD(F61,60))&gt;0,INT(MOD(F61,60))&amp;"s","")</f>
        <v>96h</v>
      </c>
      <c r="H61">
        <v>28</v>
      </c>
      <c r="I61">
        <v>361</v>
      </c>
      <c r="J61">
        <f t="shared" si="124"/>
        <v>0.55268347716238508</v>
      </c>
      <c r="K61">
        <f t="shared" si="34"/>
        <v>47751</v>
      </c>
      <c r="L61" t="str">
        <f t="shared" si="42"/>
        <v>13h15m51s</v>
      </c>
      <c r="M61">
        <v>19</v>
      </c>
      <c r="N61">
        <f t="shared" si="22"/>
        <v>1.3817086929059628</v>
      </c>
      <c r="O61">
        <f t="shared" si="12"/>
        <v>119379</v>
      </c>
      <c r="P61" t="str">
        <f t="shared" ref="P61:S61" si="211">IF(O61/60/60&gt;=1,INT(O61/60/60)&amp;"h","")
&amp;IF(INT(MOD(O61/60,60))&gt;0,INT(MOD(O61/60,60))&amp;"m","")
&amp;IF(INT(MOD(O61,60))&gt;0,INT(MOD(O61,60))&amp;"s","")</f>
        <v>33h9m39s</v>
      </c>
      <c r="Q61">
        <f t="shared" si="24"/>
        <v>1.3817086929059628</v>
      </c>
      <c r="R61">
        <f t="shared" si="14"/>
        <v>119379</v>
      </c>
      <c r="S61" t="str">
        <f t="shared" si="211"/>
        <v>33h9m39s</v>
      </c>
      <c r="T61">
        <f t="shared" si="141"/>
        <v>2.2107339086495403</v>
      </c>
      <c r="U61">
        <f t="shared" si="4"/>
        <v>7958</v>
      </c>
      <c r="V61" t="str">
        <f t="shared" ref="V61" si="212">IF(U61/60/60&gt;=1,INT(U61/60/60)&amp;"h","")
&amp;IF(INT(MOD(U61/60,60))&gt;0,INT(MOD(U61/60,60))&amp;"m","")
&amp;IF(INT(MOD(U61,60))&gt;0,INT(MOD(U61,60))&amp;"s","")</f>
        <v>2h12m38s</v>
      </c>
      <c r="W61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</v>
      </c>
      <c r="X61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</v>
      </c>
      <c r="Y61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</v>
      </c>
      <c r="Z61" t="str">
        <f t="shared" si="120"/>
        <v>"60":28</v>
      </c>
      <c r="AA61" t="str">
        <f t="shared" si="121"/>
        <v>"60":19</v>
      </c>
      <c r="AB61" t="str">
        <f t="shared" ca="1" si="122"/>
        <v>"60":47922600</v>
      </c>
    </row>
    <row r="62" spans="1:28" x14ac:dyDescent="0.3">
      <c r="A62">
        <v>61</v>
      </c>
      <c r="B62">
        <f t="shared" ca="1" si="209"/>
        <v>1702800</v>
      </c>
      <c r="C62" t="str">
        <f t="shared" ca="1" si="9"/>
        <v>19d17h</v>
      </c>
      <c r="D62">
        <f t="shared" ca="1" si="19"/>
        <v>49625400</v>
      </c>
      <c r="E62" t="str">
        <f t="shared" ca="1" si="20"/>
        <v>574d8h50m</v>
      </c>
      <c r="F62">
        <v>345600</v>
      </c>
      <c r="G62" t="str">
        <f t="shared" ref="G62" si="213">IF(F62/60/60&gt;=1,INT(F62/60/60)&amp;"h","")
&amp;IF(INT(MOD(F62/60,60))&gt;0,INT(MOD(F62/60,60))&amp;"m","")
&amp;IF(INT(MOD(F62,60))&gt;0,INT(MOD(F62,60))&amp;"s","")</f>
        <v>96h</v>
      </c>
      <c r="H62">
        <v>28</v>
      </c>
      <c r="I62">
        <v>365</v>
      </c>
      <c r="J62">
        <f t="shared" si="124"/>
        <v>0.54715664239076123</v>
      </c>
      <c r="K62">
        <f t="shared" si="34"/>
        <v>47274</v>
      </c>
      <c r="L62" t="str">
        <f t="shared" si="42"/>
        <v>13h7m54s</v>
      </c>
      <c r="M62">
        <v>19</v>
      </c>
      <c r="N62">
        <f t="shared" si="22"/>
        <v>1.3678916059769031</v>
      </c>
      <c r="O62">
        <f t="shared" si="12"/>
        <v>118185</v>
      </c>
      <c r="P62" t="str">
        <f t="shared" ref="P62:S62" si="214">IF(O62/60/60&gt;=1,INT(O62/60/60)&amp;"h","")
&amp;IF(INT(MOD(O62/60,60))&gt;0,INT(MOD(O62/60,60))&amp;"m","")
&amp;IF(INT(MOD(O62,60))&gt;0,INT(MOD(O62,60))&amp;"s","")</f>
        <v>32h49m45s</v>
      </c>
      <c r="Q62">
        <f t="shared" si="24"/>
        <v>1.3678916059769031</v>
      </c>
      <c r="R62">
        <f t="shared" si="14"/>
        <v>118185</v>
      </c>
      <c r="S62" t="str">
        <f t="shared" si="214"/>
        <v>32h49m45s</v>
      </c>
      <c r="T62">
        <f t="shared" si="141"/>
        <v>2.1886265695630449</v>
      </c>
      <c r="U62">
        <f t="shared" si="4"/>
        <v>7879</v>
      </c>
      <c r="V62" t="str">
        <f t="shared" ref="V62" si="215">IF(U62/60/60&gt;=1,INT(U62/60/60)&amp;"h","")
&amp;IF(INT(MOD(U62/60,60))&gt;0,INT(MOD(U62/60,60))&amp;"m","")
&amp;IF(INT(MOD(U62,60))&gt;0,INT(MOD(U62,60))&amp;"s","")</f>
        <v>2h11m19s</v>
      </c>
      <c r="W62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</v>
      </c>
      <c r="X62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</v>
      </c>
      <c r="Y62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</v>
      </c>
      <c r="Z62" t="str">
        <f t="shared" si="120"/>
        <v>"61":28</v>
      </c>
      <c r="AA62" t="str">
        <f t="shared" si="121"/>
        <v>"61":19</v>
      </c>
      <c r="AB62" t="str">
        <f t="shared" ca="1" si="122"/>
        <v>"61":49625400</v>
      </c>
    </row>
    <row r="63" spans="1:28" x14ac:dyDescent="0.3">
      <c r="A63">
        <v>62</v>
      </c>
      <c r="B63">
        <f t="shared" ca="1" si="209"/>
        <v>1717200</v>
      </c>
      <c r="C63" t="str">
        <f t="shared" ca="1" si="9"/>
        <v>19d21h</v>
      </c>
      <c r="D63">
        <f t="shared" ca="1" si="19"/>
        <v>51342600</v>
      </c>
      <c r="E63" t="str">
        <f t="shared" ca="1" si="20"/>
        <v>594d5h50m</v>
      </c>
      <c r="F63">
        <v>345600</v>
      </c>
      <c r="G63" t="str">
        <f t="shared" ref="G63" si="216">IF(F63/60/60&gt;=1,INT(F63/60/60)&amp;"h","")
&amp;IF(INT(MOD(F63/60,60))&gt;0,INT(MOD(F63/60,60))&amp;"m","")
&amp;IF(INT(MOD(F63,60))&gt;0,INT(MOD(F63,60))&amp;"s","")</f>
        <v>96h</v>
      </c>
      <c r="H63">
        <v>29</v>
      </c>
      <c r="I63">
        <v>369</v>
      </c>
      <c r="J63">
        <f t="shared" si="124"/>
        <v>0.54168507596685356</v>
      </c>
      <c r="K63">
        <f t="shared" si="34"/>
        <v>46801</v>
      </c>
      <c r="L63" t="str">
        <f t="shared" si="42"/>
        <v>13h1s</v>
      </c>
      <c r="M63">
        <v>19</v>
      </c>
      <c r="N63">
        <f t="shared" si="22"/>
        <v>1.3542126899171341</v>
      </c>
      <c r="O63">
        <f t="shared" si="12"/>
        <v>117003</v>
      </c>
      <c r="P63" t="str">
        <f t="shared" ref="P63:S63" si="217">IF(O63/60/60&gt;=1,INT(O63/60/60)&amp;"h","")
&amp;IF(INT(MOD(O63/60,60))&gt;0,INT(MOD(O63/60,60))&amp;"m","")
&amp;IF(INT(MOD(O63,60))&gt;0,INT(MOD(O63,60))&amp;"s","")</f>
        <v>32h30m3s</v>
      </c>
      <c r="Q63">
        <f t="shared" si="24"/>
        <v>1.3542126899171341</v>
      </c>
      <c r="R63">
        <f t="shared" si="14"/>
        <v>117003</v>
      </c>
      <c r="S63" t="str">
        <f t="shared" si="217"/>
        <v>32h30m3s</v>
      </c>
      <c r="T63">
        <f t="shared" si="141"/>
        <v>2.1667403038674142</v>
      </c>
      <c r="U63">
        <f t="shared" si="4"/>
        <v>7800</v>
      </c>
      <c r="V63" t="str">
        <f t="shared" ref="V63" si="218">IF(U63/60/60&gt;=1,INT(U63/60/60)&amp;"h","")
&amp;IF(INT(MOD(U63/60,60))&gt;0,INT(MOD(U63/60,60))&amp;"m","")
&amp;IF(INT(MOD(U63,60))&gt;0,INT(MOD(U63,60))&amp;"s","")</f>
        <v>2h10m</v>
      </c>
      <c r="W63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</v>
      </c>
      <c r="X63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</v>
      </c>
      <c r="Y63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</v>
      </c>
      <c r="Z63" t="str">
        <f t="shared" si="120"/>
        <v>"62":29</v>
      </c>
      <c r="AA63" t="str">
        <f t="shared" si="121"/>
        <v>"62":19</v>
      </c>
      <c r="AB63" t="str">
        <f t="shared" ca="1" si="122"/>
        <v>"62":51342600</v>
      </c>
    </row>
    <row r="64" spans="1:28" x14ac:dyDescent="0.3">
      <c r="A64">
        <v>63</v>
      </c>
      <c r="B64">
        <f t="shared" ca="1" si="209"/>
        <v>1731600</v>
      </c>
      <c r="C64" t="str">
        <f t="shared" ca="1" si="9"/>
        <v>20d1h</v>
      </c>
      <c r="D64">
        <f t="shared" ca="1" si="19"/>
        <v>53074200</v>
      </c>
      <c r="E64" t="str">
        <f t="shared" ca="1" si="20"/>
        <v>614d6h50m</v>
      </c>
      <c r="F64">
        <v>345600</v>
      </c>
      <c r="G64" t="str">
        <f t="shared" ref="G64" si="219">IF(F64/60/60&gt;=1,INT(F64/60/60)&amp;"h","")
&amp;IF(INT(MOD(F64/60,60))&gt;0,INT(MOD(F64/60,60))&amp;"m","")
&amp;IF(INT(MOD(F64,60))&gt;0,INT(MOD(F64,60))&amp;"s","")</f>
        <v>96h</v>
      </c>
      <c r="H64">
        <v>29</v>
      </c>
      <c r="I64">
        <v>373</v>
      </c>
      <c r="J64">
        <f t="shared" si="124"/>
        <v>0.53626822520718498</v>
      </c>
      <c r="K64">
        <f t="shared" si="34"/>
        <v>46333</v>
      </c>
      <c r="L64" t="str">
        <f t="shared" si="42"/>
        <v>12h52m13s</v>
      </c>
      <c r="M64">
        <v>19</v>
      </c>
      <c r="N64">
        <f t="shared" si="22"/>
        <v>1.3406705630179627</v>
      </c>
      <c r="O64">
        <f t="shared" si="12"/>
        <v>115833</v>
      </c>
      <c r="P64" t="str">
        <f t="shared" ref="P64:S64" si="220">IF(O64/60/60&gt;=1,INT(O64/60/60)&amp;"h","")
&amp;IF(INT(MOD(O64/60,60))&gt;0,INT(MOD(O64/60,60))&amp;"m","")
&amp;IF(INT(MOD(O64,60))&gt;0,INT(MOD(O64,60))&amp;"s","")</f>
        <v>32h10m33s</v>
      </c>
      <c r="Q64">
        <f t="shared" si="24"/>
        <v>1.3406705630179627</v>
      </c>
      <c r="R64">
        <f t="shared" si="14"/>
        <v>115833</v>
      </c>
      <c r="S64" t="str">
        <f t="shared" si="220"/>
        <v>32h10m33s</v>
      </c>
      <c r="T64">
        <f t="shared" si="141"/>
        <v>2.1450729008287399</v>
      </c>
      <c r="U64">
        <f t="shared" si="4"/>
        <v>7722</v>
      </c>
      <c r="V64" t="str">
        <f t="shared" ref="V64" si="221">IF(U64/60/60&gt;=1,INT(U64/60/60)&amp;"h","")
&amp;IF(INT(MOD(U64/60,60))&gt;0,INT(MOD(U64/60,60))&amp;"m","")
&amp;IF(INT(MOD(U64,60))&gt;0,INT(MOD(U64,60))&amp;"s","")</f>
        <v>2h8m42s</v>
      </c>
      <c r="W64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</v>
      </c>
      <c r="X64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</v>
      </c>
      <c r="Y64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</v>
      </c>
      <c r="Z64" t="str">
        <f t="shared" si="120"/>
        <v>"63":29</v>
      </c>
      <c r="AA64" t="str">
        <f t="shared" si="121"/>
        <v>"63":19</v>
      </c>
      <c r="AB64" t="str">
        <f t="shared" ca="1" si="122"/>
        <v>"63":53074200</v>
      </c>
    </row>
    <row r="65" spans="1:28" x14ac:dyDescent="0.3">
      <c r="A65">
        <v>64</v>
      </c>
      <c r="B65">
        <f t="shared" ca="1" si="209"/>
        <v>1746000</v>
      </c>
      <c r="C65" t="str">
        <f t="shared" ca="1" si="9"/>
        <v>20d5h</v>
      </c>
      <c r="D65">
        <f t="shared" ca="1" si="19"/>
        <v>54820200</v>
      </c>
      <c r="E65" t="str">
        <f t="shared" ca="1" si="20"/>
        <v>634d11h50m</v>
      </c>
      <c r="F65">
        <v>345600</v>
      </c>
      <c r="G65" t="str">
        <f t="shared" ref="G65" si="222">IF(F65/60/60&gt;=1,INT(F65/60/60)&amp;"h","")
&amp;IF(INT(MOD(F65/60,60))&gt;0,INT(MOD(F65/60,60))&amp;"m","")
&amp;IF(INT(MOD(F65,60))&gt;0,INT(MOD(F65,60))&amp;"s","")</f>
        <v>96h</v>
      </c>
      <c r="H65">
        <v>29</v>
      </c>
      <c r="I65">
        <v>377</v>
      </c>
      <c r="J65">
        <f t="shared" si="124"/>
        <v>0.53090554295511316</v>
      </c>
      <c r="K65">
        <f t="shared" si="34"/>
        <v>45870</v>
      </c>
      <c r="L65" t="str">
        <f t="shared" si="42"/>
        <v>12h44m30s</v>
      </c>
      <c r="M65">
        <v>19</v>
      </c>
      <c r="N65">
        <f t="shared" si="22"/>
        <v>1.3272638573877831</v>
      </c>
      <c r="O65">
        <f t="shared" si="12"/>
        <v>114675</v>
      </c>
      <c r="P65" t="str">
        <f t="shared" ref="P65:S65" si="223">IF(O65/60/60&gt;=1,INT(O65/60/60)&amp;"h","")
&amp;IF(INT(MOD(O65/60,60))&gt;0,INT(MOD(O65/60,60))&amp;"m","")
&amp;IF(INT(MOD(O65,60))&gt;0,INT(MOD(O65,60))&amp;"s","")</f>
        <v>31h51m15s</v>
      </c>
      <c r="Q65">
        <f t="shared" si="24"/>
        <v>1.3272638573877831</v>
      </c>
      <c r="R65">
        <f t="shared" si="14"/>
        <v>114675</v>
      </c>
      <c r="S65" t="str">
        <f t="shared" si="223"/>
        <v>31h51m15s</v>
      </c>
      <c r="T65">
        <f t="shared" si="141"/>
        <v>2.1236221718204527</v>
      </c>
      <c r="U65">
        <f t="shared" si="4"/>
        <v>7645</v>
      </c>
      <c r="V65" t="str">
        <f t="shared" ref="V65" si="224">IF(U65/60/60&gt;=1,INT(U65/60/60)&amp;"h","")
&amp;IF(INT(MOD(U65/60,60))&gt;0,INT(MOD(U65/60,60))&amp;"m","")
&amp;IF(INT(MOD(U65,60))&gt;0,INT(MOD(U65,60))&amp;"s","")</f>
        <v>2h7m25s</v>
      </c>
      <c r="W65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</v>
      </c>
      <c r="X65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</v>
      </c>
      <c r="Y65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</v>
      </c>
      <c r="Z65" t="str">
        <f t="shared" si="120"/>
        <v>"64":29</v>
      </c>
      <c r="AA65" t="str">
        <f t="shared" si="121"/>
        <v>"64":19</v>
      </c>
      <c r="AB65" t="str">
        <f t="shared" ca="1" si="122"/>
        <v>"64":54820200</v>
      </c>
    </row>
    <row r="66" spans="1:28" x14ac:dyDescent="0.3">
      <c r="A66">
        <v>65</v>
      </c>
      <c r="B66">
        <f t="shared" ca="1" si="209"/>
        <v>1760400</v>
      </c>
      <c r="C66" t="str">
        <f t="shared" ca="1" si="9"/>
        <v>20d9h</v>
      </c>
      <c r="D66">
        <f t="shared" ca="1" si="19"/>
        <v>56580600</v>
      </c>
      <c r="E66" t="str">
        <f t="shared" ca="1" si="20"/>
        <v>654d20h50m</v>
      </c>
      <c r="F66">
        <v>345600</v>
      </c>
      <c r="G66" t="str">
        <f t="shared" ref="G66" si="225">IF(F66/60/60&gt;=1,INT(F66/60/60)&amp;"h","")
&amp;IF(INT(MOD(F66/60,60))&gt;0,INT(MOD(F66/60,60))&amp;"m","")
&amp;IF(INT(MOD(F66,60))&gt;0,INT(MOD(F66,60))&amp;"s","")</f>
        <v>96h</v>
      </c>
      <c r="H66">
        <v>29</v>
      </c>
      <c r="I66">
        <v>381</v>
      </c>
      <c r="J66">
        <f t="shared" si="124"/>
        <v>0.52559648752556198</v>
      </c>
      <c r="K66">
        <f t="shared" si="34"/>
        <v>45411</v>
      </c>
      <c r="L66" t="str">
        <f t="shared" si="42"/>
        <v>12h36m51s</v>
      </c>
      <c r="M66">
        <v>19</v>
      </c>
      <c r="N66">
        <f t="shared" si="22"/>
        <v>1.3139912188139051</v>
      </c>
      <c r="O66">
        <f t="shared" si="12"/>
        <v>113528</v>
      </c>
      <c r="P66" t="str">
        <f t="shared" ref="P66:S66" si="226">IF(O66/60/60&gt;=1,INT(O66/60/60)&amp;"h","")
&amp;IF(INT(MOD(O66/60,60))&gt;0,INT(MOD(O66/60,60))&amp;"m","")
&amp;IF(INT(MOD(O66,60))&gt;0,INT(MOD(O66,60))&amp;"s","")</f>
        <v>31h32m8s</v>
      </c>
      <c r="Q66">
        <f t="shared" si="24"/>
        <v>1.3139912188139051</v>
      </c>
      <c r="R66">
        <f t="shared" si="14"/>
        <v>113528</v>
      </c>
      <c r="S66" t="str">
        <f t="shared" si="226"/>
        <v>31h32m8s</v>
      </c>
      <c r="T66">
        <f t="shared" si="141"/>
        <v>2.1023859501022479</v>
      </c>
      <c r="U66">
        <f t="shared" si="4"/>
        <v>7568</v>
      </c>
      <c r="V66" t="str">
        <f t="shared" ref="V66" si="227">IF(U66/60/60&gt;=1,INT(U66/60/60)&amp;"h","")
&amp;IF(INT(MOD(U66/60,60))&gt;0,INT(MOD(U66/60,60))&amp;"m","")
&amp;IF(INT(MOD(U66,60))&gt;0,INT(MOD(U66,60))&amp;"s","")</f>
        <v>2h6m8s</v>
      </c>
      <c r="W66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</v>
      </c>
      <c r="X66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</v>
      </c>
      <c r="Y66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</v>
      </c>
      <c r="Z66" t="str">
        <f t="shared" ref="Z66:Z101" si="228">""""&amp;$A66&amp;""""&amp;""&amp;":"&amp;H66</f>
        <v>"65":29</v>
      </c>
      <c r="AA66" t="str">
        <f t="shared" ref="AA66:AA101" si="229">""""&amp;$A66&amp;""""&amp;""&amp;":"&amp;M66</f>
        <v>"65":19</v>
      </c>
      <c r="AB66" t="str">
        <f t="shared" ref="AB66:AB101" ca="1" si="230">""""&amp;$A66&amp;""""&amp;""&amp;":"&amp;D66</f>
        <v>"65":56580600</v>
      </c>
    </row>
    <row r="67" spans="1:28" x14ac:dyDescent="0.3">
      <c r="A67">
        <v>66</v>
      </c>
      <c r="B67">
        <f t="shared" ca="1" si="209"/>
        <v>1774800</v>
      </c>
      <c r="C67" t="str">
        <f t="shared" ref="C67:C100" ca="1" si="231">IF(B67/60/60/24*1&gt;=1,INT(B67/60/60/24)&amp;"d","")
&amp;IF(INT(MOD(B67/60/60,24))&gt;0,INT(MOD(B67/60/60,24))&amp;"h","")
&amp;IF(INT(MOD(B67/60,60))&gt;0,INT(MOD(B67/60,60))&amp;"m","")
&amp;IF(INT(MOD(B67,60))&gt;0,INT(MOD(B67,60))&amp;"s","")</f>
        <v>20d13h</v>
      </c>
      <c r="D67">
        <f t="shared" ca="1" si="19"/>
        <v>58355400</v>
      </c>
      <c r="E67" t="str">
        <f t="shared" ca="1" si="20"/>
        <v>675d9h50m</v>
      </c>
      <c r="F67">
        <v>345600</v>
      </c>
      <c r="G67" t="str">
        <f t="shared" ref="G67" si="232">IF(F67/60/60&gt;=1,INT(F67/60/60)&amp;"h","")
&amp;IF(INT(MOD(F67/60,60))&gt;0,INT(MOD(F67/60,60))&amp;"m","")
&amp;IF(INT(MOD(F67,60))&gt;0,INT(MOD(F67,60))&amp;"s","")</f>
        <v>96h</v>
      </c>
      <c r="H67">
        <v>29</v>
      </c>
      <c r="I67">
        <v>385</v>
      </c>
      <c r="J67">
        <f t="shared" ref="J67:J100" si="233">J66*0.99</f>
        <v>0.52034052265030639</v>
      </c>
      <c r="K67">
        <f t="shared" si="34"/>
        <v>44957</v>
      </c>
      <c r="L67" t="str">
        <f t="shared" si="42"/>
        <v>12h29m17s</v>
      </c>
      <c r="M67">
        <v>19</v>
      </c>
      <c r="N67">
        <f t="shared" si="22"/>
        <v>1.3008513066257661</v>
      </c>
      <c r="O67">
        <f t="shared" ref="O67:O100" si="234">INT(N67*24*60*60)</f>
        <v>112393</v>
      </c>
      <c r="P67" t="str">
        <f t="shared" ref="P67:S67" si="235">IF(O67/60/60&gt;=1,INT(O67/60/60)&amp;"h","")
&amp;IF(INT(MOD(O67/60,60))&gt;0,INT(MOD(O67/60,60))&amp;"m","")
&amp;IF(INT(MOD(O67,60))&gt;0,INT(MOD(O67,60))&amp;"s","")</f>
        <v>31h13m13s</v>
      </c>
      <c r="Q67">
        <f t="shared" si="24"/>
        <v>1.3008513066257661</v>
      </c>
      <c r="R67">
        <f t="shared" ref="R67:R100" si="236">INT(Q67*24*60*60)</f>
        <v>112393</v>
      </c>
      <c r="S67" t="str">
        <f t="shared" si="235"/>
        <v>31h13m13s</v>
      </c>
      <c r="T67">
        <f t="shared" si="141"/>
        <v>2.0813620906012256</v>
      </c>
      <c r="U67">
        <f t="shared" ref="U67:U100" si="237">INT(T67*60*60)</f>
        <v>7492</v>
      </c>
      <c r="V67" t="str">
        <f t="shared" ref="V67" si="238">IF(U67/60/60&gt;=1,INT(U67/60/60)&amp;"h","")
&amp;IF(INT(MOD(U67/60,60))&gt;0,INT(MOD(U67/60,60))&amp;"m","")
&amp;IF(INT(MOD(U67,60))&gt;0,INT(MOD(U67,60))&amp;"s","")</f>
        <v>2h4m52s</v>
      </c>
      <c r="W67" t="str">
        <f t="shared" ref="W67:W101" si="239">W66&amp;","&amp;Z67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</v>
      </c>
      <c r="X67" t="str">
        <f t="shared" ref="X67:X101" si="240">X66&amp;","&amp;AA67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</v>
      </c>
      <c r="Y67" t="str">
        <f t="shared" ref="Y67:Y101" ca="1" si="241">Y66&amp;","&amp;AB67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</v>
      </c>
      <c r="Z67" t="str">
        <f t="shared" si="228"/>
        <v>"66":29</v>
      </c>
      <c r="AA67" t="str">
        <f t="shared" si="229"/>
        <v>"66":19</v>
      </c>
      <c r="AB67" t="str">
        <f t="shared" ca="1" si="230"/>
        <v>"66":58355400</v>
      </c>
    </row>
    <row r="68" spans="1:28" x14ac:dyDescent="0.3">
      <c r="A68">
        <v>67</v>
      </c>
      <c r="B68">
        <f t="shared" ca="1" si="209"/>
        <v>1789200</v>
      </c>
      <c r="C68" t="str">
        <f t="shared" ca="1" si="231"/>
        <v>20d17h</v>
      </c>
      <c r="D68">
        <f t="shared" ref="D68:D100" ca="1" si="242">D67+B68</f>
        <v>60144600</v>
      </c>
      <c r="E68" t="str">
        <f t="shared" ref="E68:E100" ca="1" si="243">IF(D68/60/60/24&gt;=1,INT(D68/60/60/24)&amp;"d","")
&amp;IF(INT(MOD(D68/60/60,24))&gt;0,INT(MOD(D68/60/60,24))&amp;"h","")
&amp;IF(INT(MOD(D68/60,60))&gt;0,INT(MOD(D68/60,60))&amp;"m","")
&amp;IF(INT(MOD(D68,60))&gt;0,INT(MOD(D68,60))&amp;"s","")</f>
        <v>696d2h50m</v>
      </c>
      <c r="F68">
        <v>345600</v>
      </c>
      <c r="G68" t="str">
        <f t="shared" ref="G68" si="244">IF(F68/60/60&gt;=1,INT(F68/60/60)&amp;"h","")
&amp;IF(INT(MOD(F68/60,60))&gt;0,INT(MOD(F68/60,60))&amp;"m","")
&amp;IF(INT(MOD(F68,60))&gt;0,INT(MOD(F68,60))&amp;"s","")</f>
        <v>96h</v>
      </c>
      <c r="H68">
        <v>29</v>
      </c>
      <c r="I68">
        <v>389</v>
      </c>
      <c r="J68">
        <f t="shared" si="233"/>
        <v>0.5151371174238033</v>
      </c>
      <c r="K68">
        <f t="shared" si="34"/>
        <v>44507</v>
      </c>
      <c r="L68" t="str">
        <f t="shared" si="42"/>
        <v>12h21m47s</v>
      </c>
      <c r="M68">
        <v>19</v>
      </c>
      <c r="N68">
        <f t="shared" ref="N68:N101" si="245">N67*0.99</f>
        <v>1.2878427935595085</v>
      </c>
      <c r="O68">
        <f t="shared" si="234"/>
        <v>111269</v>
      </c>
      <c r="P68" t="str">
        <f t="shared" ref="P68:S68" si="246">IF(O68/60/60&gt;=1,INT(O68/60/60)&amp;"h","")
&amp;IF(INT(MOD(O68/60,60))&gt;0,INT(MOD(O68/60,60))&amp;"m","")
&amp;IF(INT(MOD(O68,60))&gt;0,INT(MOD(O68,60))&amp;"s","")</f>
        <v>30h54m29s</v>
      </c>
      <c r="Q68">
        <f t="shared" ref="Q68:Q101" si="247">Q67*0.99</f>
        <v>1.2878427935595085</v>
      </c>
      <c r="R68">
        <f t="shared" si="236"/>
        <v>111269</v>
      </c>
      <c r="S68" t="str">
        <f t="shared" si="246"/>
        <v>30h54m29s</v>
      </c>
      <c r="T68">
        <f t="shared" si="141"/>
        <v>2.0605484696952132</v>
      </c>
      <c r="U68">
        <f t="shared" si="237"/>
        <v>7417</v>
      </c>
      <c r="V68" t="str">
        <f t="shared" ref="V68" si="248">IF(U68/60/60&gt;=1,INT(U68/60/60)&amp;"h","")
&amp;IF(INT(MOD(U68/60,60))&gt;0,INT(MOD(U68/60,60))&amp;"m","")
&amp;IF(INT(MOD(U68,60))&gt;0,INT(MOD(U68,60))&amp;"s","")</f>
        <v>2h3m37s</v>
      </c>
      <c r="W68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</v>
      </c>
      <c r="X68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</v>
      </c>
      <c r="Y68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</v>
      </c>
      <c r="Z68" t="str">
        <f t="shared" si="228"/>
        <v>"67":29</v>
      </c>
      <c r="AA68" t="str">
        <f t="shared" si="229"/>
        <v>"67":19</v>
      </c>
      <c r="AB68" t="str">
        <f t="shared" ca="1" si="230"/>
        <v>"67":60144600</v>
      </c>
    </row>
    <row r="69" spans="1:28" x14ac:dyDescent="0.3">
      <c r="A69">
        <v>68</v>
      </c>
      <c r="B69">
        <f t="shared" ca="1" si="209"/>
        <v>1803600</v>
      </c>
      <c r="C69" t="str">
        <f t="shared" ca="1" si="231"/>
        <v>20d21h</v>
      </c>
      <c r="D69">
        <f t="shared" ca="1" si="242"/>
        <v>61948200</v>
      </c>
      <c r="E69" t="str">
        <f t="shared" ca="1" si="243"/>
        <v>716d23h50m</v>
      </c>
      <c r="F69">
        <v>345600</v>
      </c>
      <c r="G69" t="str">
        <f t="shared" ref="G69" si="249">IF(F69/60/60&gt;=1,INT(F69/60/60)&amp;"h","")
&amp;IF(INT(MOD(F69/60,60))&gt;0,INT(MOD(F69/60,60))&amp;"m","")
&amp;IF(INT(MOD(F69,60))&gt;0,INT(MOD(F69,60))&amp;"s","")</f>
        <v>96h</v>
      </c>
      <c r="H69">
        <v>30</v>
      </c>
      <c r="I69">
        <v>393</v>
      </c>
      <c r="J69">
        <f t="shared" si="233"/>
        <v>0.50998574624956527</v>
      </c>
      <c r="K69">
        <f t="shared" si="34"/>
        <v>44062</v>
      </c>
      <c r="L69" t="str">
        <f t="shared" si="42"/>
        <v>12h14m22s</v>
      </c>
      <c r="M69">
        <v>19</v>
      </c>
      <c r="N69">
        <f t="shared" si="245"/>
        <v>1.2749643656239134</v>
      </c>
      <c r="O69">
        <f t="shared" si="234"/>
        <v>110156</v>
      </c>
      <c r="P69" t="str">
        <f t="shared" ref="P69:S69" si="250">IF(O69/60/60&gt;=1,INT(O69/60/60)&amp;"h","")
&amp;IF(INT(MOD(O69/60,60))&gt;0,INT(MOD(O69/60,60))&amp;"m","")
&amp;IF(INT(MOD(O69,60))&gt;0,INT(MOD(O69,60))&amp;"s","")</f>
        <v>30h35m56s</v>
      </c>
      <c r="Q69">
        <f t="shared" si="247"/>
        <v>1.2749643656239134</v>
      </c>
      <c r="R69">
        <f t="shared" si="236"/>
        <v>110156</v>
      </c>
      <c r="S69" t="str">
        <f t="shared" si="250"/>
        <v>30h35m56s</v>
      </c>
      <c r="T69">
        <f t="shared" si="141"/>
        <v>2.0399429849982611</v>
      </c>
      <c r="U69">
        <f t="shared" si="237"/>
        <v>7343</v>
      </c>
      <c r="V69" t="str">
        <f t="shared" ref="V69" si="251">IF(U69/60/60&gt;=1,INT(U69/60/60)&amp;"h","")
&amp;IF(INT(MOD(U69/60,60))&gt;0,INT(MOD(U69/60,60))&amp;"m","")
&amp;IF(INT(MOD(U69,60))&gt;0,INT(MOD(U69,60))&amp;"s","")</f>
        <v>2h2m23s</v>
      </c>
      <c r="W69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</v>
      </c>
      <c r="X69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</v>
      </c>
      <c r="Y69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</v>
      </c>
      <c r="Z69" t="str">
        <f t="shared" si="228"/>
        <v>"68":30</v>
      </c>
      <c r="AA69" t="str">
        <f t="shared" si="229"/>
        <v>"68":19</v>
      </c>
      <c r="AB69" t="str">
        <f t="shared" ca="1" si="230"/>
        <v>"68":61948200</v>
      </c>
    </row>
    <row r="70" spans="1:28" x14ac:dyDescent="0.3">
      <c r="A70">
        <v>69</v>
      </c>
      <c r="B70">
        <f t="shared" ca="1" si="209"/>
        <v>1818000</v>
      </c>
      <c r="C70" t="str">
        <f t="shared" ca="1" si="231"/>
        <v>21d1h</v>
      </c>
      <c r="D70">
        <f t="shared" ca="1" si="242"/>
        <v>63766200</v>
      </c>
      <c r="E70" t="str">
        <f t="shared" ca="1" si="243"/>
        <v>738d50m</v>
      </c>
      <c r="F70">
        <v>345600</v>
      </c>
      <c r="G70" t="str">
        <f t="shared" ref="G70" si="252">IF(F70/60/60&gt;=1,INT(F70/60/60)&amp;"h","")
&amp;IF(INT(MOD(F70/60,60))&gt;0,INT(MOD(F70/60,60))&amp;"m","")
&amp;IF(INT(MOD(F70,60))&gt;0,INT(MOD(F70,60))&amp;"s","")</f>
        <v>96h</v>
      </c>
      <c r="H70">
        <v>30</v>
      </c>
      <c r="I70">
        <v>397</v>
      </c>
      <c r="J70">
        <f t="shared" si="233"/>
        <v>0.50488588878706964</v>
      </c>
      <c r="K70">
        <f t="shared" si="34"/>
        <v>43622</v>
      </c>
      <c r="L70" t="str">
        <f t="shared" si="42"/>
        <v>12h7m2s</v>
      </c>
      <c r="M70">
        <v>19</v>
      </c>
      <c r="N70">
        <f t="shared" si="245"/>
        <v>1.2622147219676743</v>
      </c>
      <c r="O70">
        <f t="shared" si="234"/>
        <v>109055</v>
      </c>
      <c r="P70" t="str">
        <f t="shared" ref="P70:S70" si="253">IF(O70/60/60&gt;=1,INT(O70/60/60)&amp;"h","")
&amp;IF(INT(MOD(O70/60,60))&gt;0,INT(MOD(O70/60,60))&amp;"m","")
&amp;IF(INT(MOD(O70,60))&gt;0,INT(MOD(O70,60))&amp;"s","")</f>
        <v>30h17m35s</v>
      </c>
      <c r="Q70">
        <f t="shared" si="247"/>
        <v>1.2622147219676743</v>
      </c>
      <c r="R70">
        <f t="shared" si="236"/>
        <v>109055</v>
      </c>
      <c r="S70" t="str">
        <f t="shared" si="253"/>
        <v>30h17m35s</v>
      </c>
      <c r="T70">
        <f t="shared" si="141"/>
        <v>2.0195435551482785</v>
      </c>
      <c r="U70">
        <f t="shared" si="237"/>
        <v>7270</v>
      </c>
      <c r="V70" t="str">
        <f t="shared" ref="V70" si="254">IF(U70/60/60&gt;=1,INT(U70/60/60)&amp;"h","")
&amp;IF(INT(MOD(U70/60,60))&gt;0,INT(MOD(U70/60,60))&amp;"m","")
&amp;IF(INT(MOD(U70,60))&gt;0,INT(MOD(U70,60))&amp;"s","")</f>
        <v>2h1m10s</v>
      </c>
      <c r="W70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</v>
      </c>
      <c r="X70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</v>
      </c>
      <c r="Y70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</v>
      </c>
      <c r="Z70" t="str">
        <f t="shared" si="228"/>
        <v>"69":30</v>
      </c>
      <c r="AA70" t="str">
        <f t="shared" si="229"/>
        <v>"69":19</v>
      </c>
      <c r="AB70" t="str">
        <f t="shared" ca="1" si="230"/>
        <v>"69":63766200</v>
      </c>
    </row>
    <row r="71" spans="1:28" x14ac:dyDescent="0.3">
      <c r="A71">
        <v>70</v>
      </c>
      <c r="B71">
        <f ca="1">OFFSET(B71,-1,0)+8*60*60</f>
        <v>1846800</v>
      </c>
      <c r="C71" t="str">
        <f t="shared" ca="1" si="231"/>
        <v>21d9h</v>
      </c>
      <c r="D71">
        <f t="shared" ca="1" si="242"/>
        <v>65613000</v>
      </c>
      <c r="E71" t="str">
        <f t="shared" ca="1" si="243"/>
        <v>759d9h50m</v>
      </c>
      <c r="F71">
        <v>432000</v>
      </c>
      <c r="G71" t="str">
        <f t="shared" ref="G71" si="255">IF(F71/60/60&gt;=1,INT(F71/60/60)&amp;"h","")
&amp;IF(INT(MOD(F71/60,60))&gt;0,INT(MOD(F71/60,60))&amp;"m","")
&amp;IF(INT(MOD(F71,60))&gt;0,INT(MOD(F71,60))&amp;"s","")</f>
        <v>120h</v>
      </c>
      <c r="H71">
        <v>30</v>
      </c>
      <c r="I71">
        <v>401</v>
      </c>
      <c r="J71">
        <f t="shared" si="233"/>
        <v>0.49983702989919893</v>
      </c>
      <c r="K71">
        <f t="shared" ref="K71:K100" si="256">INT(J71*24*60*60)</f>
        <v>43185</v>
      </c>
      <c r="L71" t="str">
        <f t="shared" si="42"/>
        <v>11h59m45s</v>
      </c>
      <c r="M71">
        <v>18</v>
      </c>
      <c r="N71">
        <f t="shared" si="245"/>
        <v>1.2495925747479975</v>
      </c>
      <c r="O71">
        <f t="shared" si="234"/>
        <v>107964</v>
      </c>
      <c r="P71" t="str">
        <f t="shared" ref="P71:S71" si="257">IF(O71/60/60&gt;=1,INT(O71/60/60)&amp;"h","")
&amp;IF(INT(MOD(O71/60,60))&gt;0,INT(MOD(O71/60,60))&amp;"m","")
&amp;IF(INT(MOD(O71,60))&gt;0,INT(MOD(O71,60))&amp;"s","")</f>
        <v>29h59m24s</v>
      </c>
      <c r="Q71">
        <f t="shared" si="247"/>
        <v>1.2495925747479975</v>
      </c>
      <c r="R71">
        <f t="shared" si="236"/>
        <v>107964</v>
      </c>
      <c r="S71" t="str">
        <f t="shared" si="257"/>
        <v>29h59m24s</v>
      </c>
      <c r="T71">
        <f t="shared" ref="T71:T101" si="258">T70*0.99</f>
        <v>1.9993481195967957</v>
      </c>
      <c r="U71">
        <f t="shared" si="237"/>
        <v>7197</v>
      </c>
      <c r="V71" t="str">
        <f t="shared" ref="V71" si="259">IF(U71/60/60&gt;=1,INT(U71/60/60)&amp;"h","")
&amp;IF(INT(MOD(U71/60,60))&gt;0,INT(MOD(U71/60,60))&amp;"m","")
&amp;IF(INT(MOD(U71,60))&gt;0,INT(MOD(U71,60))&amp;"s","")</f>
        <v>1h59m57s</v>
      </c>
      <c r="W71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</v>
      </c>
      <c r="X71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</v>
      </c>
      <c r="Y71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</v>
      </c>
      <c r="Z71" t="str">
        <f t="shared" si="228"/>
        <v>"70":30</v>
      </c>
      <c r="AA71" t="str">
        <f t="shared" si="229"/>
        <v>"70":18</v>
      </c>
      <c r="AB71" t="str">
        <f t="shared" ca="1" si="230"/>
        <v>"70":65613000</v>
      </c>
    </row>
    <row r="72" spans="1:28" x14ac:dyDescent="0.3">
      <c r="A72">
        <v>71</v>
      </c>
      <c r="B72">
        <f ca="1">OFFSET(B72,-1,0)-0*60*60</f>
        <v>1846800</v>
      </c>
      <c r="C72" t="str">
        <f t="shared" ca="1" si="231"/>
        <v>21d9h</v>
      </c>
      <c r="D72">
        <f t="shared" ca="1" si="242"/>
        <v>67459800</v>
      </c>
      <c r="E72" t="str">
        <f t="shared" ca="1" si="243"/>
        <v>780d18h50m</v>
      </c>
      <c r="F72">
        <v>432000</v>
      </c>
      <c r="G72" t="str">
        <f t="shared" ref="G72" si="260">IF(F72/60/60&gt;=1,INT(F72/60/60)&amp;"h","")
&amp;IF(INT(MOD(F72/60,60))&gt;0,INT(MOD(F72/60,60))&amp;"m","")
&amp;IF(INT(MOD(F72,60))&gt;0,INT(MOD(F72,60))&amp;"s","")</f>
        <v>120h</v>
      </c>
      <c r="H72">
        <v>30</v>
      </c>
      <c r="I72">
        <v>405</v>
      </c>
      <c r="J72">
        <f t="shared" si="233"/>
        <v>0.49483865960020695</v>
      </c>
      <c r="K72">
        <f t="shared" si="256"/>
        <v>42754</v>
      </c>
      <c r="L72" t="str">
        <f t="shared" si="42"/>
        <v>11h52m34s</v>
      </c>
      <c r="M72">
        <v>18</v>
      </c>
      <c r="N72">
        <f t="shared" si="245"/>
        <v>1.2370966490005175</v>
      </c>
      <c r="O72">
        <f t="shared" si="234"/>
        <v>106885</v>
      </c>
      <c r="P72" t="str">
        <f t="shared" ref="P72:S72" si="261">IF(O72/60/60&gt;=1,INT(O72/60/60)&amp;"h","")
&amp;IF(INT(MOD(O72/60,60))&gt;0,INT(MOD(O72/60,60))&amp;"m","")
&amp;IF(INT(MOD(O72,60))&gt;0,INT(MOD(O72,60))&amp;"s","")</f>
        <v>29h41m25s</v>
      </c>
      <c r="Q72">
        <f t="shared" si="247"/>
        <v>1.2370966490005175</v>
      </c>
      <c r="R72">
        <f t="shared" si="236"/>
        <v>106885</v>
      </c>
      <c r="S72" t="str">
        <f t="shared" si="261"/>
        <v>29h41m25s</v>
      </c>
      <c r="T72">
        <f t="shared" si="258"/>
        <v>1.9793546384008278</v>
      </c>
      <c r="U72">
        <f t="shared" si="237"/>
        <v>7125</v>
      </c>
      <c r="V72" t="str">
        <f t="shared" ref="V72" si="262">IF(U72/60/60&gt;=1,INT(U72/60/60)&amp;"h","")
&amp;IF(INT(MOD(U72/60,60))&gt;0,INT(MOD(U72/60,60))&amp;"m","")
&amp;IF(INT(MOD(U72,60))&gt;0,INT(MOD(U72,60))&amp;"s","")</f>
        <v>1h58m45s</v>
      </c>
      <c r="W72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</v>
      </c>
      <c r="X72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</v>
      </c>
      <c r="Y72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</v>
      </c>
      <c r="Z72" t="str">
        <f t="shared" si="228"/>
        <v>"71":30</v>
      </c>
      <c r="AA72" t="str">
        <f t="shared" si="229"/>
        <v>"71":18</v>
      </c>
      <c r="AB72" t="str">
        <f t="shared" ca="1" si="230"/>
        <v>"71":67459800</v>
      </c>
    </row>
    <row r="73" spans="1:28" x14ac:dyDescent="0.3">
      <c r="A73">
        <v>72</v>
      </c>
      <c r="B73">
        <f t="shared" ref="B73:B101" ca="1" si="263">OFFSET(B73,-1,0)+0*60*60</f>
        <v>1846800</v>
      </c>
      <c r="C73" t="str">
        <f t="shared" ca="1" si="231"/>
        <v>21d9h</v>
      </c>
      <c r="D73">
        <f t="shared" ca="1" si="242"/>
        <v>69306600</v>
      </c>
      <c r="E73" t="str">
        <f t="shared" ca="1" si="243"/>
        <v>802d3h50m</v>
      </c>
      <c r="F73">
        <v>432000</v>
      </c>
      <c r="G73" t="str">
        <f t="shared" ref="G73" si="264">IF(F73/60/60&gt;=1,INT(F73/60/60)&amp;"h","")
&amp;IF(INT(MOD(F73/60,60))&gt;0,INT(MOD(F73/60,60))&amp;"m","")
&amp;IF(INT(MOD(F73,60))&gt;0,INT(MOD(F73,60))&amp;"s","")</f>
        <v>120h</v>
      </c>
      <c r="H73">
        <v>30</v>
      </c>
      <c r="I73">
        <v>409</v>
      </c>
      <c r="J73">
        <f t="shared" si="233"/>
        <v>0.4898902730042049</v>
      </c>
      <c r="K73">
        <f t="shared" si="256"/>
        <v>42326</v>
      </c>
      <c r="L73" t="str">
        <f t="shared" si="42"/>
        <v>11h45m26s</v>
      </c>
      <c r="M73">
        <v>18</v>
      </c>
      <c r="N73">
        <f t="shared" si="245"/>
        <v>1.2247256825105124</v>
      </c>
      <c r="O73">
        <f t="shared" si="234"/>
        <v>105816</v>
      </c>
      <c r="P73" t="str">
        <f t="shared" ref="P73:S73" si="265">IF(O73/60/60&gt;=1,INT(O73/60/60)&amp;"h","")
&amp;IF(INT(MOD(O73/60,60))&gt;0,INT(MOD(O73/60,60))&amp;"m","")
&amp;IF(INT(MOD(O73,60))&gt;0,INT(MOD(O73,60))&amp;"s","")</f>
        <v>29h23m36s</v>
      </c>
      <c r="Q73">
        <f t="shared" si="247"/>
        <v>1.2247256825105124</v>
      </c>
      <c r="R73">
        <f t="shared" si="236"/>
        <v>105816</v>
      </c>
      <c r="S73" t="str">
        <f t="shared" si="265"/>
        <v>29h23m36s</v>
      </c>
      <c r="T73">
        <f t="shared" si="258"/>
        <v>1.9595610920168196</v>
      </c>
      <c r="U73">
        <f t="shared" si="237"/>
        <v>7054</v>
      </c>
      <c r="V73" t="str">
        <f t="shared" ref="V73" si="266">IF(U73/60/60&gt;=1,INT(U73/60/60)&amp;"h","")
&amp;IF(INT(MOD(U73/60,60))&gt;0,INT(MOD(U73/60,60))&amp;"m","")
&amp;IF(INT(MOD(U73,60))&gt;0,INT(MOD(U73,60))&amp;"s","")</f>
        <v>1h57m34s</v>
      </c>
      <c r="W73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</v>
      </c>
      <c r="X73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</v>
      </c>
      <c r="Y73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</v>
      </c>
      <c r="Z73" t="str">
        <f t="shared" si="228"/>
        <v>"72":30</v>
      </c>
      <c r="AA73" t="str">
        <f t="shared" si="229"/>
        <v>"72":18</v>
      </c>
      <c r="AB73" t="str">
        <f t="shared" ca="1" si="230"/>
        <v>"72":69306600</v>
      </c>
    </row>
    <row r="74" spans="1:28" x14ac:dyDescent="0.3">
      <c r="A74">
        <v>73</v>
      </c>
      <c r="B74">
        <f t="shared" ca="1" si="263"/>
        <v>1846800</v>
      </c>
      <c r="C74" t="str">
        <f t="shared" ca="1" si="231"/>
        <v>21d9h</v>
      </c>
      <c r="D74">
        <f t="shared" ca="1" si="242"/>
        <v>71153400</v>
      </c>
      <c r="E74" t="str">
        <f t="shared" ca="1" si="243"/>
        <v>823d12h50m</v>
      </c>
      <c r="F74">
        <v>432000</v>
      </c>
      <c r="G74" t="str">
        <f t="shared" ref="G74" si="267">IF(F74/60/60&gt;=1,INT(F74/60/60)&amp;"h","")
&amp;IF(INT(MOD(F74/60,60))&gt;0,INT(MOD(F74/60,60))&amp;"m","")
&amp;IF(INT(MOD(F74,60))&gt;0,INT(MOD(F74,60))&amp;"s","")</f>
        <v>120h</v>
      </c>
      <c r="H74">
        <v>30</v>
      </c>
      <c r="I74">
        <v>413</v>
      </c>
      <c r="J74">
        <f t="shared" si="233"/>
        <v>0.48499137027416284</v>
      </c>
      <c r="K74">
        <f t="shared" si="256"/>
        <v>41903</v>
      </c>
      <c r="L74" t="str">
        <f t="shared" ref="L74:L100" si="268">IF(K74/60/60&gt;=1,INT(K74/60/60)&amp;"h","")
&amp;IF(INT(MOD(K74/60,60))&gt;0,INT(MOD(K74/60,60))&amp;"m","")
&amp;IF(INT(MOD(K74,60))&gt;0,INT(MOD(K74,60))&amp;"s","")</f>
        <v>11h38m23s</v>
      </c>
      <c r="M74">
        <v>18</v>
      </c>
      <c r="N74">
        <f t="shared" si="245"/>
        <v>1.2124784256854073</v>
      </c>
      <c r="O74">
        <f t="shared" si="234"/>
        <v>104758</v>
      </c>
      <c r="P74" t="str">
        <f t="shared" ref="P74:S74" si="269">IF(O74/60/60&gt;=1,INT(O74/60/60)&amp;"h","")
&amp;IF(INT(MOD(O74/60,60))&gt;0,INT(MOD(O74/60,60))&amp;"m","")
&amp;IF(INT(MOD(O74,60))&gt;0,INT(MOD(O74,60))&amp;"s","")</f>
        <v>29h5m58s</v>
      </c>
      <c r="Q74">
        <f t="shared" si="247"/>
        <v>1.2124784256854073</v>
      </c>
      <c r="R74">
        <f t="shared" si="236"/>
        <v>104758</v>
      </c>
      <c r="S74" t="str">
        <f t="shared" si="269"/>
        <v>29h5m58s</v>
      </c>
      <c r="T74">
        <f t="shared" si="258"/>
        <v>1.9399654810966513</v>
      </c>
      <c r="U74">
        <f t="shared" si="237"/>
        <v>6983</v>
      </c>
      <c r="V74" t="str">
        <f t="shared" ref="V74" si="270">IF(U74/60/60&gt;=1,INT(U74/60/60)&amp;"h","")
&amp;IF(INT(MOD(U74/60,60))&gt;0,INT(MOD(U74/60,60))&amp;"m","")
&amp;IF(INT(MOD(U74,60))&gt;0,INT(MOD(U74,60))&amp;"s","")</f>
        <v>1h56m23s</v>
      </c>
      <c r="W74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</v>
      </c>
      <c r="X74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</v>
      </c>
      <c r="Y74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</v>
      </c>
      <c r="Z74" t="str">
        <f t="shared" si="228"/>
        <v>"73":30</v>
      </c>
      <c r="AA74" t="str">
        <f t="shared" si="229"/>
        <v>"73":18</v>
      </c>
      <c r="AB74" t="str">
        <f t="shared" ca="1" si="230"/>
        <v>"73":71153400</v>
      </c>
    </row>
    <row r="75" spans="1:28" x14ac:dyDescent="0.3">
      <c r="A75">
        <v>74</v>
      </c>
      <c r="B75">
        <f t="shared" ca="1" si="263"/>
        <v>1846800</v>
      </c>
      <c r="C75" t="str">
        <f t="shared" ca="1" si="231"/>
        <v>21d9h</v>
      </c>
      <c r="D75">
        <f t="shared" ca="1" si="242"/>
        <v>73000200</v>
      </c>
      <c r="E75" t="str">
        <f t="shared" ca="1" si="243"/>
        <v>844d21h50m</v>
      </c>
      <c r="F75">
        <v>432000</v>
      </c>
      <c r="G75" t="str">
        <f t="shared" ref="G75" si="271">IF(F75/60/60&gt;=1,INT(F75/60/60)&amp;"h","")
&amp;IF(INT(MOD(F75/60,60))&gt;0,INT(MOD(F75/60,60))&amp;"m","")
&amp;IF(INT(MOD(F75,60))&gt;0,INT(MOD(F75,60))&amp;"s","")</f>
        <v>120h</v>
      </c>
      <c r="H75">
        <v>30</v>
      </c>
      <c r="I75">
        <v>417</v>
      </c>
      <c r="J75">
        <f t="shared" si="233"/>
        <v>0.48014145657142121</v>
      </c>
      <c r="K75">
        <f t="shared" si="256"/>
        <v>41484</v>
      </c>
      <c r="L75" t="str">
        <f t="shared" si="268"/>
        <v>11h31m24s</v>
      </c>
      <c r="M75">
        <v>18</v>
      </c>
      <c r="N75">
        <f t="shared" si="245"/>
        <v>1.2003536414285532</v>
      </c>
      <c r="O75">
        <f t="shared" si="234"/>
        <v>103710</v>
      </c>
      <c r="P75" t="str">
        <f t="shared" ref="P75:S75" si="272">IF(O75/60/60&gt;=1,INT(O75/60/60)&amp;"h","")
&amp;IF(INT(MOD(O75/60,60))&gt;0,INT(MOD(O75/60,60))&amp;"m","")
&amp;IF(INT(MOD(O75,60))&gt;0,INT(MOD(O75,60))&amp;"s","")</f>
        <v>28h48m30s</v>
      </c>
      <c r="Q75">
        <f t="shared" si="247"/>
        <v>1.2003536414285532</v>
      </c>
      <c r="R75">
        <f t="shared" si="236"/>
        <v>103710</v>
      </c>
      <c r="S75" t="str">
        <f t="shared" si="272"/>
        <v>28h48m30s</v>
      </c>
      <c r="T75">
        <f t="shared" si="258"/>
        <v>1.9205658262856848</v>
      </c>
      <c r="U75">
        <f t="shared" si="237"/>
        <v>6914</v>
      </c>
      <c r="V75" t="str">
        <f t="shared" ref="V75" si="273">IF(U75/60/60&gt;=1,INT(U75/60/60)&amp;"h","")
&amp;IF(INT(MOD(U75/60,60))&gt;0,INT(MOD(U75/60,60))&amp;"m","")
&amp;IF(INT(MOD(U75,60))&gt;0,INT(MOD(U75,60))&amp;"s","")</f>
        <v>1h55m14s</v>
      </c>
      <c r="W75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</v>
      </c>
      <c r="X75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</v>
      </c>
      <c r="Y75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</v>
      </c>
      <c r="Z75" t="str">
        <f t="shared" si="228"/>
        <v>"74":30</v>
      </c>
      <c r="AA75" t="str">
        <f t="shared" si="229"/>
        <v>"74":18</v>
      </c>
      <c r="AB75" t="str">
        <f t="shared" ca="1" si="230"/>
        <v>"74":73000200</v>
      </c>
    </row>
    <row r="76" spans="1:28" x14ac:dyDescent="0.3">
      <c r="A76">
        <v>75</v>
      </c>
      <c r="B76">
        <f t="shared" ca="1" si="263"/>
        <v>1846800</v>
      </c>
      <c r="C76" t="str">
        <f t="shared" ca="1" si="231"/>
        <v>21d9h</v>
      </c>
      <c r="D76">
        <f t="shared" ca="1" si="242"/>
        <v>74847000</v>
      </c>
      <c r="E76" t="str">
        <f t="shared" ca="1" si="243"/>
        <v>866d6h50m</v>
      </c>
      <c r="F76">
        <v>432000</v>
      </c>
      <c r="G76" t="str">
        <f t="shared" ref="G76" si="274">IF(F76/60/60&gt;=1,INT(F76/60/60)&amp;"h","")
&amp;IF(INT(MOD(F76/60,60))&gt;0,INT(MOD(F76/60,60))&amp;"m","")
&amp;IF(INT(MOD(F76,60))&gt;0,INT(MOD(F76,60))&amp;"s","")</f>
        <v>120h</v>
      </c>
      <c r="H76">
        <v>30</v>
      </c>
      <c r="I76">
        <v>421</v>
      </c>
      <c r="J76">
        <f t="shared" si="233"/>
        <v>0.47534004200570701</v>
      </c>
      <c r="K76">
        <f t="shared" si="256"/>
        <v>41069</v>
      </c>
      <c r="L76" t="str">
        <f t="shared" si="268"/>
        <v>11h24m29s</v>
      </c>
      <c r="M76">
        <v>18</v>
      </c>
      <c r="N76">
        <f t="shared" si="245"/>
        <v>1.1883501050142675</v>
      </c>
      <c r="O76">
        <f t="shared" si="234"/>
        <v>102673</v>
      </c>
      <c r="P76" t="str">
        <f t="shared" ref="P76:S76" si="275">IF(O76/60/60&gt;=1,INT(O76/60/60)&amp;"h","")
&amp;IF(INT(MOD(O76/60,60))&gt;0,INT(MOD(O76/60,60))&amp;"m","")
&amp;IF(INT(MOD(O76,60))&gt;0,INT(MOD(O76,60))&amp;"s","")</f>
        <v>28h31m13s</v>
      </c>
      <c r="Q76">
        <f t="shared" si="247"/>
        <v>1.1883501050142675</v>
      </c>
      <c r="R76">
        <f t="shared" si="236"/>
        <v>102673</v>
      </c>
      <c r="S76" t="str">
        <f t="shared" si="275"/>
        <v>28h31m13s</v>
      </c>
      <c r="T76">
        <f t="shared" si="258"/>
        <v>1.901360168022828</v>
      </c>
      <c r="U76">
        <f t="shared" si="237"/>
        <v>6844</v>
      </c>
      <c r="V76" t="str">
        <f t="shared" ref="V76" si="276">IF(U76/60/60&gt;=1,INT(U76/60/60)&amp;"h","")
&amp;IF(INT(MOD(U76/60,60))&gt;0,INT(MOD(U76/60,60))&amp;"m","")
&amp;IF(INT(MOD(U76,60))&gt;0,INT(MOD(U76,60))&amp;"s","")</f>
        <v>1h54m4s</v>
      </c>
      <c r="W76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</v>
      </c>
      <c r="X76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</v>
      </c>
      <c r="Y76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</v>
      </c>
      <c r="Z76" t="str">
        <f t="shared" si="228"/>
        <v>"75":30</v>
      </c>
      <c r="AA76" t="str">
        <f t="shared" si="229"/>
        <v>"75":18</v>
      </c>
      <c r="AB76" t="str">
        <f t="shared" ca="1" si="230"/>
        <v>"75":74847000</v>
      </c>
    </row>
    <row r="77" spans="1:28" x14ac:dyDescent="0.3">
      <c r="A77">
        <v>76</v>
      </c>
      <c r="B77">
        <f t="shared" ca="1" si="263"/>
        <v>1846800</v>
      </c>
      <c r="C77" t="str">
        <f t="shared" ca="1" si="231"/>
        <v>21d9h</v>
      </c>
      <c r="D77">
        <f t="shared" ca="1" si="242"/>
        <v>76693800</v>
      </c>
      <c r="E77" t="str">
        <f t="shared" ca="1" si="243"/>
        <v>887d15h50m</v>
      </c>
      <c r="F77">
        <v>432000</v>
      </c>
      <c r="G77" t="str">
        <f t="shared" ref="G77" si="277">IF(F77/60/60&gt;=1,INT(F77/60/60)&amp;"h","")
&amp;IF(INT(MOD(F77/60,60))&gt;0,INT(MOD(F77/60,60))&amp;"m","")
&amp;IF(INT(MOD(F77,60))&gt;0,INT(MOD(F77,60))&amp;"s","")</f>
        <v>120h</v>
      </c>
      <c r="H77">
        <v>30</v>
      </c>
      <c r="I77">
        <v>425</v>
      </c>
      <c r="J77">
        <f t="shared" si="233"/>
        <v>0.47058664158564995</v>
      </c>
      <c r="K77">
        <f t="shared" si="256"/>
        <v>40658</v>
      </c>
      <c r="L77" t="str">
        <f t="shared" si="268"/>
        <v>11h17m38s</v>
      </c>
      <c r="M77">
        <v>18</v>
      </c>
      <c r="N77">
        <f t="shared" si="245"/>
        <v>1.1764666039641249</v>
      </c>
      <c r="O77">
        <f t="shared" si="234"/>
        <v>101646</v>
      </c>
      <c r="P77" t="str">
        <f t="shared" ref="P77:S77" si="278">IF(O77/60/60&gt;=1,INT(O77/60/60)&amp;"h","")
&amp;IF(INT(MOD(O77/60,60))&gt;0,INT(MOD(O77/60,60))&amp;"m","")
&amp;IF(INT(MOD(O77,60))&gt;0,INT(MOD(O77,60))&amp;"s","")</f>
        <v>28h14m6s</v>
      </c>
      <c r="Q77">
        <f t="shared" si="247"/>
        <v>1.1764666039641249</v>
      </c>
      <c r="R77">
        <f t="shared" si="236"/>
        <v>101646</v>
      </c>
      <c r="S77" t="str">
        <f t="shared" si="278"/>
        <v>28h14m6s</v>
      </c>
      <c r="T77">
        <f t="shared" si="258"/>
        <v>1.8823465663425998</v>
      </c>
      <c r="U77">
        <f t="shared" si="237"/>
        <v>6776</v>
      </c>
      <c r="V77" t="str">
        <f t="shared" ref="V77" si="279">IF(U77/60/60&gt;=1,INT(U77/60/60)&amp;"h","")
&amp;IF(INT(MOD(U77/60,60))&gt;0,INT(MOD(U77/60,60))&amp;"m","")
&amp;IF(INT(MOD(U77,60))&gt;0,INT(MOD(U77,60))&amp;"s","")</f>
        <v>1h52m56s</v>
      </c>
      <c r="W77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</v>
      </c>
      <c r="X77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</v>
      </c>
      <c r="Y77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</v>
      </c>
      <c r="Z77" t="str">
        <f t="shared" si="228"/>
        <v>"76":30</v>
      </c>
      <c r="AA77" t="str">
        <f t="shared" si="229"/>
        <v>"76":18</v>
      </c>
      <c r="AB77" t="str">
        <f t="shared" ca="1" si="230"/>
        <v>"76":76693800</v>
      </c>
    </row>
    <row r="78" spans="1:28" x14ac:dyDescent="0.3">
      <c r="A78">
        <v>77</v>
      </c>
      <c r="B78">
        <f t="shared" ca="1" si="263"/>
        <v>1846800</v>
      </c>
      <c r="C78" t="str">
        <f t="shared" ca="1" si="231"/>
        <v>21d9h</v>
      </c>
      <c r="D78">
        <f t="shared" ca="1" si="242"/>
        <v>78540600</v>
      </c>
      <c r="E78" t="str">
        <f t="shared" ca="1" si="243"/>
        <v>909d50m</v>
      </c>
      <c r="F78">
        <v>432000</v>
      </c>
      <c r="G78" t="str">
        <f t="shared" ref="G78" si="280">IF(F78/60/60&gt;=1,INT(F78/60/60)&amp;"h","")
&amp;IF(INT(MOD(F78/60,60))&gt;0,INT(MOD(F78/60,60))&amp;"m","")
&amp;IF(INT(MOD(F78,60))&gt;0,INT(MOD(F78,60))&amp;"s","")</f>
        <v>120h</v>
      </c>
      <c r="H78">
        <v>30</v>
      </c>
      <c r="I78">
        <v>429</v>
      </c>
      <c r="J78">
        <f t="shared" si="233"/>
        <v>0.46588077516979343</v>
      </c>
      <c r="K78">
        <f t="shared" si="256"/>
        <v>40252</v>
      </c>
      <c r="L78" t="str">
        <f t="shared" si="268"/>
        <v>11h10m52s</v>
      </c>
      <c r="M78">
        <v>18</v>
      </c>
      <c r="N78">
        <f t="shared" si="245"/>
        <v>1.1647019379244836</v>
      </c>
      <c r="O78">
        <f t="shared" si="234"/>
        <v>100630</v>
      </c>
      <c r="P78" t="str">
        <f t="shared" ref="P78:S78" si="281">IF(O78/60/60&gt;=1,INT(O78/60/60)&amp;"h","")
&amp;IF(INT(MOD(O78/60,60))&gt;0,INT(MOD(O78/60,60))&amp;"m","")
&amp;IF(INT(MOD(O78,60))&gt;0,INT(MOD(O78,60))&amp;"s","")</f>
        <v>27h57m10s</v>
      </c>
      <c r="Q78">
        <f t="shared" si="247"/>
        <v>1.1647019379244836</v>
      </c>
      <c r="R78">
        <f t="shared" si="236"/>
        <v>100630</v>
      </c>
      <c r="S78" t="str">
        <f t="shared" si="281"/>
        <v>27h57m10s</v>
      </c>
      <c r="T78">
        <f t="shared" si="258"/>
        <v>1.8635231006791737</v>
      </c>
      <c r="U78">
        <f t="shared" si="237"/>
        <v>6708</v>
      </c>
      <c r="V78" t="str">
        <f t="shared" ref="V78" si="282">IF(U78/60/60&gt;=1,INT(U78/60/60)&amp;"h","")
&amp;IF(INT(MOD(U78/60,60))&gt;0,INT(MOD(U78/60,60))&amp;"m","")
&amp;IF(INT(MOD(U78,60))&gt;0,INT(MOD(U78,60))&amp;"s","")</f>
        <v>1h51m48s</v>
      </c>
      <c r="W78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</v>
      </c>
      <c r="X78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</v>
      </c>
      <c r="Y78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</v>
      </c>
      <c r="Z78" t="str">
        <f t="shared" si="228"/>
        <v>"77":30</v>
      </c>
      <c r="AA78" t="str">
        <f t="shared" si="229"/>
        <v>"77":18</v>
      </c>
      <c r="AB78" t="str">
        <f t="shared" ca="1" si="230"/>
        <v>"77":78540600</v>
      </c>
    </row>
    <row r="79" spans="1:28" x14ac:dyDescent="0.3">
      <c r="A79">
        <v>78</v>
      </c>
      <c r="B79">
        <f t="shared" ca="1" si="263"/>
        <v>1846800</v>
      </c>
      <c r="C79" t="str">
        <f t="shared" ca="1" si="231"/>
        <v>21d9h</v>
      </c>
      <c r="D79">
        <f t="shared" ca="1" si="242"/>
        <v>80387400</v>
      </c>
      <c r="E79" t="str">
        <f t="shared" ca="1" si="243"/>
        <v>930d9h50m</v>
      </c>
      <c r="F79">
        <v>432000</v>
      </c>
      <c r="G79" t="str">
        <f t="shared" ref="G79" si="283">IF(F79/60/60&gt;=1,INT(F79/60/60)&amp;"h","")
&amp;IF(INT(MOD(F79/60,60))&gt;0,INT(MOD(F79/60,60))&amp;"m","")
&amp;IF(INT(MOD(F79,60))&gt;0,INT(MOD(F79,60))&amp;"s","")</f>
        <v>120h</v>
      </c>
      <c r="H79">
        <v>30</v>
      </c>
      <c r="I79">
        <v>433</v>
      </c>
      <c r="J79">
        <f t="shared" si="233"/>
        <v>0.46122196741809551</v>
      </c>
      <c r="K79">
        <f t="shared" si="256"/>
        <v>39849</v>
      </c>
      <c r="L79" t="str">
        <f t="shared" si="268"/>
        <v>11h4m9s</v>
      </c>
      <c r="M79">
        <v>18</v>
      </c>
      <c r="N79">
        <f t="shared" si="245"/>
        <v>1.1530549185452388</v>
      </c>
      <c r="O79">
        <f t="shared" si="234"/>
        <v>99623</v>
      </c>
      <c r="P79" t="str">
        <f t="shared" ref="P79:S79" si="284">IF(O79/60/60&gt;=1,INT(O79/60/60)&amp;"h","")
&amp;IF(INT(MOD(O79/60,60))&gt;0,INT(MOD(O79/60,60))&amp;"m","")
&amp;IF(INT(MOD(O79,60))&gt;0,INT(MOD(O79,60))&amp;"s","")</f>
        <v>27h40m23s</v>
      </c>
      <c r="Q79">
        <f t="shared" si="247"/>
        <v>1.1530549185452388</v>
      </c>
      <c r="R79">
        <f t="shared" si="236"/>
        <v>99623</v>
      </c>
      <c r="S79" t="str">
        <f t="shared" si="284"/>
        <v>27h40m23s</v>
      </c>
      <c r="T79">
        <f t="shared" si="258"/>
        <v>1.8448878696723821</v>
      </c>
      <c r="U79">
        <f t="shared" si="237"/>
        <v>6641</v>
      </c>
      <c r="V79" t="str">
        <f t="shared" ref="V79" si="285">IF(U79/60/60&gt;=1,INT(U79/60/60)&amp;"h","")
&amp;IF(INT(MOD(U79/60,60))&gt;0,INT(MOD(U79/60,60))&amp;"m","")
&amp;IF(INT(MOD(U79,60))&gt;0,INT(MOD(U79,60))&amp;"s","")</f>
        <v>1h50m41s</v>
      </c>
      <c r="W79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</v>
      </c>
      <c r="X79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</v>
      </c>
      <c r="Y79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</v>
      </c>
      <c r="Z79" t="str">
        <f t="shared" si="228"/>
        <v>"78":30</v>
      </c>
      <c r="AA79" t="str">
        <f t="shared" si="229"/>
        <v>"78":18</v>
      </c>
      <c r="AB79" t="str">
        <f t="shared" ca="1" si="230"/>
        <v>"78":80387400</v>
      </c>
    </row>
    <row r="80" spans="1:28" x14ac:dyDescent="0.3">
      <c r="A80">
        <v>79</v>
      </c>
      <c r="B80">
        <f t="shared" ca="1" si="263"/>
        <v>1846800</v>
      </c>
      <c r="C80" t="str">
        <f t="shared" ca="1" si="231"/>
        <v>21d9h</v>
      </c>
      <c r="D80">
        <f t="shared" ca="1" si="242"/>
        <v>82234200</v>
      </c>
      <c r="E80" t="str">
        <f t="shared" ca="1" si="243"/>
        <v>951d18h50m</v>
      </c>
      <c r="F80">
        <v>432000</v>
      </c>
      <c r="G80" t="str">
        <f t="shared" ref="G80" si="286">IF(F80/60/60&gt;=1,INT(F80/60/60)&amp;"h","")
&amp;IF(INT(MOD(F80/60,60))&gt;0,INT(MOD(F80/60,60))&amp;"m","")
&amp;IF(INT(MOD(F80,60))&gt;0,INT(MOD(F80,60))&amp;"s","")</f>
        <v>120h</v>
      </c>
      <c r="H80">
        <v>30</v>
      </c>
      <c r="I80">
        <v>437</v>
      </c>
      <c r="J80">
        <f t="shared" si="233"/>
        <v>0.45660974774391455</v>
      </c>
      <c r="K80">
        <f t="shared" si="256"/>
        <v>39451</v>
      </c>
      <c r="L80" t="str">
        <f t="shared" si="268"/>
        <v>10h57m31s</v>
      </c>
      <c r="M80">
        <v>18</v>
      </c>
      <c r="N80">
        <f t="shared" si="245"/>
        <v>1.1415243693597863</v>
      </c>
      <c r="O80">
        <f t="shared" si="234"/>
        <v>98627</v>
      </c>
      <c r="P80" t="str">
        <f t="shared" ref="P80:S80" si="287">IF(O80/60/60&gt;=1,INT(O80/60/60)&amp;"h","")
&amp;IF(INT(MOD(O80/60,60))&gt;0,INT(MOD(O80/60,60))&amp;"m","")
&amp;IF(INT(MOD(O80,60))&gt;0,INT(MOD(O80,60))&amp;"s","")</f>
        <v>27h23m47s</v>
      </c>
      <c r="Q80">
        <f t="shared" si="247"/>
        <v>1.1415243693597863</v>
      </c>
      <c r="R80">
        <f t="shared" si="236"/>
        <v>98627</v>
      </c>
      <c r="S80" t="str">
        <f t="shared" si="287"/>
        <v>27h23m47s</v>
      </c>
      <c r="T80">
        <f t="shared" si="258"/>
        <v>1.8264389909756582</v>
      </c>
      <c r="U80">
        <f t="shared" si="237"/>
        <v>6575</v>
      </c>
      <c r="V80" t="str">
        <f t="shared" ref="V80" si="288">IF(U80/60/60&gt;=1,INT(U80/60/60)&amp;"h","")
&amp;IF(INT(MOD(U80/60,60))&gt;0,INT(MOD(U80/60,60))&amp;"m","")
&amp;IF(INT(MOD(U80,60))&gt;0,INT(MOD(U80,60))&amp;"s","")</f>
        <v>1h49m35s</v>
      </c>
      <c r="W80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</v>
      </c>
      <c r="X80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</v>
      </c>
      <c r="Y80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</v>
      </c>
      <c r="Z80" t="str">
        <f t="shared" si="228"/>
        <v>"79":30</v>
      </c>
      <c r="AA80" t="str">
        <f t="shared" si="229"/>
        <v>"79":18</v>
      </c>
      <c r="AB80" t="str">
        <f t="shared" ca="1" si="230"/>
        <v>"79":82234200</v>
      </c>
    </row>
    <row r="81" spans="1:28" x14ac:dyDescent="0.3">
      <c r="A81">
        <v>80</v>
      </c>
      <c r="B81">
        <f t="shared" ca="1" si="263"/>
        <v>1846800</v>
      </c>
      <c r="C81" t="str">
        <f t="shared" ca="1" si="231"/>
        <v>21d9h</v>
      </c>
      <c r="D81">
        <f t="shared" ca="1" si="242"/>
        <v>84081000</v>
      </c>
      <c r="E81" t="str">
        <f t="shared" ca="1" si="243"/>
        <v>973d3h50m</v>
      </c>
      <c r="F81">
        <v>518400</v>
      </c>
      <c r="G81" t="str">
        <f t="shared" ref="G81" si="289">IF(F81/60/60&gt;=1,INT(F81/60/60)&amp;"h","")
&amp;IF(INT(MOD(F81/60,60))&gt;0,INT(MOD(F81/60,60))&amp;"m","")
&amp;IF(INT(MOD(F81,60))&gt;0,INT(MOD(F81,60))&amp;"s","")</f>
        <v>144h</v>
      </c>
      <c r="H81">
        <v>30</v>
      </c>
      <c r="I81">
        <v>441</v>
      </c>
      <c r="J81">
        <f t="shared" si="233"/>
        <v>0.45204365026647542</v>
      </c>
      <c r="K81">
        <f t="shared" si="256"/>
        <v>39056</v>
      </c>
      <c r="L81" t="str">
        <f t="shared" si="268"/>
        <v>10h50m56s</v>
      </c>
      <c r="M81">
        <v>17</v>
      </c>
      <c r="N81">
        <f t="shared" si="245"/>
        <v>1.1301091256661884</v>
      </c>
      <c r="O81">
        <f t="shared" si="234"/>
        <v>97641</v>
      </c>
      <c r="P81" t="str">
        <f t="shared" ref="P81:S81" si="290">IF(O81/60/60&gt;=1,INT(O81/60/60)&amp;"h","")
&amp;IF(INT(MOD(O81/60,60))&gt;0,INT(MOD(O81/60,60))&amp;"m","")
&amp;IF(INT(MOD(O81,60))&gt;0,INT(MOD(O81,60))&amp;"s","")</f>
        <v>27h7m21s</v>
      </c>
      <c r="Q81">
        <f t="shared" si="247"/>
        <v>1.1301091256661884</v>
      </c>
      <c r="R81">
        <f t="shared" si="236"/>
        <v>97641</v>
      </c>
      <c r="S81" t="str">
        <f t="shared" si="290"/>
        <v>27h7m21s</v>
      </c>
      <c r="T81">
        <f t="shared" si="258"/>
        <v>1.8081746010659017</v>
      </c>
      <c r="U81">
        <f t="shared" si="237"/>
        <v>6509</v>
      </c>
      <c r="V81" t="str">
        <f t="shared" ref="V81" si="291">IF(U81/60/60&gt;=1,INT(U81/60/60)&amp;"h","")
&amp;IF(INT(MOD(U81/60,60))&gt;0,INT(MOD(U81/60,60))&amp;"m","")
&amp;IF(INT(MOD(U81,60))&gt;0,INT(MOD(U81,60))&amp;"s","")</f>
        <v>1h48m29s</v>
      </c>
      <c r="W81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</v>
      </c>
      <c r="X81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</v>
      </c>
      <c r="Y81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</v>
      </c>
      <c r="Z81" t="str">
        <f t="shared" si="228"/>
        <v>"80":30</v>
      </c>
      <c r="AA81" t="str">
        <f t="shared" si="229"/>
        <v>"80":17</v>
      </c>
      <c r="AB81" t="str">
        <f t="shared" ca="1" si="230"/>
        <v>"80":84081000</v>
      </c>
    </row>
    <row r="82" spans="1:28" x14ac:dyDescent="0.3">
      <c r="A82">
        <v>81</v>
      </c>
      <c r="B82">
        <f t="shared" ca="1" si="263"/>
        <v>1846800</v>
      </c>
      <c r="C82" t="str">
        <f t="shared" ca="1" si="231"/>
        <v>21d9h</v>
      </c>
      <c r="D82">
        <f t="shared" ca="1" si="242"/>
        <v>85927800</v>
      </c>
      <c r="E82" t="str">
        <f t="shared" ca="1" si="243"/>
        <v>994d12h50m</v>
      </c>
      <c r="F82">
        <v>518400</v>
      </c>
      <c r="G82" t="str">
        <f t="shared" ref="G82" si="292">IF(F82/60/60&gt;=1,INT(F82/60/60)&amp;"h","")
&amp;IF(INT(MOD(F82/60,60))&gt;0,INT(MOD(F82/60,60))&amp;"m","")
&amp;IF(INT(MOD(F82,60))&gt;0,INT(MOD(F82,60))&amp;"s","")</f>
        <v>144h</v>
      </c>
      <c r="H82">
        <v>30</v>
      </c>
      <c r="I82">
        <v>445</v>
      </c>
      <c r="J82">
        <f t="shared" si="233"/>
        <v>0.44752321376381066</v>
      </c>
      <c r="K82">
        <f t="shared" si="256"/>
        <v>38666</v>
      </c>
      <c r="L82" t="str">
        <f t="shared" si="268"/>
        <v>10h44m26s</v>
      </c>
      <c r="M82">
        <v>17</v>
      </c>
      <c r="N82">
        <f t="shared" si="245"/>
        <v>1.1188080344095266</v>
      </c>
      <c r="O82">
        <f t="shared" si="234"/>
        <v>96665</v>
      </c>
      <c r="P82" t="str">
        <f t="shared" ref="P82:S82" si="293">IF(O82/60/60&gt;=1,INT(O82/60/60)&amp;"h","")
&amp;IF(INT(MOD(O82/60,60))&gt;0,INT(MOD(O82/60,60))&amp;"m","")
&amp;IF(INT(MOD(O82,60))&gt;0,INT(MOD(O82,60))&amp;"s","")</f>
        <v>26h51m5s</v>
      </c>
      <c r="Q82">
        <f t="shared" si="247"/>
        <v>1.1188080344095266</v>
      </c>
      <c r="R82">
        <f t="shared" si="236"/>
        <v>96665</v>
      </c>
      <c r="S82" t="str">
        <f t="shared" si="293"/>
        <v>26h51m5s</v>
      </c>
      <c r="T82">
        <f t="shared" si="258"/>
        <v>1.7900928550552426</v>
      </c>
      <c r="U82">
        <f t="shared" si="237"/>
        <v>6444</v>
      </c>
      <c r="V82" t="str">
        <f t="shared" ref="V82" si="294">IF(U82/60/60&gt;=1,INT(U82/60/60)&amp;"h","")
&amp;IF(INT(MOD(U82/60,60))&gt;0,INT(MOD(U82/60,60))&amp;"m","")
&amp;IF(INT(MOD(U82,60))&gt;0,INT(MOD(U82,60))&amp;"s","")</f>
        <v>1h47m24s</v>
      </c>
      <c r="W82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</v>
      </c>
      <c r="X82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</v>
      </c>
      <c r="Y82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</v>
      </c>
      <c r="Z82" t="str">
        <f t="shared" si="228"/>
        <v>"81":30</v>
      </c>
      <c r="AA82" t="str">
        <f t="shared" si="229"/>
        <v>"81":17</v>
      </c>
      <c r="AB82" t="str">
        <f t="shared" ca="1" si="230"/>
        <v>"81":85927800</v>
      </c>
    </row>
    <row r="83" spans="1:28" x14ac:dyDescent="0.3">
      <c r="A83">
        <v>82</v>
      </c>
      <c r="B83">
        <f t="shared" ca="1" si="263"/>
        <v>1846800</v>
      </c>
      <c r="C83" t="str">
        <f t="shared" ca="1" si="231"/>
        <v>21d9h</v>
      </c>
      <c r="D83">
        <f t="shared" ca="1" si="242"/>
        <v>87774600</v>
      </c>
      <c r="E83" t="str">
        <f t="shared" ca="1" si="243"/>
        <v>1015d21h50m</v>
      </c>
      <c r="F83">
        <v>518400</v>
      </c>
      <c r="G83" t="str">
        <f t="shared" ref="G83" si="295">IF(F83/60/60&gt;=1,INT(F83/60/60)&amp;"h","")
&amp;IF(INT(MOD(F83/60,60))&gt;0,INT(MOD(F83/60,60))&amp;"m","")
&amp;IF(INT(MOD(F83,60))&gt;0,INT(MOD(F83,60))&amp;"s","")</f>
        <v>144h</v>
      </c>
      <c r="H83">
        <v>30</v>
      </c>
      <c r="I83">
        <v>449</v>
      </c>
      <c r="J83">
        <f t="shared" si="233"/>
        <v>0.44304798162617254</v>
      </c>
      <c r="K83">
        <f t="shared" si="256"/>
        <v>38279</v>
      </c>
      <c r="L83" t="str">
        <f t="shared" si="268"/>
        <v>10h37m59s</v>
      </c>
      <c r="M83">
        <v>17</v>
      </c>
      <c r="N83">
        <f t="shared" si="245"/>
        <v>1.1076199540654312</v>
      </c>
      <c r="O83">
        <f t="shared" si="234"/>
        <v>95698</v>
      </c>
      <c r="P83" t="str">
        <f t="shared" ref="P83:S83" si="296">IF(O83/60/60&gt;=1,INT(O83/60/60)&amp;"h","")
&amp;IF(INT(MOD(O83/60,60))&gt;0,INT(MOD(O83/60,60))&amp;"m","")
&amp;IF(INT(MOD(O83,60))&gt;0,INT(MOD(O83,60))&amp;"s","")</f>
        <v>26h34m58s</v>
      </c>
      <c r="Q83">
        <f t="shared" si="247"/>
        <v>1.1076199540654312</v>
      </c>
      <c r="R83">
        <f t="shared" si="236"/>
        <v>95698</v>
      </c>
      <c r="S83" t="str">
        <f t="shared" si="296"/>
        <v>26h34m58s</v>
      </c>
      <c r="T83">
        <f t="shared" si="258"/>
        <v>1.7721919265046902</v>
      </c>
      <c r="U83">
        <f t="shared" si="237"/>
        <v>6379</v>
      </c>
      <c r="V83" t="str">
        <f t="shared" ref="V83" si="297">IF(U83/60/60&gt;=1,INT(U83/60/60)&amp;"h","")
&amp;IF(INT(MOD(U83/60,60))&gt;0,INT(MOD(U83/60,60))&amp;"m","")
&amp;IF(INT(MOD(U83,60))&gt;0,INT(MOD(U83,60))&amp;"s","")</f>
        <v>1h46m19s</v>
      </c>
      <c r="W83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</v>
      </c>
      <c r="X83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</v>
      </c>
      <c r="Y83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</v>
      </c>
      <c r="Z83" t="str">
        <f t="shared" si="228"/>
        <v>"82":30</v>
      </c>
      <c r="AA83" t="str">
        <f t="shared" si="229"/>
        <v>"82":17</v>
      </c>
      <c r="AB83" t="str">
        <f t="shared" ca="1" si="230"/>
        <v>"82":87774600</v>
      </c>
    </row>
    <row r="84" spans="1:28" x14ac:dyDescent="0.3">
      <c r="A84">
        <v>83</v>
      </c>
      <c r="B84">
        <f t="shared" ca="1" si="263"/>
        <v>1846800</v>
      </c>
      <c r="C84" t="str">
        <f t="shared" ca="1" si="231"/>
        <v>21d9h</v>
      </c>
      <c r="D84">
        <f t="shared" ca="1" si="242"/>
        <v>89621400</v>
      </c>
      <c r="E84" t="str">
        <f t="shared" ca="1" si="243"/>
        <v>1037d6h50m</v>
      </c>
      <c r="F84">
        <v>518400</v>
      </c>
      <c r="G84" t="str">
        <f t="shared" ref="G84" si="298">IF(F84/60/60&gt;=1,INT(F84/60/60)&amp;"h","")
&amp;IF(INT(MOD(F84/60,60))&gt;0,INT(MOD(F84/60,60))&amp;"m","")
&amp;IF(INT(MOD(F84,60))&gt;0,INT(MOD(F84,60))&amp;"s","")</f>
        <v>144h</v>
      </c>
      <c r="H84">
        <v>30</v>
      </c>
      <c r="I84">
        <v>453</v>
      </c>
      <c r="J84">
        <f t="shared" si="233"/>
        <v>0.43861750180991083</v>
      </c>
      <c r="K84">
        <f t="shared" si="256"/>
        <v>37896</v>
      </c>
      <c r="L84" t="str">
        <f t="shared" si="268"/>
        <v>10h31m36s</v>
      </c>
      <c r="M84">
        <v>17</v>
      </c>
      <c r="N84">
        <f t="shared" si="245"/>
        <v>1.0965437545247769</v>
      </c>
      <c r="O84">
        <f t="shared" si="234"/>
        <v>94741</v>
      </c>
      <c r="P84" t="str">
        <f t="shared" ref="P84:S84" si="299">IF(O84/60/60&gt;=1,INT(O84/60/60)&amp;"h","")
&amp;IF(INT(MOD(O84/60,60))&gt;0,INT(MOD(O84/60,60))&amp;"m","")
&amp;IF(INT(MOD(O84,60))&gt;0,INT(MOD(O84,60))&amp;"s","")</f>
        <v>26h19m1s</v>
      </c>
      <c r="Q84">
        <f t="shared" si="247"/>
        <v>1.0965437545247769</v>
      </c>
      <c r="R84">
        <f t="shared" si="236"/>
        <v>94741</v>
      </c>
      <c r="S84" t="str">
        <f t="shared" si="299"/>
        <v>26h19m1s</v>
      </c>
      <c r="T84">
        <f t="shared" si="258"/>
        <v>1.7544700072396433</v>
      </c>
      <c r="U84">
        <f t="shared" si="237"/>
        <v>6316</v>
      </c>
      <c r="V84" t="str">
        <f t="shared" ref="V84" si="300">IF(U84/60/60&gt;=1,INT(U84/60/60)&amp;"h","")
&amp;IF(INT(MOD(U84/60,60))&gt;0,INT(MOD(U84/60,60))&amp;"m","")
&amp;IF(INT(MOD(U84,60))&gt;0,INT(MOD(U84,60))&amp;"s","")</f>
        <v>1h45m16s</v>
      </c>
      <c r="W84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</v>
      </c>
      <c r="X84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</v>
      </c>
      <c r="Y84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</v>
      </c>
      <c r="Z84" t="str">
        <f t="shared" si="228"/>
        <v>"83":30</v>
      </c>
      <c r="AA84" t="str">
        <f t="shared" si="229"/>
        <v>"83":17</v>
      </c>
      <c r="AB84" t="str">
        <f t="shared" ca="1" si="230"/>
        <v>"83":89621400</v>
      </c>
    </row>
    <row r="85" spans="1:28" x14ac:dyDescent="0.3">
      <c r="A85">
        <v>84</v>
      </c>
      <c r="B85">
        <f t="shared" ca="1" si="263"/>
        <v>1846800</v>
      </c>
      <c r="C85" t="str">
        <f t="shared" ca="1" si="231"/>
        <v>21d9h</v>
      </c>
      <c r="D85">
        <f t="shared" ca="1" si="242"/>
        <v>91468200</v>
      </c>
      <c r="E85" t="str">
        <f t="shared" ca="1" si="243"/>
        <v>1058d15h50m</v>
      </c>
      <c r="F85">
        <v>518400</v>
      </c>
      <c r="G85" t="str">
        <f t="shared" ref="G85" si="301">IF(F85/60/60&gt;=1,INT(F85/60/60)&amp;"h","")
&amp;IF(INT(MOD(F85/60,60))&gt;0,INT(MOD(F85/60,60))&amp;"m","")
&amp;IF(INT(MOD(F85,60))&gt;0,INT(MOD(F85,60))&amp;"s","")</f>
        <v>144h</v>
      </c>
      <c r="H85">
        <v>30</v>
      </c>
      <c r="I85">
        <v>457</v>
      </c>
      <c r="J85">
        <f t="shared" si="233"/>
        <v>0.4342313267918117</v>
      </c>
      <c r="K85">
        <f t="shared" si="256"/>
        <v>37517</v>
      </c>
      <c r="L85" t="str">
        <f t="shared" si="268"/>
        <v>10h25m17s</v>
      </c>
      <c r="M85">
        <v>17</v>
      </c>
      <c r="N85">
        <f t="shared" si="245"/>
        <v>1.0855783169795292</v>
      </c>
      <c r="O85">
        <f t="shared" si="234"/>
        <v>93793</v>
      </c>
      <c r="P85" t="str">
        <f t="shared" ref="P85:S85" si="302">IF(O85/60/60&gt;=1,INT(O85/60/60)&amp;"h","")
&amp;IF(INT(MOD(O85/60,60))&gt;0,INT(MOD(O85/60,60))&amp;"m","")
&amp;IF(INT(MOD(O85,60))&gt;0,INT(MOD(O85,60))&amp;"s","")</f>
        <v>26h3m13s</v>
      </c>
      <c r="Q85">
        <f t="shared" si="247"/>
        <v>1.0855783169795292</v>
      </c>
      <c r="R85">
        <f t="shared" si="236"/>
        <v>93793</v>
      </c>
      <c r="S85" t="str">
        <f t="shared" si="302"/>
        <v>26h3m13s</v>
      </c>
      <c r="T85">
        <f t="shared" si="258"/>
        <v>1.7369253071672468</v>
      </c>
      <c r="U85">
        <f t="shared" si="237"/>
        <v>6252</v>
      </c>
      <c r="V85" t="str">
        <f t="shared" ref="V85" si="303">IF(U85/60/60&gt;=1,INT(U85/60/60)&amp;"h","")
&amp;IF(INT(MOD(U85/60,60))&gt;0,INT(MOD(U85/60,60))&amp;"m","")
&amp;IF(INT(MOD(U85,60))&gt;0,INT(MOD(U85,60))&amp;"s","")</f>
        <v>1h44m12s</v>
      </c>
      <c r="W85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</v>
      </c>
      <c r="X85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</v>
      </c>
      <c r="Y85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</v>
      </c>
      <c r="Z85" t="str">
        <f t="shared" si="228"/>
        <v>"84":30</v>
      </c>
      <c r="AA85" t="str">
        <f t="shared" si="229"/>
        <v>"84":17</v>
      </c>
      <c r="AB85" t="str">
        <f t="shared" ca="1" si="230"/>
        <v>"84":91468200</v>
      </c>
    </row>
    <row r="86" spans="1:28" x14ac:dyDescent="0.3">
      <c r="A86">
        <v>85</v>
      </c>
      <c r="B86">
        <f t="shared" ca="1" si="263"/>
        <v>1846800</v>
      </c>
      <c r="C86" t="str">
        <f t="shared" ca="1" si="231"/>
        <v>21d9h</v>
      </c>
      <c r="D86">
        <f t="shared" ca="1" si="242"/>
        <v>93315000</v>
      </c>
      <c r="E86" t="str">
        <f t="shared" ca="1" si="243"/>
        <v>1080d50m</v>
      </c>
      <c r="F86">
        <v>518400</v>
      </c>
      <c r="G86" t="str">
        <f t="shared" ref="G86" si="304">IF(F86/60/60&gt;=1,INT(F86/60/60)&amp;"h","")
&amp;IF(INT(MOD(F86/60,60))&gt;0,INT(MOD(F86/60,60))&amp;"m","")
&amp;IF(INT(MOD(F86,60))&gt;0,INT(MOD(F86,60))&amp;"s","")</f>
        <v>144h</v>
      </c>
      <c r="H86">
        <v>30</v>
      </c>
      <c r="I86">
        <v>461</v>
      </c>
      <c r="J86">
        <f t="shared" si="233"/>
        <v>0.42988901352389358</v>
      </c>
      <c r="K86">
        <f t="shared" si="256"/>
        <v>37142</v>
      </c>
      <c r="L86" t="str">
        <f t="shared" si="268"/>
        <v>10h19m2s</v>
      </c>
      <c r="M86">
        <v>17</v>
      </c>
      <c r="N86">
        <f t="shared" si="245"/>
        <v>1.0747225338097339</v>
      </c>
      <c r="O86">
        <f t="shared" si="234"/>
        <v>92856</v>
      </c>
      <c r="P86" t="str">
        <f t="shared" ref="P86:S86" si="305">IF(O86/60/60&gt;=1,INT(O86/60/60)&amp;"h","")
&amp;IF(INT(MOD(O86/60,60))&gt;0,INT(MOD(O86/60,60))&amp;"m","")
&amp;IF(INT(MOD(O86,60))&gt;0,INT(MOD(O86,60))&amp;"s","")</f>
        <v>25h47m36s</v>
      </c>
      <c r="Q86">
        <f t="shared" si="247"/>
        <v>1.0747225338097339</v>
      </c>
      <c r="R86">
        <f t="shared" si="236"/>
        <v>92856</v>
      </c>
      <c r="S86" t="str">
        <f t="shared" si="305"/>
        <v>25h47m36s</v>
      </c>
      <c r="T86">
        <f t="shared" si="258"/>
        <v>1.7195560540955743</v>
      </c>
      <c r="U86">
        <f t="shared" si="237"/>
        <v>6190</v>
      </c>
      <c r="V86" t="str">
        <f t="shared" ref="V86" si="306">IF(U86/60/60&gt;=1,INT(U86/60/60)&amp;"h","")
&amp;IF(INT(MOD(U86/60,60))&gt;0,INT(MOD(U86/60,60))&amp;"m","")
&amp;IF(INT(MOD(U86,60))&gt;0,INT(MOD(U86,60))&amp;"s","")</f>
        <v>1h43m10s</v>
      </c>
      <c r="W86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</v>
      </c>
      <c r="X86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</v>
      </c>
      <c r="Y86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</v>
      </c>
      <c r="Z86" t="str">
        <f t="shared" si="228"/>
        <v>"85":30</v>
      </c>
      <c r="AA86" t="str">
        <f t="shared" si="229"/>
        <v>"85":17</v>
      </c>
      <c r="AB86" t="str">
        <f t="shared" ca="1" si="230"/>
        <v>"85":93315000</v>
      </c>
    </row>
    <row r="87" spans="1:28" x14ac:dyDescent="0.3">
      <c r="A87">
        <v>86</v>
      </c>
      <c r="B87">
        <f t="shared" ca="1" si="263"/>
        <v>1846800</v>
      </c>
      <c r="C87" t="str">
        <f t="shared" ca="1" si="231"/>
        <v>21d9h</v>
      </c>
      <c r="D87">
        <f t="shared" ca="1" si="242"/>
        <v>95161800</v>
      </c>
      <c r="E87" t="str">
        <f t="shared" ca="1" si="243"/>
        <v>1101d9h50m</v>
      </c>
      <c r="F87">
        <v>518400</v>
      </c>
      <c r="G87" t="str">
        <f t="shared" ref="G87" si="307">IF(F87/60/60&gt;=1,INT(F87/60/60)&amp;"h","")
&amp;IF(INT(MOD(F87/60,60))&gt;0,INT(MOD(F87/60,60))&amp;"m","")
&amp;IF(INT(MOD(F87,60))&gt;0,INT(MOD(F87,60))&amp;"s","")</f>
        <v>144h</v>
      </c>
      <c r="H87">
        <v>30</v>
      </c>
      <c r="I87">
        <v>465</v>
      </c>
      <c r="J87">
        <f t="shared" si="233"/>
        <v>0.42559012338865465</v>
      </c>
      <c r="K87">
        <f t="shared" si="256"/>
        <v>36770</v>
      </c>
      <c r="L87" t="str">
        <f t="shared" si="268"/>
        <v>10h12m50s</v>
      </c>
      <c r="M87">
        <v>17</v>
      </c>
      <c r="N87">
        <f t="shared" si="245"/>
        <v>1.0639753084716366</v>
      </c>
      <c r="O87">
        <f t="shared" si="234"/>
        <v>91927</v>
      </c>
      <c r="P87" t="str">
        <f t="shared" ref="P87:S87" si="308">IF(O87/60/60&gt;=1,INT(O87/60/60)&amp;"h","")
&amp;IF(INT(MOD(O87/60,60))&gt;0,INT(MOD(O87/60,60))&amp;"m","")
&amp;IF(INT(MOD(O87,60))&gt;0,INT(MOD(O87,60))&amp;"s","")</f>
        <v>25h32m7s</v>
      </c>
      <c r="Q87">
        <f t="shared" si="247"/>
        <v>1.0639753084716366</v>
      </c>
      <c r="R87">
        <f t="shared" si="236"/>
        <v>91927</v>
      </c>
      <c r="S87" t="str">
        <f t="shared" si="308"/>
        <v>25h32m7s</v>
      </c>
      <c r="T87">
        <f t="shared" si="258"/>
        <v>1.7023604935546186</v>
      </c>
      <c r="U87">
        <f t="shared" si="237"/>
        <v>6128</v>
      </c>
      <c r="V87" t="str">
        <f t="shared" ref="V87" si="309">IF(U87/60/60&gt;=1,INT(U87/60/60)&amp;"h","")
&amp;IF(INT(MOD(U87/60,60))&gt;0,INT(MOD(U87/60,60))&amp;"m","")
&amp;IF(INT(MOD(U87,60))&gt;0,INT(MOD(U87,60))&amp;"s","")</f>
        <v>1h42m8s</v>
      </c>
      <c r="W87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</v>
      </c>
      <c r="X87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</v>
      </c>
      <c r="Y87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</v>
      </c>
      <c r="Z87" t="str">
        <f t="shared" si="228"/>
        <v>"86":30</v>
      </c>
      <c r="AA87" t="str">
        <f t="shared" si="229"/>
        <v>"86":17</v>
      </c>
      <c r="AB87" t="str">
        <f t="shared" ca="1" si="230"/>
        <v>"86":95161800</v>
      </c>
    </row>
    <row r="88" spans="1:28" x14ac:dyDescent="0.3">
      <c r="A88">
        <v>87</v>
      </c>
      <c r="B88">
        <f t="shared" ca="1" si="263"/>
        <v>1846800</v>
      </c>
      <c r="C88" t="str">
        <f t="shared" ca="1" si="231"/>
        <v>21d9h</v>
      </c>
      <c r="D88">
        <f t="shared" ca="1" si="242"/>
        <v>97008600</v>
      </c>
      <c r="E88" t="str">
        <f t="shared" ca="1" si="243"/>
        <v>1122d18h50m</v>
      </c>
      <c r="F88">
        <v>518400</v>
      </c>
      <c r="G88" t="str">
        <f t="shared" ref="G88" si="310">IF(F88/60/60&gt;=1,INT(F88/60/60)&amp;"h","")
&amp;IF(INT(MOD(F88/60,60))&gt;0,INT(MOD(F88/60,60))&amp;"m","")
&amp;IF(INT(MOD(F88,60))&gt;0,INT(MOD(F88,60))&amp;"s","")</f>
        <v>144h</v>
      </c>
      <c r="H88">
        <v>30</v>
      </c>
      <c r="I88">
        <v>469</v>
      </c>
      <c r="J88">
        <f t="shared" si="233"/>
        <v>0.42133422215476812</v>
      </c>
      <c r="K88">
        <f t="shared" si="256"/>
        <v>36403</v>
      </c>
      <c r="L88" t="str">
        <f t="shared" si="268"/>
        <v>10h6m43s</v>
      </c>
      <c r="M88">
        <v>17</v>
      </c>
      <c r="N88">
        <f t="shared" si="245"/>
        <v>1.0533355553869201</v>
      </c>
      <c r="O88">
        <f t="shared" si="234"/>
        <v>91008</v>
      </c>
      <c r="P88" t="str">
        <f t="shared" ref="P88:S88" si="311">IF(O88/60/60&gt;=1,INT(O88/60/60)&amp;"h","")
&amp;IF(INT(MOD(O88/60,60))&gt;0,INT(MOD(O88/60,60))&amp;"m","")
&amp;IF(INT(MOD(O88,60))&gt;0,INT(MOD(O88,60))&amp;"s","")</f>
        <v>25h16m48s</v>
      </c>
      <c r="Q88">
        <f t="shared" si="247"/>
        <v>1.0533355553869201</v>
      </c>
      <c r="R88">
        <f t="shared" si="236"/>
        <v>91008</v>
      </c>
      <c r="S88" t="str">
        <f t="shared" si="311"/>
        <v>25h16m48s</v>
      </c>
      <c r="T88">
        <f t="shared" si="258"/>
        <v>1.6853368886190725</v>
      </c>
      <c r="U88">
        <f t="shared" si="237"/>
        <v>6067</v>
      </c>
      <c r="V88" t="str">
        <f t="shared" ref="V88" si="312">IF(U88/60/60&gt;=1,INT(U88/60/60)&amp;"h","")
&amp;IF(INT(MOD(U88/60,60))&gt;0,INT(MOD(U88/60,60))&amp;"m","")
&amp;IF(INT(MOD(U88,60))&gt;0,INT(MOD(U88,60))&amp;"s","")</f>
        <v>1h41m7s</v>
      </c>
      <c r="W88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</v>
      </c>
      <c r="X88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</v>
      </c>
      <c r="Y88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</v>
      </c>
      <c r="Z88" t="str">
        <f t="shared" si="228"/>
        <v>"87":30</v>
      </c>
      <c r="AA88" t="str">
        <f t="shared" si="229"/>
        <v>"87":17</v>
      </c>
      <c r="AB88" t="str">
        <f t="shared" ca="1" si="230"/>
        <v>"87":97008600</v>
      </c>
    </row>
    <row r="89" spans="1:28" x14ac:dyDescent="0.3">
      <c r="A89">
        <v>88</v>
      </c>
      <c r="B89">
        <f t="shared" ca="1" si="263"/>
        <v>1846800</v>
      </c>
      <c r="C89" t="str">
        <f t="shared" ca="1" si="231"/>
        <v>21d9h</v>
      </c>
      <c r="D89">
        <f t="shared" ca="1" si="242"/>
        <v>98855400</v>
      </c>
      <c r="E89" t="str">
        <f t="shared" ca="1" si="243"/>
        <v>1144d3h50m</v>
      </c>
      <c r="F89">
        <v>518400</v>
      </c>
      <c r="G89" t="str">
        <f t="shared" ref="G89" si="313">IF(F89/60/60&gt;=1,INT(F89/60/60)&amp;"h","")
&amp;IF(INT(MOD(F89/60,60))&gt;0,INT(MOD(F89/60,60))&amp;"m","")
&amp;IF(INT(MOD(F89,60))&gt;0,INT(MOD(F89,60))&amp;"s","")</f>
        <v>144h</v>
      </c>
      <c r="H89">
        <v>30</v>
      </c>
      <c r="I89">
        <v>473</v>
      </c>
      <c r="J89">
        <f t="shared" si="233"/>
        <v>0.41712087993322045</v>
      </c>
      <c r="K89">
        <f t="shared" si="256"/>
        <v>36039</v>
      </c>
      <c r="L89" t="str">
        <f t="shared" si="268"/>
        <v>10h39s</v>
      </c>
      <c r="M89">
        <v>17</v>
      </c>
      <c r="N89">
        <f t="shared" si="245"/>
        <v>1.042802199833051</v>
      </c>
      <c r="O89">
        <f t="shared" si="234"/>
        <v>90098</v>
      </c>
      <c r="P89" t="str">
        <f t="shared" ref="P89:S89" si="314">IF(O89/60/60&gt;=1,INT(O89/60/60)&amp;"h","")
&amp;IF(INT(MOD(O89/60,60))&gt;0,INT(MOD(O89/60,60))&amp;"m","")
&amp;IF(INT(MOD(O89,60))&gt;0,INT(MOD(O89,60))&amp;"s","")</f>
        <v>25h1m38s</v>
      </c>
      <c r="Q89">
        <f t="shared" si="247"/>
        <v>1.042802199833051</v>
      </c>
      <c r="R89">
        <f t="shared" si="236"/>
        <v>90098</v>
      </c>
      <c r="S89" t="str">
        <f t="shared" si="314"/>
        <v>25h1m38s</v>
      </c>
      <c r="T89">
        <f t="shared" si="258"/>
        <v>1.6684835197328818</v>
      </c>
      <c r="U89">
        <f t="shared" si="237"/>
        <v>6006</v>
      </c>
      <c r="V89" t="str">
        <f t="shared" ref="V89" si="315">IF(U89/60/60&gt;=1,INT(U89/60/60)&amp;"h","")
&amp;IF(INT(MOD(U89/60,60))&gt;0,INT(MOD(U89/60,60))&amp;"m","")
&amp;IF(INT(MOD(U89,60))&gt;0,INT(MOD(U89,60))&amp;"s","")</f>
        <v>1h40m6s</v>
      </c>
      <c r="W89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</v>
      </c>
      <c r="X89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</v>
      </c>
      <c r="Y89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</v>
      </c>
      <c r="Z89" t="str">
        <f t="shared" si="228"/>
        <v>"88":30</v>
      </c>
      <c r="AA89" t="str">
        <f t="shared" si="229"/>
        <v>"88":17</v>
      </c>
      <c r="AB89" t="str">
        <f t="shared" ca="1" si="230"/>
        <v>"88":98855400</v>
      </c>
    </row>
    <row r="90" spans="1:28" x14ac:dyDescent="0.3">
      <c r="A90">
        <v>89</v>
      </c>
      <c r="B90">
        <f t="shared" ca="1" si="263"/>
        <v>1846800</v>
      </c>
      <c r="C90" t="str">
        <f t="shared" ca="1" si="231"/>
        <v>21d9h</v>
      </c>
      <c r="D90">
        <f t="shared" ca="1" si="242"/>
        <v>100702200</v>
      </c>
      <c r="E90" t="str">
        <f t="shared" ca="1" si="243"/>
        <v>1165d12h50m</v>
      </c>
      <c r="F90">
        <v>518400</v>
      </c>
      <c r="G90" t="str">
        <f t="shared" ref="G90" si="316">IF(F90/60/60&gt;=1,INT(F90/60/60)&amp;"h","")
&amp;IF(INT(MOD(F90/60,60))&gt;0,INT(MOD(F90/60,60))&amp;"m","")
&amp;IF(INT(MOD(F90,60))&gt;0,INT(MOD(F90,60))&amp;"s","")</f>
        <v>144h</v>
      </c>
      <c r="H90">
        <v>30</v>
      </c>
      <c r="I90">
        <v>477</v>
      </c>
      <c r="J90">
        <f t="shared" si="233"/>
        <v>0.41294967113388825</v>
      </c>
      <c r="K90">
        <f t="shared" si="256"/>
        <v>35678</v>
      </c>
      <c r="L90" t="str">
        <f t="shared" si="268"/>
        <v>9h54m38s</v>
      </c>
      <c r="M90">
        <v>17</v>
      </c>
      <c r="N90">
        <f t="shared" si="245"/>
        <v>1.0323741778347204</v>
      </c>
      <c r="O90">
        <f t="shared" si="234"/>
        <v>89197</v>
      </c>
      <c r="P90" t="str">
        <f t="shared" ref="P90:S90" si="317">IF(O90/60/60&gt;=1,INT(O90/60/60)&amp;"h","")
&amp;IF(INT(MOD(O90/60,60))&gt;0,INT(MOD(O90/60,60))&amp;"m","")
&amp;IF(INT(MOD(O90,60))&gt;0,INT(MOD(O90,60))&amp;"s","")</f>
        <v>24h46m37s</v>
      </c>
      <c r="Q90">
        <f t="shared" si="247"/>
        <v>1.0323741778347204</v>
      </c>
      <c r="R90">
        <f t="shared" si="236"/>
        <v>89197</v>
      </c>
      <c r="S90" t="str">
        <f t="shared" si="317"/>
        <v>24h46m37s</v>
      </c>
      <c r="T90">
        <f t="shared" si="258"/>
        <v>1.651798684535553</v>
      </c>
      <c r="U90">
        <f t="shared" si="237"/>
        <v>5946</v>
      </c>
      <c r="V90" t="str">
        <f t="shared" ref="V90" si="318">IF(U90/60/60&gt;=1,INT(U90/60/60)&amp;"h","")
&amp;IF(INT(MOD(U90/60,60))&gt;0,INT(MOD(U90/60,60))&amp;"m","")
&amp;IF(INT(MOD(U90,60))&gt;0,INT(MOD(U90,60))&amp;"s","")</f>
        <v>1h39m6s</v>
      </c>
      <c r="W90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</v>
      </c>
      <c r="X90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</v>
      </c>
      <c r="Y90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</v>
      </c>
      <c r="Z90" t="str">
        <f t="shared" si="228"/>
        <v>"89":30</v>
      </c>
      <c r="AA90" t="str">
        <f t="shared" si="229"/>
        <v>"89":17</v>
      </c>
      <c r="AB90" t="str">
        <f t="shared" ca="1" si="230"/>
        <v>"89":100702200</v>
      </c>
    </row>
    <row r="91" spans="1:28" x14ac:dyDescent="0.3">
      <c r="A91">
        <v>90</v>
      </c>
      <c r="B91">
        <f t="shared" ca="1" si="263"/>
        <v>1846800</v>
      </c>
      <c r="C91" t="str">
        <f t="shared" ca="1" si="231"/>
        <v>21d9h</v>
      </c>
      <c r="D91">
        <f t="shared" ca="1" si="242"/>
        <v>102549000</v>
      </c>
      <c r="E91" t="str">
        <f t="shared" ca="1" si="243"/>
        <v>1186d21h50m</v>
      </c>
      <c r="F91">
        <v>518400</v>
      </c>
      <c r="G91" t="str">
        <f t="shared" ref="G91" si="319">IF(F91/60/60&gt;=1,INT(F91/60/60)&amp;"h","")
&amp;IF(INT(MOD(F91/60,60))&gt;0,INT(MOD(F91/60,60))&amp;"m","")
&amp;IF(INT(MOD(F91,60))&gt;0,INT(MOD(F91,60))&amp;"s","")</f>
        <v>144h</v>
      </c>
      <c r="H91">
        <v>30</v>
      </c>
      <c r="I91">
        <v>481</v>
      </c>
      <c r="J91">
        <f t="shared" si="233"/>
        <v>0.40882017442254937</v>
      </c>
      <c r="K91">
        <f t="shared" si="256"/>
        <v>35322</v>
      </c>
      <c r="L91" t="str">
        <f t="shared" si="268"/>
        <v>9h48m42s</v>
      </c>
      <c r="M91">
        <v>16</v>
      </c>
      <c r="N91">
        <f t="shared" si="245"/>
        <v>1.0220504360563731</v>
      </c>
      <c r="O91">
        <f t="shared" si="234"/>
        <v>88305</v>
      </c>
      <c r="P91" t="str">
        <f t="shared" ref="P91:S91" si="320">IF(O91/60/60&gt;=1,INT(O91/60/60)&amp;"h","")
&amp;IF(INT(MOD(O91/60,60))&gt;0,INT(MOD(O91/60,60))&amp;"m","")
&amp;IF(INT(MOD(O91,60))&gt;0,INT(MOD(O91,60))&amp;"s","")</f>
        <v>24h31m45s</v>
      </c>
      <c r="Q91">
        <f t="shared" si="247"/>
        <v>1.0220504360563731</v>
      </c>
      <c r="R91">
        <f t="shared" si="236"/>
        <v>88305</v>
      </c>
      <c r="S91" t="str">
        <f t="shared" si="320"/>
        <v>24h31m45s</v>
      </c>
      <c r="T91">
        <f t="shared" si="258"/>
        <v>1.6352806976901975</v>
      </c>
      <c r="U91">
        <f t="shared" si="237"/>
        <v>5887</v>
      </c>
      <c r="V91" t="str">
        <f t="shared" ref="V91" si="321">IF(U91/60/60&gt;=1,INT(U91/60/60)&amp;"h","")
&amp;IF(INT(MOD(U91/60,60))&gt;0,INT(MOD(U91/60,60))&amp;"m","")
&amp;IF(INT(MOD(U91,60))&gt;0,INT(MOD(U91,60))&amp;"s","")</f>
        <v>1h38m7s</v>
      </c>
      <c r="W91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</v>
      </c>
      <c r="X91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</v>
      </c>
      <c r="Y91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</v>
      </c>
      <c r="Z91" t="str">
        <f t="shared" si="228"/>
        <v>"90":30</v>
      </c>
      <c r="AA91" t="str">
        <f t="shared" si="229"/>
        <v>"90":16</v>
      </c>
      <c r="AB91" t="str">
        <f t="shared" ca="1" si="230"/>
        <v>"90":102549000</v>
      </c>
    </row>
    <row r="92" spans="1:28" x14ac:dyDescent="0.3">
      <c r="A92">
        <v>91</v>
      </c>
      <c r="B92">
        <f t="shared" ca="1" si="263"/>
        <v>1846800</v>
      </c>
      <c r="C92" t="str">
        <f t="shared" ca="1" si="231"/>
        <v>21d9h</v>
      </c>
      <c r="D92">
        <f t="shared" ca="1" si="242"/>
        <v>104395800</v>
      </c>
      <c r="E92" t="str">
        <f t="shared" ca="1" si="243"/>
        <v>1208d6h50m</v>
      </c>
      <c r="F92">
        <v>518400</v>
      </c>
      <c r="G92" t="str">
        <f t="shared" ref="G92" si="322">IF(F92/60/60&gt;=1,INT(F92/60/60)&amp;"h","")
&amp;IF(INT(MOD(F92/60,60))&gt;0,INT(MOD(F92/60,60))&amp;"m","")
&amp;IF(INT(MOD(F92,60))&gt;0,INT(MOD(F92,60))&amp;"s","")</f>
        <v>144h</v>
      </c>
      <c r="H92">
        <v>30</v>
      </c>
      <c r="I92">
        <v>485</v>
      </c>
      <c r="J92">
        <f t="shared" si="233"/>
        <v>0.40473197267832389</v>
      </c>
      <c r="K92">
        <f t="shared" si="256"/>
        <v>34968</v>
      </c>
      <c r="L92" t="str">
        <f t="shared" si="268"/>
        <v>9h42m48s</v>
      </c>
      <c r="M92">
        <v>16</v>
      </c>
      <c r="N92">
        <f t="shared" si="245"/>
        <v>1.0118299316958095</v>
      </c>
      <c r="O92">
        <f t="shared" si="234"/>
        <v>87422</v>
      </c>
      <c r="P92" t="str">
        <f t="shared" ref="P92:S92" si="323">IF(O92/60/60&gt;=1,INT(O92/60/60)&amp;"h","")
&amp;IF(INT(MOD(O92/60,60))&gt;0,INT(MOD(O92/60,60))&amp;"m","")
&amp;IF(INT(MOD(O92,60))&gt;0,INT(MOD(O92,60))&amp;"s","")</f>
        <v>24h17m2s</v>
      </c>
      <c r="Q92">
        <f t="shared" si="247"/>
        <v>1.0118299316958095</v>
      </c>
      <c r="R92">
        <f t="shared" si="236"/>
        <v>87422</v>
      </c>
      <c r="S92" t="str">
        <f t="shared" si="323"/>
        <v>24h17m2s</v>
      </c>
      <c r="T92">
        <f t="shared" si="258"/>
        <v>1.6189278907132956</v>
      </c>
      <c r="U92">
        <f t="shared" si="237"/>
        <v>5828</v>
      </c>
      <c r="V92" t="str">
        <f t="shared" ref="V92" si="324">IF(U92/60/60&gt;=1,INT(U92/60/60)&amp;"h","")
&amp;IF(INT(MOD(U92/60,60))&gt;0,INT(MOD(U92/60,60))&amp;"m","")
&amp;IF(INT(MOD(U92,60))&gt;0,INT(MOD(U92,60))&amp;"s","")</f>
        <v>1h37m8s</v>
      </c>
      <c r="W92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</v>
      </c>
      <c r="X92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</v>
      </c>
      <c r="Y92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</v>
      </c>
      <c r="Z92" t="str">
        <f t="shared" si="228"/>
        <v>"91":30</v>
      </c>
      <c r="AA92" t="str">
        <f t="shared" si="229"/>
        <v>"91":16</v>
      </c>
      <c r="AB92" t="str">
        <f t="shared" ca="1" si="230"/>
        <v>"91":104395800</v>
      </c>
    </row>
    <row r="93" spans="1:28" x14ac:dyDescent="0.3">
      <c r="A93">
        <v>92</v>
      </c>
      <c r="B93">
        <f t="shared" ca="1" si="263"/>
        <v>1846800</v>
      </c>
      <c r="C93" t="str">
        <f t="shared" ca="1" si="231"/>
        <v>21d9h</v>
      </c>
      <c r="D93">
        <f t="shared" ca="1" si="242"/>
        <v>106242600</v>
      </c>
      <c r="E93" t="str">
        <f t="shared" ca="1" si="243"/>
        <v>1229d15h50m</v>
      </c>
      <c r="F93">
        <v>518400</v>
      </c>
      <c r="G93" t="str">
        <f t="shared" ref="G93" si="325">IF(F93/60/60&gt;=1,INT(F93/60/60)&amp;"h","")
&amp;IF(INT(MOD(F93/60,60))&gt;0,INT(MOD(F93/60,60))&amp;"m","")
&amp;IF(INT(MOD(F93,60))&gt;0,INT(MOD(F93,60))&amp;"s","")</f>
        <v>144h</v>
      </c>
      <c r="H93">
        <v>30</v>
      </c>
      <c r="I93">
        <v>489</v>
      </c>
      <c r="J93">
        <f t="shared" si="233"/>
        <v>0.40068465295154065</v>
      </c>
      <c r="K93">
        <f t="shared" si="256"/>
        <v>34619</v>
      </c>
      <c r="L93" t="str">
        <f t="shared" si="268"/>
        <v>9h36m59s</v>
      </c>
      <c r="M93">
        <v>16</v>
      </c>
      <c r="N93">
        <f t="shared" si="245"/>
        <v>1.0017116323788513</v>
      </c>
      <c r="O93">
        <f t="shared" si="234"/>
        <v>86547</v>
      </c>
      <c r="P93" t="str">
        <f t="shared" ref="P93:S93" si="326">IF(O93/60/60&gt;=1,INT(O93/60/60)&amp;"h","")
&amp;IF(INT(MOD(O93/60,60))&gt;0,INT(MOD(O93/60,60))&amp;"m","")
&amp;IF(INT(MOD(O93,60))&gt;0,INT(MOD(O93,60))&amp;"s","")</f>
        <v>24h2m27s</v>
      </c>
      <c r="Q93">
        <f t="shared" si="247"/>
        <v>1.0017116323788513</v>
      </c>
      <c r="R93">
        <f t="shared" si="236"/>
        <v>86547</v>
      </c>
      <c r="S93" t="str">
        <f t="shared" si="326"/>
        <v>24h2m27s</v>
      </c>
      <c r="T93">
        <f t="shared" si="258"/>
        <v>1.6027386118061626</v>
      </c>
      <c r="U93">
        <f t="shared" si="237"/>
        <v>5769</v>
      </c>
      <c r="V93" t="str">
        <f t="shared" ref="V93" si="327">IF(U93/60/60&gt;=1,INT(U93/60/60)&amp;"h","")
&amp;IF(INT(MOD(U93/60,60))&gt;0,INT(MOD(U93/60,60))&amp;"m","")
&amp;IF(INT(MOD(U93,60))&gt;0,INT(MOD(U93,60))&amp;"s","")</f>
        <v>1h36m9s</v>
      </c>
      <c r="W93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</v>
      </c>
      <c r="X93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</v>
      </c>
      <c r="Y93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</v>
      </c>
      <c r="Z93" t="str">
        <f t="shared" si="228"/>
        <v>"92":30</v>
      </c>
      <c r="AA93" t="str">
        <f t="shared" si="229"/>
        <v>"92":16</v>
      </c>
      <c r="AB93" t="str">
        <f t="shared" ca="1" si="230"/>
        <v>"92":106242600</v>
      </c>
    </row>
    <row r="94" spans="1:28" x14ac:dyDescent="0.3">
      <c r="A94">
        <v>93</v>
      </c>
      <c r="B94">
        <f t="shared" ca="1" si="263"/>
        <v>1846800</v>
      </c>
      <c r="C94" t="str">
        <f t="shared" ca="1" si="231"/>
        <v>21d9h</v>
      </c>
      <c r="D94">
        <f t="shared" ca="1" si="242"/>
        <v>108089400</v>
      </c>
      <c r="E94" t="str">
        <f t="shared" ca="1" si="243"/>
        <v>1251d50m</v>
      </c>
      <c r="F94">
        <v>518400</v>
      </c>
      <c r="G94" t="str">
        <f t="shared" ref="G94" si="328">IF(F94/60/60&gt;=1,INT(F94/60/60)&amp;"h","")
&amp;IF(INT(MOD(F94/60,60))&gt;0,INT(MOD(F94/60,60))&amp;"m","")
&amp;IF(INT(MOD(F94,60))&gt;0,INT(MOD(F94,60))&amp;"s","")</f>
        <v>144h</v>
      </c>
      <c r="H94">
        <v>30</v>
      </c>
      <c r="I94">
        <v>493</v>
      </c>
      <c r="J94">
        <f t="shared" si="233"/>
        <v>0.39667780642202527</v>
      </c>
      <c r="K94">
        <f t="shared" si="256"/>
        <v>34272</v>
      </c>
      <c r="L94" t="str">
        <f t="shared" si="268"/>
        <v>9h31m12s</v>
      </c>
      <c r="M94">
        <v>16</v>
      </c>
      <c r="N94">
        <f t="shared" si="245"/>
        <v>0.99169451605506276</v>
      </c>
      <c r="O94">
        <f t="shared" si="234"/>
        <v>85682</v>
      </c>
      <c r="P94" t="str">
        <f t="shared" ref="P94:S94" si="329">IF(O94/60/60&gt;=1,INT(O94/60/60)&amp;"h","")
&amp;IF(INT(MOD(O94/60,60))&gt;0,INT(MOD(O94/60,60))&amp;"m","")
&amp;IF(INT(MOD(O94,60))&gt;0,INT(MOD(O94,60))&amp;"s","")</f>
        <v>23h48m2s</v>
      </c>
      <c r="Q94">
        <f t="shared" si="247"/>
        <v>0.99169451605506276</v>
      </c>
      <c r="R94">
        <f t="shared" si="236"/>
        <v>85682</v>
      </c>
      <c r="S94" t="str">
        <f t="shared" si="329"/>
        <v>23h48m2s</v>
      </c>
      <c r="T94">
        <f t="shared" si="258"/>
        <v>1.5867112256881011</v>
      </c>
      <c r="U94">
        <f t="shared" si="237"/>
        <v>5712</v>
      </c>
      <c r="V94" t="str">
        <f t="shared" ref="V94" si="330">IF(U94/60/60&gt;=1,INT(U94/60/60)&amp;"h","")
&amp;IF(INT(MOD(U94/60,60))&gt;0,INT(MOD(U94/60,60))&amp;"m","")
&amp;IF(INT(MOD(U94,60))&gt;0,INT(MOD(U94,60))&amp;"s","")</f>
        <v>1h35m12s</v>
      </c>
      <c r="W94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</v>
      </c>
      <c r="X94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</v>
      </c>
      <c r="Y94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</v>
      </c>
      <c r="Z94" t="str">
        <f t="shared" si="228"/>
        <v>"93":30</v>
      </c>
      <c r="AA94" t="str">
        <f t="shared" si="229"/>
        <v>"93":16</v>
      </c>
      <c r="AB94" t="str">
        <f t="shared" ca="1" si="230"/>
        <v>"93":108089400</v>
      </c>
    </row>
    <row r="95" spans="1:28" x14ac:dyDescent="0.3">
      <c r="A95">
        <v>94</v>
      </c>
      <c r="B95">
        <f t="shared" ca="1" si="263"/>
        <v>1846800</v>
      </c>
      <c r="C95" t="str">
        <f t="shared" ca="1" si="231"/>
        <v>21d9h</v>
      </c>
      <c r="D95">
        <f t="shared" ca="1" si="242"/>
        <v>109936200</v>
      </c>
      <c r="E95" t="str">
        <f t="shared" ca="1" si="243"/>
        <v>1272d9h50m</v>
      </c>
      <c r="F95">
        <v>518400</v>
      </c>
      <c r="G95" t="str">
        <f t="shared" ref="G95" si="331">IF(F95/60/60&gt;=1,INT(F95/60/60)&amp;"h","")
&amp;IF(INT(MOD(F95/60,60))&gt;0,INT(MOD(F95/60,60))&amp;"m","")
&amp;IF(INT(MOD(F95,60))&gt;0,INT(MOD(F95,60))&amp;"s","")</f>
        <v>144h</v>
      </c>
      <c r="H95">
        <v>30</v>
      </c>
      <c r="I95">
        <v>497</v>
      </c>
      <c r="J95">
        <f t="shared" si="233"/>
        <v>0.39271102835780503</v>
      </c>
      <c r="K95">
        <f t="shared" si="256"/>
        <v>33930</v>
      </c>
      <c r="L95" t="str">
        <f t="shared" si="268"/>
        <v>9h25m30s</v>
      </c>
      <c r="M95">
        <v>16</v>
      </c>
      <c r="N95">
        <f t="shared" si="245"/>
        <v>0.98177757089451212</v>
      </c>
      <c r="O95">
        <f t="shared" si="234"/>
        <v>84825</v>
      </c>
      <c r="P95" t="str">
        <f t="shared" ref="P95:S95" si="332">IF(O95/60/60&gt;=1,INT(O95/60/60)&amp;"h","")
&amp;IF(INT(MOD(O95/60,60))&gt;0,INT(MOD(O95/60,60))&amp;"m","")
&amp;IF(INT(MOD(O95,60))&gt;0,INT(MOD(O95,60))&amp;"s","")</f>
        <v>23h33m45s</v>
      </c>
      <c r="Q95">
        <f t="shared" si="247"/>
        <v>0.98177757089451212</v>
      </c>
      <c r="R95">
        <f t="shared" si="236"/>
        <v>84825</v>
      </c>
      <c r="S95" t="str">
        <f t="shared" si="332"/>
        <v>23h33m45s</v>
      </c>
      <c r="T95">
        <f t="shared" si="258"/>
        <v>1.5708441134312201</v>
      </c>
      <c r="U95">
        <f t="shared" si="237"/>
        <v>5655</v>
      </c>
      <c r="V95" t="str">
        <f t="shared" ref="V95" si="333">IF(U95/60/60&gt;=1,INT(U95/60/60)&amp;"h","")
&amp;IF(INT(MOD(U95/60,60))&gt;0,INT(MOD(U95/60,60))&amp;"m","")
&amp;IF(INT(MOD(U95,60))&gt;0,INT(MOD(U95,60))&amp;"s","")</f>
        <v>1h34m15s</v>
      </c>
      <c r="W95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</v>
      </c>
      <c r="X95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</v>
      </c>
      <c r="Y95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</v>
      </c>
      <c r="Z95" t="str">
        <f t="shared" si="228"/>
        <v>"94":30</v>
      </c>
      <c r="AA95" t="str">
        <f t="shared" si="229"/>
        <v>"94":16</v>
      </c>
      <c r="AB95" t="str">
        <f t="shared" ca="1" si="230"/>
        <v>"94":109936200</v>
      </c>
    </row>
    <row r="96" spans="1:28" x14ac:dyDescent="0.3">
      <c r="A96">
        <v>95</v>
      </c>
      <c r="B96">
        <f t="shared" ca="1" si="263"/>
        <v>1846800</v>
      </c>
      <c r="C96" t="str">
        <f t="shared" ca="1" si="231"/>
        <v>21d9h</v>
      </c>
      <c r="D96">
        <f t="shared" ca="1" si="242"/>
        <v>111783000</v>
      </c>
      <c r="E96" t="str">
        <f t="shared" ca="1" si="243"/>
        <v>1293d18h50m</v>
      </c>
      <c r="F96">
        <v>518400</v>
      </c>
      <c r="G96" t="str">
        <f t="shared" ref="G96" si="334">IF(F96/60/60&gt;=1,INT(F96/60/60)&amp;"h","")
&amp;IF(INT(MOD(F96/60,60))&gt;0,INT(MOD(F96/60,60))&amp;"m","")
&amp;IF(INT(MOD(F96,60))&gt;0,INT(MOD(F96,60))&amp;"s","")</f>
        <v>144h</v>
      </c>
      <c r="H96">
        <v>30</v>
      </c>
      <c r="I96">
        <v>501</v>
      </c>
      <c r="J96">
        <f t="shared" si="233"/>
        <v>0.38878391807422696</v>
      </c>
      <c r="K96">
        <f t="shared" si="256"/>
        <v>33590</v>
      </c>
      <c r="L96" t="str">
        <f t="shared" si="268"/>
        <v>9h19m50s</v>
      </c>
      <c r="M96">
        <v>16</v>
      </c>
      <c r="N96">
        <f t="shared" si="245"/>
        <v>0.97195979518556697</v>
      </c>
      <c r="O96">
        <f t="shared" si="234"/>
        <v>83977</v>
      </c>
      <c r="P96" t="str">
        <f t="shared" ref="P96:S96" si="335">IF(O96/60/60&gt;=1,INT(O96/60/60)&amp;"h","")
&amp;IF(INT(MOD(O96/60,60))&gt;0,INT(MOD(O96/60,60))&amp;"m","")
&amp;IF(INT(MOD(O96,60))&gt;0,INT(MOD(O96,60))&amp;"s","")</f>
        <v>23h19m37s</v>
      </c>
      <c r="Q96">
        <f t="shared" si="247"/>
        <v>0.97195979518556697</v>
      </c>
      <c r="R96">
        <f t="shared" si="236"/>
        <v>83977</v>
      </c>
      <c r="S96" t="str">
        <f t="shared" si="335"/>
        <v>23h19m37s</v>
      </c>
      <c r="T96">
        <f t="shared" si="258"/>
        <v>1.5551356722969079</v>
      </c>
      <c r="U96">
        <f t="shared" si="237"/>
        <v>5598</v>
      </c>
      <c r="V96" t="str">
        <f t="shared" ref="V96" si="336">IF(U96/60/60&gt;=1,INT(U96/60/60)&amp;"h","")
&amp;IF(INT(MOD(U96/60,60))&gt;0,INT(MOD(U96/60,60))&amp;"m","")
&amp;IF(INT(MOD(U96,60))&gt;0,INT(MOD(U96,60))&amp;"s","")</f>
        <v>1h33m18s</v>
      </c>
      <c r="W96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</v>
      </c>
      <c r="X96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</v>
      </c>
      <c r="Y96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</v>
      </c>
      <c r="Z96" t="str">
        <f t="shared" si="228"/>
        <v>"95":30</v>
      </c>
      <c r="AA96" t="str">
        <f t="shared" si="229"/>
        <v>"95":16</v>
      </c>
      <c r="AB96" t="str">
        <f t="shared" ca="1" si="230"/>
        <v>"95":111783000</v>
      </c>
    </row>
    <row r="97" spans="1:28" x14ac:dyDescent="0.3">
      <c r="A97">
        <v>96</v>
      </c>
      <c r="B97">
        <f t="shared" ca="1" si="263"/>
        <v>1846800</v>
      </c>
      <c r="C97" t="str">
        <f t="shared" ca="1" si="231"/>
        <v>21d9h</v>
      </c>
      <c r="D97">
        <f t="shared" ca="1" si="242"/>
        <v>113629800</v>
      </c>
      <c r="E97" t="str">
        <f t="shared" ca="1" si="243"/>
        <v>1315d3h50m</v>
      </c>
      <c r="F97">
        <v>518400</v>
      </c>
      <c r="G97" t="str">
        <f t="shared" ref="G97" si="337">IF(F97/60/60&gt;=1,INT(F97/60/60)&amp;"h","")
&amp;IF(INT(MOD(F97/60,60))&gt;0,INT(MOD(F97/60,60))&amp;"m","")
&amp;IF(INT(MOD(F97,60))&gt;0,INT(MOD(F97,60))&amp;"s","")</f>
        <v>144h</v>
      </c>
      <c r="H97">
        <v>30</v>
      </c>
      <c r="I97">
        <v>505</v>
      </c>
      <c r="J97">
        <f t="shared" si="233"/>
        <v>0.38489607889348471</v>
      </c>
      <c r="K97">
        <f t="shared" si="256"/>
        <v>33255</v>
      </c>
      <c r="L97" t="str">
        <f t="shared" si="268"/>
        <v>9h14m15s</v>
      </c>
      <c r="M97">
        <v>16</v>
      </c>
      <c r="N97">
        <f t="shared" si="245"/>
        <v>0.96224019723371124</v>
      </c>
      <c r="O97">
        <f t="shared" si="234"/>
        <v>83137</v>
      </c>
      <c r="P97" t="str">
        <f t="shared" ref="P97:S97" si="338">IF(O97/60/60&gt;=1,INT(O97/60/60)&amp;"h","")
&amp;IF(INT(MOD(O97/60,60))&gt;0,INT(MOD(O97/60,60))&amp;"m","")
&amp;IF(INT(MOD(O97,60))&gt;0,INT(MOD(O97,60))&amp;"s","")</f>
        <v>23h5m37s</v>
      </c>
      <c r="Q97">
        <f t="shared" si="247"/>
        <v>0.96224019723371124</v>
      </c>
      <c r="R97">
        <f t="shared" si="236"/>
        <v>83137</v>
      </c>
      <c r="S97" t="str">
        <f t="shared" si="338"/>
        <v>23h5m37s</v>
      </c>
      <c r="T97">
        <f t="shared" si="258"/>
        <v>1.5395843155739388</v>
      </c>
      <c r="U97">
        <f t="shared" si="237"/>
        <v>5542</v>
      </c>
      <c r="V97" t="str">
        <f t="shared" ref="V97" si="339">IF(U97/60/60&gt;=1,INT(U97/60/60)&amp;"h","")
&amp;IF(INT(MOD(U97/60,60))&gt;0,INT(MOD(U97/60,60))&amp;"m","")
&amp;IF(INT(MOD(U97,60))&gt;0,INT(MOD(U97,60))&amp;"s","")</f>
        <v>1h32m22s</v>
      </c>
      <c r="W97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</v>
      </c>
      <c r="X97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</v>
      </c>
      <c r="Y97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</v>
      </c>
      <c r="Z97" t="str">
        <f t="shared" si="228"/>
        <v>"96":30</v>
      </c>
      <c r="AA97" t="str">
        <f t="shared" si="229"/>
        <v>"96":16</v>
      </c>
      <c r="AB97" t="str">
        <f t="shared" ca="1" si="230"/>
        <v>"96":113629800</v>
      </c>
    </row>
    <row r="98" spans="1:28" x14ac:dyDescent="0.3">
      <c r="A98">
        <v>97</v>
      </c>
      <c r="B98">
        <f t="shared" ca="1" si="263"/>
        <v>1846800</v>
      </c>
      <c r="C98" t="str">
        <f t="shared" ca="1" si="231"/>
        <v>21d9h</v>
      </c>
      <c r="D98">
        <f t="shared" ca="1" si="242"/>
        <v>115476600</v>
      </c>
      <c r="E98" t="str">
        <f t="shared" ca="1" si="243"/>
        <v>1336d12h50m</v>
      </c>
      <c r="F98">
        <v>518400</v>
      </c>
      <c r="G98" t="str">
        <f t="shared" ref="G98" si="340">IF(F98/60/60&gt;=1,INT(F98/60/60)&amp;"h","")
&amp;IF(INT(MOD(F98/60,60))&gt;0,INT(MOD(F98/60,60))&amp;"m","")
&amp;IF(INT(MOD(F98,60))&gt;0,INT(MOD(F98,60))&amp;"s","")</f>
        <v>144h</v>
      </c>
      <c r="H98">
        <v>30</v>
      </c>
      <c r="I98">
        <v>509</v>
      </c>
      <c r="J98">
        <f t="shared" si="233"/>
        <v>0.38104711810454983</v>
      </c>
      <c r="K98">
        <f t="shared" si="256"/>
        <v>32922</v>
      </c>
      <c r="L98" t="str">
        <f t="shared" si="268"/>
        <v>9h8m42s</v>
      </c>
      <c r="M98">
        <v>16</v>
      </c>
      <c r="N98">
        <f t="shared" si="245"/>
        <v>0.95261779526137413</v>
      </c>
      <c r="O98">
        <f t="shared" si="234"/>
        <v>82306</v>
      </c>
      <c r="P98" t="str">
        <f t="shared" ref="P98:S98" si="341">IF(O98/60/60&gt;=1,INT(O98/60/60)&amp;"h","")
&amp;IF(INT(MOD(O98/60,60))&gt;0,INT(MOD(O98/60,60))&amp;"m","")
&amp;IF(INT(MOD(O98,60))&gt;0,INT(MOD(O98,60))&amp;"s","")</f>
        <v>22h51m46s</v>
      </c>
      <c r="Q98">
        <f t="shared" si="247"/>
        <v>0.95261779526137413</v>
      </c>
      <c r="R98">
        <f t="shared" si="236"/>
        <v>82306</v>
      </c>
      <c r="S98" t="str">
        <f t="shared" si="341"/>
        <v>22h51m46s</v>
      </c>
      <c r="T98">
        <f t="shared" si="258"/>
        <v>1.5241884724181993</v>
      </c>
      <c r="U98">
        <f t="shared" si="237"/>
        <v>5487</v>
      </c>
      <c r="V98" t="str">
        <f t="shared" ref="V98" si="342">IF(U98/60/60&gt;=1,INT(U98/60/60)&amp;"h","")
&amp;IF(INT(MOD(U98/60,60))&gt;0,INT(MOD(U98/60,60))&amp;"m","")
&amp;IF(INT(MOD(U98,60))&gt;0,INT(MOD(U98,60))&amp;"s","")</f>
        <v>1h31m27s</v>
      </c>
      <c r="W98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</v>
      </c>
      <c r="X98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</v>
      </c>
      <c r="Y98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</v>
      </c>
      <c r="Z98" t="str">
        <f t="shared" si="228"/>
        <v>"97":30</v>
      </c>
      <c r="AA98" t="str">
        <f t="shared" si="229"/>
        <v>"97":16</v>
      </c>
      <c r="AB98" t="str">
        <f t="shared" ca="1" si="230"/>
        <v>"97":115476600</v>
      </c>
    </row>
    <row r="99" spans="1:28" x14ac:dyDescent="0.3">
      <c r="A99">
        <v>98</v>
      </c>
      <c r="B99">
        <f t="shared" ca="1" si="263"/>
        <v>1846800</v>
      </c>
      <c r="C99" t="str">
        <f t="shared" ca="1" si="231"/>
        <v>21d9h</v>
      </c>
      <c r="D99">
        <f t="shared" ca="1" si="242"/>
        <v>117323400</v>
      </c>
      <c r="E99" t="str">
        <f t="shared" ca="1" si="243"/>
        <v>1357d21h50m</v>
      </c>
      <c r="F99">
        <v>518400</v>
      </c>
      <c r="G99" t="str">
        <f t="shared" ref="G99" si="343">IF(F99/60/60&gt;=1,INT(F99/60/60)&amp;"h","")
&amp;IF(INT(MOD(F99/60,60))&gt;0,INT(MOD(F99/60,60))&amp;"m","")
&amp;IF(INT(MOD(F99,60))&gt;0,INT(MOD(F99,60))&amp;"s","")</f>
        <v>144h</v>
      </c>
      <c r="H99">
        <v>30</v>
      </c>
      <c r="I99">
        <v>513</v>
      </c>
      <c r="J99">
        <f t="shared" si="233"/>
        <v>0.37723664692350434</v>
      </c>
      <c r="K99">
        <f t="shared" si="256"/>
        <v>32593</v>
      </c>
      <c r="L99" t="str">
        <f t="shared" si="268"/>
        <v>9h3m13s</v>
      </c>
      <c r="M99">
        <v>16</v>
      </c>
      <c r="N99">
        <f t="shared" si="245"/>
        <v>0.94309161730876034</v>
      </c>
      <c r="O99">
        <f t="shared" si="234"/>
        <v>81483</v>
      </c>
      <c r="P99" t="str">
        <f t="shared" ref="P99:S99" si="344">IF(O99/60/60&gt;=1,INT(O99/60/60)&amp;"h","")
&amp;IF(INT(MOD(O99/60,60))&gt;0,INT(MOD(O99/60,60))&amp;"m","")
&amp;IF(INT(MOD(O99,60))&gt;0,INT(MOD(O99,60))&amp;"s","")</f>
        <v>22h38m3s</v>
      </c>
      <c r="Q99">
        <f t="shared" si="247"/>
        <v>0.94309161730876034</v>
      </c>
      <c r="R99">
        <f t="shared" si="236"/>
        <v>81483</v>
      </c>
      <c r="S99" t="str">
        <f t="shared" si="344"/>
        <v>22h38m3s</v>
      </c>
      <c r="T99">
        <f t="shared" si="258"/>
        <v>1.5089465876940173</v>
      </c>
      <c r="U99">
        <f t="shared" si="237"/>
        <v>5432</v>
      </c>
      <c r="V99" t="str">
        <f t="shared" ref="V99" si="345">IF(U99/60/60&gt;=1,INT(U99/60/60)&amp;"h","")
&amp;IF(INT(MOD(U99/60,60))&gt;0,INT(MOD(U99/60,60))&amp;"m","")
&amp;IF(INT(MOD(U99,60))&gt;0,INT(MOD(U99,60))&amp;"s","")</f>
        <v>1h30m32s</v>
      </c>
      <c r="W99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,"98":30</v>
      </c>
      <c r="X99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,"98":16</v>
      </c>
      <c r="Y99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</v>
      </c>
      <c r="Z99" t="str">
        <f t="shared" si="228"/>
        <v>"98":30</v>
      </c>
      <c r="AA99" t="str">
        <f t="shared" si="229"/>
        <v>"98":16</v>
      </c>
      <c r="AB99" t="str">
        <f t="shared" ca="1" si="230"/>
        <v>"98":117323400</v>
      </c>
    </row>
    <row r="100" spans="1:28" x14ac:dyDescent="0.3">
      <c r="A100">
        <v>99</v>
      </c>
      <c r="B100">
        <f t="shared" ca="1" si="263"/>
        <v>1846800</v>
      </c>
      <c r="C100" t="str">
        <f t="shared" ca="1" si="231"/>
        <v>21d9h</v>
      </c>
      <c r="D100">
        <f t="shared" ca="1" si="242"/>
        <v>119170200</v>
      </c>
      <c r="E100" t="str">
        <f t="shared" ca="1" si="243"/>
        <v>1379d6h50m</v>
      </c>
      <c r="F100">
        <v>518400</v>
      </c>
      <c r="G100" t="str">
        <f t="shared" ref="G100" si="346">IF(F100/60/60&gt;=1,INT(F100/60/60)&amp;"h","")
&amp;IF(INT(MOD(F100/60,60))&gt;0,INT(MOD(F100/60,60))&amp;"m","")
&amp;IF(INT(MOD(F100,60))&gt;0,INT(MOD(F100,60))&amp;"s","")</f>
        <v>144h</v>
      </c>
      <c r="H100">
        <v>30</v>
      </c>
      <c r="I100">
        <v>517</v>
      </c>
      <c r="J100">
        <f t="shared" si="233"/>
        <v>0.37346428045426927</v>
      </c>
      <c r="K100">
        <f t="shared" si="256"/>
        <v>32267</v>
      </c>
      <c r="L100" t="str">
        <f t="shared" si="268"/>
        <v>8h57m47s</v>
      </c>
      <c r="M100">
        <v>16</v>
      </c>
      <c r="N100">
        <f t="shared" si="245"/>
        <v>0.93366070113567268</v>
      </c>
      <c r="O100">
        <f t="shared" si="234"/>
        <v>80668</v>
      </c>
      <c r="P100" t="str">
        <f t="shared" ref="P100:S100" si="347">IF(O100/60/60&gt;=1,INT(O100/60/60)&amp;"h","")
&amp;IF(INT(MOD(O100/60,60))&gt;0,INT(MOD(O100/60,60))&amp;"m","")
&amp;IF(INT(MOD(O100,60))&gt;0,INT(MOD(O100,60))&amp;"s","")</f>
        <v>22h24m28s</v>
      </c>
      <c r="Q100">
        <f t="shared" si="247"/>
        <v>0.93366070113567268</v>
      </c>
      <c r="R100">
        <f t="shared" si="236"/>
        <v>80668</v>
      </c>
      <c r="S100" t="str">
        <f t="shared" si="347"/>
        <v>22h24m28s</v>
      </c>
      <c r="T100">
        <f t="shared" si="258"/>
        <v>1.4938571218170771</v>
      </c>
      <c r="U100">
        <f t="shared" si="237"/>
        <v>5377</v>
      </c>
      <c r="V100" t="str">
        <f t="shared" ref="V100" si="348">IF(U100/60/60&gt;=1,INT(U100/60/60)&amp;"h","")
&amp;IF(INT(MOD(U100/60,60))&gt;0,INT(MOD(U100/60,60))&amp;"m","")
&amp;IF(INT(MOD(U100,60))&gt;0,INT(MOD(U100,60))&amp;"s","")</f>
        <v>1h29m37s</v>
      </c>
      <c r="W100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,"98":30,"99":30</v>
      </c>
      <c r="X100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,"98":16,"99":16</v>
      </c>
      <c r="Y100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,"99":119170200</v>
      </c>
      <c r="Z100" t="str">
        <f t="shared" si="228"/>
        <v>"99":30</v>
      </c>
      <c r="AA100" t="str">
        <f t="shared" si="229"/>
        <v>"99":16</v>
      </c>
      <c r="AB100" t="str">
        <f t="shared" ca="1" si="230"/>
        <v>"99":119170200</v>
      </c>
    </row>
    <row r="101" spans="1:28" x14ac:dyDescent="0.3">
      <c r="A101">
        <v>100</v>
      </c>
      <c r="B101">
        <f t="shared" ca="1" si="263"/>
        <v>1846800</v>
      </c>
      <c r="C101" t="str">
        <f t="shared" ref="C101" ca="1" si="349">IF(B101/60/60/24*1&gt;=1,INT(B101/60/60/24)&amp;"d","")
&amp;IF(INT(MOD(B101/60/60,24))&gt;0,INT(MOD(B101/60/60,24))&amp;"h","")
&amp;IF(INT(MOD(B101/60,60))&gt;0,INT(MOD(B101/60,60))&amp;"m","")
&amp;IF(INT(MOD(B101,60))&gt;0,INT(MOD(B101,60))&amp;"s","")</f>
        <v>21d9h</v>
      </c>
      <c r="D101">
        <f t="shared" ref="D101" ca="1" si="350">D100+B101</f>
        <v>121017000</v>
      </c>
      <c r="E101" t="str">
        <f t="shared" ref="E101" ca="1" si="351">IF(D101/60/60/24&gt;=1,INT(D101/60/60/24)&amp;"d","")
&amp;IF(INT(MOD(D101/60/60,24))&gt;0,INT(MOD(D101/60/60,24))&amp;"h","")
&amp;IF(INT(MOD(D101/60,60))&gt;0,INT(MOD(D101/60,60))&amp;"m","")
&amp;IF(INT(MOD(D101,60))&gt;0,INT(MOD(D101,60))&amp;"s","")</f>
        <v>1400d15h50m</v>
      </c>
      <c r="F101">
        <v>604800</v>
      </c>
      <c r="G101" t="str">
        <f t="shared" ref="G101" si="352">IF(F101/60/60&gt;=1,INT(F101/60/60)&amp;"h","")
&amp;IF(INT(MOD(F101/60,60))&gt;0,INT(MOD(F101/60,60))&amp;"m","")
&amp;IF(INT(MOD(F101,60))&gt;0,INT(MOD(F101,60))&amp;"s","")</f>
        <v>168h</v>
      </c>
      <c r="H101">
        <v>30</v>
      </c>
      <c r="I101">
        <v>521</v>
      </c>
      <c r="J101">
        <f t="shared" ref="J101" si="353">J100*0.99</f>
        <v>0.36972963764972655</v>
      </c>
      <c r="K101">
        <f t="shared" ref="K101" si="354">INT(J101*24*60*60)</f>
        <v>31944</v>
      </c>
      <c r="L101" t="str">
        <f t="shared" ref="L101" si="355">IF(K101/60/60&gt;=1,INT(K101/60/60)&amp;"h","")
&amp;IF(INT(MOD(K101/60,60))&gt;0,INT(MOD(K101/60,60))&amp;"m","")
&amp;IF(INT(MOD(K101,60))&gt;0,INT(MOD(K101,60))&amp;"s","")</f>
        <v>8h52m24s</v>
      </c>
      <c r="M101">
        <v>15</v>
      </c>
      <c r="N101">
        <f t="shared" si="245"/>
        <v>0.92432409412431593</v>
      </c>
      <c r="O101">
        <f t="shared" ref="O101" si="356">INT(N101*24*60*60)</f>
        <v>79861</v>
      </c>
      <c r="P101" t="str">
        <f t="shared" ref="P101" si="357">IF(O101/60/60&gt;=1,INT(O101/60/60)&amp;"h","")
&amp;IF(INT(MOD(O101/60,60))&gt;0,INT(MOD(O101/60,60))&amp;"m","")
&amp;IF(INT(MOD(O101,60))&gt;0,INT(MOD(O101,60))&amp;"s","")</f>
        <v>22h11m1s</v>
      </c>
      <c r="Q101">
        <f t="shared" si="247"/>
        <v>0.92432409412431593</v>
      </c>
      <c r="R101">
        <f t="shared" ref="R101" si="358">INT(Q101*24*60*60)</f>
        <v>79861</v>
      </c>
      <c r="S101" t="str">
        <f t="shared" ref="S101" si="359">IF(R101/60/60&gt;=1,INT(R101/60/60)&amp;"h","")
&amp;IF(INT(MOD(R101/60,60))&gt;0,INT(MOD(R101/60,60))&amp;"m","")
&amp;IF(INT(MOD(R101,60))&gt;0,INT(MOD(R101,60))&amp;"s","")</f>
        <v>22h11m1s</v>
      </c>
      <c r="T101">
        <f t="shared" si="258"/>
        <v>1.4789185505989062</v>
      </c>
      <c r="U101">
        <f t="shared" ref="U101" si="360">INT(T101*60*60)</f>
        <v>5324</v>
      </c>
      <c r="V101" t="str">
        <f t="shared" ref="V101" si="361">IF(U101/60/60&gt;=1,INT(U101/60/60)&amp;"h","")
&amp;IF(INT(MOD(U101/60,60))&gt;0,INT(MOD(U101/60,60))&amp;"m","")
&amp;IF(INT(MOD(U101,60))&gt;0,INT(MOD(U101,60))&amp;"s","")</f>
        <v>1h28m44s</v>
      </c>
      <c r="W101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,"98":30,"99":30,"100":30</v>
      </c>
      <c r="X101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,"98":16,"99":16,"100":15</v>
      </c>
      <c r="Y101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,"99":119170200,"100":121017000</v>
      </c>
      <c r="Z101" t="str">
        <f t="shared" si="228"/>
        <v>"100":30</v>
      </c>
      <c r="AA101" t="str">
        <f t="shared" si="229"/>
        <v>"100":15</v>
      </c>
      <c r="AB101" t="str">
        <f t="shared" ca="1" si="230"/>
        <v>"100":121017000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E0F5-1A37-4D85-82C9-18EC6A5D8BD5}">
  <dimension ref="A1:G152"/>
  <sheetViews>
    <sheetView workbookViewId="0"/>
  </sheetViews>
  <sheetFormatPr defaultRowHeight="16.5" outlineLevelCol="1" x14ac:dyDescent="0.3"/>
  <cols>
    <col min="1" max="1" width="15.375" customWidth="1"/>
    <col min="3" max="3" width="9" customWidth="1" outlineLevel="1"/>
    <col min="5" max="7" width="9" customWidth="1" outlineLevel="1"/>
  </cols>
  <sheetData>
    <row r="1" spans="1:7" ht="27" customHeight="1" x14ac:dyDescent="0.3">
      <c r="A1" t="s">
        <v>252</v>
      </c>
      <c r="B1" s="3" t="s">
        <v>253</v>
      </c>
      <c r="C1" s="3" t="s">
        <v>254</v>
      </c>
    </row>
    <row r="2" spans="1:7" x14ac:dyDescent="0.3">
      <c r="A2">
        <v>150</v>
      </c>
      <c r="B2">
        <v>1</v>
      </c>
      <c r="C2">
        <v>1</v>
      </c>
      <c r="E2" t="s">
        <v>255</v>
      </c>
      <c r="F2">
        <v>1.1000000000000001</v>
      </c>
      <c r="G2" t="s">
        <v>256</v>
      </c>
    </row>
    <row r="3" spans="1:7" x14ac:dyDescent="0.3">
      <c r="A3">
        <v>149</v>
      </c>
      <c r="B3">
        <f>ROUND(C3,4)</f>
        <v>0.99050000000000005</v>
      </c>
      <c r="C3">
        <f t="shared" ref="C3:C34" si="0">C2/1.1^(1/10)</f>
        <v>0.99051425821452177</v>
      </c>
      <c r="E3" t="s">
        <v>257</v>
      </c>
    </row>
    <row r="4" spans="1:7" x14ac:dyDescent="0.3">
      <c r="A4">
        <v>148</v>
      </c>
      <c r="B4">
        <f t="shared" ref="B4:B147" si="1">ROUND(C4,4)</f>
        <v>0.98109999999999997</v>
      </c>
      <c r="C4">
        <f t="shared" si="0"/>
        <v>0.98111849572626431</v>
      </c>
      <c r="F4">
        <v>11</v>
      </c>
      <c r="G4" t="s">
        <v>256</v>
      </c>
    </row>
    <row r="5" spans="1:7" x14ac:dyDescent="0.3">
      <c r="A5">
        <v>147</v>
      </c>
      <c r="B5">
        <f t="shared" si="1"/>
        <v>0.9718</v>
      </c>
      <c r="C5">
        <f t="shared" si="0"/>
        <v>0.97181185901484812</v>
      </c>
    </row>
    <row r="6" spans="1:7" x14ac:dyDescent="0.3">
      <c r="A6">
        <v>146</v>
      </c>
      <c r="B6">
        <f t="shared" si="1"/>
        <v>0.96260000000000001</v>
      </c>
      <c r="C6">
        <f t="shared" si="0"/>
        <v>0.96259350265616772</v>
      </c>
      <c r="E6" t="s">
        <v>258</v>
      </c>
      <c r="F6">
        <v>77</v>
      </c>
      <c r="G6" t="s">
        <v>256</v>
      </c>
    </row>
    <row r="7" spans="1:7" x14ac:dyDescent="0.3">
      <c r="A7">
        <v>145</v>
      </c>
      <c r="B7">
        <f t="shared" si="1"/>
        <v>0.95350000000000001</v>
      </c>
      <c r="C7">
        <f t="shared" si="0"/>
        <v>0.95346258924559235</v>
      </c>
      <c r="E7" t="s">
        <v>259</v>
      </c>
      <c r="F7">
        <v>150</v>
      </c>
      <c r="G7" t="s">
        <v>256</v>
      </c>
    </row>
    <row r="8" spans="1:7" x14ac:dyDescent="0.3">
      <c r="A8">
        <v>144</v>
      </c>
      <c r="B8">
        <f t="shared" si="1"/>
        <v>0.94440000000000002</v>
      </c>
      <c r="C8">
        <f t="shared" si="0"/>
        <v>0.9444182893218952</v>
      </c>
      <c r="E8" t="s">
        <v>260</v>
      </c>
      <c r="F8">
        <v>30</v>
      </c>
      <c r="G8" t="s">
        <v>256</v>
      </c>
    </row>
    <row r="9" spans="1:7" x14ac:dyDescent="0.3">
      <c r="A9">
        <v>143</v>
      </c>
      <c r="B9">
        <f t="shared" si="1"/>
        <v>0.9355</v>
      </c>
      <c r="C9">
        <f t="shared" si="0"/>
        <v>0.93545978129190466</v>
      </c>
    </row>
    <row r="10" spans="1:7" x14ac:dyDescent="0.3">
      <c r="A10">
        <v>142</v>
      </c>
      <c r="B10">
        <f t="shared" si="1"/>
        <v>0.92659999999999998</v>
      </c>
      <c r="C10">
        <f t="shared" si="0"/>
        <v>0.92658625135586969</v>
      </c>
    </row>
    <row r="11" spans="1:7" x14ac:dyDescent="0.3">
      <c r="A11">
        <v>141</v>
      </c>
      <c r="B11">
        <f t="shared" si="1"/>
        <v>0.91779999999999995</v>
      </c>
      <c r="C11">
        <f t="shared" si="0"/>
        <v>0.91779689343353377</v>
      </c>
    </row>
    <row r="12" spans="1:7" x14ac:dyDescent="0.3">
      <c r="A12">
        <v>140</v>
      </c>
      <c r="B12">
        <f t="shared" si="1"/>
        <v>0.90910000000000002</v>
      </c>
      <c r="C12">
        <f t="shared" si="0"/>
        <v>0.90909090909090917</v>
      </c>
    </row>
    <row r="13" spans="1:7" x14ac:dyDescent="0.3">
      <c r="A13">
        <v>139</v>
      </c>
      <c r="B13">
        <f t="shared" si="1"/>
        <v>0.90049999999999997</v>
      </c>
      <c r="C13">
        <f t="shared" si="0"/>
        <v>0.90046750746774717</v>
      </c>
    </row>
    <row r="14" spans="1:7" x14ac:dyDescent="0.3">
      <c r="A14">
        <v>138</v>
      </c>
      <c r="B14">
        <f t="shared" si="1"/>
        <v>0.89190000000000003</v>
      </c>
      <c r="C14">
        <f t="shared" si="0"/>
        <v>0.89192590520569492</v>
      </c>
    </row>
    <row r="15" spans="1:7" x14ac:dyDescent="0.3">
      <c r="A15">
        <v>137</v>
      </c>
      <c r="B15">
        <f t="shared" si="1"/>
        <v>0.88349999999999995</v>
      </c>
      <c r="C15">
        <f t="shared" si="0"/>
        <v>0.88346532637713482</v>
      </c>
    </row>
    <row r="16" spans="1:7" x14ac:dyDescent="0.3">
      <c r="A16">
        <v>136</v>
      </c>
      <c r="B16">
        <f t="shared" si="1"/>
        <v>0.87509999999999999</v>
      </c>
      <c r="C16">
        <f t="shared" si="0"/>
        <v>0.87508500241469811</v>
      </c>
    </row>
    <row r="17" spans="1:3" x14ac:dyDescent="0.3">
      <c r="A17">
        <v>135</v>
      </c>
      <c r="B17">
        <f t="shared" si="1"/>
        <v>0.86680000000000001</v>
      </c>
      <c r="C17">
        <f t="shared" si="0"/>
        <v>0.86678417204144775</v>
      </c>
    </row>
    <row r="18" spans="1:3" x14ac:dyDescent="0.3">
      <c r="A18">
        <v>134</v>
      </c>
      <c r="B18">
        <f t="shared" si="1"/>
        <v>0.85860000000000003</v>
      </c>
      <c r="C18">
        <f t="shared" si="0"/>
        <v>0.85856208120172306</v>
      </c>
    </row>
    <row r="19" spans="1:3" x14ac:dyDescent="0.3">
      <c r="A19">
        <v>133</v>
      </c>
      <c r="B19">
        <f t="shared" si="1"/>
        <v>0.85040000000000004</v>
      </c>
      <c r="C19">
        <f t="shared" si="0"/>
        <v>0.85041798299264071</v>
      </c>
    </row>
    <row r="20" spans="1:3" x14ac:dyDescent="0.3">
      <c r="A20">
        <v>132</v>
      </c>
      <c r="B20">
        <f t="shared" si="1"/>
        <v>0.84240000000000004</v>
      </c>
      <c r="C20">
        <f t="shared" si="0"/>
        <v>0.84235113759624536</v>
      </c>
    </row>
    <row r="21" spans="1:3" x14ac:dyDescent="0.3">
      <c r="A21">
        <v>131</v>
      </c>
      <c r="B21">
        <f t="shared" si="1"/>
        <v>0.83440000000000003</v>
      </c>
      <c r="C21">
        <f t="shared" si="0"/>
        <v>0.83436081221230352</v>
      </c>
    </row>
    <row r="22" spans="1:3" x14ac:dyDescent="0.3">
      <c r="A22">
        <v>130</v>
      </c>
      <c r="B22">
        <f t="shared" si="1"/>
        <v>0.82640000000000002</v>
      </c>
      <c r="C22">
        <f t="shared" si="0"/>
        <v>0.82644628099173578</v>
      </c>
    </row>
    <row r="23" spans="1:3" x14ac:dyDescent="0.3">
      <c r="A23">
        <v>129</v>
      </c>
      <c r="B23">
        <f t="shared" si="1"/>
        <v>0.81859999999999999</v>
      </c>
      <c r="C23">
        <f t="shared" si="0"/>
        <v>0.81860682497067938</v>
      </c>
    </row>
    <row r="24" spans="1:3" x14ac:dyDescent="0.3">
      <c r="A24">
        <v>128</v>
      </c>
      <c r="B24">
        <f t="shared" si="1"/>
        <v>0.81079999999999997</v>
      </c>
      <c r="C24">
        <f t="shared" si="0"/>
        <v>0.8108417320051774</v>
      </c>
    </row>
    <row r="25" spans="1:3" x14ac:dyDescent="0.3">
      <c r="A25">
        <v>127</v>
      </c>
      <c r="B25">
        <f t="shared" si="1"/>
        <v>0.80320000000000003</v>
      </c>
      <c r="C25">
        <f t="shared" si="0"/>
        <v>0.80315029670648641</v>
      </c>
    </row>
    <row r="26" spans="1:3" x14ac:dyDescent="0.3">
      <c r="A26">
        <v>126</v>
      </c>
      <c r="B26">
        <f t="shared" si="1"/>
        <v>0.79549999999999998</v>
      </c>
      <c r="C26">
        <f t="shared" si="0"/>
        <v>0.79553182037699843</v>
      </c>
    </row>
    <row r="27" spans="1:3" x14ac:dyDescent="0.3">
      <c r="A27">
        <v>125</v>
      </c>
      <c r="B27">
        <f t="shared" si="1"/>
        <v>0.78800000000000003</v>
      </c>
      <c r="C27">
        <f t="shared" si="0"/>
        <v>0.78798561094677078</v>
      </c>
    </row>
    <row r="28" spans="1:3" x14ac:dyDescent="0.3">
      <c r="A28">
        <v>124</v>
      </c>
      <c r="B28">
        <f t="shared" si="1"/>
        <v>0.78049999999999997</v>
      </c>
      <c r="C28">
        <f t="shared" si="0"/>
        <v>0.78051098291065746</v>
      </c>
    </row>
    <row r="29" spans="1:3" x14ac:dyDescent="0.3">
      <c r="A29">
        <v>123</v>
      </c>
      <c r="B29">
        <f t="shared" si="1"/>
        <v>0.77310000000000001</v>
      </c>
      <c r="C29">
        <f t="shared" si="0"/>
        <v>0.77310725726603713</v>
      </c>
    </row>
    <row r="30" spans="1:3" x14ac:dyDescent="0.3">
      <c r="A30">
        <v>122</v>
      </c>
      <c r="B30">
        <f t="shared" si="1"/>
        <v>0.76580000000000004</v>
      </c>
      <c r="C30">
        <f t="shared" si="0"/>
        <v>0.7657737614511323</v>
      </c>
    </row>
    <row r="31" spans="1:3" x14ac:dyDescent="0.3">
      <c r="A31">
        <v>121</v>
      </c>
      <c r="B31">
        <f t="shared" si="1"/>
        <v>0.75849999999999995</v>
      </c>
      <c r="C31">
        <f t="shared" si="0"/>
        <v>0.75850982928391253</v>
      </c>
    </row>
    <row r="32" spans="1:3" x14ac:dyDescent="0.3">
      <c r="A32">
        <v>120</v>
      </c>
      <c r="B32">
        <f t="shared" si="1"/>
        <v>0.75129999999999997</v>
      </c>
      <c r="C32">
        <f t="shared" si="0"/>
        <v>0.75131480090157821</v>
      </c>
    </row>
    <row r="33" spans="1:3" x14ac:dyDescent="0.3">
      <c r="A33">
        <v>119</v>
      </c>
      <c r="B33">
        <f t="shared" si="1"/>
        <v>0.74419999999999997</v>
      </c>
      <c r="C33">
        <f t="shared" si="0"/>
        <v>0.7441880227006179</v>
      </c>
    </row>
    <row r="34" spans="1:3" x14ac:dyDescent="0.3">
      <c r="A34">
        <v>118</v>
      </c>
      <c r="B34">
        <f t="shared" si="1"/>
        <v>0.73709999999999998</v>
      </c>
      <c r="C34">
        <f t="shared" si="0"/>
        <v>0.73712884727743422</v>
      </c>
    </row>
    <row r="35" spans="1:3" x14ac:dyDescent="0.3">
      <c r="A35">
        <v>117</v>
      </c>
      <c r="B35">
        <f t="shared" si="1"/>
        <v>0.73009999999999997</v>
      </c>
      <c r="C35">
        <f t="shared" ref="C35:C66" si="2">C34/1.1^(1/10)</f>
        <v>0.73013663336953327</v>
      </c>
    </row>
    <row r="36" spans="1:3" x14ac:dyDescent="0.3">
      <c r="A36">
        <v>116</v>
      </c>
      <c r="B36">
        <f t="shared" si="1"/>
        <v>0.72319999999999995</v>
      </c>
      <c r="C36">
        <f t="shared" si="2"/>
        <v>0.72321074579727151</v>
      </c>
    </row>
    <row r="37" spans="1:3" x14ac:dyDescent="0.3">
      <c r="A37">
        <v>115</v>
      </c>
      <c r="B37">
        <f t="shared" si="1"/>
        <v>0.71640000000000004</v>
      </c>
      <c r="C37">
        <f t="shared" si="2"/>
        <v>0.71635055540615544</v>
      </c>
    </row>
    <row r="38" spans="1:3" x14ac:dyDescent="0.3">
      <c r="A38">
        <v>114</v>
      </c>
      <c r="B38">
        <f t="shared" si="1"/>
        <v>0.70960000000000001</v>
      </c>
      <c r="C38">
        <f t="shared" si="2"/>
        <v>0.70955543900968876</v>
      </c>
    </row>
    <row r="39" spans="1:3" x14ac:dyDescent="0.3">
      <c r="A39">
        <v>113</v>
      </c>
      <c r="B39">
        <f t="shared" si="1"/>
        <v>0.70279999999999998</v>
      </c>
      <c r="C39">
        <f t="shared" si="2"/>
        <v>0.70282477933276122</v>
      </c>
    </row>
    <row r="40" spans="1:3" x14ac:dyDescent="0.3">
      <c r="A40">
        <v>112</v>
      </c>
      <c r="B40">
        <f t="shared" si="1"/>
        <v>0.69620000000000004</v>
      </c>
      <c r="C40">
        <f t="shared" si="2"/>
        <v>0.69615796495557491</v>
      </c>
    </row>
    <row r="41" spans="1:3" x14ac:dyDescent="0.3">
      <c r="A41">
        <v>111</v>
      </c>
      <c r="B41">
        <f t="shared" si="1"/>
        <v>0.68959999999999999</v>
      </c>
      <c r="C41">
        <f t="shared" si="2"/>
        <v>0.68955439025810239</v>
      </c>
    </row>
    <row r="42" spans="1:3" x14ac:dyDescent="0.3">
      <c r="A42">
        <v>110</v>
      </c>
      <c r="B42">
        <f t="shared" si="1"/>
        <v>0.68300000000000005</v>
      </c>
      <c r="C42">
        <f t="shared" si="2"/>
        <v>0.68301345536507119</v>
      </c>
    </row>
    <row r="43" spans="1:3" x14ac:dyDescent="0.3">
      <c r="A43">
        <v>109</v>
      </c>
      <c r="B43">
        <f t="shared" si="1"/>
        <v>0.67649999999999999</v>
      </c>
      <c r="C43">
        <f t="shared" si="2"/>
        <v>0.67653456609147089</v>
      </c>
    </row>
    <row r="44" spans="1:3" x14ac:dyDescent="0.3">
      <c r="A44">
        <v>108</v>
      </c>
      <c r="B44">
        <f t="shared" si="1"/>
        <v>0.67010000000000003</v>
      </c>
      <c r="C44">
        <f t="shared" si="2"/>
        <v>0.67011713388857663</v>
      </c>
    </row>
    <row r="45" spans="1:3" x14ac:dyDescent="0.3">
      <c r="A45">
        <v>107</v>
      </c>
      <c r="B45">
        <f t="shared" si="1"/>
        <v>0.66379999999999995</v>
      </c>
      <c r="C45">
        <f t="shared" si="2"/>
        <v>0.66376057579048486</v>
      </c>
    </row>
    <row r="46" spans="1:3" x14ac:dyDescent="0.3">
      <c r="A46">
        <v>106</v>
      </c>
      <c r="B46">
        <f t="shared" si="1"/>
        <v>0.65749999999999997</v>
      </c>
      <c r="C46">
        <f t="shared" si="2"/>
        <v>0.65746431436115604</v>
      </c>
    </row>
    <row r="47" spans="1:3" x14ac:dyDescent="0.3">
      <c r="A47">
        <v>105</v>
      </c>
      <c r="B47">
        <f t="shared" si="1"/>
        <v>0.6512</v>
      </c>
      <c r="C47">
        <f t="shared" si="2"/>
        <v>0.6512277776419596</v>
      </c>
    </row>
    <row r="48" spans="1:3" x14ac:dyDescent="0.3">
      <c r="A48">
        <v>104</v>
      </c>
      <c r="B48">
        <f t="shared" si="1"/>
        <v>0.64510000000000001</v>
      </c>
      <c r="C48">
        <f t="shared" si="2"/>
        <v>0.64505039909971718</v>
      </c>
    </row>
    <row r="49" spans="1:3" x14ac:dyDescent="0.3">
      <c r="A49">
        <v>103</v>
      </c>
      <c r="B49">
        <f t="shared" si="1"/>
        <v>0.63890000000000002</v>
      </c>
      <c r="C49">
        <f t="shared" si="2"/>
        <v>0.63893161757523764</v>
      </c>
    </row>
    <row r="50" spans="1:3" x14ac:dyDescent="0.3">
      <c r="A50">
        <v>102</v>
      </c>
      <c r="B50">
        <f t="shared" si="1"/>
        <v>0.63290000000000002</v>
      </c>
      <c r="C50">
        <f t="shared" si="2"/>
        <v>0.63287087723234103</v>
      </c>
    </row>
    <row r="51" spans="1:3" x14ac:dyDescent="0.3">
      <c r="A51">
        <v>101</v>
      </c>
      <c r="B51">
        <f t="shared" si="1"/>
        <v>0.62690000000000001</v>
      </c>
      <c r="C51">
        <f t="shared" si="2"/>
        <v>0.62686762750736602</v>
      </c>
    </row>
    <row r="52" spans="1:3" x14ac:dyDescent="0.3">
      <c r="A52">
        <v>100</v>
      </c>
      <c r="B52">
        <f t="shared" si="1"/>
        <v>0.62090000000000001</v>
      </c>
      <c r="C52">
        <f t="shared" si="2"/>
        <v>0.62092132305915582</v>
      </c>
    </row>
    <row r="53" spans="1:3" x14ac:dyDescent="0.3">
      <c r="A53">
        <v>99</v>
      </c>
      <c r="B53">
        <f t="shared" si="1"/>
        <v>0.61499999999999999</v>
      </c>
      <c r="C53">
        <f t="shared" si="2"/>
        <v>0.61503142371951913</v>
      </c>
    </row>
    <row r="54" spans="1:3" x14ac:dyDescent="0.3">
      <c r="A54">
        <v>98</v>
      </c>
      <c r="B54">
        <f t="shared" si="1"/>
        <v>0.60919999999999996</v>
      </c>
      <c r="C54">
        <f t="shared" si="2"/>
        <v>0.60919739444416077</v>
      </c>
    </row>
    <row r="55" spans="1:3" x14ac:dyDescent="0.3">
      <c r="A55">
        <v>97</v>
      </c>
      <c r="B55">
        <f t="shared" si="1"/>
        <v>0.60340000000000005</v>
      </c>
      <c r="C55">
        <f t="shared" si="2"/>
        <v>0.60341870526407737</v>
      </c>
    </row>
    <row r="56" spans="1:3" x14ac:dyDescent="0.3">
      <c r="A56">
        <v>96</v>
      </c>
      <c r="B56">
        <f t="shared" si="1"/>
        <v>0.59770000000000001</v>
      </c>
      <c r="C56">
        <f t="shared" si="2"/>
        <v>0.59769483123741474</v>
      </c>
    </row>
    <row r="57" spans="1:3" x14ac:dyDescent="0.3">
      <c r="A57">
        <v>95</v>
      </c>
      <c r="B57">
        <f t="shared" si="1"/>
        <v>0.59199999999999997</v>
      </c>
      <c r="C57">
        <f t="shared" si="2"/>
        <v>0.59202525240178161</v>
      </c>
    </row>
    <row r="58" spans="1:3" x14ac:dyDescent="0.3">
      <c r="A58">
        <v>94</v>
      </c>
      <c r="B58">
        <f t="shared" si="1"/>
        <v>0.58640000000000003</v>
      </c>
      <c r="C58">
        <f t="shared" si="2"/>
        <v>0.58640945372701581</v>
      </c>
    </row>
    <row r="59" spans="1:3" x14ac:dyDescent="0.3">
      <c r="A59">
        <v>93</v>
      </c>
      <c r="B59">
        <f t="shared" si="1"/>
        <v>0.58079999999999998</v>
      </c>
      <c r="C59">
        <f t="shared" si="2"/>
        <v>0.58084692506839797</v>
      </c>
    </row>
    <row r="60" spans="1:3" x14ac:dyDescent="0.3">
      <c r="A60">
        <v>92</v>
      </c>
      <c r="B60">
        <f t="shared" si="1"/>
        <v>0.57530000000000003</v>
      </c>
      <c r="C60">
        <f t="shared" si="2"/>
        <v>0.57533716112031019</v>
      </c>
    </row>
    <row r="61" spans="1:3" x14ac:dyDescent="0.3">
      <c r="A61">
        <v>91</v>
      </c>
      <c r="B61">
        <f t="shared" si="1"/>
        <v>0.56989999999999996</v>
      </c>
      <c r="C61">
        <f t="shared" si="2"/>
        <v>0.56987966137033286</v>
      </c>
    </row>
    <row r="62" spans="1:3" x14ac:dyDescent="0.3">
      <c r="A62">
        <v>90</v>
      </c>
      <c r="B62">
        <f t="shared" si="1"/>
        <v>0.5645</v>
      </c>
      <c r="C62">
        <f t="shared" si="2"/>
        <v>0.56447393005377811</v>
      </c>
    </row>
    <row r="63" spans="1:3" x14ac:dyDescent="0.3">
      <c r="A63">
        <v>89</v>
      </c>
      <c r="B63">
        <f t="shared" si="1"/>
        <v>0.55910000000000004</v>
      </c>
      <c r="C63">
        <f t="shared" si="2"/>
        <v>0.55911947610865387</v>
      </c>
    </row>
    <row r="64" spans="1:3" x14ac:dyDescent="0.3">
      <c r="A64">
        <v>88</v>
      </c>
      <c r="B64">
        <f t="shared" si="1"/>
        <v>0.55379999999999996</v>
      </c>
      <c r="C64">
        <f t="shared" si="2"/>
        <v>0.55381581313105532</v>
      </c>
    </row>
    <row r="65" spans="1:3" x14ac:dyDescent="0.3">
      <c r="A65">
        <v>87</v>
      </c>
      <c r="B65">
        <f t="shared" si="1"/>
        <v>0.54859999999999998</v>
      </c>
      <c r="C65">
        <f t="shared" si="2"/>
        <v>0.54856245933097947</v>
      </c>
    </row>
    <row r="66" spans="1:3" x14ac:dyDescent="0.3">
      <c r="A66">
        <v>86</v>
      </c>
      <c r="B66">
        <f t="shared" si="1"/>
        <v>0.54339999999999999</v>
      </c>
      <c r="C66">
        <f t="shared" si="2"/>
        <v>0.5433589374885589</v>
      </c>
    </row>
    <row r="67" spans="1:3" x14ac:dyDescent="0.3">
      <c r="A67">
        <v>85</v>
      </c>
      <c r="B67">
        <f t="shared" si="1"/>
        <v>0.53820000000000001</v>
      </c>
      <c r="C67">
        <f t="shared" ref="C67:C98" si="3">C66/1.1^(1/10)</f>
        <v>0.53820477491071061</v>
      </c>
    </row>
    <row r="68" spans="1:3" x14ac:dyDescent="0.3">
      <c r="A68">
        <v>84</v>
      </c>
      <c r="B68">
        <f t="shared" si="1"/>
        <v>0.53310000000000002</v>
      </c>
      <c r="C68">
        <f t="shared" si="3"/>
        <v>0.53309950338819623</v>
      </c>
    </row>
    <row r="69" spans="1:3" x14ac:dyDescent="0.3">
      <c r="A69">
        <v>83</v>
      </c>
      <c r="B69">
        <f t="shared" si="1"/>
        <v>0.52800000000000002</v>
      </c>
      <c r="C69">
        <f t="shared" si="3"/>
        <v>0.52804265915308912</v>
      </c>
    </row>
    <row r="70" spans="1:3" x14ac:dyDescent="0.3">
      <c r="A70">
        <v>82</v>
      </c>
      <c r="B70">
        <f t="shared" si="1"/>
        <v>0.52300000000000002</v>
      </c>
      <c r="C70">
        <f t="shared" si="3"/>
        <v>0.5230337828366457</v>
      </c>
    </row>
    <row r="71" spans="1:3" x14ac:dyDescent="0.3">
      <c r="A71">
        <v>81</v>
      </c>
      <c r="B71">
        <f t="shared" si="1"/>
        <v>0.5181</v>
      </c>
      <c r="C71">
        <f t="shared" si="3"/>
        <v>0.51807241942757543</v>
      </c>
    </row>
    <row r="72" spans="1:3" x14ac:dyDescent="0.3">
      <c r="A72">
        <v>80</v>
      </c>
      <c r="B72">
        <f t="shared" si="1"/>
        <v>0.51319999999999999</v>
      </c>
      <c r="C72">
        <f t="shared" si="3"/>
        <v>0.51315811823070745</v>
      </c>
    </row>
    <row r="73" spans="1:3" x14ac:dyDescent="0.3">
      <c r="A73">
        <v>79</v>
      </c>
      <c r="B73">
        <f t="shared" si="1"/>
        <v>0.50829999999999997</v>
      </c>
      <c r="C73">
        <f t="shared" si="3"/>
        <v>0.50829043282604902</v>
      </c>
    </row>
    <row r="74" spans="1:3" x14ac:dyDescent="0.3">
      <c r="A74">
        <v>78</v>
      </c>
      <c r="B74">
        <f t="shared" si="1"/>
        <v>0.50349999999999995</v>
      </c>
      <c r="C74">
        <f t="shared" si="3"/>
        <v>0.50346892102823215</v>
      </c>
    </row>
    <row r="75" spans="1:3" x14ac:dyDescent="0.3">
      <c r="A75">
        <v>77</v>
      </c>
      <c r="B75">
        <f t="shared" si="1"/>
        <v>0.49869999999999998</v>
      </c>
      <c r="C75">
        <f t="shared" si="3"/>
        <v>0.49869314484634503</v>
      </c>
    </row>
    <row r="76" spans="1:3" x14ac:dyDescent="0.3">
      <c r="A76">
        <v>76</v>
      </c>
      <c r="B76">
        <f t="shared" si="1"/>
        <v>0.49399999999999999</v>
      </c>
      <c r="C76">
        <f t="shared" si="3"/>
        <v>0.49396267044414455</v>
      </c>
    </row>
    <row r="77" spans="1:3" x14ac:dyDescent="0.3">
      <c r="A77">
        <v>75</v>
      </c>
      <c r="B77">
        <f t="shared" si="1"/>
        <v>0.48930000000000001</v>
      </c>
      <c r="C77">
        <f t="shared" si="3"/>
        <v>0.48927706810064614</v>
      </c>
    </row>
    <row r="78" spans="1:3" x14ac:dyDescent="0.3">
      <c r="A78">
        <v>74</v>
      </c>
      <c r="B78">
        <f t="shared" si="1"/>
        <v>0.48459999999999998</v>
      </c>
      <c r="C78">
        <f t="shared" si="3"/>
        <v>0.48463591217108759</v>
      </c>
    </row>
    <row r="79" spans="1:3" x14ac:dyDescent="0.3">
      <c r="A79">
        <v>73</v>
      </c>
      <c r="B79">
        <f t="shared" si="1"/>
        <v>0.48</v>
      </c>
      <c r="C79">
        <f t="shared" si="3"/>
        <v>0.48003878104826297</v>
      </c>
    </row>
    <row r="80" spans="1:3" x14ac:dyDescent="0.3">
      <c r="A80">
        <v>72</v>
      </c>
      <c r="B80">
        <f t="shared" si="1"/>
        <v>0.47549999999999998</v>
      </c>
      <c r="C80">
        <f t="shared" si="3"/>
        <v>0.47548525712422346</v>
      </c>
    </row>
    <row r="81" spans="1:3" x14ac:dyDescent="0.3">
      <c r="A81">
        <v>71</v>
      </c>
      <c r="B81">
        <f t="shared" si="1"/>
        <v>0.47099999999999997</v>
      </c>
      <c r="C81">
        <f t="shared" si="3"/>
        <v>0.47097492675234137</v>
      </c>
    </row>
    <row r="82" spans="1:3" x14ac:dyDescent="0.3">
      <c r="A82">
        <v>70</v>
      </c>
      <c r="B82">
        <f t="shared" si="1"/>
        <v>0.46650000000000003</v>
      </c>
      <c r="C82">
        <f t="shared" si="3"/>
        <v>0.46650738020973415</v>
      </c>
    </row>
    <row r="83" spans="1:3" x14ac:dyDescent="0.3">
      <c r="A83">
        <v>69</v>
      </c>
      <c r="B83">
        <f t="shared" si="1"/>
        <v>0.46210000000000001</v>
      </c>
      <c r="C83">
        <f t="shared" si="3"/>
        <v>0.46208221166004471</v>
      </c>
    </row>
    <row r="84" spans="1:3" x14ac:dyDescent="0.3">
      <c r="A84">
        <v>68</v>
      </c>
      <c r="B84">
        <f t="shared" si="1"/>
        <v>0.4577</v>
      </c>
      <c r="C84">
        <f t="shared" si="3"/>
        <v>0.45769901911657485</v>
      </c>
    </row>
    <row r="85" spans="1:3" x14ac:dyDescent="0.3">
      <c r="A85">
        <v>67</v>
      </c>
      <c r="B85">
        <f t="shared" si="1"/>
        <v>0.45340000000000003</v>
      </c>
      <c r="C85">
        <f t="shared" si="3"/>
        <v>0.45335740440576838</v>
      </c>
    </row>
    <row r="86" spans="1:3" x14ac:dyDescent="0.3">
      <c r="A86">
        <v>66</v>
      </c>
      <c r="B86">
        <f t="shared" si="1"/>
        <v>0.4491</v>
      </c>
      <c r="C86">
        <f t="shared" si="3"/>
        <v>0.44905697313104065</v>
      </c>
    </row>
    <row r="87" spans="1:3" x14ac:dyDescent="0.3">
      <c r="A87">
        <v>65</v>
      </c>
      <c r="B87">
        <f t="shared" si="1"/>
        <v>0.44479999999999997</v>
      </c>
      <c r="C87">
        <f t="shared" si="3"/>
        <v>0.4447973346369512</v>
      </c>
    </row>
    <row r="88" spans="1:3" x14ac:dyDescent="0.3">
      <c r="A88">
        <v>64</v>
      </c>
      <c r="B88">
        <f t="shared" si="1"/>
        <v>0.44059999999999999</v>
      </c>
      <c r="C88">
        <f t="shared" si="3"/>
        <v>0.44057810197371616</v>
      </c>
    </row>
    <row r="89" spans="1:3" x14ac:dyDescent="0.3">
      <c r="A89">
        <v>63</v>
      </c>
      <c r="B89">
        <f t="shared" si="1"/>
        <v>0.43640000000000001</v>
      </c>
      <c r="C89">
        <f t="shared" si="3"/>
        <v>0.43639889186205744</v>
      </c>
    </row>
    <row r="90" spans="1:3" x14ac:dyDescent="0.3">
      <c r="A90">
        <v>62</v>
      </c>
      <c r="B90">
        <f t="shared" si="1"/>
        <v>0.43230000000000002</v>
      </c>
      <c r="C90">
        <f t="shared" si="3"/>
        <v>0.43225932465838512</v>
      </c>
    </row>
    <row r="91" spans="1:3" x14ac:dyDescent="0.3">
      <c r="A91">
        <v>61</v>
      </c>
      <c r="B91">
        <f t="shared" si="1"/>
        <v>0.42820000000000003</v>
      </c>
      <c r="C91">
        <f t="shared" si="3"/>
        <v>0.4281590243203105</v>
      </c>
    </row>
    <row r="92" spans="1:3" x14ac:dyDescent="0.3">
      <c r="A92">
        <v>60</v>
      </c>
      <c r="B92">
        <f t="shared" si="1"/>
        <v>0.42409999999999998</v>
      </c>
      <c r="C92">
        <f t="shared" si="3"/>
        <v>0.42409761837248577</v>
      </c>
    </row>
    <row r="93" spans="1:3" x14ac:dyDescent="0.3">
      <c r="A93">
        <v>59</v>
      </c>
      <c r="B93">
        <f t="shared" si="1"/>
        <v>0.42009999999999997</v>
      </c>
      <c r="C93">
        <f t="shared" si="3"/>
        <v>0.42007473787276811</v>
      </c>
    </row>
    <row r="94" spans="1:3" x14ac:dyDescent="0.3">
      <c r="A94">
        <v>58</v>
      </c>
      <c r="B94">
        <f t="shared" si="1"/>
        <v>0.41610000000000003</v>
      </c>
      <c r="C94">
        <f t="shared" si="3"/>
        <v>0.4160900173787046</v>
      </c>
    </row>
    <row r="95" spans="1:3" x14ac:dyDescent="0.3">
      <c r="A95">
        <v>57</v>
      </c>
      <c r="B95">
        <f t="shared" si="1"/>
        <v>0.41210000000000002</v>
      </c>
      <c r="C95">
        <f t="shared" si="3"/>
        <v>0.4121430949143351</v>
      </c>
    </row>
    <row r="96" spans="1:3" x14ac:dyDescent="0.3">
      <c r="A96">
        <v>56</v>
      </c>
      <c r="B96">
        <f t="shared" si="1"/>
        <v>0.40820000000000001</v>
      </c>
      <c r="C96">
        <f t="shared" si="3"/>
        <v>0.40823361193730989</v>
      </c>
    </row>
    <row r="97" spans="1:3" x14ac:dyDescent="0.3">
      <c r="A97">
        <v>55</v>
      </c>
      <c r="B97">
        <f t="shared" si="1"/>
        <v>0.40439999999999998</v>
      </c>
      <c r="C97">
        <f t="shared" si="3"/>
        <v>0.40436121330631947</v>
      </c>
    </row>
    <row r="98" spans="1:3" x14ac:dyDescent="0.3">
      <c r="A98">
        <v>54</v>
      </c>
      <c r="B98">
        <f t="shared" si="1"/>
        <v>0.40050000000000002</v>
      </c>
      <c r="C98">
        <f t="shared" si="3"/>
        <v>0.40052554724883305</v>
      </c>
    </row>
    <row r="99" spans="1:3" x14ac:dyDescent="0.3">
      <c r="A99">
        <v>53</v>
      </c>
      <c r="B99">
        <f t="shared" si="1"/>
        <v>0.3967</v>
      </c>
      <c r="C99">
        <f t="shared" ref="C99:C122" si="4">C98/1.1^(1/10)</f>
        <v>0.39672626532914329</v>
      </c>
    </row>
    <row r="100" spans="1:3" x14ac:dyDescent="0.3">
      <c r="A100">
        <v>52</v>
      </c>
      <c r="B100">
        <f t="shared" si="1"/>
        <v>0.39300000000000002</v>
      </c>
      <c r="C100">
        <f t="shared" si="4"/>
        <v>0.39296302241671394</v>
      </c>
    </row>
    <row r="101" spans="1:3" x14ac:dyDescent="0.3">
      <c r="A101">
        <v>51</v>
      </c>
      <c r="B101">
        <f t="shared" si="1"/>
        <v>0.38919999999999999</v>
      </c>
      <c r="C101">
        <f t="shared" si="4"/>
        <v>0.38923547665482788</v>
      </c>
    </row>
    <row r="102" spans="1:3" x14ac:dyDescent="0.3">
      <c r="A102">
        <v>50</v>
      </c>
      <c r="B102">
        <f t="shared" si="1"/>
        <v>0.38550000000000001</v>
      </c>
      <c r="C102">
        <f t="shared" si="4"/>
        <v>0.38554328942953264</v>
      </c>
    </row>
    <row r="103" spans="1:3" x14ac:dyDescent="0.3">
      <c r="A103">
        <v>49</v>
      </c>
      <c r="B103">
        <f t="shared" si="1"/>
        <v>0.38190000000000002</v>
      </c>
      <c r="C103">
        <f t="shared" si="4"/>
        <v>0.38188612533888022</v>
      </c>
    </row>
    <row r="104" spans="1:3" x14ac:dyDescent="0.3">
      <c r="A104">
        <v>48</v>
      </c>
      <c r="B104">
        <f t="shared" si="1"/>
        <v>0.37830000000000003</v>
      </c>
      <c r="C104">
        <f t="shared" si="4"/>
        <v>0.37826365216245883</v>
      </c>
    </row>
    <row r="105" spans="1:3" x14ac:dyDescent="0.3">
      <c r="A105">
        <v>47</v>
      </c>
      <c r="B105">
        <f t="shared" si="1"/>
        <v>0.37469999999999998</v>
      </c>
      <c r="C105">
        <f t="shared" si="4"/>
        <v>0.37467554083121379</v>
      </c>
    </row>
    <row r="106" spans="1:3" x14ac:dyDescent="0.3">
      <c r="A106">
        <v>46</v>
      </c>
      <c r="B106">
        <f t="shared" si="1"/>
        <v>0.37109999999999999</v>
      </c>
      <c r="C106">
        <f t="shared" si="4"/>
        <v>0.37112146539755453</v>
      </c>
    </row>
    <row r="107" spans="1:3" x14ac:dyDescent="0.3">
      <c r="A107">
        <v>45</v>
      </c>
      <c r="B107">
        <f t="shared" si="1"/>
        <v>0.36759999999999998</v>
      </c>
      <c r="C107">
        <f t="shared" si="4"/>
        <v>0.36760110300574506</v>
      </c>
    </row>
    <row r="108" spans="1:3" x14ac:dyDescent="0.3">
      <c r="A108">
        <v>44</v>
      </c>
      <c r="B108">
        <f t="shared" si="1"/>
        <v>0.36409999999999998</v>
      </c>
      <c r="C108">
        <f t="shared" si="4"/>
        <v>0.36411413386257557</v>
      </c>
    </row>
    <row r="109" spans="1:3" x14ac:dyDescent="0.3">
      <c r="A109">
        <v>43</v>
      </c>
      <c r="B109">
        <f t="shared" si="1"/>
        <v>0.36070000000000002</v>
      </c>
      <c r="C109">
        <f t="shared" si="4"/>
        <v>0.36066024120831214</v>
      </c>
    </row>
    <row r="110" spans="1:3" x14ac:dyDescent="0.3">
      <c r="A110">
        <v>42</v>
      </c>
      <c r="B110">
        <f t="shared" si="1"/>
        <v>0.35720000000000002</v>
      </c>
      <c r="C110">
        <f t="shared" si="4"/>
        <v>0.3572391112879218</v>
      </c>
    </row>
    <row r="111" spans="1:3" x14ac:dyDescent="0.3">
      <c r="A111">
        <v>41</v>
      </c>
      <c r="B111">
        <f t="shared" si="1"/>
        <v>0.35389999999999999</v>
      </c>
      <c r="C111">
        <f t="shared" si="4"/>
        <v>0.35385043332257088</v>
      </c>
    </row>
    <row r="112" spans="1:3" x14ac:dyDescent="0.3">
      <c r="A112">
        <v>40</v>
      </c>
      <c r="B112">
        <f t="shared" si="1"/>
        <v>0.35049999999999998</v>
      </c>
      <c r="C112">
        <f t="shared" si="4"/>
        <v>0.35049389948139342</v>
      </c>
    </row>
    <row r="113" spans="1:3" x14ac:dyDescent="0.3">
      <c r="A113">
        <v>39</v>
      </c>
      <c r="B113">
        <f t="shared" si="1"/>
        <v>0.34720000000000001</v>
      </c>
      <c r="C113">
        <f t="shared" si="4"/>
        <v>0.34716920485352759</v>
      </c>
    </row>
    <row r="114" spans="1:3" x14ac:dyDescent="0.3">
      <c r="A114">
        <v>38</v>
      </c>
      <c r="B114">
        <f t="shared" si="1"/>
        <v>0.34389999999999998</v>
      </c>
      <c r="C114">
        <f t="shared" si="4"/>
        <v>0.34387604742041722</v>
      </c>
    </row>
    <row r="115" spans="1:3" x14ac:dyDescent="0.3">
      <c r="A115">
        <v>37</v>
      </c>
      <c r="B115">
        <f t="shared" si="1"/>
        <v>0.34060000000000001</v>
      </c>
      <c r="C115">
        <f t="shared" si="4"/>
        <v>0.34061412802837626</v>
      </c>
    </row>
    <row r="116" spans="1:3" x14ac:dyDescent="0.3">
      <c r="A116">
        <v>36</v>
      </c>
      <c r="B116">
        <f t="shared" si="1"/>
        <v>0.33739999999999998</v>
      </c>
      <c r="C116">
        <f t="shared" si="4"/>
        <v>0.33738315036141325</v>
      </c>
    </row>
    <row r="117" spans="1:3" x14ac:dyDescent="0.3">
      <c r="A117">
        <v>35</v>
      </c>
      <c r="B117">
        <f t="shared" si="1"/>
        <v>0.3342</v>
      </c>
      <c r="C117">
        <f t="shared" si="4"/>
        <v>0.33418282091431373</v>
      </c>
    </row>
    <row r="118" spans="1:3" x14ac:dyDescent="0.3">
      <c r="A118">
        <v>34</v>
      </c>
      <c r="B118">
        <f t="shared" si="1"/>
        <v>0.33100000000000002</v>
      </c>
      <c r="C118">
        <f t="shared" si="4"/>
        <v>0.33101284896597782</v>
      </c>
    </row>
    <row r="119" spans="1:3" x14ac:dyDescent="0.3">
      <c r="A119">
        <v>33</v>
      </c>
      <c r="B119">
        <f t="shared" si="1"/>
        <v>0.32790000000000002</v>
      </c>
      <c r="C119">
        <f t="shared" si="4"/>
        <v>0.32787294655301108</v>
      </c>
    </row>
    <row r="120" spans="1:3" x14ac:dyDescent="0.3">
      <c r="A120">
        <v>32</v>
      </c>
      <c r="B120">
        <f t="shared" si="1"/>
        <v>0.32479999999999998</v>
      </c>
      <c r="C120">
        <f t="shared" si="4"/>
        <v>0.3247628284435653</v>
      </c>
    </row>
    <row r="121" spans="1:3" x14ac:dyDescent="0.3">
      <c r="A121">
        <v>31</v>
      </c>
      <c r="B121">
        <f t="shared" si="1"/>
        <v>0.32169999999999999</v>
      </c>
      <c r="C121">
        <f t="shared" si="4"/>
        <v>0.32168221211142811</v>
      </c>
    </row>
    <row r="122" spans="1:3" x14ac:dyDescent="0.3">
      <c r="A122">
        <v>30</v>
      </c>
      <c r="B122">
        <f t="shared" si="1"/>
        <v>0.31859999999999999</v>
      </c>
      <c r="C122">
        <f t="shared" si="4"/>
        <v>0.31863081771035767</v>
      </c>
    </row>
    <row r="123" spans="1:3" x14ac:dyDescent="0.3">
      <c r="A123">
        <v>29</v>
      </c>
      <c r="B123">
        <f t="shared" si="1"/>
        <v>0</v>
      </c>
      <c r="C123">
        <v>0</v>
      </c>
    </row>
    <row r="124" spans="1:3" x14ac:dyDescent="0.3">
      <c r="A124">
        <v>28</v>
      </c>
      <c r="B124">
        <f t="shared" si="1"/>
        <v>0</v>
      </c>
      <c r="C124">
        <v>0</v>
      </c>
    </row>
    <row r="125" spans="1:3" x14ac:dyDescent="0.3">
      <c r="A125">
        <v>27</v>
      </c>
      <c r="B125">
        <f t="shared" si="1"/>
        <v>0</v>
      </c>
      <c r="C125">
        <v>0</v>
      </c>
    </row>
    <row r="126" spans="1:3" x14ac:dyDescent="0.3">
      <c r="A126">
        <v>26</v>
      </c>
      <c r="B126">
        <f t="shared" si="1"/>
        <v>0</v>
      </c>
      <c r="C126">
        <v>0</v>
      </c>
    </row>
    <row r="127" spans="1:3" x14ac:dyDescent="0.3">
      <c r="A127">
        <v>25</v>
      </c>
      <c r="B127">
        <f t="shared" si="1"/>
        <v>0</v>
      </c>
      <c r="C127">
        <v>0</v>
      </c>
    </row>
    <row r="128" spans="1:3" x14ac:dyDescent="0.3">
      <c r="A128">
        <v>24</v>
      </c>
      <c r="B128">
        <f t="shared" si="1"/>
        <v>0</v>
      </c>
      <c r="C128">
        <v>0</v>
      </c>
    </row>
    <row r="129" spans="1:3" x14ac:dyDescent="0.3">
      <c r="A129">
        <v>23</v>
      </c>
      <c r="B129">
        <f t="shared" si="1"/>
        <v>0</v>
      </c>
      <c r="C129">
        <v>0</v>
      </c>
    </row>
    <row r="130" spans="1:3" x14ac:dyDescent="0.3">
      <c r="A130">
        <v>22</v>
      </c>
      <c r="B130">
        <f t="shared" si="1"/>
        <v>0</v>
      </c>
      <c r="C130">
        <v>0</v>
      </c>
    </row>
    <row r="131" spans="1:3" x14ac:dyDescent="0.3">
      <c r="A131">
        <v>21</v>
      </c>
      <c r="B131">
        <f t="shared" si="1"/>
        <v>0</v>
      </c>
      <c r="C131">
        <v>0</v>
      </c>
    </row>
    <row r="132" spans="1:3" x14ac:dyDescent="0.3">
      <c r="A132">
        <v>20</v>
      </c>
      <c r="B132">
        <f t="shared" si="1"/>
        <v>0</v>
      </c>
      <c r="C132">
        <v>0</v>
      </c>
    </row>
    <row r="133" spans="1:3" x14ac:dyDescent="0.3">
      <c r="A133">
        <v>19</v>
      </c>
      <c r="B133">
        <f t="shared" si="1"/>
        <v>0</v>
      </c>
      <c r="C133">
        <v>0</v>
      </c>
    </row>
    <row r="134" spans="1:3" x14ac:dyDescent="0.3">
      <c r="A134">
        <v>18</v>
      </c>
      <c r="B134">
        <f t="shared" si="1"/>
        <v>0</v>
      </c>
      <c r="C134">
        <v>0</v>
      </c>
    </row>
    <row r="135" spans="1:3" x14ac:dyDescent="0.3">
      <c r="A135">
        <v>17</v>
      </c>
      <c r="B135">
        <f t="shared" si="1"/>
        <v>0</v>
      </c>
      <c r="C135">
        <v>0</v>
      </c>
    </row>
    <row r="136" spans="1:3" x14ac:dyDescent="0.3">
      <c r="A136">
        <v>16</v>
      </c>
      <c r="B136">
        <f t="shared" si="1"/>
        <v>0</v>
      </c>
      <c r="C136">
        <v>0</v>
      </c>
    </row>
    <row r="137" spans="1:3" x14ac:dyDescent="0.3">
      <c r="A137">
        <v>15</v>
      </c>
      <c r="B137">
        <f t="shared" si="1"/>
        <v>0</v>
      </c>
      <c r="C137">
        <v>0</v>
      </c>
    </row>
    <row r="138" spans="1:3" x14ac:dyDescent="0.3">
      <c r="A138">
        <v>14</v>
      </c>
      <c r="B138">
        <f t="shared" si="1"/>
        <v>0</v>
      </c>
      <c r="C138">
        <v>0</v>
      </c>
    </row>
    <row r="139" spans="1:3" x14ac:dyDescent="0.3">
      <c r="A139">
        <v>13</v>
      </c>
      <c r="B139">
        <f t="shared" si="1"/>
        <v>0</v>
      </c>
      <c r="C139">
        <v>0</v>
      </c>
    </row>
    <row r="140" spans="1:3" x14ac:dyDescent="0.3">
      <c r="A140">
        <v>12</v>
      </c>
      <c r="B140">
        <f t="shared" si="1"/>
        <v>0</v>
      </c>
      <c r="C140">
        <v>0</v>
      </c>
    </row>
    <row r="141" spans="1:3" x14ac:dyDescent="0.3">
      <c r="A141">
        <v>11</v>
      </c>
      <c r="B141">
        <f t="shared" si="1"/>
        <v>0</v>
      </c>
      <c r="C141">
        <v>0</v>
      </c>
    </row>
    <row r="142" spans="1:3" x14ac:dyDescent="0.3">
      <c r="A142">
        <v>10</v>
      </c>
      <c r="B142">
        <f t="shared" si="1"/>
        <v>0</v>
      </c>
      <c r="C142">
        <v>0</v>
      </c>
    </row>
    <row r="143" spans="1:3" x14ac:dyDescent="0.3">
      <c r="A143">
        <v>9</v>
      </c>
      <c r="B143">
        <f t="shared" si="1"/>
        <v>0</v>
      </c>
      <c r="C143">
        <v>0</v>
      </c>
    </row>
    <row r="144" spans="1:3" x14ac:dyDescent="0.3">
      <c r="A144">
        <v>8</v>
      </c>
      <c r="B144">
        <f t="shared" si="1"/>
        <v>0</v>
      </c>
      <c r="C144">
        <v>0</v>
      </c>
    </row>
    <row r="145" spans="1:3" x14ac:dyDescent="0.3">
      <c r="A145">
        <v>7</v>
      </c>
      <c r="B145">
        <f t="shared" si="1"/>
        <v>0</v>
      </c>
      <c r="C145">
        <v>0</v>
      </c>
    </row>
    <row r="146" spans="1:3" x14ac:dyDescent="0.3">
      <c r="A146">
        <v>6</v>
      </c>
      <c r="B146">
        <f t="shared" si="1"/>
        <v>0</v>
      </c>
      <c r="C146">
        <v>0</v>
      </c>
    </row>
    <row r="147" spans="1:3" x14ac:dyDescent="0.3">
      <c r="A147">
        <v>5</v>
      </c>
      <c r="B147">
        <f t="shared" si="1"/>
        <v>0</v>
      </c>
      <c r="C147">
        <v>0</v>
      </c>
    </row>
    <row r="148" spans="1:3" x14ac:dyDescent="0.3">
      <c r="A148">
        <v>4</v>
      </c>
      <c r="B148">
        <f t="shared" ref="B148:B152" si="5">ROUND(C148,4)</f>
        <v>0</v>
      </c>
      <c r="C148">
        <v>0</v>
      </c>
    </row>
    <row r="149" spans="1:3" x14ac:dyDescent="0.3">
      <c r="A149">
        <v>3</v>
      </c>
      <c r="B149">
        <f t="shared" si="5"/>
        <v>0</v>
      </c>
      <c r="C149">
        <v>0</v>
      </c>
    </row>
    <row r="150" spans="1:3" x14ac:dyDescent="0.3">
      <c r="A150">
        <v>2</v>
      </c>
      <c r="B150">
        <f t="shared" si="5"/>
        <v>0</v>
      </c>
      <c r="C150">
        <v>0</v>
      </c>
    </row>
    <row r="151" spans="1:3" x14ac:dyDescent="0.3">
      <c r="A151">
        <v>1</v>
      </c>
      <c r="B151">
        <f t="shared" si="5"/>
        <v>0</v>
      </c>
      <c r="C151">
        <v>0</v>
      </c>
    </row>
    <row r="152" spans="1:3" x14ac:dyDescent="0.3">
      <c r="A152">
        <v>0</v>
      </c>
      <c r="B152">
        <f t="shared" si="5"/>
        <v>0</v>
      </c>
      <c r="C152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ResearchTable</vt:lpstr>
      <vt:lpstr>AnalysisTable</vt:lpstr>
      <vt:lpstr>AnalysisKeyTable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2022-06-27T06:50:45Z</dcterms:modified>
</cp:coreProperties>
</file>