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85A5D68-45E0-426E-B9FD-393ED4AFF546}" xr6:coauthVersionLast="45" xr6:coauthVersionMax="45" xr10:uidLastSave="{00000000-0000-0000-0000-000000000000}"/>
  <bookViews>
    <workbookView xWindow="-120" yWindow="-120" windowWidth="29040" windowHeight="15840" tabRatio="653" activeTab="3" xr2:uid="{1BFDBDDD-03BC-42BF-BA52-8E4216F92F7B}"/>
  </bookViews>
  <sheets>
    <sheet name="ShopLevelPackageTable" sheetId="6" r:id="rId1"/>
    <sheet name="ShopDailyDiamondTable" sheetId="7" r:id="rId2"/>
    <sheet name="daFre서버" sheetId="8" r:id="rId3"/>
    <sheet name="daShp서버" sheetId="9" r:id="rId4"/>
    <sheet name="ShopBoxTable" sheetId="3" r:id="rId5"/>
    <sheet name="ShopDiamondTable" sheetId="1" r:id="rId6"/>
    <sheet name="ShopGoldTable" sheetId="4" r:id="rId7"/>
  </sheets>
  <externalReferences>
    <externalReference r:id="rId8"/>
    <externalReference r:id="rId9"/>
  </externalReferences>
  <definedNames>
    <definedName name="_xlnm._FilterDatabase" localSheetId="3" hidden="1">daShp서버!$O$1:$O$280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9" i="9" l="1"/>
  <c r="F139" i="9"/>
  <c r="H138" i="9"/>
  <c r="F138" i="9"/>
  <c r="H137" i="9"/>
  <c r="F137" i="9"/>
  <c r="H136" i="9"/>
  <c r="F136" i="9"/>
  <c r="H135" i="9"/>
  <c r="F135" i="9"/>
  <c r="H132" i="9" l="1"/>
  <c r="F132" i="9"/>
  <c r="H131" i="9"/>
  <c r="F131" i="9"/>
  <c r="H130" i="9"/>
  <c r="F130" i="9"/>
  <c r="F129" i="9"/>
  <c r="F128" i="9"/>
  <c r="H127" i="9" l="1"/>
  <c r="F127" i="9"/>
  <c r="E127" i="9"/>
  <c r="H126" i="9"/>
  <c r="F126" i="9"/>
  <c r="E126" i="9"/>
  <c r="H125" i="9"/>
  <c r="F125" i="9"/>
  <c r="H124" i="9"/>
  <c r="F124" i="9"/>
  <c r="H123" i="9"/>
  <c r="F123" i="9"/>
  <c r="F122" i="9"/>
  <c r="F121" i="9"/>
  <c r="H238" i="9" l="1"/>
  <c r="F238" i="9"/>
  <c r="H236" i="9"/>
  <c r="F236" i="9"/>
  <c r="H269" i="9"/>
  <c r="F269" i="9"/>
  <c r="H267" i="9"/>
  <c r="F267" i="9"/>
  <c r="H120" i="9" l="1"/>
  <c r="F120" i="9"/>
  <c r="H119" i="9"/>
  <c r="F119" i="9"/>
  <c r="H118" i="9"/>
  <c r="F118" i="9"/>
  <c r="H117" i="9"/>
  <c r="F117" i="9"/>
  <c r="H116" i="9"/>
  <c r="F116" i="9"/>
  <c r="H115" i="9"/>
  <c r="F115" i="9"/>
  <c r="F114" i="9"/>
  <c r="H233" i="9" l="1"/>
  <c r="H265" i="9"/>
  <c r="F265" i="9"/>
  <c r="H264" i="9"/>
  <c r="F264" i="9"/>
  <c r="H263" i="9"/>
  <c r="F263" i="9"/>
  <c r="F234" i="9"/>
  <c r="F233" i="9"/>
  <c r="F232" i="9"/>
  <c r="H111" i="9"/>
  <c r="F111" i="9"/>
  <c r="H110" i="9"/>
  <c r="F110" i="9"/>
  <c r="H109" i="9"/>
  <c r="F109" i="9"/>
  <c r="F108" i="9"/>
  <c r="F107" i="9"/>
  <c r="H104" i="9"/>
  <c r="F104" i="9"/>
  <c r="H103" i="9"/>
  <c r="F103" i="9"/>
  <c r="H102" i="9"/>
  <c r="F102" i="9"/>
  <c r="F101" i="9"/>
  <c r="F100" i="9"/>
  <c r="H97" i="9"/>
  <c r="F97" i="9"/>
  <c r="H96" i="9"/>
  <c r="F96" i="9"/>
  <c r="H95" i="9"/>
  <c r="F95" i="9"/>
  <c r="F94" i="9"/>
  <c r="F93" i="9"/>
  <c r="H92" i="9"/>
  <c r="F92" i="9"/>
  <c r="H91" i="9"/>
  <c r="F91" i="9"/>
  <c r="H90" i="9"/>
  <c r="F90" i="9"/>
  <c r="H89" i="9"/>
  <c r="F89" i="9"/>
  <c r="H88" i="9"/>
  <c r="F88" i="9"/>
  <c r="H87" i="9"/>
  <c r="F87" i="9"/>
  <c r="F86" i="9"/>
  <c r="F280" i="9"/>
  <c r="F279" i="9"/>
  <c r="F278" i="9"/>
  <c r="F277" i="9"/>
  <c r="F276" i="9"/>
  <c r="F275" i="9"/>
  <c r="F274" i="9"/>
  <c r="F273" i="9"/>
  <c r="F272" i="9"/>
  <c r="F271" i="9"/>
  <c r="F270" i="9"/>
  <c r="F266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5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4" i="9"/>
  <c r="F133" i="9"/>
  <c r="F113" i="9"/>
  <c r="F112" i="9"/>
  <c r="F106" i="9"/>
  <c r="F105" i="9"/>
  <c r="F99" i="9"/>
  <c r="F98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H234" i="9" l="1"/>
  <c r="H23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98" i="9"/>
  <c r="Q99" i="9"/>
  <c r="Q105" i="9"/>
  <c r="Q106" i="9"/>
  <c r="Q112" i="9"/>
  <c r="Q113" i="9"/>
  <c r="Q126" i="9"/>
  <c r="Q127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31" i="9"/>
  <c r="Q235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62" i="9"/>
  <c r="Q266" i="9"/>
  <c r="Q270" i="9"/>
  <c r="Q271" i="9"/>
  <c r="Q272" i="9"/>
  <c r="Q273" i="9"/>
  <c r="Q274" i="9"/>
  <c r="Q275" i="9"/>
  <c r="Q276" i="9"/>
  <c r="Q277" i="9"/>
  <c r="Q278" i="9"/>
  <c r="Q279" i="9"/>
  <c r="Q280" i="9"/>
  <c r="H228" i="9" l="1"/>
  <c r="H280" i="9"/>
  <c r="H279" i="9"/>
  <c r="H278" i="9"/>
  <c r="H277" i="9"/>
  <c r="H276" i="9"/>
  <c r="H275" i="9"/>
  <c r="H274" i="9"/>
  <c r="H273" i="9"/>
  <c r="H272" i="9"/>
  <c r="H271" i="9"/>
  <c r="H270" i="9"/>
  <c r="H266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5" i="9"/>
  <c r="H231" i="9"/>
  <c r="H230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4" i="9"/>
  <c r="H133" i="9"/>
  <c r="H113" i="9"/>
  <c r="H112" i="9"/>
  <c r="H106" i="9"/>
  <c r="H105" i="9"/>
  <c r="H99" i="9"/>
  <c r="H98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229" i="9" l="1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G2" i="8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" i="8"/>
  <c r="D2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H85" i="9" l="1"/>
  <c r="H84" i="9"/>
  <c r="H83" i="9"/>
  <c r="H82" i="9"/>
  <c r="H81" i="9"/>
  <c r="H78" i="9"/>
  <c r="H77" i="9"/>
  <c r="H76" i="9"/>
  <c r="H75" i="9"/>
  <c r="H74" i="9"/>
  <c r="H71" i="9"/>
  <c r="H70" i="9"/>
  <c r="H69" i="9"/>
  <c r="H67" i="9"/>
  <c r="H66" i="9"/>
  <c r="H68" i="9"/>
  <c r="J4" i="8" l="1"/>
  <c r="J3" i="8"/>
  <c r="J2" i="8"/>
  <c r="K4" i="8"/>
  <c r="K3" i="8"/>
  <c r="K2" i="8"/>
  <c r="E249" i="9"/>
  <c r="E218" i="9"/>
  <c r="E217" i="9"/>
  <c r="E216" i="9"/>
  <c r="E215" i="9"/>
  <c r="E214" i="9"/>
  <c r="E213" i="9"/>
  <c r="E212" i="9"/>
  <c r="E279" i="9"/>
  <c r="E248" i="9"/>
  <c r="E211" i="9"/>
  <c r="E210" i="9"/>
  <c r="E209" i="9"/>
  <c r="E208" i="9"/>
  <c r="E207" i="9"/>
  <c r="E206" i="9"/>
  <c r="E205" i="9"/>
  <c r="E278" i="9"/>
  <c r="E247" i="9"/>
  <c r="E204" i="9"/>
  <c r="E203" i="9"/>
  <c r="E202" i="9"/>
  <c r="E201" i="9"/>
  <c r="E200" i="9"/>
  <c r="E199" i="9"/>
  <c r="E198" i="9"/>
  <c r="E277" i="9"/>
  <c r="E246" i="9"/>
  <c r="E197" i="9"/>
  <c r="E196" i="9"/>
  <c r="E195" i="9"/>
  <c r="E194" i="9"/>
  <c r="E193" i="9"/>
  <c r="E192" i="9"/>
  <c r="E191" i="9"/>
  <c r="E276" i="9"/>
  <c r="E245" i="9"/>
  <c r="E190" i="9"/>
  <c r="E189" i="9"/>
  <c r="E188" i="9"/>
  <c r="E187" i="9"/>
  <c r="E186" i="9"/>
  <c r="E185" i="9"/>
  <c r="E184" i="9"/>
  <c r="E275" i="9"/>
  <c r="E244" i="9"/>
  <c r="E183" i="9"/>
  <c r="E182" i="9"/>
  <c r="E181" i="9"/>
  <c r="E180" i="9"/>
  <c r="E179" i="9"/>
  <c r="E178" i="9"/>
  <c r="E177" i="9"/>
  <c r="E274" i="9"/>
  <c r="E243" i="9"/>
  <c r="E176" i="9"/>
  <c r="E175" i="9"/>
  <c r="E174" i="9"/>
  <c r="E173" i="9"/>
  <c r="E172" i="9"/>
  <c r="E171" i="9"/>
  <c r="E170" i="9"/>
  <c r="E273" i="9"/>
  <c r="E242" i="9"/>
  <c r="E169" i="9"/>
  <c r="E168" i="9"/>
  <c r="E167" i="9"/>
  <c r="E166" i="9"/>
  <c r="E165" i="9"/>
  <c r="E164" i="9"/>
  <c r="E163" i="9"/>
  <c r="E272" i="9"/>
  <c r="E241" i="9"/>
  <c r="E162" i="9"/>
  <c r="E161" i="9"/>
  <c r="E160" i="9"/>
  <c r="E159" i="9"/>
  <c r="E158" i="9"/>
  <c r="E157" i="9"/>
  <c r="E156" i="9"/>
  <c r="E271" i="9"/>
  <c r="E240" i="9"/>
  <c r="E155" i="9"/>
  <c r="E154" i="9"/>
  <c r="E153" i="9"/>
  <c r="E152" i="9"/>
  <c r="E151" i="9"/>
  <c r="E150" i="9"/>
  <c r="E149" i="9"/>
  <c r="E270" i="9"/>
  <c r="E239" i="9"/>
  <c r="E148" i="9"/>
  <c r="E147" i="9"/>
  <c r="E146" i="9"/>
  <c r="E145" i="9"/>
  <c r="E144" i="9"/>
  <c r="E143" i="9"/>
  <c r="E142" i="9"/>
  <c r="E141" i="9"/>
  <c r="E140" i="9"/>
  <c r="E266" i="9"/>
  <c r="E235" i="9"/>
  <c r="E113" i="9"/>
  <c r="E112" i="9"/>
  <c r="E106" i="9"/>
  <c r="E105" i="9"/>
  <c r="E99" i="9"/>
  <c r="E98" i="9"/>
  <c r="E262" i="9"/>
  <c r="E231" i="9"/>
  <c r="E280" i="9"/>
  <c r="G1" i="9" l="1" a="1"/>
  <c r="G1" i="9" s="1"/>
  <c r="E258" i="9"/>
  <c r="E60" i="9"/>
  <c r="E56" i="9"/>
  <c r="E256" i="9"/>
  <c r="E46" i="9"/>
  <c r="E42" i="9"/>
  <c r="E254" i="9"/>
  <c r="E32" i="9"/>
  <c r="E28" i="9"/>
  <c r="E252" i="9"/>
  <c r="E18" i="9"/>
  <c r="E14" i="9"/>
  <c r="E250" i="9"/>
  <c r="E4" i="9"/>
  <c r="E227" i="9"/>
  <c r="E55" i="9"/>
  <c r="E45" i="9"/>
  <c r="E223" i="9"/>
  <c r="E27" i="9"/>
  <c r="E17" i="9"/>
  <c r="E219" i="9"/>
  <c r="E25" i="9"/>
  <c r="E11" i="9"/>
  <c r="E226" i="9"/>
  <c r="E224" i="9"/>
  <c r="E24" i="9"/>
  <c r="E10" i="9"/>
  <c r="E64" i="9"/>
  <c r="E58" i="9"/>
  <c r="E54" i="9"/>
  <c r="E50" i="9"/>
  <c r="E44" i="9"/>
  <c r="E40" i="9"/>
  <c r="E36" i="9"/>
  <c r="E30" i="9"/>
  <c r="E26" i="9"/>
  <c r="E22" i="9"/>
  <c r="E16" i="9"/>
  <c r="E12" i="9"/>
  <c r="E8" i="9"/>
  <c r="E63" i="9"/>
  <c r="E257" i="9"/>
  <c r="E53" i="9"/>
  <c r="E49" i="9"/>
  <c r="E255" i="9"/>
  <c r="E39" i="9"/>
  <c r="E35" i="9"/>
  <c r="E253" i="9"/>
  <c r="E251" i="9"/>
  <c r="E62" i="9"/>
  <c r="E48" i="9"/>
  <c r="E34" i="9"/>
  <c r="E220" i="9"/>
  <c r="E61" i="9"/>
  <c r="E57" i="9"/>
  <c r="E51" i="9"/>
  <c r="E47" i="9"/>
  <c r="E43" i="9"/>
  <c r="E37" i="9"/>
  <c r="E33" i="9"/>
  <c r="E29" i="9"/>
  <c r="E23" i="9"/>
  <c r="E19" i="9"/>
  <c r="E15" i="9"/>
  <c r="E9" i="9"/>
  <c r="E5" i="9"/>
  <c r="E59" i="9"/>
  <c r="E225" i="9"/>
  <c r="E41" i="9"/>
  <c r="E31" i="9"/>
  <c r="E221" i="9"/>
  <c r="E13" i="9"/>
  <c r="E3" i="9"/>
  <c r="E21" i="9"/>
  <c r="E7" i="9"/>
  <c r="E52" i="9"/>
  <c r="E38" i="9"/>
  <c r="E222" i="9"/>
  <c r="E20" i="9"/>
  <c r="E6" i="9"/>
  <c r="E2" i="9"/>
  <c r="P2" i="9" l="1"/>
  <c r="C6" i="6"/>
  <c r="B6" i="6"/>
  <c r="C5" i="6"/>
  <c r="B5" i="6"/>
  <c r="C4" i="6"/>
  <c r="B4" i="6"/>
  <c r="C3" i="6"/>
  <c r="B3" i="6"/>
  <c r="C2" i="6"/>
  <c r="B2" i="6"/>
  <c r="P3" i="9" l="1"/>
  <c r="P4" i="9" s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H108" i="9" l="1"/>
  <c r="H72" i="9"/>
  <c r="H100" i="9"/>
  <c r="H128" i="9"/>
  <c r="H79" i="9"/>
  <c r="H73" i="9"/>
  <c r="H93" i="9"/>
  <c r="H86" i="9"/>
  <c r="H94" i="9"/>
  <c r="H107" i="9" l="1"/>
  <c r="H80" i="9"/>
  <c r="H129" i="9"/>
  <c r="H121" i="9"/>
  <c r="H122" i="9"/>
  <c r="H101" i="9"/>
  <c r="H65" i="9"/>
  <c r="H114" i="9"/>
  <c r="I1" i="9" l="1" a="1"/>
  <c r="I1" i="9" s="1"/>
  <c r="E139" i="9"/>
  <c r="E137" i="9"/>
  <c r="E135" i="9"/>
  <c r="E138" i="9"/>
  <c r="E136" i="9"/>
  <c r="E134" i="9"/>
  <c r="E133" i="9"/>
  <c r="E73" i="9"/>
  <c r="E84" i="9"/>
  <c r="E97" i="9"/>
  <c r="E228" i="9"/>
  <c r="E68" i="9"/>
  <c r="E76" i="9"/>
  <c r="E131" i="9"/>
  <c r="E110" i="9"/>
  <c r="E122" i="9"/>
  <c r="E71" i="9"/>
  <c r="E121" i="9"/>
  <c r="E229" i="9"/>
  <c r="E123" i="9"/>
  <c r="E118" i="9"/>
  <c r="E91" i="9"/>
  <c r="E75" i="9"/>
  <c r="E88" i="9"/>
  <c r="E79" i="9"/>
  <c r="E77" i="9"/>
  <c r="E230" i="9"/>
  <c r="E120" i="9"/>
  <c r="E128" i="9"/>
  <c r="E93" i="9"/>
  <c r="E66" i="9"/>
  <c r="E132" i="9"/>
  <c r="E109" i="9"/>
  <c r="E129" i="9"/>
  <c r="E82" i="9"/>
  <c r="E70" i="9"/>
  <c r="E265" i="9"/>
  <c r="E95" i="9"/>
  <c r="E114" i="9"/>
  <c r="E117" i="9"/>
  <c r="E74" i="9"/>
  <c r="E69" i="9"/>
  <c r="E104" i="9"/>
  <c r="E89" i="9"/>
  <c r="E78" i="9"/>
  <c r="E83" i="9"/>
  <c r="E67" i="9"/>
  <c r="E269" i="9"/>
  <c r="E100" i="9"/>
  <c r="E115" i="9"/>
  <c r="E101" i="9"/>
  <c r="E81" i="9"/>
  <c r="E86" i="9"/>
  <c r="E87" i="9"/>
  <c r="E119" i="9"/>
  <c r="E96" i="9"/>
  <c r="E108" i="9"/>
  <c r="E72" i="9"/>
  <c r="E94" i="9"/>
  <c r="E90" i="9"/>
  <c r="E130" i="9"/>
  <c r="E111" i="9"/>
  <c r="E238" i="9"/>
  <c r="E259" i="9"/>
  <c r="E85" i="9"/>
  <c r="E102" i="9"/>
  <c r="E103" i="9"/>
  <c r="E107" i="9"/>
  <c r="E263" i="9"/>
  <c r="E234" i="9"/>
  <c r="E92" i="9"/>
  <c r="E80" i="9"/>
  <c r="E65" i="9"/>
  <c r="E261" i="9"/>
  <c r="E125" i="9"/>
  <c r="E232" i="9"/>
  <c r="E124" i="9"/>
  <c r="E264" i="9"/>
  <c r="E267" i="9"/>
  <c r="E233" i="9"/>
  <c r="E260" i="9"/>
  <c r="E116" i="9"/>
  <c r="E236" i="9"/>
  <c r="Q134" i="9" l="1"/>
  <c r="Q133" i="9"/>
  <c r="Q136" i="9"/>
  <c r="Q138" i="9"/>
  <c r="Q135" i="9"/>
  <c r="Q137" i="9"/>
  <c r="Q139" i="9"/>
  <c r="Q132" i="9"/>
  <c r="Q123" i="9"/>
  <c r="Q236" i="9"/>
  <c r="Q234" i="9"/>
  <c r="Q72" i="9"/>
  <c r="Q78" i="9"/>
  <c r="Q66" i="9"/>
  <c r="Q229" i="9"/>
  <c r="Q116" i="9"/>
  <c r="Q263" i="9"/>
  <c r="Q108" i="9"/>
  <c r="Q89" i="9"/>
  <c r="Q93" i="9"/>
  <c r="Q121" i="9"/>
  <c r="Q260" i="9"/>
  <c r="Q107" i="9"/>
  <c r="Q96" i="9"/>
  <c r="Q104" i="9"/>
  <c r="Q237" i="9"/>
  <c r="Q71" i="9"/>
  <c r="Q233" i="9"/>
  <c r="Q103" i="9"/>
  <c r="Q119" i="9"/>
  <c r="Q69" i="9"/>
  <c r="Q128" i="9"/>
  <c r="Q122" i="9"/>
  <c r="Q267" i="9"/>
  <c r="Q102" i="9"/>
  <c r="Q87" i="9"/>
  <c r="Q74" i="9"/>
  <c r="Q120" i="9"/>
  <c r="Q110" i="9"/>
  <c r="Q264" i="9"/>
  <c r="Q85" i="9"/>
  <c r="Q86" i="9"/>
  <c r="Q117" i="9"/>
  <c r="Q230" i="9"/>
  <c r="Q131" i="9"/>
  <c r="Q124" i="9"/>
  <c r="Q268" i="9"/>
  <c r="Q81" i="9"/>
  <c r="Q114" i="9"/>
  <c r="Q77" i="9"/>
  <c r="Q76" i="9"/>
  <c r="Q232" i="9"/>
  <c r="Q259" i="9"/>
  <c r="Q101" i="9"/>
  <c r="Q95" i="9"/>
  <c r="Q79" i="9"/>
  <c r="Q68" i="9"/>
  <c r="Q125" i="9"/>
  <c r="Q238" i="9"/>
  <c r="Q115" i="9"/>
  <c r="Q265" i="9"/>
  <c r="Q88" i="9"/>
  <c r="Q228" i="9"/>
  <c r="Q261" i="9"/>
  <c r="Q111" i="9"/>
  <c r="Q100" i="9"/>
  <c r="Q70" i="9"/>
  <c r="Q75" i="9"/>
  <c r="Q97" i="9"/>
  <c r="Q65" i="9"/>
  <c r="P65" i="9" s="1"/>
  <c r="Q130" i="9"/>
  <c r="Q269" i="9"/>
  <c r="Q82" i="9"/>
  <c r="Q91" i="9"/>
  <c r="Q84" i="9"/>
  <c r="Q80" i="9"/>
  <c r="Q90" i="9"/>
  <c r="Q67" i="9"/>
  <c r="Q129" i="9"/>
  <c r="Q118" i="9"/>
  <c r="Q73" i="9"/>
  <c r="Q92" i="9"/>
  <c r="Q94" i="9"/>
  <c r="Q83" i="9"/>
  <c r="Q109" i="9"/>
  <c r="P66" i="9" l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P151" i="9" s="1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P166" i="9" s="1"/>
  <c r="P167" i="9" s="1"/>
  <c r="P168" i="9" s="1"/>
  <c r="P169" i="9" s="1"/>
  <c r="P170" i="9" s="1"/>
  <c r="P171" i="9" s="1"/>
  <c r="P172" i="9" s="1"/>
  <c r="P173" i="9" s="1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P201" i="9" s="1"/>
  <c r="P202" i="9" s="1"/>
  <c r="P203" i="9" s="1"/>
  <c r="P204" i="9" s="1"/>
  <c r="P205" i="9" s="1"/>
  <c r="P206" i="9" s="1"/>
  <c r="P207" i="9" s="1"/>
  <c r="P208" i="9" s="1"/>
  <c r="P209" i="9" s="1"/>
  <c r="P210" i="9" s="1"/>
  <c r="P211" i="9" s="1"/>
  <c r="P212" i="9" s="1"/>
  <c r="P213" i="9" s="1"/>
  <c r="P214" i="9" s="1"/>
  <c r="P215" i="9" s="1"/>
  <c r="P216" i="9" s="1"/>
  <c r="P217" i="9" s="1"/>
  <c r="P218" i="9" s="1"/>
  <c r="P219" i="9" s="1"/>
  <c r="P220" i="9" s="1"/>
  <c r="P221" i="9" s="1"/>
  <c r="P222" i="9" s="1"/>
  <c r="P223" i="9" s="1"/>
  <c r="P224" i="9" s="1"/>
  <c r="P225" i="9" s="1"/>
  <c r="P226" i="9" s="1"/>
  <c r="P227" i="9" s="1"/>
  <c r="P228" i="9" s="1"/>
  <c r="P229" i="9" s="1"/>
  <c r="P230" i="9" s="1"/>
  <c r="P231" i="9" s="1"/>
  <c r="P232" i="9" s="1"/>
  <c r="P233" i="9" s="1"/>
  <c r="P234" i="9" s="1"/>
  <c r="P235" i="9" s="1"/>
  <c r="P236" i="9" s="1"/>
  <c r="P237" i="9" s="1"/>
  <c r="P238" i="9" s="1"/>
  <c r="P239" i="9" s="1"/>
  <c r="P240" i="9" s="1"/>
  <c r="P241" i="9" s="1"/>
  <c r="P242" i="9" s="1"/>
  <c r="P243" i="9" s="1"/>
  <c r="P244" i="9" s="1"/>
  <c r="P245" i="9" s="1"/>
  <c r="P246" i="9" s="1"/>
  <c r="P247" i="9" s="1"/>
  <c r="P248" i="9" s="1"/>
  <c r="P249" i="9" s="1"/>
  <c r="P250" i="9" s="1"/>
  <c r="P251" i="9" s="1"/>
  <c r="P252" i="9" s="1"/>
  <c r="P253" i="9" s="1"/>
  <c r="P254" i="9" s="1"/>
  <c r="P255" i="9" s="1"/>
  <c r="P256" i="9" s="1"/>
  <c r="P257" i="9" s="1"/>
  <c r="P258" i="9" s="1"/>
  <c r="P259" i="9" s="1"/>
  <c r="P260" i="9" s="1"/>
  <c r="P261" i="9" s="1"/>
  <c r="P262" i="9" s="1"/>
  <c r="P263" i="9" s="1"/>
  <c r="P264" i="9" s="1"/>
  <c r="P265" i="9" s="1"/>
  <c r="P266" i="9" s="1"/>
  <c r="P267" i="9" s="1"/>
  <c r="P268" i="9" s="1"/>
  <c r="P269" i="9" s="1"/>
  <c r="P270" i="9" s="1"/>
  <c r="P271" i="9" s="1"/>
  <c r="P272" i="9" s="1"/>
  <c r="P273" i="9" s="1"/>
  <c r="P274" i="9" s="1"/>
  <c r="P275" i="9" s="1"/>
  <c r="P276" i="9" s="1"/>
  <c r="P277" i="9" s="1"/>
  <c r="P278" i="9" s="1"/>
  <c r="P279" i="9" s="1"/>
  <c r="P280" i="9" s="1"/>
  <c r="X2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F1" authorId="0" shapeId="0" xr:uid="{F85BAB4F-DD20-4DBB-A65D-4CEF21D21231}">
      <text>
        <r>
          <rPr>
            <sz val="9"/>
            <color indexed="81"/>
            <rFont val="돋움"/>
            <family val="3"/>
            <charset val="129"/>
          </rPr>
          <t>클라의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H1" authorId="0" shapeId="0" xr:uid="{FE1A3660-2F61-41D7-87A7-DBBAD065BB70}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
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약소하다
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해놨음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53654030-D32D-43F3-A8FA-3ABDC27E541C}">
      <text>
        <r>
          <rPr>
            <sz val="9"/>
            <color indexed="81"/>
            <rFont val="돋움"/>
            <family val="3"/>
            <charset val="129"/>
          </rPr>
          <t>주의점
영웅상자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지정캐릭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않는다
</t>
        </r>
      </text>
    </comment>
    <comment ref="G1" authorId="0" shapeId="0" xr:uid="{4511861B-77E9-4724-97D9-7E0285C36AEF}">
      <text>
        <r>
          <rPr>
            <sz val="9"/>
            <color indexed="81"/>
            <rFont val="Tahoma"/>
            <family val="2"/>
          </rPr>
          <t xml:space="preserve">7, 8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슬롯에서</t>
        </r>
        <r>
          <rPr>
            <sz val="9"/>
            <color indexed="81"/>
            <rFont val="Tahoma"/>
            <family val="2"/>
          </rPr>
          <t xml:space="preserve"> tp, vl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알린다</t>
        </r>
      </text>
    </comment>
    <comment ref="N1" authorId="0" shapeId="0" xr:uid="{70DCA91D-9C0C-48A9-815F-1131EA01A8DF}">
      <text>
        <r>
          <rPr>
            <sz val="9"/>
            <color indexed="81"/>
            <rFont val="돋움"/>
            <family val="3"/>
            <charset val="129"/>
          </rPr>
          <t>최소는</t>
        </r>
        <r>
          <rPr>
            <sz val="9"/>
            <color indexed="81"/>
            <rFont val="Tahoma"/>
            <family val="2"/>
          </rPr>
          <t xml:space="preserve"> 1</t>
        </r>
      </text>
    </comment>
    <comment ref="S3" authorId="0" shapeId="0" xr:uid="{308B76F9-28A0-4F7A-BAEF-896B62CD296B}">
      <text>
        <r>
          <rPr>
            <sz val="9"/>
            <color indexed="81"/>
            <rFont val="돋움"/>
            <family val="3"/>
            <charset val="129"/>
          </rPr>
          <t>운영상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저렴하니</t>
        </r>
        <r>
          <rPr>
            <sz val="9"/>
            <color indexed="81"/>
            <rFont val="Tahoma"/>
            <family val="2"/>
          </rPr>
          <t xml:space="preserve"> 0~4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A791170-60A1-4F50-932D-AE29DF21D7CC}">
      <text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프로덕트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<sst xmlns="http://schemas.openxmlformats.org/spreadsheetml/2006/main" count="378" uniqueCount="146">
  <si>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</si>
  <si>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</si>
  <si>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</si>
  <si>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</si>
  <si>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level|Int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</si>
  <si>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</si>
  <si>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</si>
  <si>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</si>
  <si>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</si>
  <si>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</si>
  <si>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</si>
  <si>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</si>
  <si>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</si>
  <si>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</si>
  <si>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</si>
  <si>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</si>
  <si>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</si>
  <si>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</si>
  <si>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</si>
  <si>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</si>
  <si>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</si>
  <si>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</si>
  <si>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</si>
  <si>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</si>
  <si>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</si>
  <si>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</si>
  <si>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</si>
  <si>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</si>
  <si>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</si>
  <si>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</si>
  <si>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</si>
  <si>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</si>
  <si>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</si>
  <si>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</si>
  <si>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</si>
  <si>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</si>
  <si>
    <t>beforEng|Float</t>
    <phoneticPr fontId="1" type="noConversion"/>
  </si>
  <si>
    <t>beforeKor|Int</t>
    <phoneticPr fontId="1" type="noConversion"/>
  </si>
  <si>
    <t>TeamLevelCashPack1</t>
    <phoneticPr fontId="1" type="noConversion"/>
  </si>
  <si>
    <t>TeamLevelCashPack2</t>
  </si>
  <si>
    <t>TeamLevelCashPack3</t>
  </si>
  <si>
    <t>TeamLevelCashPack4</t>
  </si>
  <si>
    <t>imagePrefab|String</t>
    <phoneticPr fontId="1" type="noConversion"/>
  </si>
  <si>
    <t>buyingEquipKey|Int</t>
    <phoneticPr fontId="1" type="noConversion"/>
  </si>
  <si>
    <t>buyingEnergy|Int</t>
    <phoneticPr fontId="1" type="noConversion"/>
  </si>
  <si>
    <t>TeamLevelCashPack0</t>
    <phoneticPr fontId="1" type="noConversion"/>
  </si>
  <si>
    <t>showingDrop|String</t>
    <phoneticPr fontId="1" type="noConversion"/>
  </si>
  <si>
    <t>equipKeyDrop|String</t>
    <phoneticPr fontId="1" type="noConversion"/>
  </si>
  <si>
    <t>Wkdwkdql</t>
  </si>
  <si>
    <t>buyingLegendEquipKey|Int</t>
    <phoneticPr fontId="1" type="noConversion"/>
  </si>
  <si>
    <t>Wjstjfwkdqll</t>
  </si>
  <si>
    <t>Wjstjfwkdqlm</t>
  </si>
  <si>
    <t>Wjstjfwkdqlq</t>
  </si>
  <si>
    <t>ShopGoldDia</t>
  </si>
  <si>
    <t>LevelBox0</t>
    <phoneticPr fontId="1" type="noConversion"/>
  </si>
  <si>
    <t>LevelBox1</t>
  </si>
  <si>
    <t>LevelBox2</t>
  </si>
  <si>
    <t>LevelBox3</t>
  </si>
  <si>
    <t>LevelBox4</t>
  </si>
  <si>
    <t>dailyPack|String</t>
    <phoneticPr fontId="1" type="noConversion"/>
  </si>
  <si>
    <t>DailyDiamond</t>
    <phoneticPr fontId="1" type="noConversion"/>
  </si>
  <si>
    <t>times|Int</t>
    <phoneticPr fontId="1" type="noConversion"/>
  </si>
  <si>
    <t>ShopUIName_LevelBox0</t>
  </si>
  <si>
    <t>ShopUIName_LevelBox1</t>
  </si>
  <si>
    <t>ShopUIName_LevelBox2</t>
  </si>
  <si>
    <t>ShopUIName_LevelBox3</t>
  </si>
  <si>
    <t>ShopUIName_LevelBox4</t>
  </si>
  <si>
    <t>ShopUIName_DailyDiamond</t>
    <phoneticPr fontId="1" type="noConversion"/>
  </si>
  <si>
    <t>GemsDailyGems|Int</t>
    <phoneticPr fontId="1" type="noConversion"/>
  </si>
  <si>
    <t>dailyCount|Int</t>
    <phoneticPr fontId="1" type="noConversion"/>
  </si>
  <si>
    <t>ShopUI_HalfMonthItem</t>
  </si>
  <si>
    <t>tp</t>
    <phoneticPr fontId="1" type="noConversion"/>
  </si>
  <si>
    <t>dy</t>
    <phoneticPr fontId="1" type="noConversion"/>
  </si>
  <si>
    <t>GO</t>
    <phoneticPr fontId="1" type="noConversion"/>
  </si>
  <si>
    <t>EN</t>
    <phoneticPr fontId="1" type="noConversion"/>
  </si>
  <si>
    <t>EN</t>
    <phoneticPr fontId="1" type="noConversion"/>
  </si>
  <si>
    <t>DI</t>
    <phoneticPr fontId="1" type="noConversion"/>
  </si>
  <si>
    <t>cd</t>
    <phoneticPr fontId="1" type="noConversion"/>
  </si>
  <si>
    <t>cn</t>
    <phoneticPr fontId="1" type="noConversion"/>
  </si>
  <si>
    <t>sl</t>
    <phoneticPr fontId="1" type="noConversion"/>
  </si>
  <si>
    <t>pt</t>
    <phoneticPr fontId="1" type="noConversion"/>
  </si>
  <si>
    <t>GO</t>
    <phoneticPr fontId="1" type="noConversion"/>
  </si>
  <si>
    <t>pr</t>
    <phoneticPr fontId="1" type="noConversion"/>
  </si>
  <si>
    <t>fe</t>
  </si>
  <si>
    <t>bn</t>
  </si>
  <si>
    <t>bh</t>
  </si>
  <si>
    <t>fc</t>
  </si>
  <si>
    <t>uch</t>
  </si>
  <si>
    <t>fp</t>
  </si>
  <si>
    <t>upn</t>
  </si>
  <si>
    <t>uph</t>
  </si>
  <si>
    <t>fl1</t>
  </si>
  <si>
    <t>fl2</t>
  </si>
  <si>
    <t>fl3</t>
  </si>
  <si>
    <t>pp</t>
    <phoneticPr fontId="1" type="noConversion"/>
  </si>
  <si>
    <t>priceType검증</t>
    <phoneticPr fontId="1" type="noConversion"/>
  </si>
  <si>
    <t>지정 장비</t>
  </si>
  <si>
    <t>캐릭터 상자 일반등급</t>
  </si>
  <si>
    <t>캐릭터 상자 영웅등급</t>
  </si>
  <si>
    <t>지정 캐릭터</t>
  </si>
  <si>
    <t>지정 캐릭터 PP</t>
  </si>
  <si>
    <t>지정 캐릭터 LBP1</t>
  </si>
  <si>
    <t>지정 캐릭터 LBP2</t>
  </si>
  <si>
    <t>지정 캐릭터 LBP3</t>
  </si>
  <si>
    <t>안 지정 캐릭터 영웅등급</t>
  </si>
  <si>
    <t>안 지정 캐릭터 PP 영웅등급</t>
  </si>
  <si>
    <t>안 지정 캐릭터 PP 일반등급</t>
  </si>
  <si>
    <t>tp</t>
    <phoneticPr fontId="1" type="noConversion"/>
  </si>
  <si>
    <t>tp_Verify</t>
    <phoneticPr fontId="1" type="noConversion"/>
  </si>
  <si>
    <t>value</t>
    <phoneticPr fontId="1" type="noConversion"/>
  </si>
  <si>
    <t>type슬롯검증</t>
    <phoneticPr fontId="1" type="noConversion"/>
  </si>
  <si>
    <t>EN</t>
    <phoneticPr fontId="1" type="noConversion"/>
  </si>
  <si>
    <t>DI</t>
    <phoneticPr fontId="1" type="noConversion"/>
  </si>
  <si>
    <t>코드</t>
    <phoneticPr fontId="1" type="noConversion"/>
  </si>
  <si>
    <t>카운트</t>
    <phoneticPr fontId="1" type="noConversion"/>
  </si>
  <si>
    <t>합계</t>
    <phoneticPr fontId="1" type="noConversion"/>
  </si>
  <si>
    <t>cn검증</t>
  </si>
  <si>
    <t>Equip1002</t>
  </si>
  <si>
    <t>Actor2235</t>
  </si>
  <si>
    <t>Actor0037</t>
  </si>
  <si>
    <t>Actor2238</t>
  </si>
  <si>
    <t>Equip7401</t>
  </si>
  <si>
    <t>Actor3212</t>
  </si>
  <si>
    <t>Actor1218</t>
  </si>
  <si>
    <t>Equip0401</t>
  </si>
  <si>
    <t>Equip2301</t>
  </si>
  <si>
    <t>출력</t>
    <phoneticPr fontId="1" type="noConversion"/>
  </si>
  <si>
    <t>vl검증</t>
    <phoneticPr fontId="1" type="noConversion"/>
  </si>
  <si>
    <t>Equip1101</t>
    <phoneticPr fontId="1" type="noConversion"/>
  </si>
  <si>
    <t>Jason화</t>
    <phoneticPr fontId="1" type="noConversion"/>
  </si>
  <si>
    <t>테이블연결</t>
    <phoneticPr fontId="1" type="noConversion"/>
  </si>
  <si>
    <t>daShp</t>
    <phoneticPr fontId="1" type="noConversion"/>
  </si>
  <si>
    <t>정렬추가</t>
    <phoneticPr fontId="1" type="noConversion"/>
  </si>
  <si>
    <t>슬롯min참고</t>
  </si>
  <si>
    <t>슬롯max참고</t>
  </si>
  <si>
    <t>Actor0233</t>
  </si>
  <si>
    <t>Equip0101</t>
  </si>
  <si>
    <t>Equip1001</t>
  </si>
  <si>
    <t>Equip3201</t>
  </si>
  <si>
    <t>Equip5301</t>
  </si>
  <si>
    <t>Equip4101</t>
  </si>
  <si>
    <t>Equip4201</t>
  </si>
  <si>
    <t>Actor0240</t>
  </si>
  <si>
    <t>Equip5001</t>
  </si>
  <si>
    <t>Equip6201</t>
  </si>
  <si>
    <t>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</si>
</sst>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Equ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Table"/>
      <sheetName val="EnhanceTable"/>
      <sheetName val="InnerGradeTable"/>
      <sheetName val="OptionTable"/>
      <sheetName val="TransferTable"/>
      <sheetName val="RemainTable"/>
      <sheetName val="NotStreakTable"/>
    </sheetNames>
    <sheetDataSet>
      <sheetData sheetId="0">
        <row r="1">
          <cell r="A1" t="str">
            <v>equipId|String</v>
          </cell>
          <cell r="B1" t="str">
            <v>전설 자리검증equipId|String</v>
          </cell>
          <cell r="C1" t="str">
            <v>equipType</v>
          </cell>
          <cell r="D1" t="str">
            <v>equipType|Int</v>
          </cell>
          <cell r="E1" t="str">
            <v>grade|Int</v>
          </cell>
          <cell r="F1" t="str">
            <v>innerGrade|Int</v>
          </cell>
          <cell r="G1" t="str">
            <v>순번</v>
          </cell>
          <cell r="H1" t="str">
            <v>optionType|Int</v>
          </cell>
          <cell r="I1" t="str">
            <v>optionCount|Int</v>
          </cell>
          <cell r="J1" t="str">
            <v>min|Float</v>
          </cell>
          <cell r="K1" t="str">
            <v>max|Float</v>
          </cell>
          <cell r="L1" t="str">
            <v>randType</v>
          </cell>
          <cell r="M1" t="str">
            <v>randType|Int</v>
          </cell>
          <cell r="N1" t="str">
            <v>f1|Float</v>
          </cell>
          <cell r="O1" t="str">
            <v>leftRight|Int</v>
          </cell>
          <cell r="P1" t="str">
            <v>prefabAddress|String</v>
          </cell>
          <cell r="Q1" t="str">
            <v>중복카운트</v>
          </cell>
          <cell r="R1" t="str">
            <v>shotAddress|String</v>
          </cell>
          <cell r="S1" t="str">
            <v>nameId|String</v>
          </cell>
          <cell r="T1" t="str">
            <v>이름참고</v>
          </cell>
          <cell r="U1" t="str">
            <v>배율</v>
          </cell>
          <cell r="V1" t="str">
            <v>민배율</v>
          </cell>
          <cell r="W1" t="str">
            <v>맥스배율</v>
          </cell>
          <cell r="X1" t="str">
            <v>평균</v>
          </cell>
          <cell r="Y1" t="str">
            <v>민맥배율</v>
          </cell>
          <cell r="Z1" t="str">
            <v>수치민</v>
          </cell>
          <cell r="AA1" t="str">
            <v>수치맥</v>
          </cell>
          <cell r="AB1" t="str">
            <v>수치평균</v>
          </cell>
          <cell r="AC1" t="str">
            <v>로그화민</v>
          </cell>
          <cell r="AD1" t="str">
            <v>로그화맥</v>
          </cell>
          <cell r="AE1" t="str">
            <v>로그화평균</v>
          </cell>
          <cell r="AF1" t="str">
            <v>평균로그화</v>
          </cell>
          <cell r="AG1" t="str">
            <v>stageDropWeight|Float</v>
          </cell>
          <cell r="AH1" t="str">
            <v>startingDropChapter|Int</v>
          </cell>
          <cell r="AI1" t="str">
            <v>startingDropStage|Int</v>
          </cell>
          <cell r="AJ1" t="str">
            <v>equipGachaWeight|Float</v>
          </cell>
          <cell r="AK1" t="str">
            <v>업데이트순번</v>
          </cell>
          <cell r="AM1" t="str">
            <v>equipType_Verify</v>
          </cell>
          <cell r="AN1" t="str">
            <v>value</v>
          </cell>
          <cell r="AP1" t="str">
            <v>randType_Verify</v>
          </cell>
          <cell r="AQ1" t="str">
            <v>value</v>
          </cell>
          <cell r="AR1" t="str">
            <v>f1</v>
          </cell>
          <cell r="AS1" t="str">
            <v>leftright</v>
          </cell>
        </row>
        <row r="2">
          <cell r="A2" t="str">
            <v>Equip0001</v>
          </cell>
          <cell r="B2" t="str">
            <v/>
          </cell>
          <cell r="C2" t="str">
            <v>Axe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1</v>
          </cell>
          <cell r="J2">
            <v>11.1</v>
          </cell>
          <cell r="K2">
            <v>14.1</v>
          </cell>
          <cell r="L2" t="str">
            <v>유니티 랜덤</v>
          </cell>
          <cell r="M2">
            <v>0</v>
          </cell>
          <cell r="N2" t="str">
            <v/>
          </cell>
          <cell r="P2" t="str">
            <v>RunicAxe</v>
          </cell>
          <cell r="Q2">
            <v>1</v>
          </cell>
          <cell r="R2" t="str">
            <v>Shot_RunicAxe</v>
          </cell>
          <cell r="S2" t="str">
            <v>EquipName_RunicAxe</v>
          </cell>
          <cell r="T2" t="str">
            <v>달빛 도끼</v>
          </cell>
        </row>
        <row r="3">
          <cell r="A3" t="str">
            <v>Equip0002</v>
          </cell>
          <cell r="B3" t="str">
            <v/>
          </cell>
          <cell r="C3" t="str">
            <v>Axe</v>
          </cell>
          <cell r="D3">
            <v>0</v>
          </cell>
          <cell r="E3">
            <v>0</v>
          </cell>
          <cell r="F3">
            <v>0</v>
          </cell>
          <cell r="G3">
            <v>2</v>
          </cell>
          <cell r="H3">
            <v>0</v>
          </cell>
          <cell r="I3">
            <v>1</v>
          </cell>
          <cell r="J3">
            <v>10.85</v>
          </cell>
          <cell r="K3">
            <v>13.5</v>
          </cell>
          <cell r="L3" t="str">
            <v>유니티 랜덤</v>
          </cell>
          <cell r="M3">
            <v>0</v>
          </cell>
          <cell r="N3" t="str">
            <v/>
          </cell>
          <cell r="P3" t="str">
            <v>StealthScythe</v>
          </cell>
          <cell r="Q3">
            <v>1</v>
          </cell>
          <cell r="R3" t="str">
            <v>Shot_StealthScythe</v>
          </cell>
          <cell r="S3" t="str">
            <v>EquipName_StealthScythe</v>
          </cell>
          <cell r="T3" t="str">
            <v>이국의 무기</v>
          </cell>
        </row>
        <row r="4">
          <cell r="A4" t="str">
            <v>Equip0101</v>
          </cell>
          <cell r="B4" t="str">
            <v/>
          </cell>
          <cell r="C4" t="str">
            <v>Axe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0</v>
          </cell>
          <cell r="I4">
            <v>1</v>
          </cell>
          <cell r="J4">
            <v>13.35</v>
          </cell>
          <cell r="K4">
            <v>19.95</v>
          </cell>
          <cell r="L4" t="str">
            <v>유니티 랜덤</v>
          </cell>
          <cell r="M4">
            <v>0</v>
          </cell>
          <cell r="N4" t="str">
            <v/>
          </cell>
          <cell r="P4" t="str">
            <v>NecroScythe</v>
          </cell>
          <cell r="Q4">
            <v>1</v>
          </cell>
          <cell r="R4" t="str">
            <v>Shot_NecroScythe</v>
          </cell>
          <cell r="S4" t="str">
            <v>EquipName_NecroScythe</v>
          </cell>
          <cell r="T4" t="str">
            <v>자작나무 도끼</v>
          </cell>
        </row>
        <row r="5">
          <cell r="A5" t="str">
            <v>Equip0102</v>
          </cell>
          <cell r="B5" t="str">
            <v/>
          </cell>
          <cell r="C5" t="str">
            <v>Axe</v>
          </cell>
          <cell r="D5">
            <v>0</v>
          </cell>
          <cell r="E5">
            <v>1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12.93</v>
          </cell>
          <cell r="K5">
            <v>19.39</v>
          </cell>
          <cell r="L5" t="str">
            <v>유니티 랜덤</v>
          </cell>
          <cell r="M5">
            <v>0</v>
          </cell>
          <cell r="N5" t="str">
            <v/>
          </cell>
          <cell r="P5" t="str">
            <v>HeavyAxe</v>
          </cell>
          <cell r="Q5">
            <v>1</v>
          </cell>
          <cell r="R5" t="str">
            <v>Shot_HeavyAxe</v>
          </cell>
          <cell r="S5" t="str">
            <v>EquipName_HeavyAxe</v>
          </cell>
          <cell r="T5" t="str">
            <v>헤비 액스</v>
          </cell>
        </row>
        <row r="6">
          <cell r="A6" t="str">
            <v>Equip0201</v>
          </cell>
          <cell r="B6" t="str">
            <v/>
          </cell>
          <cell r="C6" t="str">
            <v>Axe</v>
          </cell>
          <cell r="D6">
            <v>0</v>
          </cell>
          <cell r="E6">
            <v>2</v>
          </cell>
          <cell r="F6">
            <v>2</v>
          </cell>
          <cell r="G6">
            <v>1</v>
          </cell>
          <cell r="H6">
            <v>0</v>
          </cell>
          <cell r="I6">
            <v>2</v>
          </cell>
          <cell r="J6">
            <v>21.64</v>
          </cell>
          <cell r="K6">
            <v>33.299999999999997</v>
          </cell>
          <cell r="L6" t="str">
            <v>유니티 랜덤</v>
          </cell>
          <cell r="M6">
            <v>0</v>
          </cell>
          <cell r="N6" t="str">
            <v/>
          </cell>
          <cell r="P6" t="str">
            <v>HeavySkullAxe</v>
          </cell>
          <cell r="Q6">
            <v>1</v>
          </cell>
          <cell r="R6" t="str">
            <v>Shot_HeavySkullAxe</v>
          </cell>
          <cell r="S6" t="str">
            <v>EquipName_HeavySkullAxe</v>
          </cell>
          <cell r="T6" t="str">
            <v>헤비 스컬 액스</v>
          </cell>
        </row>
        <row r="7">
          <cell r="A7" t="str">
            <v>Equip0202</v>
          </cell>
          <cell r="B7" t="str">
            <v/>
          </cell>
          <cell r="C7" t="str">
            <v>Axe</v>
          </cell>
          <cell r="D7">
            <v>0</v>
          </cell>
          <cell r="E7">
            <v>2</v>
          </cell>
          <cell r="F7">
            <v>2</v>
          </cell>
          <cell r="G7">
            <v>2</v>
          </cell>
          <cell r="H7">
            <v>0</v>
          </cell>
          <cell r="I7">
            <v>2</v>
          </cell>
          <cell r="J7">
            <v>20.93</v>
          </cell>
          <cell r="K7">
            <v>32.58</v>
          </cell>
          <cell r="L7" t="str">
            <v>유니티 랜덤</v>
          </cell>
          <cell r="M7">
            <v>0</v>
          </cell>
          <cell r="N7" t="str">
            <v/>
          </cell>
          <cell r="P7" t="str">
            <v>StylizedAxe</v>
          </cell>
          <cell r="Q7">
            <v>1</v>
          </cell>
          <cell r="R7" t="str">
            <v>Shot_StylizedAxe</v>
          </cell>
          <cell r="S7" t="str">
            <v>EquipName_StylizedAxe</v>
          </cell>
          <cell r="T7" t="str">
            <v>동여맨 수정도끼</v>
          </cell>
        </row>
        <row r="8">
          <cell r="A8" t="str">
            <v>Equip0301</v>
          </cell>
          <cell r="B8" t="str">
            <v/>
          </cell>
          <cell r="C8" t="str">
            <v>Axe</v>
          </cell>
          <cell r="D8">
            <v>0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2</v>
          </cell>
          <cell r="J8">
            <v>49.66</v>
          </cell>
          <cell r="K8">
            <v>75.319999999999993</v>
          </cell>
          <cell r="L8" t="str">
            <v>유니티 랜덤</v>
          </cell>
          <cell r="M8">
            <v>0</v>
          </cell>
          <cell r="N8" t="str">
            <v/>
          </cell>
          <cell r="P8" t="str">
            <v>StAxe</v>
          </cell>
          <cell r="Q8">
            <v>1</v>
          </cell>
          <cell r="R8" t="str">
            <v>Shot_StAxe</v>
          </cell>
          <cell r="S8" t="str">
            <v>EquipName_StAxe</v>
          </cell>
          <cell r="T8" t="str">
            <v>스타일 액스</v>
          </cell>
        </row>
        <row r="9">
          <cell r="A9" t="str">
            <v>Equip0302</v>
          </cell>
          <cell r="B9" t="str">
            <v/>
          </cell>
          <cell r="C9" t="str">
            <v>Axe</v>
          </cell>
          <cell r="D9">
            <v>0</v>
          </cell>
          <cell r="E9">
            <v>3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44.21</v>
          </cell>
          <cell r="K9">
            <v>79.14</v>
          </cell>
          <cell r="L9" t="str">
            <v>유니티 랜덤</v>
          </cell>
          <cell r="M9">
            <v>0</v>
          </cell>
          <cell r="N9" t="str">
            <v/>
          </cell>
          <cell r="P9" t="str">
            <v>MeleeAxe</v>
          </cell>
          <cell r="Q9">
            <v>1</v>
          </cell>
          <cell r="R9" t="str">
            <v>Shot_MeleeAxe</v>
          </cell>
          <cell r="S9" t="str">
            <v>EquipName_MeleeAxe</v>
          </cell>
          <cell r="T9" t="str">
            <v>밀리 액스</v>
          </cell>
        </row>
        <row r="10">
          <cell r="A10" t="str">
            <v>Equip0401</v>
          </cell>
          <cell r="B10" t="str">
            <v/>
          </cell>
          <cell r="C10" t="str">
            <v>Axe</v>
          </cell>
          <cell r="D10">
            <v>0</v>
          </cell>
          <cell r="E10">
            <v>4</v>
          </cell>
          <cell r="F10">
            <v>4</v>
          </cell>
          <cell r="G10">
            <v>1</v>
          </cell>
          <cell r="H10">
            <v>0</v>
          </cell>
          <cell r="I10">
            <v>3</v>
          </cell>
          <cell r="J10">
            <v>128.83000000000001</v>
          </cell>
          <cell r="K10">
            <v>176.03</v>
          </cell>
          <cell r="L10" t="str">
            <v>리니어</v>
          </cell>
          <cell r="M10">
            <v>3</v>
          </cell>
          <cell r="N10">
            <v>-20</v>
          </cell>
          <cell r="P10" t="str">
            <v>PickAxe</v>
          </cell>
          <cell r="Q10">
            <v>1</v>
          </cell>
          <cell r="R10" t="str">
            <v>Shot_PickAxe</v>
          </cell>
          <cell r="S10" t="str">
            <v>EquipName_PickAxe</v>
          </cell>
          <cell r="T10" t="str">
            <v>픽액스</v>
          </cell>
        </row>
        <row r="11">
          <cell r="A11" t="str">
            <v>Equip0402</v>
          </cell>
          <cell r="B11" t="str">
            <v/>
          </cell>
          <cell r="C11" t="str">
            <v>Axe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0</v>
          </cell>
          <cell r="I11">
            <v>3</v>
          </cell>
          <cell r="J11">
            <v>113.52</v>
          </cell>
          <cell r="K11">
            <v>184.96</v>
          </cell>
          <cell r="L11" t="str">
            <v>리니어</v>
          </cell>
          <cell r="M11">
            <v>3</v>
          </cell>
          <cell r="N11">
            <v>-20</v>
          </cell>
          <cell r="P11" t="str">
            <v>FairyAxe</v>
          </cell>
          <cell r="Q11">
            <v>1</v>
          </cell>
          <cell r="R11" t="str">
            <v>Shot_FairyAxe</v>
          </cell>
          <cell r="S11" t="str">
            <v>EquipName_FairyAxe</v>
          </cell>
          <cell r="T11" t="str">
            <v>얼룩진 도끼</v>
          </cell>
        </row>
        <row r="12">
          <cell r="A12" t="str">
            <v>Equip0403</v>
          </cell>
          <cell r="B12" t="str">
            <v/>
          </cell>
          <cell r="C12" t="str">
            <v>Axe</v>
          </cell>
          <cell r="D12">
            <v>0</v>
          </cell>
          <cell r="E12">
            <v>4</v>
          </cell>
          <cell r="F12">
            <v>5</v>
          </cell>
          <cell r="G12">
            <v>3</v>
          </cell>
          <cell r="H12">
            <v>0</v>
          </cell>
          <cell r="I12">
            <v>3</v>
          </cell>
          <cell r="J12">
            <v>157.76</v>
          </cell>
          <cell r="K12">
            <v>215.56</v>
          </cell>
          <cell r="L12" t="str">
            <v>리니어</v>
          </cell>
          <cell r="M12">
            <v>3</v>
          </cell>
          <cell r="N12">
            <v>-10</v>
          </cell>
          <cell r="P12" t="str">
            <v>ElvenAxe</v>
          </cell>
          <cell r="Q12">
            <v>1</v>
          </cell>
          <cell r="R12" t="str">
            <v>Shot_ElvenAxe</v>
          </cell>
          <cell r="S12" t="str">
            <v>EquipName_ElvenAxe</v>
          </cell>
          <cell r="T12" t="str">
            <v>흑빛 띠를 두른 해머</v>
          </cell>
        </row>
        <row r="13">
          <cell r="A13" t="str">
            <v>Equip0404</v>
          </cell>
          <cell r="B13" t="str">
            <v/>
          </cell>
          <cell r="C13" t="str">
            <v>Axe</v>
          </cell>
          <cell r="D13">
            <v>0</v>
          </cell>
          <cell r="E13">
            <v>4</v>
          </cell>
          <cell r="F13">
            <v>5</v>
          </cell>
          <cell r="G13">
            <v>4</v>
          </cell>
          <cell r="H13">
            <v>0</v>
          </cell>
          <cell r="I13">
            <v>3</v>
          </cell>
          <cell r="J13">
            <v>139.02000000000001</v>
          </cell>
          <cell r="K13">
            <v>226.49</v>
          </cell>
          <cell r="L13" t="str">
            <v>리니어</v>
          </cell>
          <cell r="M13">
            <v>3</v>
          </cell>
          <cell r="N13">
            <v>-10</v>
          </cell>
          <cell r="P13" t="str">
            <v>SlicerAxe</v>
          </cell>
          <cell r="Q13">
            <v>1</v>
          </cell>
          <cell r="R13" t="str">
            <v>Shot_SlicerAxe</v>
          </cell>
          <cell r="S13" t="str">
            <v>EquipName_SlicerAxe</v>
          </cell>
          <cell r="T13" t="str">
            <v>반달 도끼</v>
          </cell>
        </row>
        <row r="14">
          <cell r="A14" t="str">
            <v>Equip0405</v>
          </cell>
          <cell r="B14" t="str">
            <v/>
          </cell>
          <cell r="C14" t="str">
            <v>Axe</v>
          </cell>
          <cell r="D14">
            <v>0</v>
          </cell>
          <cell r="E14">
            <v>4</v>
          </cell>
          <cell r="F14">
            <v>6</v>
          </cell>
          <cell r="G14">
            <v>5</v>
          </cell>
          <cell r="H14">
            <v>0</v>
          </cell>
          <cell r="I14">
            <v>3</v>
          </cell>
          <cell r="J14">
            <v>193.2</v>
          </cell>
          <cell r="K14">
            <v>263.97000000000003</v>
          </cell>
          <cell r="L14" t="str">
            <v>리니어</v>
          </cell>
          <cell r="M14">
            <v>3</v>
          </cell>
          <cell r="N14">
            <v>-5</v>
          </cell>
          <cell r="Q14">
            <v>0</v>
          </cell>
          <cell r="R14" t="str">
            <v/>
          </cell>
          <cell r="S14" t="str">
            <v/>
          </cell>
          <cell r="T14" t="str">
            <v>스트링없음</v>
          </cell>
        </row>
        <row r="15">
          <cell r="A15" t="str">
            <v>Equip0406</v>
          </cell>
          <cell r="B15" t="str">
            <v/>
          </cell>
          <cell r="C15" t="str">
            <v>Axe</v>
          </cell>
          <cell r="D15">
            <v>0</v>
          </cell>
          <cell r="E15">
            <v>4</v>
          </cell>
          <cell r="F15">
            <v>6</v>
          </cell>
          <cell r="G15">
            <v>6</v>
          </cell>
          <cell r="H15">
            <v>0</v>
          </cell>
          <cell r="I15">
            <v>3</v>
          </cell>
          <cell r="L15" t="str">
            <v>리니어</v>
          </cell>
          <cell r="M15">
            <v>3</v>
          </cell>
          <cell r="N15">
            <v>-5</v>
          </cell>
          <cell r="Q15">
            <v>0</v>
          </cell>
          <cell r="R15" t="str">
            <v/>
          </cell>
          <cell r="S15" t="str">
            <v/>
          </cell>
          <cell r="T15" t="str">
            <v>스트링없음</v>
          </cell>
        </row>
        <row r="16">
          <cell r="A16" t="str">
            <v>Equip1001</v>
          </cell>
          <cell r="B16" t="str">
            <v/>
          </cell>
          <cell r="C16" t="str">
            <v>Dagger</v>
          </cell>
          <cell r="D16">
            <v>1</v>
          </cell>
          <cell r="E16">
            <v>0</v>
          </cell>
          <cell r="F16">
            <v>0</v>
          </cell>
          <cell r="G16">
            <v>1</v>
          </cell>
          <cell r="H16">
            <v>1</v>
          </cell>
          <cell r="I16">
            <v>1</v>
          </cell>
          <cell r="J16">
            <v>11.1</v>
          </cell>
          <cell r="K16">
            <v>14.1</v>
          </cell>
          <cell r="L16" t="str">
            <v>유니티 랜덤</v>
          </cell>
          <cell r="M16">
            <v>0</v>
          </cell>
          <cell r="N16" t="str">
            <v/>
          </cell>
          <cell r="P16" t="str">
            <v>StealthDagger</v>
          </cell>
          <cell r="Q16">
            <v>1</v>
          </cell>
          <cell r="R16" t="str">
            <v>Shot_StealthDagger</v>
          </cell>
          <cell r="S16" t="str">
            <v>EquipName_StealthDagger</v>
          </cell>
          <cell r="T16" t="str">
            <v>반원 단검</v>
          </cell>
        </row>
        <row r="17">
          <cell r="A17" t="str">
            <v>Equip1002</v>
          </cell>
          <cell r="B17" t="str">
            <v/>
          </cell>
          <cell r="C17" t="str">
            <v>Dagger</v>
          </cell>
          <cell r="D17">
            <v>1</v>
          </cell>
          <cell r="E17">
            <v>0</v>
          </cell>
          <cell r="F17">
            <v>0</v>
          </cell>
          <cell r="G17">
            <v>2</v>
          </cell>
          <cell r="H17">
            <v>1</v>
          </cell>
          <cell r="I17">
            <v>1</v>
          </cell>
          <cell r="J17">
            <v>10.85</v>
          </cell>
          <cell r="K17">
            <v>13.5</v>
          </cell>
          <cell r="L17" t="str">
            <v>유니티 랜덤</v>
          </cell>
          <cell r="M17">
            <v>0</v>
          </cell>
          <cell r="N17" t="str">
            <v/>
          </cell>
          <cell r="P17" t="str">
            <v>VillagerDagger</v>
          </cell>
          <cell r="Q17">
            <v>1</v>
          </cell>
          <cell r="R17" t="str">
            <v>Shot_VillagerDagger</v>
          </cell>
          <cell r="S17" t="str">
            <v>EquipName_VillagerDagger</v>
          </cell>
          <cell r="T17" t="str">
            <v>용사의 단검</v>
          </cell>
        </row>
        <row r="18">
          <cell r="A18" t="str">
            <v>Equip1101</v>
          </cell>
          <cell r="B18" t="str">
            <v/>
          </cell>
          <cell r="C18" t="str">
            <v>Dagger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13.35</v>
          </cell>
          <cell r="K18">
            <v>19.95</v>
          </cell>
          <cell r="L18" t="str">
            <v>유니티 랜덤</v>
          </cell>
          <cell r="M18">
            <v>0</v>
          </cell>
          <cell r="N18" t="str">
            <v/>
          </cell>
          <cell r="P18" t="str">
            <v>LowWeaponsDagger</v>
          </cell>
          <cell r="Q18">
            <v>1</v>
          </cell>
          <cell r="R18" t="str">
            <v>Shot_LowWeaponsDagger</v>
          </cell>
          <cell r="S18" t="str">
            <v>EquipName_LowWeaponsDagger</v>
          </cell>
          <cell r="T18" t="str">
            <v>사파이어 대거</v>
          </cell>
        </row>
        <row r="19">
          <cell r="A19" t="str">
            <v>Equip1102</v>
          </cell>
          <cell r="B19" t="str">
            <v/>
          </cell>
          <cell r="C19" t="str">
            <v>Dagger</v>
          </cell>
          <cell r="D19">
            <v>1</v>
          </cell>
          <cell r="E19">
            <v>1</v>
          </cell>
          <cell r="F19">
            <v>1</v>
          </cell>
          <cell r="G19">
            <v>2</v>
          </cell>
          <cell r="H19">
            <v>1</v>
          </cell>
          <cell r="I19">
            <v>1</v>
          </cell>
          <cell r="J19">
            <v>12.93</v>
          </cell>
          <cell r="K19">
            <v>19.39</v>
          </cell>
          <cell r="L19" t="str">
            <v>유니티 랜덤</v>
          </cell>
          <cell r="M19">
            <v>0</v>
          </cell>
          <cell r="N19" t="str">
            <v/>
          </cell>
          <cell r="P19" t="str">
            <v>StylizedKnife</v>
          </cell>
          <cell r="Q19">
            <v>1</v>
          </cell>
          <cell r="R19" t="str">
            <v>Shot_StylizedKnife</v>
          </cell>
          <cell r="S19" t="str">
            <v>EquipName_StylizedKnife</v>
          </cell>
          <cell r="T19" t="str">
            <v>휘어진 단검</v>
          </cell>
        </row>
        <row r="20">
          <cell r="A20" t="str">
            <v>Equip1201</v>
          </cell>
          <cell r="B20" t="str">
            <v/>
          </cell>
          <cell r="C20" t="str">
            <v>Dagger</v>
          </cell>
          <cell r="D20">
            <v>1</v>
          </cell>
          <cell r="E20">
            <v>2</v>
          </cell>
          <cell r="F20">
            <v>2</v>
          </cell>
          <cell r="G20">
            <v>1</v>
          </cell>
          <cell r="H20">
            <v>1</v>
          </cell>
          <cell r="I20">
            <v>2</v>
          </cell>
          <cell r="J20">
            <v>21.64</v>
          </cell>
          <cell r="K20">
            <v>33.299999999999997</v>
          </cell>
          <cell r="L20" t="str">
            <v>유니티 랜덤</v>
          </cell>
          <cell r="M20">
            <v>0</v>
          </cell>
          <cell r="N20" t="str">
            <v/>
          </cell>
          <cell r="Q20">
            <v>0</v>
          </cell>
          <cell r="R20" t="str">
            <v/>
          </cell>
          <cell r="S20" t="str">
            <v/>
          </cell>
          <cell r="T20" t="str">
            <v>스트링없음</v>
          </cell>
        </row>
        <row r="21">
          <cell r="A21" t="str">
            <v>Equip1202</v>
          </cell>
          <cell r="B21" t="str">
            <v/>
          </cell>
          <cell r="C21" t="str">
            <v>Dagger</v>
          </cell>
          <cell r="D21">
            <v>1</v>
          </cell>
          <cell r="E21">
            <v>2</v>
          </cell>
          <cell r="F21">
            <v>2</v>
          </cell>
          <cell r="G21">
            <v>2</v>
          </cell>
          <cell r="H21">
            <v>1</v>
          </cell>
          <cell r="I21">
            <v>2</v>
          </cell>
          <cell r="J21">
            <v>20.93</v>
          </cell>
          <cell r="K21">
            <v>32.58</v>
          </cell>
          <cell r="L21" t="str">
            <v>유니티 랜덤</v>
          </cell>
          <cell r="M21">
            <v>0</v>
          </cell>
          <cell r="N21" t="str">
            <v/>
          </cell>
          <cell r="Q21">
            <v>0</v>
          </cell>
          <cell r="R21" t="str">
            <v/>
          </cell>
          <cell r="S21" t="str">
            <v/>
          </cell>
          <cell r="T21" t="str">
            <v>스트링없음</v>
          </cell>
        </row>
        <row r="22">
          <cell r="A22" t="str">
            <v>Equip1301</v>
          </cell>
          <cell r="B22" t="str">
            <v/>
          </cell>
          <cell r="C22" t="str">
            <v>Dagger</v>
          </cell>
          <cell r="D22">
            <v>1</v>
          </cell>
          <cell r="E22">
            <v>3</v>
          </cell>
          <cell r="F22">
            <v>3</v>
          </cell>
          <cell r="G22">
            <v>1</v>
          </cell>
          <cell r="H22">
            <v>1</v>
          </cell>
          <cell r="I22">
            <v>2</v>
          </cell>
          <cell r="J22">
            <v>49.66</v>
          </cell>
          <cell r="K22">
            <v>75.319999999999993</v>
          </cell>
          <cell r="L22" t="str">
            <v>유니티 랜덤</v>
          </cell>
          <cell r="M22">
            <v>0</v>
          </cell>
          <cell r="N22" t="str">
            <v/>
          </cell>
          <cell r="Q22">
            <v>0</v>
          </cell>
          <cell r="R22" t="str">
            <v/>
          </cell>
          <cell r="S22" t="str">
            <v/>
          </cell>
          <cell r="T22" t="str">
            <v>스트링없음</v>
          </cell>
        </row>
        <row r="23">
          <cell r="A23" t="str">
            <v>Equip1302</v>
          </cell>
          <cell r="B23" t="str">
            <v/>
          </cell>
          <cell r="C23" t="str">
            <v>Dagger</v>
          </cell>
          <cell r="D23">
            <v>1</v>
          </cell>
          <cell r="E23">
            <v>3</v>
          </cell>
          <cell r="F23">
            <v>3</v>
          </cell>
          <cell r="G23">
            <v>2</v>
          </cell>
          <cell r="H23">
            <v>1</v>
          </cell>
          <cell r="I23">
            <v>2</v>
          </cell>
          <cell r="J23">
            <v>44.21</v>
          </cell>
          <cell r="K23">
            <v>79.14</v>
          </cell>
          <cell r="L23" t="str">
            <v>유니티 랜덤</v>
          </cell>
          <cell r="M23">
            <v>0</v>
          </cell>
          <cell r="N23" t="str">
            <v/>
          </cell>
          <cell r="Q23">
            <v>0</v>
          </cell>
          <cell r="R23" t="str">
            <v/>
          </cell>
          <cell r="S23" t="str">
            <v/>
          </cell>
          <cell r="T23" t="str">
            <v>스트링없음</v>
          </cell>
        </row>
        <row r="24">
          <cell r="A24" t="str">
            <v>Equip1401</v>
          </cell>
          <cell r="B24" t="str">
            <v/>
          </cell>
          <cell r="C24" t="str">
            <v>Dagger</v>
          </cell>
          <cell r="D24">
            <v>1</v>
          </cell>
          <cell r="E24">
            <v>4</v>
          </cell>
          <cell r="F24">
            <v>4</v>
          </cell>
          <cell r="G24">
            <v>1</v>
          </cell>
          <cell r="H24">
            <v>1</v>
          </cell>
          <cell r="I24">
            <v>3</v>
          </cell>
          <cell r="J24">
            <v>128.83000000000001</v>
          </cell>
          <cell r="K24">
            <v>176.03</v>
          </cell>
          <cell r="L24" t="str">
            <v>리니어</v>
          </cell>
          <cell r="M24">
            <v>3</v>
          </cell>
          <cell r="N24">
            <v>-20</v>
          </cell>
          <cell r="Q24">
            <v>0</v>
          </cell>
          <cell r="R24" t="str">
            <v/>
          </cell>
          <cell r="S24" t="str">
            <v/>
          </cell>
          <cell r="T24" t="str">
            <v>스트링없음</v>
          </cell>
        </row>
        <row r="25">
          <cell r="A25" t="str">
            <v>Equip1402</v>
          </cell>
          <cell r="B25" t="str">
            <v/>
          </cell>
          <cell r="C25" t="str">
            <v>Dagger</v>
          </cell>
          <cell r="D25">
            <v>1</v>
          </cell>
          <cell r="E25">
            <v>4</v>
          </cell>
          <cell r="F25">
            <v>4</v>
          </cell>
          <cell r="G25">
            <v>2</v>
          </cell>
          <cell r="H25">
            <v>1</v>
          </cell>
          <cell r="I25">
            <v>3</v>
          </cell>
          <cell r="J25">
            <v>113.52</v>
          </cell>
          <cell r="K25">
            <v>184.96</v>
          </cell>
          <cell r="L25" t="str">
            <v>리니어</v>
          </cell>
          <cell r="M25">
            <v>3</v>
          </cell>
          <cell r="N25">
            <v>-20</v>
          </cell>
          <cell r="Q25">
            <v>0</v>
          </cell>
          <cell r="R25" t="str">
            <v/>
          </cell>
          <cell r="S25" t="str">
            <v/>
          </cell>
          <cell r="T25" t="str">
            <v>스트링없음</v>
          </cell>
        </row>
        <row r="26">
          <cell r="A26" t="str">
            <v>Equip1403</v>
          </cell>
          <cell r="B26" t="str">
            <v/>
          </cell>
          <cell r="C26" t="str">
            <v>Dagger</v>
          </cell>
          <cell r="D26">
            <v>1</v>
          </cell>
          <cell r="E26">
            <v>4</v>
          </cell>
          <cell r="F26">
            <v>5</v>
          </cell>
          <cell r="G26">
            <v>3</v>
          </cell>
          <cell r="H26">
            <v>1</v>
          </cell>
          <cell r="I26">
            <v>3</v>
          </cell>
          <cell r="J26">
            <v>157.76</v>
          </cell>
          <cell r="K26">
            <v>215.56</v>
          </cell>
          <cell r="L26" t="str">
            <v>리니어</v>
          </cell>
          <cell r="M26">
            <v>3</v>
          </cell>
          <cell r="N26">
            <v>-10</v>
          </cell>
          <cell r="Q26">
            <v>0</v>
          </cell>
          <cell r="R26" t="str">
            <v/>
          </cell>
          <cell r="S26" t="str">
            <v/>
          </cell>
          <cell r="T26" t="str">
            <v>스트링없음</v>
          </cell>
        </row>
        <row r="27">
          <cell r="A27" t="str">
            <v>Equip1404</v>
          </cell>
          <cell r="B27" t="str">
            <v/>
          </cell>
          <cell r="C27" t="str">
            <v>Dagger</v>
          </cell>
          <cell r="D27">
            <v>1</v>
          </cell>
          <cell r="E27">
            <v>4</v>
          </cell>
          <cell r="F27">
            <v>5</v>
          </cell>
          <cell r="G27">
            <v>4</v>
          </cell>
          <cell r="H27">
            <v>1</v>
          </cell>
          <cell r="I27">
            <v>3</v>
          </cell>
          <cell r="J27">
            <v>139.02000000000001</v>
          </cell>
          <cell r="K27">
            <v>226.49</v>
          </cell>
          <cell r="L27" t="str">
            <v>리니어</v>
          </cell>
          <cell r="M27">
            <v>3</v>
          </cell>
          <cell r="N27">
            <v>-10</v>
          </cell>
          <cell r="Q27">
            <v>0</v>
          </cell>
          <cell r="R27" t="str">
            <v/>
          </cell>
          <cell r="S27" t="str">
            <v/>
          </cell>
          <cell r="T27" t="str">
            <v>스트링없음</v>
          </cell>
        </row>
        <row r="28">
          <cell r="A28" t="str">
            <v>Equip1405</v>
          </cell>
          <cell r="B28" t="str">
            <v/>
          </cell>
          <cell r="C28" t="str">
            <v>Dagger</v>
          </cell>
          <cell r="D28">
            <v>1</v>
          </cell>
          <cell r="E28">
            <v>4</v>
          </cell>
          <cell r="F28">
            <v>6</v>
          </cell>
          <cell r="G28">
            <v>5</v>
          </cell>
          <cell r="H28">
            <v>1</v>
          </cell>
          <cell r="I28">
            <v>3</v>
          </cell>
          <cell r="J28">
            <v>193.2</v>
          </cell>
          <cell r="K28">
            <v>263.97000000000003</v>
          </cell>
          <cell r="L28" t="str">
            <v>리니어</v>
          </cell>
          <cell r="M28">
            <v>3</v>
          </cell>
          <cell r="N28">
            <v>-5</v>
          </cell>
          <cell r="Q28">
            <v>0</v>
          </cell>
          <cell r="R28" t="str">
            <v/>
          </cell>
          <cell r="S28" t="str">
            <v/>
          </cell>
          <cell r="T28" t="str">
            <v>스트링없음</v>
          </cell>
        </row>
        <row r="29">
          <cell r="A29" t="str">
            <v>Equip2001</v>
          </cell>
          <cell r="B29" t="str">
            <v/>
          </cell>
          <cell r="C29" t="str">
            <v>Bow</v>
          </cell>
          <cell r="D29">
            <v>2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1</v>
          </cell>
          <cell r="J29">
            <v>11.1</v>
          </cell>
          <cell r="K29">
            <v>14.1</v>
          </cell>
          <cell r="L29" t="str">
            <v>유니티 랜덤</v>
          </cell>
          <cell r="M29">
            <v>0</v>
          </cell>
          <cell r="N29" t="str">
            <v/>
          </cell>
          <cell r="Q29">
            <v>0</v>
          </cell>
          <cell r="R29" t="str">
            <v/>
          </cell>
          <cell r="S29" t="str">
            <v/>
          </cell>
          <cell r="T29" t="str">
            <v>스트링없음</v>
          </cell>
        </row>
        <row r="30">
          <cell r="A30" t="str">
            <v>Equip2002</v>
          </cell>
          <cell r="B30" t="str">
            <v/>
          </cell>
          <cell r="C30" t="str">
            <v>Bow</v>
          </cell>
          <cell r="D30">
            <v>2</v>
          </cell>
          <cell r="E30">
            <v>0</v>
          </cell>
          <cell r="F30">
            <v>0</v>
          </cell>
          <cell r="G30">
            <v>2</v>
          </cell>
          <cell r="H30">
            <v>0</v>
          </cell>
          <cell r="I30">
            <v>1</v>
          </cell>
          <cell r="J30">
            <v>10.85</v>
          </cell>
          <cell r="K30">
            <v>13.5</v>
          </cell>
          <cell r="L30" t="str">
            <v>유니티 랜덤</v>
          </cell>
          <cell r="M30">
            <v>0</v>
          </cell>
          <cell r="N30" t="str">
            <v/>
          </cell>
          <cell r="Q30">
            <v>0</v>
          </cell>
          <cell r="R30" t="str">
            <v/>
          </cell>
          <cell r="S30" t="str">
            <v/>
          </cell>
          <cell r="T30" t="str">
            <v>스트링없음</v>
          </cell>
        </row>
        <row r="31">
          <cell r="A31" t="str">
            <v>Equip2101</v>
          </cell>
          <cell r="B31" t="str">
            <v/>
          </cell>
          <cell r="C31" t="str">
            <v>Bow</v>
          </cell>
          <cell r="D31">
            <v>2</v>
          </cell>
          <cell r="E31">
            <v>1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13.35</v>
          </cell>
          <cell r="K31">
            <v>19.95</v>
          </cell>
          <cell r="L31" t="str">
            <v>유니티 랜덤</v>
          </cell>
          <cell r="M31">
            <v>0</v>
          </cell>
          <cell r="N31" t="str">
            <v/>
          </cell>
          <cell r="Q31">
            <v>0</v>
          </cell>
          <cell r="R31" t="str">
            <v/>
          </cell>
          <cell r="S31" t="str">
            <v/>
          </cell>
          <cell r="T31" t="str">
            <v>스트링없음</v>
          </cell>
        </row>
        <row r="32">
          <cell r="A32" t="str">
            <v>Equip2102</v>
          </cell>
          <cell r="B32" t="str">
            <v/>
          </cell>
          <cell r="C32" t="str">
            <v>Bow</v>
          </cell>
          <cell r="D32">
            <v>2</v>
          </cell>
          <cell r="E32">
            <v>1</v>
          </cell>
          <cell r="F32">
            <v>1</v>
          </cell>
          <cell r="G32">
            <v>2</v>
          </cell>
          <cell r="H32">
            <v>0</v>
          </cell>
          <cell r="I32">
            <v>1</v>
          </cell>
          <cell r="J32">
            <v>12.93</v>
          </cell>
          <cell r="K32">
            <v>19.39</v>
          </cell>
          <cell r="L32" t="str">
            <v>유니티 랜덤</v>
          </cell>
          <cell r="M32">
            <v>0</v>
          </cell>
          <cell r="N32" t="str">
            <v/>
          </cell>
          <cell r="Q32">
            <v>0</v>
          </cell>
          <cell r="R32" t="str">
            <v/>
          </cell>
          <cell r="S32" t="str">
            <v/>
          </cell>
          <cell r="T32" t="str">
            <v>스트링없음</v>
          </cell>
        </row>
        <row r="33">
          <cell r="A33" t="str">
            <v>Equip2201</v>
          </cell>
          <cell r="B33" t="str">
            <v/>
          </cell>
          <cell r="C33" t="str">
            <v>Bow</v>
          </cell>
          <cell r="D33">
            <v>2</v>
          </cell>
          <cell r="E33">
            <v>2</v>
          </cell>
          <cell r="F33">
            <v>2</v>
          </cell>
          <cell r="G33">
            <v>1</v>
          </cell>
          <cell r="H33">
            <v>0</v>
          </cell>
          <cell r="I33">
            <v>2</v>
          </cell>
          <cell r="J33">
            <v>21.64</v>
          </cell>
          <cell r="K33">
            <v>33.299999999999997</v>
          </cell>
          <cell r="L33" t="str">
            <v>유니티 랜덤</v>
          </cell>
          <cell r="M33">
            <v>0</v>
          </cell>
          <cell r="N33" t="str">
            <v/>
          </cell>
          <cell r="Q33">
            <v>0</v>
          </cell>
          <cell r="R33" t="str">
            <v/>
          </cell>
          <cell r="S33" t="str">
            <v/>
          </cell>
          <cell r="T33" t="str">
            <v>스트링없음</v>
          </cell>
        </row>
        <row r="34">
          <cell r="A34" t="str">
            <v>Equip2202</v>
          </cell>
          <cell r="B34" t="str">
            <v/>
          </cell>
          <cell r="C34" t="str">
            <v>Bow</v>
          </cell>
          <cell r="D34">
            <v>2</v>
          </cell>
          <cell r="E34">
            <v>2</v>
          </cell>
          <cell r="F34">
            <v>2</v>
          </cell>
          <cell r="G34">
            <v>2</v>
          </cell>
          <cell r="H34">
            <v>0</v>
          </cell>
          <cell r="I34">
            <v>2</v>
          </cell>
          <cell r="J34">
            <v>20.93</v>
          </cell>
          <cell r="K34">
            <v>32.58</v>
          </cell>
          <cell r="L34" t="str">
            <v>유니티 랜덤</v>
          </cell>
          <cell r="M34">
            <v>0</v>
          </cell>
          <cell r="N34" t="str">
            <v/>
          </cell>
          <cell r="Q34">
            <v>0</v>
          </cell>
          <cell r="R34" t="str">
            <v/>
          </cell>
          <cell r="S34" t="str">
            <v/>
          </cell>
          <cell r="T34" t="str">
            <v>스트링없음</v>
          </cell>
        </row>
        <row r="35">
          <cell r="A35" t="str">
            <v>Equip2301</v>
          </cell>
          <cell r="B35" t="str">
            <v/>
          </cell>
          <cell r="C35" t="str">
            <v>Bow</v>
          </cell>
          <cell r="D35">
            <v>2</v>
          </cell>
          <cell r="E35">
            <v>3</v>
          </cell>
          <cell r="F35">
            <v>3</v>
          </cell>
          <cell r="G35">
            <v>1</v>
          </cell>
          <cell r="H35">
            <v>0</v>
          </cell>
          <cell r="I35">
            <v>2</v>
          </cell>
          <cell r="J35">
            <v>49.66</v>
          </cell>
          <cell r="K35">
            <v>75.319999999999993</v>
          </cell>
          <cell r="L35" t="str">
            <v>유니티 랜덤</v>
          </cell>
          <cell r="M35">
            <v>0</v>
          </cell>
          <cell r="N35" t="str">
            <v/>
          </cell>
          <cell r="P35" t="str">
            <v>MyfgBowTen</v>
          </cell>
          <cell r="Q35">
            <v>1</v>
          </cell>
          <cell r="R35" t="str">
            <v>Shot_MyfgBowTen</v>
          </cell>
          <cell r="S35" t="str">
            <v>EquipName_MyfgBowTen</v>
          </cell>
          <cell r="T35" t="str">
            <v>블레이드 보우</v>
          </cell>
        </row>
        <row r="36">
          <cell r="A36" t="str">
            <v>Equip2302</v>
          </cell>
          <cell r="B36" t="str">
            <v/>
          </cell>
          <cell r="C36" t="str">
            <v>Bow</v>
          </cell>
          <cell r="D36">
            <v>2</v>
          </cell>
          <cell r="E36">
            <v>3</v>
          </cell>
          <cell r="F36">
            <v>3</v>
          </cell>
          <cell r="G36">
            <v>2</v>
          </cell>
          <cell r="H36">
            <v>0</v>
          </cell>
          <cell r="I36">
            <v>2</v>
          </cell>
          <cell r="J36">
            <v>44.21</v>
          </cell>
          <cell r="K36">
            <v>79.14</v>
          </cell>
          <cell r="L36" t="str">
            <v>유니티 랜덤</v>
          </cell>
          <cell r="M36">
            <v>0</v>
          </cell>
          <cell r="N36" t="str">
            <v/>
          </cell>
          <cell r="Q36">
            <v>0</v>
          </cell>
          <cell r="R36" t="str">
            <v/>
          </cell>
          <cell r="S36" t="str">
            <v/>
          </cell>
          <cell r="T36" t="str">
            <v>스트링없음</v>
          </cell>
        </row>
        <row r="37">
          <cell r="A37" t="str">
            <v>Equip2401</v>
          </cell>
          <cell r="B37" t="str">
            <v/>
          </cell>
          <cell r="C37" t="str">
            <v>Bow</v>
          </cell>
          <cell r="D37">
            <v>2</v>
          </cell>
          <cell r="E37">
            <v>4</v>
          </cell>
          <cell r="F37">
            <v>4</v>
          </cell>
          <cell r="G37">
            <v>1</v>
          </cell>
          <cell r="H37">
            <v>0</v>
          </cell>
          <cell r="I37">
            <v>3</v>
          </cell>
          <cell r="J37">
            <v>128.83000000000001</v>
          </cell>
          <cell r="K37">
            <v>176.03</v>
          </cell>
          <cell r="L37" t="str">
            <v>리니어</v>
          </cell>
          <cell r="M37">
            <v>3</v>
          </cell>
          <cell r="N37">
            <v>-20</v>
          </cell>
          <cell r="P37" t="str">
            <v>ElvenBow</v>
          </cell>
          <cell r="Q37">
            <v>1</v>
          </cell>
          <cell r="R37" t="str">
            <v>Shot_ElvenBow</v>
          </cell>
          <cell r="S37" t="str">
            <v>EquipName_ElvenBow</v>
          </cell>
          <cell r="T37" t="str">
            <v>수평선을 가르는 활</v>
          </cell>
        </row>
        <row r="38">
          <cell r="A38" t="str">
            <v>Equip2402</v>
          </cell>
          <cell r="B38" t="str">
            <v/>
          </cell>
          <cell r="C38" t="str">
            <v>Bow</v>
          </cell>
          <cell r="D38">
            <v>2</v>
          </cell>
          <cell r="E38">
            <v>4</v>
          </cell>
          <cell r="F38">
            <v>4</v>
          </cell>
          <cell r="G38">
            <v>2</v>
          </cell>
          <cell r="H38">
            <v>0</v>
          </cell>
          <cell r="I38">
            <v>3</v>
          </cell>
          <cell r="J38">
            <v>113.52</v>
          </cell>
          <cell r="K38">
            <v>184.96</v>
          </cell>
          <cell r="L38" t="str">
            <v>리니어</v>
          </cell>
          <cell r="M38">
            <v>3</v>
          </cell>
          <cell r="N38">
            <v>-20</v>
          </cell>
          <cell r="Q38">
            <v>0</v>
          </cell>
          <cell r="R38" t="str">
            <v/>
          </cell>
          <cell r="S38" t="str">
            <v/>
          </cell>
          <cell r="T38" t="str">
            <v>스트링없음</v>
          </cell>
        </row>
        <row r="39">
          <cell r="A39" t="str">
            <v>Equip2403</v>
          </cell>
          <cell r="B39" t="str">
            <v/>
          </cell>
          <cell r="C39" t="str">
            <v>Bow</v>
          </cell>
          <cell r="D39">
            <v>2</v>
          </cell>
          <cell r="E39">
            <v>4</v>
          </cell>
          <cell r="F39">
            <v>5</v>
          </cell>
          <cell r="G39">
            <v>3</v>
          </cell>
          <cell r="H39">
            <v>0</v>
          </cell>
          <cell r="I39">
            <v>3</v>
          </cell>
          <cell r="J39">
            <v>157.76</v>
          </cell>
          <cell r="K39">
            <v>215.56</v>
          </cell>
          <cell r="L39" t="str">
            <v>리니어</v>
          </cell>
          <cell r="M39">
            <v>3</v>
          </cell>
          <cell r="N39">
            <v>-10</v>
          </cell>
          <cell r="Q39">
            <v>0</v>
          </cell>
          <cell r="R39" t="str">
            <v/>
          </cell>
          <cell r="S39" t="str">
            <v/>
          </cell>
          <cell r="T39" t="str">
            <v>스트링없음</v>
          </cell>
        </row>
        <row r="40">
          <cell r="A40" t="str">
            <v>Equip2404</v>
          </cell>
          <cell r="B40" t="str">
            <v/>
          </cell>
          <cell r="C40" t="str">
            <v>Bow</v>
          </cell>
          <cell r="D40">
            <v>2</v>
          </cell>
          <cell r="E40">
            <v>4</v>
          </cell>
          <cell r="F40">
            <v>5</v>
          </cell>
          <cell r="G40">
            <v>4</v>
          </cell>
          <cell r="H40">
            <v>0</v>
          </cell>
          <cell r="I40">
            <v>3</v>
          </cell>
          <cell r="J40">
            <v>139.02000000000001</v>
          </cell>
          <cell r="K40">
            <v>226.49</v>
          </cell>
          <cell r="L40" t="str">
            <v>리니어</v>
          </cell>
          <cell r="M40">
            <v>3</v>
          </cell>
          <cell r="N40">
            <v>-10</v>
          </cell>
          <cell r="Q40">
            <v>0</v>
          </cell>
          <cell r="R40" t="str">
            <v/>
          </cell>
          <cell r="S40" t="str">
            <v/>
          </cell>
          <cell r="T40" t="str">
            <v>스트링없음</v>
          </cell>
        </row>
        <row r="41">
          <cell r="A41" t="str">
            <v>Equip2405</v>
          </cell>
          <cell r="B41" t="str">
            <v/>
          </cell>
          <cell r="C41" t="str">
            <v>Bow</v>
          </cell>
          <cell r="D41">
            <v>2</v>
          </cell>
          <cell r="E41">
            <v>4</v>
          </cell>
          <cell r="F41">
            <v>6</v>
          </cell>
          <cell r="G41">
            <v>5</v>
          </cell>
          <cell r="H41">
            <v>0</v>
          </cell>
          <cell r="I41">
            <v>3</v>
          </cell>
          <cell r="J41">
            <v>193.2</v>
          </cell>
          <cell r="K41">
            <v>263.97000000000003</v>
          </cell>
          <cell r="L41" t="str">
            <v>리니어</v>
          </cell>
          <cell r="M41">
            <v>3</v>
          </cell>
          <cell r="N41">
            <v>-5</v>
          </cell>
          <cell r="Q41">
            <v>0</v>
          </cell>
          <cell r="R41" t="str">
            <v/>
          </cell>
          <cell r="S41" t="str">
            <v/>
          </cell>
          <cell r="T41" t="str">
            <v>스트링없음</v>
          </cell>
        </row>
        <row r="42">
          <cell r="A42" t="str">
            <v>Equip3001</v>
          </cell>
          <cell r="B42" t="str">
            <v/>
          </cell>
          <cell r="C42" t="str">
            <v>Staff</v>
          </cell>
          <cell r="D42">
            <v>3</v>
          </cell>
          <cell r="E42">
            <v>0</v>
          </cell>
          <cell r="F42">
            <v>0</v>
          </cell>
          <cell r="G42">
            <v>1</v>
          </cell>
          <cell r="H42">
            <v>1</v>
          </cell>
          <cell r="I42">
            <v>1</v>
          </cell>
          <cell r="J42">
            <v>11.1</v>
          </cell>
          <cell r="K42">
            <v>14.1</v>
          </cell>
          <cell r="L42" t="str">
            <v>유니티 랜덤</v>
          </cell>
          <cell r="M42">
            <v>0</v>
          </cell>
          <cell r="N42" t="str">
            <v/>
          </cell>
          <cell r="Q42">
            <v>0</v>
          </cell>
          <cell r="R42" t="str">
            <v/>
          </cell>
          <cell r="S42" t="str">
            <v/>
          </cell>
          <cell r="T42" t="str">
            <v>스트링없음</v>
          </cell>
        </row>
        <row r="43">
          <cell r="A43" t="str">
            <v>Equip3002</v>
          </cell>
          <cell r="B43" t="str">
            <v/>
          </cell>
          <cell r="C43" t="str">
            <v>Staff</v>
          </cell>
          <cell r="D43">
            <v>3</v>
          </cell>
          <cell r="E43">
            <v>0</v>
          </cell>
          <cell r="F43">
            <v>0</v>
          </cell>
          <cell r="G43">
            <v>2</v>
          </cell>
          <cell r="H43">
            <v>1</v>
          </cell>
          <cell r="I43">
            <v>1</v>
          </cell>
          <cell r="J43">
            <v>10.85</v>
          </cell>
          <cell r="K43">
            <v>13.5</v>
          </cell>
          <cell r="L43" t="str">
            <v>유니티 랜덤</v>
          </cell>
          <cell r="M43">
            <v>0</v>
          </cell>
          <cell r="N43" t="str">
            <v/>
          </cell>
          <cell r="Q43">
            <v>0</v>
          </cell>
          <cell r="R43" t="str">
            <v/>
          </cell>
          <cell r="S43" t="str">
            <v/>
          </cell>
          <cell r="T43" t="str">
            <v>스트링없음</v>
          </cell>
        </row>
        <row r="44">
          <cell r="A44" t="str">
            <v>Equip3101</v>
          </cell>
          <cell r="B44" t="str">
            <v/>
          </cell>
          <cell r="C44" t="str">
            <v>Staff</v>
          </cell>
          <cell r="D44">
            <v>3</v>
          </cell>
          <cell r="E44">
            <v>1</v>
          </cell>
          <cell r="F44">
            <v>1</v>
          </cell>
          <cell r="G44">
            <v>1</v>
          </cell>
          <cell r="H44">
            <v>1</v>
          </cell>
          <cell r="I44">
            <v>1</v>
          </cell>
          <cell r="J44">
            <v>13.35</v>
          </cell>
          <cell r="K44">
            <v>19.95</v>
          </cell>
          <cell r="L44" t="str">
            <v>유니티 랜덤</v>
          </cell>
          <cell r="M44">
            <v>0</v>
          </cell>
          <cell r="N44" t="str">
            <v/>
          </cell>
          <cell r="Q44">
            <v>0</v>
          </cell>
          <cell r="R44" t="str">
            <v/>
          </cell>
          <cell r="S44" t="str">
            <v/>
          </cell>
          <cell r="T44" t="str">
            <v>스트링없음</v>
          </cell>
        </row>
        <row r="45">
          <cell r="A45" t="str">
            <v>Equip3102</v>
          </cell>
          <cell r="B45" t="str">
            <v/>
          </cell>
          <cell r="C45" t="str">
            <v>Staff</v>
          </cell>
          <cell r="D45">
            <v>3</v>
          </cell>
          <cell r="E45">
            <v>1</v>
          </cell>
          <cell r="F45">
            <v>1</v>
          </cell>
          <cell r="G45">
            <v>2</v>
          </cell>
          <cell r="H45">
            <v>1</v>
          </cell>
          <cell r="I45">
            <v>1</v>
          </cell>
          <cell r="J45">
            <v>12.93</v>
          </cell>
          <cell r="K45">
            <v>19.39</v>
          </cell>
          <cell r="L45" t="str">
            <v>유니티 랜덤</v>
          </cell>
          <cell r="M45">
            <v>0</v>
          </cell>
          <cell r="N45" t="str">
            <v/>
          </cell>
          <cell r="Q45">
            <v>0</v>
          </cell>
          <cell r="R45" t="str">
            <v/>
          </cell>
          <cell r="S45" t="str">
            <v/>
          </cell>
          <cell r="T45" t="str">
            <v>스트링없음</v>
          </cell>
        </row>
        <row r="46">
          <cell r="A46" t="str">
            <v>Equip3201</v>
          </cell>
          <cell r="B46" t="str">
            <v/>
          </cell>
          <cell r="C46" t="str">
            <v>Staff</v>
          </cell>
          <cell r="D46">
            <v>3</v>
          </cell>
          <cell r="E46">
            <v>2</v>
          </cell>
          <cell r="F46">
            <v>2</v>
          </cell>
          <cell r="G46">
            <v>1</v>
          </cell>
          <cell r="H46">
            <v>1</v>
          </cell>
          <cell r="I46">
            <v>2</v>
          </cell>
          <cell r="J46">
            <v>21.64</v>
          </cell>
          <cell r="K46">
            <v>33.299999999999997</v>
          </cell>
          <cell r="L46" t="str">
            <v>유니티 랜덤</v>
          </cell>
          <cell r="M46">
            <v>0</v>
          </cell>
          <cell r="N46" t="str">
            <v/>
          </cell>
          <cell r="P46" t="str">
            <v>FreeBlueStaff</v>
          </cell>
          <cell r="Q46">
            <v>1</v>
          </cell>
          <cell r="R46" t="str">
            <v>Shot_FreeBlueStaff</v>
          </cell>
          <cell r="S46" t="str">
            <v>EquipName_FreeBlueStaff</v>
          </cell>
          <cell r="T46" t="str">
            <v>푸른 보석 지팡이</v>
          </cell>
        </row>
        <row r="47">
          <cell r="A47" t="str">
            <v>Equip3202</v>
          </cell>
          <cell r="B47" t="str">
            <v/>
          </cell>
          <cell r="C47" t="str">
            <v>Staff</v>
          </cell>
          <cell r="D47">
            <v>3</v>
          </cell>
          <cell r="E47">
            <v>2</v>
          </cell>
          <cell r="F47">
            <v>2</v>
          </cell>
          <cell r="G47">
            <v>2</v>
          </cell>
          <cell r="H47">
            <v>1</v>
          </cell>
          <cell r="I47">
            <v>2</v>
          </cell>
          <cell r="J47">
            <v>20.93</v>
          </cell>
          <cell r="K47">
            <v>32.58</v>
          </cell>
          <cell r="L47" t="str">
            <v>유니티 랜덤</v>
          </cell>
          <cell r="M47">
            <v>0</v>
          </cell>
          <cell r="N47" t="str">
            <v/>
          </cell>
          <cell r="Q47">
            <v>0</v>
          </cell>
          <cell r="R47" t="str">
            <v/>
          </cell>
          <cell r="S47" t="str">
            <v/>
          </cell>
          <cell r="T47" t="str">
            <v>스트링없음</v>
          </cell>
        </row>
        <row r="48">
          <cell r="A48" t="str">
            <v>Equip3301</v>
          </cell>
          <cell r="B48" t="str">
            <v/>
          </cell>
          <cell r="C48" t="str">
            <v>Staff</v>
          </cell>
          <cell r="D48">
            <v>3</v>
          </cell>
          <cell r="E48">
            <v>3</v>
          </cell>
          <cell r="F48">
            <v>3</v>
          </cell>
          <cell r="G48">
            <v>1</v>
          </cell>
          <cell r="H48">
            <v>1</v>
          </cell>
          <cell r="I48">
            <v>2</v>
          </cell>
          <cell r="J48">
            <v>49.66</v>
          </cell>
          <cell r="K48">
            <v>75.319999999999993</v>
          </cell>
          <cell r="L48" t="str">
            <v>유니티 랜덤</v>
          </cell>
          <cell r="M48">
            <v>0</v>
          </cell>
          <cell r="N48" t="str">
            <v/>
          </cell>
          <cell r="Q48">
            <v>0</v>
          </cell>
          <cell r="R48" t="str">
            <v/>
          </cell>
          <cell r="S48" t="str">
            <v/>
          </cell>
          <cell r="T48" t="str">
            <v>스트링없음</v>
          </cell>
        </row>
        <row r="49">
          <cell r="A49" t="str">
            <v>Equip3302</v>
          </cell>
          <cell r="B49" t="str">
            <v/>
          </cell>
          <cell r="C49" t="str">
            <v>Staff</v>
          </cell>
          <cell r="D49">
            <v>3</v>
          </cell>
          <cell r="E49">
            <v>3</v>
          </cell>
          <cell r="F49">
            <v>3</v>
          </cell>
          <cell r="G49">
            <v>2</v>
          </cell>
          <cell r="H49">
            <v>1</v>
          </cell>
          <cell r="I49">
            <v>2</v>
          </cell>
          <cell r="J49">
            <v>44.21</v>
          </cell>
          <cell r="K49">
            <v>79.14</v>
          </cell>
          <cell r="L49" t="str">
            <v>유니티 랜덤</v>
          </cell>
          <cell r="M49">
            <v>0</v>
          </cell>
          <cell r="N49" t="str">
            <v/>
          </cell>
          <cell r="P49" t="str">
            <v>GirlMageStaff</v>
          </cell>
          <cell r="Q49">
            <v>1</v>
          </cell>
          <cell r="R49" t="str">
            <v>Shot_GirlMageStaff</v>
          </cell>
          <cell r="S49" t="str">
            <v>EquipName_GirlMageStaff</v>
          </cell>
          <cell r="T49" t="str">
            <v>태양과 달과 별</v>
          </cell>
        </row>
        <row r="50">
          <cell r="A50" t="str">
            <v>Equip3401</v>
          </cell>
          <cell r="B50" t="str">
            <v/>
          </cell>
          <cell r="C50" t="str">
            <v>Staff</v>
          </cell>
          <cell r="D50">
            <v>3</v>
          </cell>
          <cell r="E50">
            <v>4</v>
          </cell>
          <cell r="F50">
            <v>4</v>
          </cell>
          <cell r="G50">
            <v>1</v>
          </cell>
          <cell r="H50">
            <v>1</v>
          </cell>
          <cell r="I50">
            <v>3</v>
          </cell>
          <cell r="J50">
            <v>128.83000000000001</v>
          </cell>
          <cell r="K50">
            <v>176.03</v>
          </cell>
          <cell r="L50" t="str">
            <v>리니어</v>
          </cell>
          <cell r="M50">
            <v>3</v>
          </cell>
          <cell r="N50">
            <v>-20</v>
          </cell>
          <cell r="P50" t="str">
            <v>MetalStaff</v>
          </cell>
          <cell r="Q50">
            <v>1</v>
          </cell>
          <cell r="R50" t="str">
            <v>Shot_MetalStaff</v>
          </cell>
          <cell r="S50" t="str">
            <v>EquipName_MetalStaff</v>
          </cell>
          <cell r="T50" t="str">
            <v>메탈 스태프</v>
          </cell>
        </row>
        <row r="51">
          <cell r="A51" t="str">
            <v>Equip3402</v>
          </cell>
          <cell r="B51" t="str">
            <v/>
          </cell>
          <cell r="C51" t="str">
            <v>Staff</v>
          </cell>
          <cell r="D51">
            <v>3</v>
          </cell>
          <cell r="E51">
            <v>4</v>
          </cell>
          <cell r="F51">
            <v>4</v>
          </cell>
          <cell r="G51">
            <v>2</v>
          </cell>
          <cell r="H51">
            <v>1</v>
          </cell>
          <cell r="I51">
            <v>3</v>
          </cell>
          <cell r="J51">
            <v>113.52</v>
          </cell>
          <cell r="K51">
            <v>184.96</v>
          </cell>
          <cell r="L51" t="str">
            <v>리니어</v>
          </cell>
          <cell r="M51">
            <v>3</v>
          </cell>
          <cell r="N51">
            <v>-20</v>
          </cell>
          <cell r="Q51">
            <v>0</v>
          </cell>
          <cell r="R51" t="str">
            <v/>
          </cell>
          <cell r="S51" t="str">
            <v/>
          </cell>
          <cell r="T51" t="str">
            <v>스트링없음</v>
          </cell>
        </row>
        <row r="52">
          <cell r="A52" t="str">
            <v>Equip3403</v>
          </cell>
          <cell r="B52" t="str">
            <v/>
          </cell>
          <cell r="C52" t="str">
            <v>Staff</v>
          </cell>
          <cell r="D52">
            <v>3</v>
          </cell>
          <cell r="E52">
            <v>4</v>
          </cell>
          <cell r="F52">
            <v>5</v>
          </cell>
          <cell r="G52">
            <v>3</v>
          </cell>
          <cell r="H52">
            <v>1</v>
          </cell>
          <cell r="I52">
            <v>3</v>
          </cell>
          <cell r="J52">
            <v>157.76</v>
          </cell>
          <cell r="K52">
            <v>215.56</v>
          </cell>
          <cell r="L52" t="str">
            <v>리니어</v>
          </cell>
          <cell r="M52">
            <v>3</v>
          </cell>
          <cell r="N52">
            <v>-10</v>
          </cell>
          <cell r="Q52">
            <v>0</v>
          </cell>
          <cell r="R52" t="str">
            <v/>
          </cell>
          <cell r="S52" t="str">
            <v/>
          </cell>
          <cell r="T52" t="str">
            <v>스트링없음</v>
          </cell>
        </row>
        <row r="53">
          <cell r="A53" t="str">
            <v>Equip3404</v>
          </cell>
          <cell r="B53" t="str">
            <v/>
          </cell>
          <cell r="C53" t="str">
            <v>Staff</v>
          </cell>
          <cell r="D53">
            <v>3</v>
          </cell>
          <cell r="E53">
            <v>4</v>
          </cell>
          <cell r="F53">
            <v>5</v>
          </cell>
          <cell r="G53">
            <v>4</v>
          </cell>
          <cell r="H53">
            <v>1</v>
          </cell>
          <cell r="I53">
            <v>3</v>
          </cell>
          <cell r="J53">
            <v>139.02000000000001</v>
          </cell>
          <cell r="K53">
            <v>226.49</v>
          </cell>
          <cell r="L53" t="str">
            <v>리니어</v>
          </cell>
          <cell r="M53">
            <v>3</v>
          </cell>
          <cell r="N53">
            <v>-10</v>
          </cell>
          <cell r="Q53">
            <v>0</v>
          </cell>
          <cell r="R53" t="str">
            <v/>
          </cell>
          <cell r="S53" t="str">
            <v/>
          </cell>
          <cell r="T53" t="str">
            <v>스트링없음</v>
          </cell>
        </row>
        <row r="54">
          <cell r="A54" t="str">
            <v>Equip3405</v>
          </cell>
          <cell r="B54" t="str">
            <v/>
          </cell>
          <cell r="C54" t="str">
            <v>Staff</v>
          </cell>
          <cell r="D54">
            <v>3</v>
          </cell>
          <cell r="E54">
            <v>4</v>
          </cell>
          <cell r="F54">
            <v>6</v>
          </cell>
          <cell r="G54">
            <v>5</v>
          </cell>
          <cell r="H54">
            <v>1</v>
          </cell>
          <cell r="I54">
            <v>3</v>
          </cell>
          <cell r="J54">
            <v>193.2</v>
          </cell>
          <cell r="K54">
            <v>263.97000000000003</v>
          </cell>
          <cell r="L54" t="str">
            <v>리니어</v>
          </cell>
          <cell r="M54">
            <v>3</v>
          </cell>
          <cell r="N54">
            <v>-5</v>
          </cell>
          <cell r="Q54">
            <v>0</v>
          </cell>
          <cell r="R54" t="str">
            <v/>
          </cell>
          <cell r="S54" t="str">
            <v/>
          </cell>
          <cell r="T54" t="str">
            <v>스트링없음</v>
          </cell>
        </row>
        <row r="55">
          <cell r="A55" t="str">
            <v>Equip4001</v>
          </cell>
          <cell r="B55" t="str">
            <v/>
          </cell>
          <cell r="C55" t="str">
            <v>Hammer</v>
          </cell>
          <cell r="D55">
            <v>4</v>
          </cell>
          <cell r="E55">
            <v>0</v>
          </cell>
          <cell r="F55">
            <v>0</v>
          </cell>
          <cell r="G55">
            <v>1</v>
          </cell>
          <cell r="H55">
            <v>0</v>
          </cell>
          <cell r="I55">
            <v>1</v>
          </cell>
          <cell r="J55">
            <v>11.1</v>
          </cell>
          <cell r="K55">
            <v>14.1</v>
          </cell>
          <cell r="L55" t="str">
            <v>유니티 랜덤</v>
          </cell>
          <cell r="M55">
            <v>0</v>
          </cell>
          <cell r="N55" t="str">
            <v/>
          </cell>
          <cell r="P55" t="str">
            <v>StrongMaul</v>
          </cell>
          <cell r="Q55">
            <v>1</v>
          </cell>
          <cell r="R55" t="str">
            <v>Shot_StrongMaul</v>
          </cell>
          <cell r="S55" t="str">
            <v>EquipName_StrongMaul</v>
          </cell>
          <cell r="T55" t="str">
            <v>강철 마울</v>
          </cell>
        </row>
        <row r="56">
          <cell r="A56" t="str">
            <v>Equip4002</v>
          </cell>
          <cell r="B56" t="str">
            <v/>
          </cell>
          <cell r="C56" t="str">
            <v>Hammer</v>
          </cell>
          <cell r="D56">
            <v>4</v>
          </cell>
          <cell r="E56">
            <v>0</v>
          </cell>
          <cell r="F56">
            <v>0</v>
          </cell>
          <cell r="G56">
            <v>2</v>
          </cell>
          <cell r="H56">
            <v>0</v>
          </cell>
          <cell r="I56">
            <v>1</v>
          </cell>
          <cell r="J56">
            <v>10.85</v>
          </cell>
          <cell r="K56">
            <v>13.5</v>
          </cell>
          <cell r="L56" t="str">
            <v>유니티 랜덤</v>
          </cell>
          <cell r="M56">
            <v>0</v>
          </cell>
          <cell r="N56" t="str">
            <v/>
          </cell>
          <cell r="P56" t="str">
            <v>LowPolyHammer</v>
          </cell>
          <cell r="Q56">
            <v>1</v>
          </cell>
          <cell r="R56" t="str">
            <v>Shot_LowPolyHammer</v>
          </cell>
          <cell r="S56" t="str">
            <v>EquipName_LowPolyHammer</v>
          </cell>
          <cell r="T56" t="str">
            <v>룬문자 해머</v>
          </cell>
        </row>
        <row r="57">
          <cell r="A57" t="str">
            <v>Equip4101</v>
          </cell>
          <cell r="B57" t="str">
            <v/>
          </cell>
          <cell r="C57" t="str">
            <v>Hammer</v>
          </cell>
          <cell r="D57">
            <v>4</v>
          </cell>
          <cell r="E57">
            <v>1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13.35</v>
          </cell>
          <cell r="K57">
            <v>19.95</v>
          </cell>
          <cell r="L57" t="str">
            <v>유니티 랜덤</v>
          </cell>
          <cell r="M57">
            <v>0</v>
          </cell>
          <cell r="N57" t="str">
            <v/>
          </cell>
          <cell r="P57" t="str">
            <v>HeavyHammer</v>
          </cell>
          <cell r="Q57">
            <v>1</v>
          </cell>
          <cell r="R57" t="str">
            <v>Shot_HeavyHammer</v>
          </cell>
          <cell r="S57" t="str">
            <v>EquipName_HeavyHammer</v>
          </cell>
          <cell r="T57" t="str">
            <v>헤비 해머</v>
          </cell>
        </row>
        <row r="58">
          <cell r="A58" t="str">
            <v>Equip4102</v>
          </cell>
          <cell r="B58" t="str">
            <v/>
          </cell>
          <cell r="C58" t="str">
            <v>Hammer</v>
          </cell>
          <cell r="D58">
            <v>4</v>
          </cell>
          <cell r="E58">
            <v>1</v>
          </cell>
          <cell r="F58">
            <v>1</v>
          </cell>
          <cell r="G58">
            <v>2</v>
          </cell>
          <cell r="H58">
            <v>0</v>
          </cell>
          <cell r="I58">
            <v>1</v>
          </cell>
          <cell r="J58">
            <v>12.93</v>
          </cell>
          <cell r="K58">
            <v>19.39</v>
          </cell>
          <cell r="L58" t="str">
            <v>유니티 랜덤</v>
          </cell>
          <cell r="M58">
            <v>0</v>
          </cell>
          <cell r="N58" t="str">
            <v/>
          </cell>
          <cell r="P58" t="str">
            <v>HeavyMace</v>
          </cell>
          <cell r="Q58">
            <v>1</v>
          </cell>
          <cell r="R58" t="str">
            <v>Shot_HeavyMace</v>
          </cell>
          <cell r="S58" t="str">
            <v>EquipName_HeavyMace</v>
          </cell>
          <cell r="T58" t="str">
            <v>헤비 메이스</v>
          </cell>
        </row>
        <row r="59">
          <cell r="A59" t="str">
            <v>Equip4201</v>
          </cell>
          <cell r="B59" t="str">
            <v/>
          </cell>
          <cell r="C59" t="str">
            <v>Hammer</v>
          </cell>
          <cell r="D59">
            <v>4</v>
          </cell>
          <cell r="E59">
            <v>2</v>
          </cell>
          <cell r="F59">
            <v>2</v>
          </cell>
          <cell r="G59">
            <v>1</v>
          </cell>
          <cell r="H59">
            <v>0</v>
          </cell>
          <cell r="I59">
            <v>2</v>
          </cell>
          <cell r="J59">
            <v>21.64</v>
          </cell>
          <cell r="K59">
            <v>33.299999999999997</v>
          </cell>
          <cell r="L59" t="str">
            <v>유니티 랜덤</v>
          </cell>
          <cell r="M59">
            <v>0</v>
          </cell>
          <cell r="N59" t="str">
            <v/>
          </cell>
          <cell r="P59" t="str">
            <v>MeleeHammer</v>
          </cell>
          <cell r="Q59">
            <v>1</v>
          </cell>
          <cell r="R59" t="str">
            <v>Shot_MeleeHammer</v>
          </cell>
          <cell r="S59" t="str">
            <v>EquipName_MeleeHammer</v>
          </cell>
          <cell r="T59" t="str">
            <v>밀리 해머</v>
          </cell>
        </row>
        <row r="60">
          <cell r="A60" t="str">
            <v>Equip4202</v>
          </cell>
          <cell r="B60" t="str">
            <v/>
          </cell>
          <cell r="C60" t="str">
            <v>Hammer</v>
          </cell>
          <cell r="D60">
            <v>4</v>
          </cell>
          <cell r="E60">
            <v>2</v>
          </cell>
          <cell r="F60">
            <v>2</v>
          </cell>
          <cell r="G60">
            <v>2</v>
          </cell>
          <cell r="H60">
            <v>0</v>
          </cell>
          <cell r="I60">
            <v>2</v>
          </cell>
          <cell r="J60">
            <v>20.93</v>
          </cell>
          <cell r="K60">
            <v>32.58</v>
          </cell>
          <cell r="L60" t="str">
            <v>유니티 랜덤</v>
          </cell>
          <cell r="M60">
            <v>0</v>
          </cell>
          <cell r="N60" t="str">
            <v/>
          </cell>
          <cell r="P60" t="str">
            <v>DwarfHammer</v>
          </cell>
          <cell r="Q60">
            <v>1</v>
          </cell>
          <cell r="R60" t="str">
            <v>Shot_DwarfHammer</v>
          </cell>
          <cell r="S60" t="str">
            <v>EquipName_DwarfHammer</v>
          </cell>
          <cell r="T60" t="str">
            <v>드워프 해머</v>
          </cell>
        </row>
        <row r="61">
          <cell r="A61" t="str">
            <v>Equip4301</v>
          </cell>
          <cell r="B61" t="str">
            <v/>
          </cell>
          <cell r="C61" t="str">
            <v>Hammer</v>
          </cell>
          <cell r="D61">
            <v>4</v>
          </cell>
          <cell r="E61">
            <v>3</v>
          </cell>
          <cell r="F61">
            <v>3</v>
          </cell>
          <cell r="G61">
            <v>1</v>
          </cell>
          <cell r="H61">
            <v>0</v>
          </cell>
          <cell r="I61">
            <v>2</v>
          </cell>
          <cell r="J61">
            <v>49.66</v>
          </cell>
          <cell r="K61">
            <v>75.319999999999993</v>
          </cell>
          <cell r="L61" t="str">
            <v>유니티 랜덤</v>
          </cell>
          <cell r="M61">
            <v>0</v>
          </cell>
          <cell r="N61" t="str">
            <v/>
          </cell>
          <cell r="P61" t="str">
            <v>ElvenHammer</v>
          </cell>
          <cell r="Q61">
            <v>1</v>
          </cell>
          <cell r="R61" t="str">
            <v>Shot_ElvenHammer</v>
          </cell>
          <cell r="S61" t="str">
            <v>EquipName_ElvenHammer</v>
          </cell>
          <cell r="T61" t="str">
            <v>홍연의 해머</v>
          </cell>
        </row>
        <row r="62">
          <cell r="A62" t="str">
            <v>Equip4302</v>
          </cell>
          <cell r="B62" t="str">
            <v/>
          </cell>
          <cell r="C62" t="str">
            <v>Hammer</v>
          </cell>
          <cell r="D62">
            <v>4</v>
          </cell>
          <cell r="E62">
            <v>3</v>
          </cell>
          <cell r="F62">
            <v>3</v>
          </cell>
          <cell r="G62">
            <v>2</v>
          </cell>
          <cell r="H62">
            <v>0</v>
          </cell>
          <cell r="I62">
            <v>2</v>
          </cell>
          <cell r="J62">
            <v>44.21</v>
          </cell>
          <cell r="K62">
            <v>79.14</v>
          </cell>
          <cell r="L62" t="str">
            <v>유니티 랜덤</v>
          </cell>
          <cell r="M62">
            <v>0</v>
          </cell>
          <cell r="N62" t="str">
            <v/>
          </cell>
          <cell r="P62" t="str">
            <v>MysticHammer</v>
          </cell>
          <cell r="Q62">
            <v>1</v>
          </cell>
          <cell r="R62" t="str">
            <v>Shot_MysticHammer</v>
          </cell>
          <cell r="S62" t="str">
            <v>EquipName_MysticHammer</v>
          </cell>
          <cell r="T62" t="str">
            <v>미스틱 해머</v>
          </cell>
        </row>
        <row r="63">
          <cell r="A63" t="str">
            <v>Equip4401</v>
          </cell>
          <cell r="B63" t="str">
            <v/>
          </cell>
          <cell r="C63" t="str">
            <v>Hammer</v>
          </cell>
          <cell r="D63">
            <v>4</v>
          </cell>
          <cell r="E63">
            <v>4</v>
          </cell>
          <cell r="F63">
            <v>4</v>
          </cell>
          <cell r="G63">
            <v>1</v>
          </cell>
          <cell r="H63">
            <v>0</v>
          </cell>
          <cell r="I63">
            <v>3</v>
          </cell>
          <cell r="J63">
            <v>128.83000000000001</v>
          </cell>
          <cell r="K63">
            <v>176.03</v>
          </cell>
          <cell r="L63" t="str">
            <v>리니어</v>
          </cell>
          <cell r="M63">
            <v>3</v>
          </cell>
          <cell r="N63">
            <v>-20</v>
          </cell>
          <cell r="P63" t="str">
            <v>RunicHammer</v>
          </cell>
          <cell r="Q63">
            <v>1</v>
          </cell>
          <cell r="R63" t="str">
            <v>Shot_RunicHammer</v>
          </cell>
          <cell r="S63" t="str">
            <v>EquipName_RunicHammer</v>
          </cell>
          <cell r="T63" t="str">
            <v>알 수 없는 문자의 해머</v>
          </cell>
        </row>
        <row r="64">
          <cell r="A64" t="str">
            <v>Equip4402</v>
          </cell>
          <cell r="B64" t="str">
            <v/>
          </cell>
          <cell r="C64" t="str">
            <v>Hammer</v>
          </cell>
          <cell r="D64">
            <v>4</v>
          </cell>
          <cell r="E64">
            <v>4</v>
          </cell>
          <cell r="F64">
            <v>4</v>
          </cell>
          <cell r="G64">
            <v>2</v>
          </cell>
          <cell r="H64">
            <v>0</v>
          </cell>
          <cell r="I64">
            <v>3</v>
          </cell>
          <cell r="J64">
            <v>113.52</v>
          </cell>
          <cell r="K64">
            <v>184.96</v>
          </cell>
          <cell r="L64" t="str">
            <v>리니어</v>
          </cell>
          <cell r="M64">
            <v>3</v>
          </cell>
          <cell r="N64">
            <v>-20</v>
          </cell>
          <cell r="Q64">
            <v>0</v>
          </cell>
          <cell r="R64" t="str">
            <v/>
          </cell>
          <cell r="S64" t="str">
            <v/>
          </cell>
          <cell r="T64" t="str">
            <v>스트링없음</v>
          </cell>
        </row>
        <row r="65">
          <cell r="A65" t="str">
            <v>Equip4403</v>
          </cell>
          <cell r="B65" t="str">
            <v/>
          </cell>
          <cell r="C65" t="str">
            <v>Hammer</v>
          </cell>
          <cell r="D65">
            <v>4</v>
          </cell>
          <cell r="E65">
            <v>4</v>
          </cell>
          <cell r="F65">
            <v>5</v>
          </cell>
          <cell r="G65">
            <v>3</v>
          </cell>
          <cell r="H65">
            <v>0</v>
          </cell>
          <cell r="I65">
            <v>3</v>
          </cell>
          <cell r="J65">
            <v>157.76</v>
          </cell>
          <cell r="K65">
            <v>215.56</v>
          </cell>
          <cell r="L65" t="str">
            <v>리니어</v>
          </cell>
          <cell r="M65">
            <v>3</v>
          </cell>
          <cell r="N65">
            <v>-10</v>
          </cell>
          <cell r="Q65">
            <v>0</v>
          </cell>
          <cell r="R65" t="str">
            <v/>
          </cell>
          <cell r="S65" t="str">
            <v/>
          </cell>
          <cell r="T65" t="str">
            <v>스트링없음</v>
          </cell>
        </row>
        <row r="66">
          <cell r="A66" t="str">
            <v>Equip4404</v>
          </cell>
          <cell r="B66" t="str">
            <v/>
          </cell>
          <cell r="C66" t="str">
            <v>Hammer</v>
          </cell>
          <cell r="D66">
            <v>4</v>
          </cell>
          <cell r="E66">
            <v>4</v>
          </cell>
          <cell r="F66">
            <v>5</v>
          </cell>
          <cell r="G66">
            <v>4</v>
          </cell>
          <cell r="H66">
            <v>0</v>
          </cell>
          <cell r="I66">
            <v>3</v>
          </cell>
          <cell r="J66">
            <v>139.02000000000001</v>
          </cell>
          <cell r="K66">
            <v>226.49</v>
          </cell>
          <cell r="L66" t="str">
            <v>리니어</v>
          </cell>
          <cell r="M66">
            <v>3</v>
          </cell>
          <cell r="N66">
            <v>-10</v>
          </cell>
          <cell r="Q66">
            <v>0</v>
          </cell>
          <cell r="R66" t="str">
            <v/>
          </cell>
          <cell r="S66" t="str">
            <v/>
          </cell>
          <cell r="T66" t="str">
            <v>스트링없음</v>
          </cell>
        </row>
        <row r="67">
          <cell r="A67" t="str">
            <v>Equip4405</v>
          </cell>
          <cell r="B67" t="str">
            <v/>
          </cell>
          <cell r="C67" t="str">
            <v>Hammer</v>
          </cell>
          <cell r="D67">
            <v>4</v>
          </cell>
          <cell r="E67">
            <v>4</v>
          </cell>
          <cell r="F67">
            <v>6</v>
          </cell>
          <cell r="G67">
            <v>5</v>
          </cell>
          <cell r="H67">
            <v>0</v>
          </cell>
          <cell r="I67">
            <v>3</v>
          </cell>
          <cell r="J67">
            <v>193.2</v>
          </cell>
          <cell r="K67">
            <v>263.97000000000003</v>
          </cell>
          <cell r="L67" t="str">
            <v>리니어</v>
          </cell>
          <cell r="M67">
            <v>3</v>
          </cell>
          <cell r="N67">
            <v>-5</v>
          </cell>
          <cell r="Q67">
            <v>0</v>
          </cell>
          <cell r="R67" t="str">
            <v/>
          </cell>
          <cell r="S67" t="str">
            <v/>
          </cell>
          <cell r="T67" t="str">
            <v>스트링없음</v>
          </cell>
        </row>
        <row r="68">
          <cell r="A68" t="str">
            <v>Equip5001</v>
          </cell>
          <cell r="B68" t="str">
            <v/>
          </cell>
          <cell r="C68" t="str">
            <v>Sword</v>
          </cell>
          <cell r="D68">
            <v>5</v>
          </cell>
          <cell r="E68">
            <v>0</v>
          </cell>
          <cell r="F68">
            <v>0</v>
          </cell>
          <cell r="G68">
            <v>1</v>
          </cell>
          <cell r="H68">
            <v>1</v>
          </cell>
          <cell r="I68">
            <v>1</v>
          </cell>
          <cell r="J68">
            <v>11.1</v>
          </cell>
          <cell r="K68">
            <v>14.1</v>
          </cell>
          <cell r="L68" t="str">
            <v>유니티 랜덤</v>
          </cell>
          <cell r="M68">
            <v>0</v>
          </cell>
          <cell r="N68" t="str">
            <v/>
          </cell>
          <cell r="P68" t="str">
            <v>KenSword</v>
          </cell>
          <cell r="Q68">
            <v>1</v>
          </cell>
          <cell r="R68" t="str">
            <v>Shot_KenSword</v>
          </cell>
          <cell r="S68" t="str">
            <v>EquipName_KenSword</v>
          </cell>
          <cell r="T68" t="str">
            <v>켄 소드</v>
          </cell>
        </row>
        <row r="69">
          <cell r="A69" t="str">
            <v>Equip5002</v>
          </cell>
          <cell r="B69" t="str">
            <v/>
          </cell>
          <cell r="C69" t="str">
            <v>Sword</v>
          </cell>
          <cell r="D69">
            <v>5</v>
          </cell>
          <cell r="E69">
            <v>0</v>
          </cell>
          <cell r="F69">
            <v>0</v>
          </cell>
          <cell r="G69">
            <v>2</v>
          </cell>
          <cell r="H69">
            <v>1</v>
          </cell>
          <cell r="I69">
            <v>1</v>
          </cell>
          <cell r="J69">
            <v>10.85</v>
          </cell>
          <cell r="K69">
            <v>13.5</v>
          </cell>
          <cell r="L69" t="str">
            <v>유니티 랜덤</v>
          </cell>
          <cell r="M69">
            <v>0</v>
          </cell>
          <cell r="N69" t="str">
            <v/>
          </cell>
          <cell r="P69" t="str">
            <v>StealthSword</v>
          </cell>
          <cell r="Q69">
            <v>1</v>
          </cell>
          <cell r="R69" t="str">
            <v>Shot_StealthSword</v>
          </cell>
          <cell r="S69" t="str">
            <v>EquipName_StealthSword</v>
          </cell>
          <cell r="T69" t="str">
            <v>4단 문양검</v>
          </cell>
        </row>
        <row r="70">
          <cell r="A70" t="str">
            <v>Equip5101</v>
          </cell>
          <cell r="B70" t="str">
            <v/>
          </cell>
          <cell r="C70" t="str">
            <v>Sword</v>
          </cell>
          <cell r="D70">
            <v>5</v>
          </cell>
          <cell r="E70">
            <v>1</v>
          </cell>
          <cell r="F70">
            <v>1</v>
          </cell>
          <cell r="G70">
            <v>1</v>
          </cell>
          <cell r="H70">
            <v>1</v>
          </cell>
          <cell r="I70">
            <v>1</v>
          </cell>
          <cell r="J70">
            <v>13.35</v>
          </cell>
          <cell r="K70">
            <v>19.95</v>
          </cell>
          <cell r="L70" t="str">
            <v>유니티 랜덤</v>
          </cell>
          <cell r="M70">
            <v>0</v>
          </cell>
          <cell r="N70" t="str">
            <v/>
          </cell>
          <cell r="P70" t="str">
            <v>BatAngelSword</v>
          </cell>
          <cell r="Q70">
            <v>1</v>
          </cell>
          <cell r="R70" t="str">
            <v>Shot_BatAngelSword</v>
          </cell>
          <cell r="S70" t="str">
            <v>EquipName_BatAngelSword</v>
          </cell>
          <cell r="T70" t="str">
            <v>케루빔의 검</v>
          </cell>
        </row>
        <row r="71">
          <cell r="A71" t="str">
            <v>Equip5102</v>
          </cell>
          <cell r="B71" t="str">
            <v/>
          </cell>
          <cell r="C71" t="str">
            <v>Sword</v>
          </cell>
          <cell r="D71">
            <v>5</v>
          </cell>
          <cell r="E71">
            <v>1</v>
          </cell>
          <cell r="F71">
            <v>1</v>
          </cell>
          <cell r="G71">
            <v>2</v>
          </cell>
          <cell r="H71">
            <v>1</v>
          </cell>
          <cell r="I71">
            <v>1</v>
          </cell>
          <cell r="J71">
            <v>12.93</v>
          </cell>
          <cell r="K71">
            <v>19.39</v>
          </cell>
          <cell r="L71" t="str">
            <v>유니티 랜덤</v>
          </cell>
          <cell r="M71">
            <v>0</v>
          </cell>
          <cell r="N71" t="str">
            <v/>
          </cell>
          <cell r="P71" t="str">
            <v>WideBlade</v>
          </cell>
          <cell r="Q71">
            <v>1</v>
          </cell>
          <cell r="R71" t="str">
            <v>Shot_WideBlade</v>
          </cell>
          <cell r="S71" t="str">
            <v>EquipName_WideBlade</v>
          </cell>
          <cell r="T71" t="str">
            <v>금빛 장식검</v>
          </cell>
        </row>
        <row r="72">
          <cell r="A72" t="str">
            <v>Equip5201</v>
          </cell>
          <cell r="B72" t="str">
            <v/>
          </cell>
          <cell r="C72" t="str">
            <v>Sword</v>
          </cell>
          <cell r="D72">
            <v>5</v>
          </cell>
          <cell r="E72">
            <v>2</v>
          </cell>
          <cell r="F72">
            <v>2</v>
          </cell>
          <cell r="G72">
            <v>1</v>
          </cell>
          <cell r="H72">
            <v>1</v>
          </cell>
          <cell r="I72">
            <v>2</v>
          </cell>
          <cell r="J72">
            <v>21.64</v>
          </cell>
          <cell r="K72">
            <v>33.299999999999997</v>
          </cell>
          <cell r="L72" t="str">
            <v>유니티 랜덤</v>
          </cell>
          <cell r="M72">
            <v>0</v>
          </cell>
          <cell r="N72" t="str">
            <v/>
          </cell>
          <cell r="P72" t="str">
            <v>StylizedSword</v>
          </cell>
          <cell r="Q72">
            <v>1</v>
          </cell>
          <cell r="R72" t="str">
            <v>Shot_StylizedSword</v>
          </cell>
          <cell r="S72" t="str">
            <v>EquipName_StylizedSword</v>
          </cell>
          <cell r="T72" t="str">
            <v>뼈장식 골든 소드</v>
          </cell>
        </row>
        <row r="73">
          <cell r="A73" t="str">
            <v>Equip5202</v>
          </cell>
          <cell r="B73" t="str">
            <v/>
          </cell>
          <cell r="C73" t="str">
            <v>Sword</v>
          </cell>
          <cell r="D73">
            <v>5</v>
          </cell>
          <cell r="E73">
            <v>2</v>
          </cell>
          <cell r="F73">
            <v>2</v>
          </cell>
          <cell r="G73">
            <v>2</v>
          </cell>
          <cell r="H73">
            <v>1</v>
          </cell>
          <cell r="I73">
            <v>2</v>
          </cell>
          <cell r="J73">
            <v>20.93</v>
          </cell>
          <cell r="K73">
            <v>32.58</v>
          </cell>
          <cell r="L73" t="str">
            <v>유니티 랜덤</v>
          </cell>
          <cell r="M73">
            <v>0</v>
          </cell>
          <cell r="N73" t="str">
            <v/>
          </cell>
          <cell r="P73" t="str">
            <v>SevenBroadSword</v>
          </cell>
          <cell r="Q73">
            <v>1</v>
          </cell>
          <cell r="R73" t="str">
            <v>Shot_SevenBroadSword</v>
          </cell>
          <cell r="S73" t="str">
            <v>EquipName_SevenBroadSword</v>
          </cell>
          <cell r="T73" t="str">
            <v>루비 장식 아밍 소드</v>
          </cell>
        </row>
        <row r="74">
          <cell r="A74" t="str">
            <v>Equip5301</v>
          </cell>
          <cell r="B74" t="str">
            <v/>
          </cell>
          <cell r="C74" t="str">
            <v>Sword</v>
          </cell>
          <cell r="D74">
            <v>5</v>
          </cell>
          <cell r="E74">
            <v>3</v>
          </cell>
          <cell r="F74">
            <v>3</v>
          </cell>
          <cell r="G74">
            <v>1</v>
          </cell>
          <cell r="H74">
            <v>1</v>
          </cell>
          <cell r="I74">
            <v>2</v>
          </cell>
          <cell r="J74">
            <v>49.66</v>
          </cell>
          <cell r="K74">
            <v>75.319999999999993</v>
          </cell>
          <cell r="L74" t="str">
            <v>유니티 랜덤</v>
          </cell>
          <cell r="M74">
            <v>0</v>
          </cell>
          <cell r="N74" t="str">
            <v/>
          </cell>
          <cell r="P74" t="str">
            <v>MeleeMachete</v>
          </cell>
          <cell r="Q74">
            <v>1</v>
          </cell>
          <cell r="R74" t="str">
            <v>Shot_MeleeMachete</v>
          </cell>
          <cell r="S74" t="str">
            <v>EquipName_MeleeMachete</v>
          </cell>
          <cell r="T74" t="str">
            <v>밀리 마체테</v>
          </cell>
        </row>
        <row r="75">
          <cell r="A75" t="str">
            <v>Equip5302</v>
          </cell>
          <cell r="B75" t="str">
            <v/>
          </cell>
          <cell r="C75" t="str">
            <v>Sword</v>
          </cell>
          <cell r="D75">
            <v>5</v>
          </cell>
          <cell r="E75">
            <v>3</v>
          </cell>
          <cell r="F75">
            <v>3</v>
          </cell>
          <cell r="G75">
            <v>2</v>
          </cell>
          <cell r="H75">
            <v>1</v>
          </cell>
          <cell r="I75">
            <v>2</v>
          </cell>
          <cell r="J75">
            <v>44.21</v>
          </cell>
          <cell r="K75">
            <v>79.14</v>
          </cell>
          <cell r="L75" t="str">
            <v>유니티 랜덤</v>
          </cell>
          <cell r="M75">
            <v>0</v>
          </cell>
          <cell r="N75" t="str">
            <v/>
          </cell>
          <cell r="P75" t="str">
            <v>ElvenSword</v>
          </cell>
          <cell r="Q75">
            <v>1</v>
          </cell>
          <cell r="R75" t="str">
            <v>Shot_ElvenSword</v>
          </cell>
          <cell r="S75" t="str">
            <v>EquipName_ElvenSword</v>
          </cell>
          <cell r="T75" t="str">
            <v>생명의 붉은 검</v>
          </cell>
        </row>
        <row r="76">
          <cell r="A76" t="str">
            <v>Equip5401</v>
          </cell>
          <cell r="B76" t="str">
            <v/>
          </cell>
          <cell r="C76" t="str">
            <v>Sword</v>
          </cell>
          <cell r="D76">
            <v>5</v>
          </cell>
          <cell r="E76">
            <v>4</v>
          </cell>
          <cell r="F76">
            <v>4</v>
          </cell>
          <cell r="G76">
            <v>1</v>
          </cell>
          <cell r="H76">
            <v>1</v>
          </cell>
          <cell r="I76">
            <v>3</v>
          </cell>
          <cell r="J76">
            <v>128.83000000000001</v>
          </cell>
          <cell r="K76">
            <v>176.03</v>
          </cell>
          <cell r="L76" t="str">
            <v>리니어</v>
          </cell>
          <cell r="M76">
            <v>3</v>
          </cell>
          <cell r="N76">
            <v>-20</v>
          </cell>
          <cell r="P76" t="str">
            <v>SunSword</v>
          </cell>
          <cell r="Q76">
            <v>1</v>
          </cell>
          <cell r="R76" t="str">
            <v>Shot_SunSword</v>
          </cell>
          <cell r="S76" t="str">
            <v>EquipName_SunSword</v>
          </cell>
          <cell r="T76" t="str">
            <v>태양검</v>
          </cell>
        </row>
        <row r="77">
          <cell r="A77" t="str">
            <v>Equip5402</v>
          </cell>
          <cell r="B77" t="str">
            <v/>
          </cell>
          <cell r="C77" t="str">
            <v>Sword</v>
          </cell>
          <cell r="D77">
            <v>5</v>
          </cell>
          <cell r="E77">
            <v>4</v>
          </cell>
          <cell r="F77">
            <v>4</v>
          </cell>
          <cell r="G77">
            <v>2</v>
          </cell>
          <cell r="H77">
            <v>1</v>
          </cell>
          <cell r="I77">
            <v>3</v>
          </cell>
          <cell r="J77">
            <v>113.52</v>
          </cell>
          <cell r="K77">
            <v>184.96</v>
          </cell>
          <cell r="L77" t="str">
            <v>리니어</v>
          </cell>
          <cell r="M77">
            <v>3</v>
          </cell>
          <cell r="N77">
            <v>-20</v>
          </cell>
          <cell r="P77" t="str">
            <v>GoldenBlade</v>
          </cell>
          <cell r="Q77">
            <v>1</v>
          </cell>
          <cell r="R77" t="str">
            <v>Shot_GoldenBlade</v>
          </cell>
          <cell r="S77" t="str">
            <v>EquipName_GoldenBlade</v>
          </cell>
          <cell r="T77" t="str">
            <v>골든 블레이드</v>
          </cell>
        </row>
        <row r="78">
          <cell r="A78" t="str">
            <v>Equip5403</v>
          </cell>
          <cell r="B78" t="str">
            <v/>
          </cell>
          <cell r="C78" t="str">
            <v>Sword</v>
          </cell>
          <cell r="D78">
            <v>5</v>
          </cell>
          <cell r="E78">
            <v>4</v>
          </cell>
          <cell r="F78">
            <v>5</v>
          </cell>
          <cell r="G78">
            <v>3</v>
          </cell>
          <cell r="H78">
            <v>1</v>
          </cell>
          <cell r="I78">
            <v>3</v>
          </cell>
          <cell r="J78">
            <v>157.76</v>
          </cell>
          <cell r="K78">
            <v>215.56</v>
          </cell>
          <cell r="L78" t="str">
            <v>리니어</v>
          </cell>
          <cell r="M78">
            <v>3</v>
          </cell>
          <cell r="N78">
            <v>-10</v>
          </cell>
          <cell r="P78" t="str">
            <v>FierySword</v>
          </cell>
          <cell r="Q78">
            <v>1</v>
          </cell>
          <cell r="R78" t="str">
            <v>Shot_FierySword</v>
          </cell>
          <cell r="S78" t="str">
            <v>EquipName_FierySword</v>
          </cell>
          <cell r="T78" t="str">
            <v>피어리 소드</v>
          </cell>
        </row>
        <row r="79">
          <cell r="A79" t="str">
            <v>Equip5404</v>
          </cell>
          <cell r="B79" t="str">
            <v/>
          </cell>
          <cell r="C79" t="str">
            <v>Sword</v>
          </cell>
          <cell r="D79">
            <v>5</v>
          </cell>
          <cell r="E79">
            <v>4</v>
          </cell>
          <cell r="F79">
            <v>5</v>
          </cell>
          <cell r="G79">
            <v>4</v>
          </cell>
          <cell r="H79">
            <v>1</v>
          </cell>
          <cell r="I79">
            <v>3</v>
          </cell>
          <cell r="J79">
            <v>139.02000000000001</v>
          </cell>
          <cell r="K79">
            <v>226.49</v>
          </cell>
          <cell r="L79" t="str">
            <v>리니어</v>
          </cell>
          <cell r="M79">
            <v>3</v>
          </cell>
          <cell r="N79">
            <v>-10</v>
          </cell>
          <cell r="P79" t="str">
            <v>MoonSword</v>
          </cell>
          <cell r="Q79">
            <v>1</v>
          </cell>
          <cell r="R79" t="str">
            <v>Shot_MoonSword</v>
          </cell>
          <cell r="S79" t="str">
            <v>EquipName_MoonSword</v>
          </cell>
          <cell r="T79" t="str">
            <v>태양의 검</v>
          </cell>
        </row>
        <row r="80">
          <cell r="A80" t="str">
            <v>Equip5405</v>
          </cell>
          <cell r="B80" t="str">
            <v/>
          </cell>
          <cell r="C80" t="str">
            <v>Sword</v>
          </cell>
          <cell r="D80">
            <v>5</v>
          </cell>
          <cell r="E80">
            <v>4</v>
          </cell>
          <cell r="F80">
            <v>6</v>
          </cell>
          <cell r="G80">
            <v>5</v>
          </cell>
          <cell r="H80">
            <v>1</v>
          </cell>
          <cell r="I80">
            <v>3</v>
          </cell>
          <cell r="J80">
            <v>193.2</v>
          </cell>
          <cell r="K80">
            <v>263.97000000000003</v>
          </cell>
          <cell r="L80" t="str">
            <v>리니어</v>
          </cell>
          <cell r="M80">
            <v>3</v>
          </cell>
          <cell r="N80">
            <v>-5</v>
          </cell>
          <cell r="Q80">
            <v>0</v>
          </cell>
          <cell r="R80" t="str">
            <v/>
          </cell>
          <cell r="S80" t="str">
            <v/>
          </cell>
          <cell r="T80" t="str">
            <v>스트링없음</v>
          </cell>
        </row>
        <row r="81">
          <cell r="A81" t="str">
            <v>Equip6001</v>
          </cell>
          <cell r="B81" t="str">
            <v/>
          </cell>
          <cell r="C81" t="str">
            <v>Gun</v>
          </cell>
          <cell r="D81">
            <v>6</v>
          </cell>
          <cell r="E81">
            <v>0</v>
          </cell>
          <cell r="F81">
            <v>0</v>
          </cell>
          <cell r="G81">
            <v>1</v>
          </cell>
          <cell r="H81">
            <v>0</v>
          </cell>
          <cell r="I81">
            <v>1</v>
          </cell>
          <cell r="J81">
            <v>11.1</v>
          </cell>
          <cell r="K81">
            <v>14.1</v>
          </cell>
          <cell r="L81" t="str">
            <v>유니티 랜덤</v>
          </cell>
          <cell r="M81">
            <v>0</v>
          </cell>
          <cell r="N81" t="str">
            <v/>
          </cell>
          <cell r="P81" t="str">
            <v>SciFiWarriorGun</v>
          </cell>
          <cell r="Q81">
            <v>1</v>
          </cell>
          <cell r="R81" t="str">
            <v>Shot_SciFiWarriorGun</v>
          </cell>
          <cell r="S81" t="str">
            <v>EquipName_SciFiWarriorGun</v>
          </cell>
          <cell r="T81" t="str">
            <v>광학입자포</v>
          </cell>
        </row>
        <row r="82">
          <cell r="A82" t="str">
            <v>Equip6002</v>
          </cell>
          <cell r="B82" t="str">
            <v/>
          </cell>
          <cell r="C82" t="str">
            <v>Gun</v>
          </cell>
          <cell r="D82">
            <v>6</v>
          </cell>
          <cell r="E82">
            <v>0</v>
          </cell>
          <cell r="F82">
            <v>0</v>
          </cell>
          <cell r="G82">
            <v>2</v>
          </cell>
          <cell r="H82">
            <v>0</v>
          </cell>
          <cell r="I82">
            <v>1</v>
          </cell>
          <cell r="J82">
            <v>10.85</v>
          </cell>
          <cell r="K82">
            <v>13.5</v>
          </cell>
          <cell r="L82" t="str">
            <v>유니티 랜덤</v>
          </cell>
          <cell r="M82">
            <v>0</v>
          </cell>
          <cell r="N82" t="str">
            <v/>
          </cell>
          <cell r="P82" t="str">
            <v>SMG28</v>
          </cell>
          <cell r="Q82">
            <v>1</v>
          </cell>
          <cell r="R82" t="str">
            <v>Shot_SMG28</v>
          </cell>
          <cell r="S82" t="str">
            <v>EquipName_SMG28</v>
          </cell>
          <cell r="T82" t="str">
            <v>SMG28</v>
          </cell>
        </row>
        <row r="83">
          <cell r="A83" t="str">
            <v>Equip6101</v>
          </cell>
          <cell r="B83" t="str">
            <v/>
          </cell>
          <cell r="C83" t="str">
            <v>Gun</v>
          </cell>
          <cell r="D83">
            <v>6</v>
          </cell>
          <cell r="E83">
            <v>1</v>
          </cell>
          <cell r="F83">
            <v>1</v>
          </cell>
          <cell r="G83">
            <v>1</v>
          </cell>
          <cell r="H83">
            <v>0</v>
          </cell>
          <cell r="I83">
            <v>1</v>
          </cell>
          <cell r="J83">
            <v>13.35</v>
          </cell>
          <cell r="K83">
            <v>19.95</v>
          </cell>
          <cell r="L83" t="str">
            <v>유니티 랜덤</v>
          </cell>
          <cell r="M83">
            <v>0</v>
          </cell>
          <cell r="N83" t="str">
            <v/>
          </cell>
          <cell r="P83" t="str">
            <v>SMG31</v>
          </cell>
          <cell r="Q83">
            <v>1</v>
          </cell>
          <cell r="R83" t="str">
            <v>Shot_SMG31</v>
          </cell>
          <cell r="S83" t="str">
            <v>EquipName_SMG31</v>
          </cell>
          <cell r="T83" t="str">
            <v>SMG31</v>
          </cell>
        </row>
        <row r="84">
          <cell r="A84" t="str">
            <v>Equip6102</v>
          </cell>
          <cell r="B84" t="str">
            <v/>
          </cell>
          <cell r="C84" t="str">
            <v>Gun</v>
          </cell>
          <cell r="D84">
            <v>6</v>
          </cell>
          <cell r="E84">
            <v>1</v>
          </cell>
          <cell r="F84">
            <v>1</v>
          </cell>
          <cell r="G84">
            <v>2</v>
          </cell>
          <cell r="H84">
            <v>0</v>
          </cell>
          <cell r="I84">
            <v>1</v>
          </cell>
          <cell r="J84">
            <v>12.93</v>
          </cell>
          <cell r="K84">
            <v>19.39</v>
          </cell>
          <cell r="L84" t="str">
            <v>유니티 랜덤</v>
          </cell>
          <cell r="M84">
            <v>0</v>
          </cell>
          <cell r="N84" t="str">
            <v/>
          </cell>
          <cell r="P84" t="str">
            <v>TriRevolver</v>
          </cell>
          <cell r="Q84">
            <v>1</v>
          </cell>
          <cell r="R84" t="str">
            <v>Shot_TriRevolver</v>
          </cell>
          <cell r="S84" t="str">
            <v>EquipName_TriRevolver</v>
          </cell>
          <cell r="T84" t="str">
            <v>트라이리볼버</v>
          </cell>
        </row>
        <row r="85">
          <cell r="A85" t="str">
            <v>Equip6201</v>
          </cell>
          <cell r="B85" t="str">
            <v/>
          </cell>
          <cell r="C85" t="str">
            <v>Gun</v>
          </cell>
          <cell r="D85">
            <v>6</v>
          </cell>
          <cell r="E85">
            <v>2</v>
          </cell>
          <cell r="F85">
            <v>2</v>
          </cell>
          <cell r="G85">
            <v>1</v>
          </cell>
          <cell r="H85">
            <v>0</v>
          </cell>
          <cell r="I85">
            <v>2</v>
          </cell>
          <cell r="J85">
            <v>21.64</v>
          </cell>
          <cell r="K85">
            <v>33.299999999999997</v>
          </cell>
          <cell r="L85" t="str">
            <v>유니티 랜덤</v>
          </cell>
          <cell r="M85">
            <v>0</v>
          </cell>
          <cell r="N85" t="str">
            <v/>
          </cell>
          <cell r="P85" t="str">
            <v>PetalShotgun</v>
          </cell>
          <cell r="Q85">
            <v>1</v>
          </cell>
          <cell r="R85" t="str">
            <v>Shot_PetalShotgun</v>
          </cell>
          <cell r="S85" t="str">
            <v>EquipName_PetalShotgun</v>
          </cell>
          <cell r="T85" t="str">
            <v>꽃잎 샷건</v>
          </cell>
        </row>
        <row r="86">
          <cell r="A86" t="str">
            <v>Equip6202</v>
          </cell>
          <cell r="B86" t="str">
            <v/>
          </cell>
          <cell r="C86" t="str">
            <v>Gun</v>
          </cell>
          <cell r="D86">
            <v>6</v>
          </cell>
          <cell r="E86">
            <v>2</v>
          </cell>
          <cell r="F86">
            <v>2</v>
          </cell>
          <cell r="G86">
            <v>2</v>
          </cell>
          <cell r="H86">
            <v>0</v>
          </cell>
          <cell r="I86">
            <v>2</v>
          </cell>
          <cell r="J86">
            <v>20.93</v>
          </cell>
          <cell r="K86">
            <v>32.58</v>
          </cell>
          <cell r="L86" t="str">
            <v>유니티 랜덤</v>
          </cell>
          <cell r="M86">
            <v>0</v>
          </cell>
          <cell r="N86" t="str">
            <v/>
          </cell>
          <cell r="P86" t="str">
            <v>BubbleBlaster</v>
          </cell>
          <cell r="Q86">
            <v>1</v>
          </cell>
          <cell r="R86" t="str">
            <v>Shot_BubbleBlaster</v>
          </cell>
          <cell r="S86" t="str">
            <v>EquipName_BubbleBlaster</v>
          </cell>
          <cell r="T86" t="str">
            <v>버블 블래스터</v>
          </cell>
        </row>
        <row r="87">
          <cell r="A87" t="str">
            <v>Equip6301</v>
          </cell>
          <cell r="B87" t="str">
            <v/>
          </cell>
          <cell r="C87" t="str">
            <v>Gun</v>
          </cell>
          <cell r="D87">
            <v>6</v>
          </cell>
          <cell r="E87">
            <v>3</v>
          </cell>
          <cell r="F87">
            <v>3</v>
          </cell>
          <cell r="G87">
            <v>1</v>
          </cell>
          <cell r="H87">
            <v>0</v>
          </cell>
          <cell r="I87">
            <v>2</v>
          </cell>
          <cell r="J87">
            <v>49.66</v>
          </cell>
          <cell r="K87">
            <v>75.319999999999993</v>
          </cell>
          <cell r="L87" t="str">
            <v>유니티 랜덤</v>
          </cell>
          <cell r="M87">
            <v>0</v>
          </cell>
          <cell r="N87" t="str">
            <v/>
          </cell>
          <cell r="P87" t="str">
            <v>SMG30</v>
          </cell>
          <cell r="Q87">
            <v>1</v>
          </cell>
          <cell r="R87" t="str">
            <v>Shot_SMG30</v>
          </cell>
          <cell r="S87" t="str">
            <v>EquipName_SMG30</v>
          </cell>
          <cell r="T87" t="str">
            <v>SMG30</v>
          </cell>
        </row>
        <row r="88">
          <cell r="A88" t="str">
            <v>Equip6302</v>
          </cell>
          <cell r="B88" t="str">
            <v/>
          </cell>
          <cell r="C88" t="str">
            <v>Gun</v>
          </cell>
          <cell r="D88">
            <v>6</v>
          </cell>
          <cell r="E88">
            <v>3</v>
          </cell>
          <cell r="F88">
            <v>3</v>
          </cell>
          <cell r="G88">
            <v>2</v>
          </cell>
          <cell r="H88">
            <v>0</v>
          </cell>
          <cell r="I88">
            <v>2</v>
          </cell>
          <cell r="J88">
            <v>44.21</v>
          </cell>
          <cell r="K88">
            <v>79.14</v>
          </cell>
          <cell r="L88" t="str">
            <v>유니티 랜덤</v>
          </cell>
          <cell r="M88">
            <v>0</v>
          </cell>
          <cell r="N88" t="str">
            <v/>
          </cell>
          <cell r="P88" t="str">
            <v>SciFiGun</v>
          </cell>
          <cell r="Q88">
            <v>1</v>
          </cell>
          <cell r="R88" t="str">
            <v>Shot_SciFiGun</v>
          </cell>
          <cell r="S88" t="str">
            <v>EquipName_SciFiGun</v>
          </cell>
          <cell r="T88" t="str">
            <v>에너지탄 리볼버</v>
          </cell>
        </row>
        <row r="89">
          <cell r="A89" t="str">
            <v>Equip6401</v>
          </cell>
          <cell r="B89" t="str">
            <v/>
          </cell>
          <cell r="C89" t="str">
            <v>Gun</v>
          </cell>
          <cell r="D89">
            <v>6</v>
          </cell>
          <cell r="E89">
            <v>4</v>
          </cell>
          <cell r="F89">
            <v>4</v>
          </cell>
          <cell r="G89">
            <v>1</v>
          </cell>
          <cell r="H89">
            <v>0</v>
          </cell>
          <cell r="I89">
            <v>3</v>
          </cell>
          <cell r="J89">
            <v>128.83000000000001</v>
          </cell>
          <cell r="K89">
            <v>176.03</v>
          </cell>
          <cell r="L89" t="str">
            <v>리니어</v>
          </cell>
          <cell r="M89">
            <v>3</v>
          </cell>
          <cell r="N89">
            <v>-20</v>
          </cell>
          <cell r="Q89">
            <v>0</v>
          </cell>
          <cell r="R89" t="str">
            <v/>
          </cell>
          <cell r="S89" t="str">
            <v/>
          </cell>
          <cell r="T89" t="str">
            <v>스트링없음</v>
          </cell>
        </row>
        <row r="90">
          <cell r="A90" t="str">
            <v>Equip6402</v>
          </cell>
          <cell r="B90" t="str">
            <v/>
          </cell>
          <cell r="C90" t="str">
            <v>Gun</v>
          </cell>
          <cell r="D90">
            <v>6</v>
          </cell>
          <cell r="E90">
            <v>4</v>
          </cell>
          <cell r="F90">
            <v>4</v>
          </cell>
          <cell r="G90">
            <v>2</v>
          </cell>
          <cell r="H90">
            <v>0</v>
          </cell>
          <cell r="I90">
            <v>3</v>
          </cell>
          <cell r="J90">
            <v>113.52</v>
          </cell>
          <cell r="K90">
            <v>184.96</v>
          </cell>
          <cell r="L90" t="str">
            <v>리니어</v>
          </cell>
          <cell r="M90">
            <v>3</v>
          </cell>
          <cell r="N90">
            <v>-20</v>
          </cell>
          <cell r="Q90">
            <v>0</v>
          </cell>
          <cell r="R90" t="str">
            <v/>
          </cell>
          <cell r="S90" t="str">
            <v/>
          </cell>
          <cell r="T90" t="str">
            <v>스트링없음</v>
          </cell>
        </row>
        <row r="91">
          <cell r="A91" t="str">
            <v>Equip6403</v>
          </cell>
          <cell r="B91" t="str">
            <v/>
          </cell>
          <cell r="C91" t="str">
            <v>Gun</v>
          </cell>
          <cell r="D91">
            <v>6</v>
          </cell>
          <cell r="E91">
            <v>4</v>
          </cell>
          <cell r="F91">
            <v>5</v>
          </cell>
          <cell r="G91">
            <v>3</v>
          </cell>
          <cell r="H91">
            <v>0</v>
          </cell>
          <cell r="I91">
            <v>3</v>
          </cell>
          <cell r="J91">
            <v>157.76</v>
          </cell>
          <cell r="K91">
            <v>215.56</v>
          </cell>
          <cell r="L91" t="str">
            <v>리니어</v>
          </cell>
          <cell r="M91">
            <v>3</v>
          </cell>
          <cell r="N91">
            <v>-10</v>
          </cell>
          <cell r="Q91">
            <v>0</v>
          </cell>
          <cell r="R91" t="str">
            <v/>
          </cell>
          <cell r="S91" t="str">
            <v/>
          </cell>
          <cell r="T91" t="str">
            <v>스트링없음</v>
          </cell>
        </row>
        <row r="92">
          <cell r="A92" t="str">
            <v>Equip6404</v>
          </cell>
          <cell r="B92" t="str">
            <v/>
          </cell>
          <cell r="C92" t="str">
            <v>Gun</v>
          </cell>
          <cell r="D92">
            <v>6</v>
          </cell>
          <cell r="E92">
            <v>4</v>
          </cell>
          <cell r="F92">
            <v>5</v>
          </cell>
          <cell r="G92">
            <v>4</v>
          </cell>
          <cell r="H92">
            <v>0</v>
          </cell>
          <cell r="I92">
            <v>3</v>
          </cell>
          <cell r="J92">
            <v>139.02000000000001</v>
          </cell>
          <cell r="K92">
            <v>226.49</v>
          </cell>
          <cell r="L92" t="str">
            <v>리니어</v>
          </cell>
          <cell r="M92">
            <v>3</v>
          </cell>
          <cell r="N92">
            <v>-10</v>
          </cell>
          <cell r="Q92">
            <v>0</v>
          </cell>
          <cell r="R92" t="str">
            <v/>
          </cell>
          <cell r="S92" t="str">
            <v/>
          </cell>
          <cell r="T92" t="str">
            <v>스트링없음</v>
          </cell>
        </row>
        <row r="93">
          <cell r="A93" t="str">
            <v>Equip6405</v>
          </cell>
          <cell r="B93" t="str">
            <v/>
          </cell>
          <cell r="C93" t="str">
            <v>Gun</v>
          </cell>
          <cell r="D93">
            <v>6</v>
          </cell>
          <cell r="E93">
            <v>4</v>
          </cell>
          <cell r="F93">
            <v>6</v>
          </cell>
          <cell r="G93">
            <v>5</v>
          </cell>
          <cell r="H93">
            <v>0</v>
          </cell>
          <cell r="I93">
            <v>3</v>
          </cell>
          <cell r="J93">
            <v>193.2</v>
          </cell>
          <cell r="K93">
            <v>263.97000000000003</v>
          </cell>
          <cell r="L93" t="str">
            <v>리니어</v>
          </cell>
          <cell r="M93">
            <v>3</v>
          </cell>
          <cell r="N93">
            <v>-5</v>
          </cell>
          <cell r="Q93">
            <v>0</v>
          </cell>
          <cell r="R93" t="str">
            <v/>
          </cell>
          <cell r="S93" t="str">
            <v/>
          </cell>
          <cell r="T93" t="str">
            <v>스트링없음</v>
          </cell>
        </row>
        <row r="94">
          <cell r="A94" t="str">
            <v>Equip7001</v>
          </cell>
          <cell r="B94" t="str">
            <v/>
          </cell>
          <cell r="C94" t="str">
            <v>Shield</v>
          </cell>
          <cell r="D94">
            <v>7</v>
          </cell>
          <cell r="E94">
            <v>0</v>
          </cell>
          <cell r="F94">
            <v>0</v>
          </cell>
          <cell r="G94">
            <v>1</v>
          </cell>
          <cell r="H94">
            <v>1</v>
          </cell>
          <cell r="I94">
            <v>1</v>
          </cell>
          <cell r="J94">
            <v>11.1</v>
          </cell>
          <cell r="K94">
            <v>14.1</v>
          </cell>
          <cell r="L94" t="str">
            <v>유니티 랜덤</v>
          </cell>
          <cell r="M94">
            <v>0</v>
          </cell>
          <cell r="N94" t="str">
            <v/>
          </cell>
          <cell r="P94" t="str">
            <v>LowWeaponsShield</v>
          </cell>
          <cell r="Q94">
            <v>1</v>
          </cell>
          <cell r="R94" t="str">
            <v>Shot_LowWeaponsShield</v>
          </cell>
          <cell r="S94" t="str">
            <v>EquipName_LowWeaponsShield</v>
          </cell>
          <cell r="T94" t="str">
            <v>강철 원형 방패</v>
          </cell>
        </row>
        <row r="95">
          <cell r="A95" t="str">
            <v>Equip7002</v>
          </cell>
          <cell r="B95" t="str">
            <v/>
          </cell>
          <cell r="C95" t="str">
            <v>Shield</v>
          </cell>
          <cell r="D95">
            <v>7</v>
          </cell>
          <cell r="E95">
            <v>0</v>
          </cell>
          <cell r="F95">
            <v>0</v>
          </cell>
          <cell r="G95">
            <v>2</v>
          </cell>
          <cell r="H95">
            <v>1</v>
          </cell>
          <cell r="I95">
            <v>1</v>
          </cell>
          <cell r="J95">
            <v>10.85</v>
          </cell>
          <cell r="K95">
            <v>13.5</v>
          </cell>
          <cell r="L95" t="str">
            <v>유니티 랜덤</v>
          </cell>
          <cell r="M95">
            <v>0</v>
          </cell>
          <cell r="N95" t="str">
            <v/>
          </cell>
          <cell r="P95" t="str">
            <v>VikingShield</v>
          </cell>
          <cell r="Q95">
            <v>1</v>
          </cell>
          <cell r="R95" t="str">
            <v>Shot_VikingShield</v>
          </cell>
          <cell r="S95" t="str">
            <v>EquipName_VikingShield</v>
          </cell>
          <cell r="T95" t="str">
            <v>바이킹 쉴드</v>
          </cell>
        </row>
        <row r="96">
          <cell r="A96" t="str">
            <v>Equip7101</v>
          </cell>
          <cell r="B96" t="str">
            <v/>
          </cell>
          <cell r="C96" t="str">
            <v>Shield</v>
          </cell>
          <cell r="D96">
            <v>7</v>
          </cell>
          <cell r="E96">
            <v>1</v>
          </cell>
          <cell r="F96">
            <v>1</v>
          </cell>
          <cell r="G96">
            <v>1</v>
          </cell>
          <cell r="H96">
            <v>1</v>
          </cell>
          <cell r="I96">
            <v>1</v>
          </cell>
          <cell r="J96">
            <v>13.35</v>
          </cell>
          <cell r="K96">
            <v>19.95</v>
          </cell>
          <cell r="L96" t="str">
            <v>유니티 랜덤</v>
          </cell>
          <cell r="M96">
            <v>0</v>
          </cell>
          <cell r="N96" t="str">
            <v/>
          </cell>
          <cell r="P96" t="str">
            <v>SkeletonShield</v>
          </cell>
          <cell r="Q96">
            <v>1</v>
          </cell>
          <cell r="R96" t="str">
            <v>Shot_SkeletonShield</v>
          </cell>
          <cell r="S96" t="str">
            <v>EquipName_SkeletonShield</v>
          </cell>
          <cell r="T96" t="str">
            <v>스켈레톤 쉴드</v>
          </cell>
        </row>
        <row r="97">
          <cell r="A97" t="str">
            <v>Equip7102</v>
          </cell>
          <cell r="B97" t="str">
            <v/>
          </cell>
          <cell r="C97" t="str">
            <v>Shield</v>
          </cell>
          <cell r="D97">
            <v>7</v>
          </cell>
          <cell r="E97">
            <v>1</v>
          </cell>
          <cell r="F97">
            <v>1</v>
          </cell>
          <cell r="G97">
            <v>2</v>
          </cell>
          <cell r="H97">
            <v>1</v>
          </cell>
          <cell r="I97">
            <v>1</v>
          </cell>
          <cell r="J97">
            <v>12.93</v>
          </cell>
          <cell r="K97">
            <v>19.39</v>
          </cell>
          <cell r="L97" t="str">
            <v>유니티 랜덤</v>
          </cell>
          <cell r="M97">
            <v>0</v>
          </cell>
          <cell r="N97" t="str">
            <v/>
          </cell>
          <cell r="P97" t="str">
            <v>SkullShield</v>
          </cell>
          <cell r="Q97">
            <v>1</v>
          </cell>
          <cell r="R97" t="str">
            <v>Shot_SkullShield</v>
          </cell>
          <cell r="S97" t="str">
            <v>EquipName_SkullShield</v>
          </cell>
          <cell r="T97" t="str">
            <v>해골 대형 방패</v>
          </cell>
        </row>
        <row r="98">
          <cell r="A98" t="str">
            <v>Equip7201</v>
          </cell>
          <cell r="B98" t="str">
            <v/>
          </cell>
          <cell r="C98" t="str">
            <v>Shield</v>
          </cell>
          <cell r="D98">
            <v>7</v>
          </cell>
          <cell r="E98">
            <v>2</v>
          </cell>
          <cell r="F98">
            <v>2</v>
          </cell>
          <cell r="G98">
            <v>1</v>
          </cell>
          <cell r="H98">
            <v>1</v>
          </cell>
          <cell r="I98">
            <v>2</v>
          </cell>
          <cell r="J98">
            <v>21.64</v>
          </cell>
          <cell r="K98">
            <v>33.299999999999997</v>
          </cell>
          <cell r="L98" t="str">
            <v>유니티 랜덤</v>
          </cell>
          <cell r="M98">
            <v>0</v>
          </cell>
          <cell r="N98" t="str">
            <v/>
          </cell>
          <cell r="P98" t="str">
            <v>FantasyShield</v>
          </cell>
          <cell r="Q98">
            <v>1</v>
          </cell>
          <cell r="R98" t="str">
            <v>Shot_FantasyShield</v>
          </cell>
          <cell r="S98" t="str">
            <v>EquipName_FantasyShield</v>
          </cell>
          <cell r="T98" t="str">
            <v>고대 주술인의 방패</v>
          </cell>
        </row>
        <row r="99">
          <cell r="A99" t="str">
            <v>Equip7202</v>
          </cell>
          <cell r="B99" t="str">
            <v/>
          </cell>
          <cell r="C99" t="str">
            <v>Shield</v>
          </cell>
          <cell r="D99">
            <v>7</v>
          </cell>
          <cell r="E99">
            <v>2</v>
          </cell>
          <cell r="F99">
            <v>2</v>
          </cell>
          <cell r="G99">
            <v>2</v>
          </cell>
          <cell r="H99">
            <v>1</v>
          </cell>
          <cell r="I99">
            <v>2</v>
          </cell>
          <cell r="J99">
            <v>20.93</v>
          </cell>
          <cell r="K99">
            <v>32.58</v>
          </cell>
          <cell r="L99" t="str">
            <v>유니티 랜덤</v>
          </cell>
          <cell r="M99">
            <v>0</v>
          </cell>
          <cell r="N99" t="str">
            <v/>
          </cell>
          <cell r="Q99">
            <v>0</v>
          </cell>
          <cell r="R99" t="str">
            <v/>
          </cell>
          <cell r="S99" t="str">
            <v/>
          </cell>
          <cell r="T99" t="str">
            <v>스트링없음</v>
          </cell>
        </row>
        <row r="100">
          <cell r="A100" t="str">
            <v>Equip7301</v>
          </cell>
          <cell r="B100" t="str">
            <v/>
          </cell>
          <cell r="C100" t="str">
            <v>Shield</v>
          </cell>
          <cell r="D100">
            <v>7</v>
          </cell>
          <cell r="E100">
            <v>3</v>
          </cell>
          <cell r="F100">
            <v>3</v>
          </cell>
          <cell r="G100">
            <v>1</v>
          </cell>
          <cell r="H100">
            <v>1</v>
          </cell>
          <cell r="I100">
            <v>2</v>
          </cell>
          <cell r="J100">
            <v>49.66</v>
          </cell>
          <cell r="K100">
            <v>75.319999999999993</v>
          </cell>
          <cell r="L100" t="str">
            <v>유니티 랜덤</v>
          </cell>
          <cell r="M100">
            <v>0</v>
          </cell>
          <cell r="N100" t="str">
            <v/>
          </cell>
          <cell r="Q100">
            <v>0</v>
          </cell>
          <cell r="R100" t="str">
            <v/>
          </cell>
          <cell r="S100" t="str">
            <v/>
          </cell>
          <cell r="T100" t="str">
            <v>스트링없음</v>
          </cell>
        </row>
        <row r="101">
          <cell r="A101" t="str">
            <v>Equip7302</v>
          </cell>
          <cell r="B101" t="str">
            <v/>
          </cell>
          <cell r="C101" t="str">
            <v>Shield</v>
          </cell>
          <cell r="D101">
            <v>7</v>
          </cell>
          <cell r="E101">
            <v>3</v>
          </cell>
          <cell r="F101">
            <v>3</v>
          </cell>
          <cell r="G101">
            <v>2</v>
          </cell>
          <cell r="H101">
            <v>1</v>
          </cell>
          <cell r="I101">
            <v>2</v>
          </cell>
          <cell r="J101">
            <v>44.21</v>
          </cell>
          <cell r="K101">
            <v>79.14</v>
          </cell>
          <cell r="L101" t="str">
            <v>유니티 랜덤</v>
          </cell>
          <cell r="M101">
            <v>0</v>
          </cell>
          <cell r="N101" t="str">
            <v/>
          </cell>
          <cell r="Q101">
            <v>0</v>
          </cell>
          <cell r="R101" t="str">
            <v/>
          </cell>
          <cell r="S101" t="str">
            <v/>
          </cell>
          <cell r="T101" t="str">
            <v>스트링없음</v>
          </cell>
        </row>
        <row r="102">
          <cell r="A102" t="str">
            <v>Equip7401</v>
          </cell>
          <cell r="B102" t="str">
            <v/>
          </cell>
          <cell r="C102" t="str">
            <v>Shield</v>
          </cell>
          <cell r="D102">
            <v>7</v>
          </cell>
          <cell r="E102">
            <v>4</v>
          </cell>
          <cell r="F102">
            <v>4</v>
          </cell>
          <cell r="G102">
            <v>1</v>
          </cell>
          <cell r="H102">
            <v>1</v>
          </cell>
          <cell r="I102">
            <v>3</v>
          </cell>
          <cell r="J102">
            <v>128.83000000000001</v>
          </cell>
          <cell r="K102">
            <v>176.03</v>
          </cell>
          <cell r="L102" t="str">
            <v>리니어</v>
          </cell>
          <cell r="M102">
            <v>3</v>
          </cell>
          <cell r="N102">
            <v>-20</v>
          </cell>
          <cell r="P102" t="str">
            <v>ElvenShield</v>
          </cell>
          <cell r="Q102">
            <v>1</v>
          </cell>
          <cell r="R102" t="str">
            <v>Shot_ElvenShield</v>
          </cell>
          <cell r="S102" t="str">
            <v>EquipName_ElvenShield</v>
          </cell>
          <cell r="T102" t="str">
            <v>용력의 방패</v>
          </cell>
        </row>
        <row r="103">
          <cell r="A103" t="str">
            <v>Equip7402</v>
          </cell>
          <cell r="B103" t="str">
            <v/>
          </cell>
          <cell r="C103" t="str">
            <v>Shield</v>
          </cell>
          <cell r="D103">
            <v>7</v>
          </cell>
          <cell r="E103">
            <v>4</v>
          </cell>
          <cell r="F103">
            <v>4</v>
          </cell>
          <cell r="G103">
            <v>2</v>
          </cell>
          <cell r="H103">
            <v>1</v>
          </cell>
          <cell r="I103">
            <v>3</v>
          </cell>
          <cell r="J103">
            <v>113.52</v>
          </cell>
          <cell r="K103">
            <v>184.96</v>
          </cell>
          <cell r="L103" t="str">
            <v>리니어</v>
          </cell>
          <cell r="M103">
            <v>3</v>
          </cell>
          <cell r="N103">
            <v>-20</v>
          </cell>
          <cell r="Q103">
            <v>0</v>
          </cell>
          <cell r="R103" t="str">
            <v/>
          </cell>
          <cell r="S103" t="str">
            <v/>
          </cell>
          <cell r="T103" t="str">
            <v>스트링없음</v>
          </cell>
        </row>
        <row r="104">
          <cell r="A104" t="str">
            <v>Equip7403</v>
          </cell>
          <cell r="B104" t="str">
            <v/>
          </cell>
          <cell r="C104" t="str">
            <v>Shield</v>
          </cell>
          <cell r="D104">
            <v>7</v>
          </cell>
          <cell r="E104">
            <v>4</v>
          </cell>
          <cell r="F104">
            <v>5</v>
          </cell>
          <cell r="G104">
            <v>3</v>
          </cell>
          <cell r="H104">
            <v>1</v>
          </cell>
          <cell r="I104">
            <v>3</v>
          </cell>
          <cell r="J104">
            <v>157.76</v>
          </cell>
          <cell r="K104">
            <v>215.56</v>
          </cell>
          <cell r="L104" t="str">
            <v>리니어</v>
          </cell>
          <cell r="M104">
            <v>3</v>
          </cell>
          <cell r="N104">
            <v>-10</v>
          </cell>
          <cell r="Q104">
            <v>0</v>
          </cell>
          <cell r="R104" t="str">
            <v/>
          </cell>
          <cell r="S104" t="str">
            <v/>
          </cell>
          <cell r="T104" t="str">
            <v>스트링없음</v>
          </cell>
        </row>
        <row r="105">
          <cell r="A105" t="str">
            <v>Equip7404</v>
          </cell>
          <cell r="B105" t="str">
            <v/>
          </cell>
          <cell r="C105" t="str">
            <v>Shield</v>
          </cell>
          <cell r="D105">
            <v>7</v>
          </cell>
          <cell r="E105">
            <v>4</v>
          </cell>
          <cell r="F105">
            <v>5</v>
          </cell>
          <cell r="G105">
            <v>4</v>
          </cell>
          <cell r="H105">
            <v>1</v>
          </cell>
          <cell r="I105">
            <v>3</v>
          </cell>
          <cell r="J105">
            <v>139.02000000000001</v>
          </cell>
          <cell r="K105">
            <v>226.49</v>
          </cell>
          <cell r="L105" t="str">
            <v>리니어</v>
          </cell>
          <cell r="M105">
            <v>3</v>
          </cell>
          <cell r="N105">
            <v>-10</v>
          </cell>
          <cell r="Q105">
            <v>0</v>
          </cell>
          <cell r="R105" t="str">
            <v/>
          </cell>
          <cell r="S105" t="str">
            <v/>
          </cell>
          <cell r="T105" t="str">
            <v>스트링없음</v>
          </cell>
        </row>
        <row r="106">
          <cell r="A106" t="str">
            <v>Equip7405</v>
          </cell>
          <cell r="B106" t="str">
            <v/>
          </cell>
          <cell r="C106" t="str">
            <v>Shield</v>
          </cell>
          <cell r="D106">
            <v>7</v>
          </cell>
          <cell r="E106">
            <v>4</v>
          </cell>
          <cell r="F106">
            <v>6</v>
          </cell>
          <cell r="G106">
            <v>5</v>
          </cell>
          <cell r="H106">
            <v>1</v>
          </cell>
          <cell r="I106">
            <v>3</v>
          </cell>
          <cell r="J106">
            <v>193.2</v>
          </cell>
          <cell r="K106">
            <v>263.97000000000003</v>
          </cell>
          <cell r="L106" t="str">
            <v>리니어</v>
          </cell>
          <cell r="M106">
            <v>3</v>
          </cell>
          <cell r="N106">
            <v>-5</v>
          </cell>
          <cell r="Q106">
            <v>0</v>
          </cell>
          <cell r="R106" t="str">
            <v/>
          </cell>
          <cell r="S106" t="str">
            <v/>
          </cell>
          <cell r="T106" t="str">
            <v>스트링없음</v>
          </cell>
        </row>
        <row r="107">
          <cell r="A107" t="str">
            <v>Equip8001</v>
          </cell>
          <cell r="B107" t="str">
            <v/>
          </cell>
          <cell r="C107" t="str">
            <v>TwoHanded</v>
          </cell>
          <cell r="D107">
            <v>8</v>
          </cell>
          <cell r="E107">
            <v>0</v>
          </cell>
          <cell r="F107">
            <v>0</v>
          </cell>
          <cell r="G107">
            <v>1</v>
          </cell>
          <cell r="H107">
            <v>0</v>
          </cell>
          <cell r="I107">
            <v>1</v>
          </cell>
          <cell r="J107">
            <v>11.1</v>
          </cell>
          <cell r="K107">
            <v>14.1</v>
          </cell>
          <cell r="L107" t="str">
            <v>유니티 랜덤</v>
          </cell>
          <cell r="M107">
            <v>0</v>
          </cell>
          <cell r="N107" t="str">
            <v/>
          </cell>
          <cell r="P107" t="str">
            <v>FrozenNightSword</v>
          </cell>
          <cell r="Q107">
            <v>1</v>
          </cell>
          <cell r="R107" t="str">
            <v>Shot_FrozenNightSword</v>
          </cell>
          <cell r="S107" t="str">
            <v>EquipName_FrozenNightSword</v>
          </cell>
          <cell r="T107" t="str">
            <v>얼어붙은 밤</v>
          </cell>
        </row>
        <row r="108">
          <cell r="A108" t="str">
            <v>Equip8002</v>
          </cell>
          <cell r="B108" t="str">
            <v/>
          </cell>
          <cell r="C108" t="str">
            <v>TwoHanded</v>
          </cell>
          <cell r="D108">
            <v>8</v>
          </cell>
          <cell r="E108">
            <v>0</v>
          </cell>
          <cell r="F108">
            <v>0</v>
          </cell>
          <cell r="G108">
            <v>2</v>
          </cell>
          <cell r="H108">
            <v>0</v>
          </cell>
          <cell r="I108">
            <v>1</v>
          </cell>
          <cell r="J108">
            <v>10.85</v>
          </cell>
          <cell r="K108">
            <v>13.5</v>
          </cell>
          <cell r="L108" t="str">
            <v>유니티 랜덤</v>
          </cell>
          <cell r="M108">
            <v>0</v>
          </cell>
          <cell r="N108" t="str">
            <v/>
          </cell>
          <cell r="P108" t="str">
            <v>DarkNpcSword</v>
          </cell>
          <cell r="Q108">
            <v>1</v>
          </cell>
          <cell r="R108" t="str">
            <v>Shot_DarkNpcSword</v>
          </cell>
          <cell r="S108" t="str">
            <v>EquipName_DarkNpcSword</v>
          </cell>
          <cell r="T108" t="str">
            <v>영혼분쇄기</v>
          </cell>
        </row>
        <row r="109">
          <cell r="A109" t="str">
            <v>Equip8101</v>
          </cell>
          <cell r="B109" t="str">
            <v/>
          </cell>
          <cell r="C109" t="str">
            <v>TwoHanded</v>
          </cell>
          <cell r="D109">
            <v>8</v>
          </cell>
          <cell r="E109">
            <v>1</v>
          </cell>
          <cell r="F109">
            <v>1</v>
          </cell>
          <cell r="G109">
            <v>1</v>
          </cell>
          <cell r="H109">
            <v>0</v>
          </cell>
          <cell r="I109">
            <v>1</v>
          </cell>
          <cell r="J109">
            <v>13.35</v>
          </cell>
          <cell r="K109">
            <v>19.95</v>
          </cell>
          <cell r="L109" t="str">
            <v>유니티 랜덤</v>
          </cell>
          <cell r="M109">
            <v>0</v>
          </cell>
          <cell r="N109" t="str">
            <v/>
          </cell>
          <cell r="P109" t="str">
            <v>FullMetalSword</v>
          </cell>
          <cell r="Q109">
            <v>1</v>
          </cell>
          <cell r="R109" t="str">
            <v>Shot_FullMetalSword</v>
          </cell>
          <cell r="S109" t="str">
            <v>EquipName_FullMetalSword</v>
          </cell>
          <cell r="T109" t="str">
            <v>풀메탈 소드</v>
          </cell>
        </row>
        <row r="110">
          <cell r="A110" t="str">
            <v>Equip8102</v>
          </cell>
          <cell r="B110" t="str">
            <v/>
          </cell>
          <cell r="C110" t="str">
            <v>TwoHanded</v>
          </cell>
          <cell r="D110">
            <v>8</v>
          </cell>
          <cell r="E110">
            <v>1</v>
          </cell>
          <cell r="F110">
            <v>1</v>
          </cell>
          <cell r="G110">
            <v>2</v>
          </cell>
          <cell r="H110">
            <v>0</v>
          </cell>
          <cell r="I110">
            <v>1</v>
          </cell>
          <cell r="J110">
            <v>12.93</v>
          </cell>
          <cell r="K110">
            <v>19.39</v>
          </cell>
          <cell r="L110" t="str">
            <v>유니티 랜덤</v>
          </cell>
          <cell r="M110">
            <v>0</v>
          </cell>
          <cell r="N110" t="str">
            <v/>
          </cell>
          <cell r="P110" t="str">
            <v>HeavyDarkSword</v>
          </cell>
          <cell r="Q110">
            <v>1</v>
          </cell>
          <cell r="R110" t="str">
            <v>Shot_HeavyDarkSword</v>
          </cell>
          <cell r="S110" t="str">
            <v>EquipName_HeavyDarkSword</v>
          </cell>
          <cell r="T110" t="str">
            <v>헤비 다크 소드</v>
          </cell>
        </row>
        <row r="111">
          <cell r="A111" t="str">
            <v>Equip8201</v>
          </cell>
          <cell r="B111" t="str">
            <v/>
          </cell>
          <cell r="C111" t="str">
            <v>TwoHanded</v>
          </cell>
          <cell r="D111">
            <v>8</v>
          </cell>
          <cell r="E111">
            <v>2</v>
          </cell>
          <cell r="F111">
            <v>2</v>
          </cell>
          <cell r="G111">
            <v>1</v>
          </cell>
          <cell r="H111">
            <v>0</v>
          </cell>
          <cell r="I111">
            <v>2</v>
          </cell>
          <cell r="J111">
            <v>21.64</v>
          </cell>
          <cell r="K111">
            <v>33.299999999999997</v>
          </cell>
          <cell r="L111" t="str">
            <v>유니티 랜덤</v>
          </cell>
          <cell r="M111">
            <v>0</v>
          </cell>
          <cell r="N111" t="str">
            <v/>
          </cell>
          <cell r="P111" t="str">
            <v>MorfusSword</v>
          </cell>
          <cell r="Q111">
            <v>1</v>
          </cell>
          <cell r="R111" t="str">
            <v>Shot_MorfusSword</v>
          </cell>
          <cell r="S111" t="str">
            <v>EquipName_MorfusSword</v>
          </cell>
          <cell r="T111" t="str">
            <v>모푸스의 검</v>
          </cell>
        </row>
        <row r="112">
          <cell r="A112" t="str">
            <v>Equip8202</v>
          </cell>
          <cell r="B112" t="str">
            <v/>
          </cell>
          <cell r="C112" t="str">
            <v>TwoHanded</v>
          </cell>
          <cell r="D112">
            <v>8</v>
          </cell>
          <cell r="E112">
            <v>2</v>
          </cell>
          <cell r="F112">
            <v>2</v>
          </cell>
          <cell r="G112">
            <v>2</v>
          </cell>
          <cell r="H112">
            <v>0</v>
          </cell>
          <cell r="I112">
            <v>2</v>
          </cell>
          <cell r="J112">
            <v>20.93</v>
          </cell>
          <cell r="K112">
            <v>32.58</v>
          </cell>
          <cell r="L112" t="str">
            <v>유니티 랜덤</v>
          </cell>
          <cell r="M112">
            <v>0</v>
          </cell>
          <cell r="N112" t="str">
            <v/>
          </cell>
          <cell r="P112" t="str">
            <v>AncientBlade</v>
          </cell>
          <cell r="Q112">
            <v>1</v>
          </cell>
          <cell r="R112" t="str">
            <v>Shot_AncientBlade</v>
          </cell>
          <cell r="S112" t="str">
            <v>EquipName_AncientBlade</v>
          </cell>
          <cell r="T112" t="str">
            <v>고대인의 블레이드</v>
          </cell>
        </row>
        <row r="113">
          <cell r="A113" t="str">
            <v>Equip8301</v>
          </cell>
          <cell r="B113" t="str">
            <v/>
          </cell>
          <cell r="C113" t="str">
            <v>TwoHanded</v>
          </cell>
          <cell r="D113">
            <v>8</v>
          </cell>
          <cell r="E113">
            <v>3</v>
          </cell>
          <cell r="F113">
            <v>3</v>
          </cell>
          <cell r="G113">
            <v>1</v>
          </cell>
          <cell r="H113">
            <v>0</v>
          </cell>
          <cell r="I113">
            <v>2</v>
          </cell>
          <cell r="J113">
            <v>49.66</v>
          </cell>
          <cell r="K113">
            <v>75.319999999999993</v>
          </cell>
          <cell r="L113" t="str">
            <v>유니티 랜덤</v>
          </cell>
          <cell r="M113">
            <v>0</v>
          </cell>
          <cell r="N113" t="str">
            <v/>
          </cell>
          <cell r="P113" t="str">
            <v>TwoHandSeven</v>
          </cell>
          <cell r="Q113">
            <v>1</v>
          </cell>
          <cell r="R113" t="str">
            <v>Shot_TwoHandSeven</v>
          </cell>
          <cell r="S113" t="str">
            <v>EquipName_TwoHandSeven</v>
          </cell>
          <cell r="T113" t="str">
            <v>무늬가 새겨진 양손검</v>
          </cell>
        </row>
        <row r="114">
          <cell r="A114" t="str">
            <v>Equip8302</v>
          </cell>
          <cell r="B114" t="str">
            <v/>
          </cell>
          <cell r="C114" t="str">
            <v>TwoHanded</v>
          </cell>
          <cell r="D114">
            <v>8</v>
          </cell>
          <cell r="E114">
            <v>3</v>
          </cell>
          <cell r="F114">
            <v>3</v>
          </cell>
          <cell r="G114">
            <v>2</v>
          </cell>
          <cell r="H114">
            <v>0</v>
          </cell>
          <cell r="I114">
            <v>2</v>
          </cell>
          <cell r="J114">
            <v>44.21</v>
          </cell>
          <cell r="K114">
            <v>79.14</v>
          </cell>
          <cell r="L114" t="str">
            <v>유니티 랜덤</v>
          </cell>
          <cell r="M114">
            <v>0</v>
          </cell>
          <cell r="N114" t="str">
            <v/>
          </cell>
          <cell r="Q114">
            <v>0</v>
          </cell>
          <cell r="R114" t="str">
            <v/>
          </cell>
          <cell r="S114" t="str">
            <v/>
          </cell>
          <cell r="T114" t="str">
            <v>스트링없음</v>
          </cell>
        </row>
        <row r="115">
          <cell r="A115" t="str">
            <v>Equip8401</v>
          </cell>
          <cell r="B115" t="str">
            <v/>
          </cell>
          <cell r="C115" t="str">
            <v>TwoHanded</v>
          </cell>
          <cell r="D115">
            <v>8</v>
          </cell>
          <cell r="E115">
            <v>4</v>
          </cell>
          <cell r="F115">
            <v>4</v>
          </cell>
          <cell r="G115">
            <v>1</v>
          </cell>
          <cell r="H115">
            <v>0</v>
          </cell>
          <cell r="I115">
            <v>3</v>
          </cell>
          <cell r="J115">
            <v>128.83000000000001</v>
          </cell>
          <cell r="K115">
            <v>176.03</v>
          </cell>
          <cell r="L115" t="str">
            <v>리니어</v>
          </cell>
          <cell r="M115">
            <v>3</v>
          </cell>
          <cell r="N115">
            <v>-20</v>
          </cell>
          <cell r="P115" t="str">
            <v>StylizedFantasySword</v>
          </cell>
          <cell r="Q115">
            <v>1</v>
          </cell>
          <cell r="R115" t="str">
            <v>Shot_StylizedFantasySword</v>
          </cell>
          <cell r="S115" t="str">
            <v>EquipName_StylizedFantasySword</v>
          </cell>
          <cell r="T115" t="str">
            <v>발열하는 스톤 소드</v>
          </cell>
        </row>
        <row r="116">
          <cell r="A116" t="str">
            <v>Equip8402</v>
          </cell>
          <cell r="B116" t="str">
            <v/>
          </cell>
          <cell r="C116" t="str">
            <v>TwoHanded</v>
          </cell>
          <cell r="D116">
            <v>8</v>
          </cell>
          <cell r="E116">
            <v>4</v>
          </cell>
          <cell r="F116">
            <v>4</v>
          </cell>
          <cell r="G116">
            <v>2</v>
          </cell>
          <cell r="H116">
            <v>0</v>
          </cell>
          <cell r="I116">
            <v>3</v>
          </cell>
          <cell r="J116">
            <v>113.52</v>
          </cell>
          <cell r="K116">
            <v>184.96</v>
          </cell>
          <cell r="L116" t="str">
            <v>리니어</v>
          </cell>
          <cell r="M116">
            <v>3</v>
          </cell>
          <cell r="N116">
            <v>-20</v>
          </cell>
          <cell r="P116" t="str">
            <v>HeavySword</v>
          </cell>
          <cell r="Q116">
            <v>1</v>
          </cell>
          <cell r="R116" t="str">
            <v>Shot_HeavySword</v>
          </cell>
          <cell r="S116" t="str">
            <v>EquipName_HeavySword</v>
          </cell>
          <cell r="T116" t="str">
            <v>강철 칼날 대검</v>
          </cell>
        </row>
        <row r="117">
          <cell r="A117" t="str">
            <v>Equip8403</v>
          </cell>
          <cell r="B117" t="str">
            <v/>
          </cell>
          <cell r="C117" t="str">
            <v>TwoHanded</v>
          </cell>
          <cell r="D117">
            <v>8</v>
          </cell>
          <cell r="E117">
            <v>4</v>
          </cell>
          <cell r="F117">
            <v>5</v>
          </cell>
          <cell r="G117">
            <v>3</v>
          </cell>
          <cell r="H117">
            <v>0</v>
          </cell>
          <cell r="I117">
            <v>3</v>
          </cell>
          <cell r="J117">
            <v>157.76</v>
          </cell>
          <cell r="K117">
            <v>215.56</v>
          </cell>
          <cell r="L117" t="str">
            <v>리니어</v>
          </cell>
          <cell r="M117">
            <v>3</v>
          </cell>
          <cell r="N117">
            <v>-10</v>
          </cell>
          <cell r="Q117">
            <v>0</v>
          </cell>
          <cell r="R117" t="str">
            <v/>
          </cell>
          <cell r="S117" t="str">
            <v/>
          </cell>
          <cell r="T117" t="str">
            <v>스트링없음</v>
          </cell>
        </row>
        <row r="118">
          <cell r="A118" t="str">
            <v>Equip8404</v>
          </cell>
          <cell r="B118" t="str">
            <v/>
          </cell>
          <cell r="C118" t="str">
            <v>TwoHanded</v>
          </cell>
          <cell r="D118">
            <v>8</v>
          </cell>
          <cell r="E118">
            <v>4</v>
          </cell>
          <cell r="F118">
            <v>5</v>
          </cell>
          <cell r="G118">
            <v>4</v>
          </cell>
          <cell r="H118">
            <v>0</v>
          </cell>
          <cell r="I118">
            <v>3</v>
          </cell>
          <cell r="J118">
            <v>139.02000000000001</v>
          </cell>
          <cell r="K118">
            <v>226.49</v>
          </cell>
          <cell r="L118" t="str">
            <v>리니어</v>
          </cell>
          <cell r="M118">
            <v>3</v>
          </cell>
          <cell r="N118">
            <v>-10</v>
          </cell>
          <cell r="Q118">
            <v>0</v>
          </cell>
          <cell r="R118" t="str">
            <v/>
          </cell>
          <cell r="S118" t="str">
            <v/>
          </cell>
          <cell r="T118" t="str">
            <v>스트링없음</v>
          </cell>
        </row>
        <row r="119">
          <cell r="A119" t="str">
            <v>Equip8405</v>
          </cell>
          <cell r="B119" t="str">
            <v/>
          </cell>
          <cell r="C119" t="str">
            <v>TwoHanded</v>
          </cell>
          <cell r="D119">
            <v>8</v>
          </cell>
          <cell r="E119">
            <v>4</v>
          </cell>
          <cell r="F119">
            <v>6</v>
          </cell>
          <cell r="G119">
            <v>5</v>
          </cell>
          <cell r="H119">
            <v>0</v>
          </cell>
          <cell r="I119">
            <v>3</v>
          </cell>
          <cell r="J119">
            <v>193.2</v>
          </cell>
          <cell r="K119">
            <v>263.97000000000003</v>
          </cell>
          <cell r="L119" t="str">
            <v>리니어</v>
          </cell>
          <cell r="M119">
            <v>3</v>
          </cell>
          <cell r="N119">
            <v>-5</v>
          </cell>
          <cell r="Q119">
            <v>0</v>
          </cell>
          <cell r="R119" t="str">
            <v/>
          </cell>
          <cell r="S119" t="str">
            <v/>
          </cell>
          <cell r="T119" t="str">
            <v>스트링없음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FixedCharTable"/>
      <sheetName val="ExtraStatTable"/>
      <sheetName val="DyeingTable"/>
      <sheetName val="WingLookTable"/>
      <sheetName val="WingPowerTable"/>
    </sheetNames>
    <sheetDataSet>
      <sheetData sheetId="0">
        <row r="1">
          <cell r="A1" t="str">
            <v>actorId|String</v>
          </cell>
          <cell r="B1" t="str">
            <v>고유번호</v>
          </cell>
          <cell r="C1" t="str">
            <v>nameId|String</v>
          </cell>
          <cell r="D1" t="str">
            <v>storyId|String</v>
          </cell>
          <cell r="E1" t="str">
            <v>descId|String</v>
          </cell>
          <cell r="F1" t="str">
            <v>ultimateId|String</v>
          </cell>
          <cell r="G1" t="str">
            <v>이름참고</v>
          </cell>
          <cell r="H1" t="str">
            <v>스토리참고</v>
          </cell>
          <cell r="I1" t="str">
            <v>설명참고</v>
          </cell>
          <cell r="J1" t="str">
            <v>궁극기참고</v>
          </cell>
          <cell r="K1" t="str">
            <v>grade|Int</v>
          </cell>
          <cell r="L1" t="str">
            <v>multiHp|Float</v>
          </cell>
          <cell r="M1" t="str">
            <v>multiAtk|Float</v>
          </cell>
          <cell r="N1" t="str">
            <v>어펙터댐지배율</v>
          </cell>
          <cell r="O1" t="str">
            <v>한타배율</v>
          </cell>
          <cell r="P1" t="str">
            <v>attackDelay|Float</v>
          </cell>
          <cell r="Q1" t="str">
            <v>평균타격</v>
          </cell>
          <cell r="R1" t="str">
            <v>총타격</v>
          </cell>
          <cell r="S1" t="str">
            <v>DPS변환</v>
          </cell>
          <cell r="T1" t="str">
            <v>moveSpeed|Float</v>
          </cell>
          <cell r="U1" t="str">
            <v>powerSource|Int</v>
          </cell>
          <cell r="V1" t="str">
            <v>sp|Float</v>
          </cell>
          <cell r="W1" t="str">
            <v>attackRange|Float</v>
          </cell>
          <cell r="X1" t="str">
            <v>prefabAddress|String</v>
          </cell>
          <cell r="Y1" t="str">
            <v>중복카운트</v>
          </cell>
          <cell r="Z1" t="str">
            <v>portraitAddress|String</v>
          </cell>
          <cell r="AA1" t="str">
            <v>targetingSphereRadius|Float</v>
          </cell>
          <cell r="AB1" t="str">
            <v>flying|Bool</v>
          </cell>
          <cell r="AC1" t="str">
            <v>orderIndex|Int</v>
          </cell>
          <cell r="AD1" t="str">
            <v>제외사유</v>
          </cell>
          <cell r="AE1" t="str">
            <v>업데이트순번</v>
          </cell>
          <cell r="AF1" t="str">
            <v>charGachaWeight|Float</v>
          </cell>
        </row>
        <row r="2">
          <cell r="A2" t="str">
            <v>Actor0201</v>
          </cell>
          <cell r="B2">
            <v>1</v>
          </cell>
          <cell r="C2" t="str">
            <v>CharName_Ganfaul</v>
          </cell>
          <cell r="D2" t="str">
            <v>CharStory_Ganfaul</v>
          </cell>
          <cell r="E2" t="str">
            <v>CharDesc_Ganfaul</v>
          </cell>
          <cell r="F2" t="str">
            <v>CharUltimate_Ganfaul</v>
          </cell>
          <cell r="G2" t="str">
            <v>간파울</v>
          </cell>
        </row>
        <row r="3">
          <cell r="A3" t="str">
            <v>Actor1002</v>
          </cell>
          <cell r="B3">
            <v>2</v>
          </cell>
          <cell r="C3" t="str">
            <v>CharName_KeepSeries</v>
          </cell>
          <cell r="D3" t="str">
            <v>CharStory_KeepSeries</v>
          </cell>
          <cell r="E3" t="str">
            <v>CharDesc_KeepSeries</v>
          </cell>
          <cell r="F3" t="str">
            <v>CharUltimate_KeepSeries</v>
          </cell>
          <cell r="G3" t="str">
            <v>킵시리즈</v>
          </cell>
        </row>
        <row r="4">
          <cell r="A4" t="str">
            <v>Actor2103</v>
          </cell>
          <cell r="B4">
            <v>3</v>
          </cell>
          <cell r="C4" t="str">
            <v>CharName_BigBatSuccubus</v>
          </cell>
          <cell r="D4" t="str">
            <v>CharStory_BigBatSuccubus</v>
          </cell>
          <cell r="E4" t="str">
            <v>CharDesc_BigBatSuccubus</v>
          </cell>
          <cell r="F4" t="str">
            <v>CharUltimate_BigBatSuccubus</v>
          </cell>
          <cell r="G4" t="str">
            <v>빅뱃서큐버스</v>
          </cell>
        </row>
        <row r="5">
          <cell r="A5" t="str">
            <v>Actor0104</v>
          </cell>
          <cell r="B5">
            <v>4</v>
          </cell>
          <cell r="C5" t="str">
            <v>CharName_Bei</v>
          </cell>
          <cell r="D5" t="str">
            <v>CharStory_Bei</v>
          </cell>
          <cell r="E5" t="str">
            <v>CharDesc_Bei</v>
          </cell>
          <cell r="F5" t="str">
            <v>CharUltimate_Bei</v>
          </cell>
          <cell r="G5" t="str">
            <v>베이</v>
          </cell>
        </row>
        <row r="6">
          <cell r="A6" t="str">
            <v>Actor1005</v>
          </cell>
          <cell r="B6">
            <v>5</v>
          </cell>
          <cell r="C6" t="str">
            <v>CharName_JellyFishGirl</v>
          </cell>
          <cell r="D6" t="str">
            <v>CharStory_JellyFishGirl</v>
          </cell>
          <cell r="E6" t="str">
            <v>CharDesc_JellyFishGirl</v>
          </cell>
          <cell r="F6" t="str">
            <v>CharUltimate_JellyFishGirl</v>
          </cell>
          <cell r="G6" t="str">
            <v>젤리피쉬걸</v>
          </cell>
        </row>
        <row r="7">
          <cell r="A7" t="str">
            <v>Actor9906</v>
          </cell>
          <cell r="B7">
            <v>6</v>
          </cell>
          <cell r="C7" t="str">
            <v>CharName_QueryChan</v>
          </cell>
          <cell r="D7" t="str">
            <v>CharStory_QueryChan</v>
          </cell>
          <cell r="E7" t="str">
            <v>CharDesc_QueryChan</v>
          </cell>
          <cell r="F7" t="str">
            <v>CharUltimate_QueryChan</v>
          </cell>
          <cell r="G7" t="str">
            <v>스트링없음</v>
          </cell>
        </row>
        <row r="8">
          <cell r="A8" t="str">
            <v>Actor0007</v>
          </cell>
          <cell r="B8">
            <v>7</v>
          </cell>
          <cell r="C8" t="str">
            <v>CharName_EarthMage</v>
          </cell>
          <cell r="D8" t="str">
            <v>CharStory_EarthMage</v>
          </cell>
          <cell r="E8" t="str">
            <v>CharDesc_EarthMage</v>
          </cell>
          <cell r="F8" t="str">
            <v>CharUltimate_EarthMage</v>
          </cell>
          <cell r="G8" t="str">
            <v>어스메이지</v>
          </cell>
        </row>
        <row r="9">
          <cell r="A9" t="str">
            <v>Actor1108</v>
          </cell>
          <cell r="B9">
            <v>8</v>
          </cell>
          <cell r="C9" t="str">
            <v>CharName_DynaMob</v>
          </cell>
          <cell r="D9" t="str">
            <v>CharStory_DynaMob</v>
          </cell>
          <cell r="E9" t="str">
            <v>CharDesc_DynaMob</v>
          </cell>
          <cell r="F9" t="str">
            <v>CharUltimate_DynaMob</v>
          </cell>
          <cell r="G9" t="str">
            <v>다이나몹</v>
          </cell>
        </row>
        <row r="10">
          <cell r="A10" t="str">
            <v>Actor1109</v>
          </cell>
          <cell r="B10">
            <v>9</v>
          </cell>
          <cell r="C10" t="str">
            <v>CharName_SciFiWarrior</v>
          </cell>
          <cell r="D10" t="str">
            <v>CharStory_SciFiWarrior</v>
          </cell>
          <cell r="E10" t="str">
            <v>CharDesc_SciFiWarrior</v>
          </cell>
          <cell r="F10" t="str">
            <v>CharUltimate_SciFiWarrior</v>
          </cell>
          <cell r="G10" t="str">
            <v>SF워리어</v>
          </cell>
        </row>
        <row r="11">
          <cell r="A11" t="str">
            <v>Actor2010</v>
          </cell>
          <cell r="B11">
            <v>10</v>
          </cell>
          <cell r="C11" t="str">
            <v>CharName_ChaosElemental</v>
          </cell>
          <cell r="D11" t="str">
            <v>CharStory_ChaosElemental</v>
          </cell>
          <cell r="E11" t="str">
            <v>CharDesc_ChaosElemental</v>
          </cell>
          <cell r="F11" t="str">
            <v>CharUltimate_ChaosElemental</v>
          </cell>
          <cell r="G11" t="str">
            <v>카오스엘리멘탈</v>
          </cell>
        </row>
        <row r="12">
          <cell r="A12" t="str">
            <v>Actor2011</v>
          </cell>
          <cell r="B12">
            <v>11</v>
          </cell>
          <cell r="C12" t="str">
            <v>CharName_SuperHero</v>
          </cell>
          <cell r="D12" t="str">
            <v>CharStory_SuperHero</v>
          </cell>
          <cell r="E12" t="str">
            <v>CharDesc_SuperHero</v>
          </cell>
          <cell r="F12" t="str">
            <v>CharUltimate_SuperHero</v>
          </cell>
          <cell r="G12" t="str">
            <v>슈퍼히어로</v>
          </cell>
        </row>
        <row r="13">
          <cell r="A13" t="str">
            <v>Actor3212</v>
          </cell>
          <cell r="B13">
            <v>12</v>
          </cell>
          <cell r="C13" t="str">
            <v>CharName_Meryl</v>
          </cell>
          <cell r="D13" t="str">
            <v>CharStory_Meryl</v>
          </cell>
          <cell r="E13" t="str">
            <v>CharDesc_Meryl</v>
          </cell>
          <cell r="F13" t="str">
            <v>CharUltimate_Meryl</v>
          </cell>
          <cell r="G13" t="str">
            <v>메릴</v>
          </cell>
        </row>
        <row r="14">
          <cell r="A14" t="str">
            <v>Actor0113</v>
          </cell>
          <cell r="B14">
            <v>13</v>
          </cell>
          <cell r="C14" t="str">
            <v>CharName_GreekWarrior</v>
          </cell>
          <cell r="D14" t="str">
            <v>CharStory_GreekWarrior</v>
          </cell>
          <cell r="E14" t="str">
            <v>CharDesc_GreekWarrior</v>
          </cell>
          <cell r="F14" t="str">
            <v>CharUltimate_GreekWarrior</v>
          </cell>
          <cell r="G14" t="str">
            <v>그릭워리어</v>
          </cell>
        </row>
        <row r="15">
          <cell r="A15" t="str">
            <v>Actor3114</v>
          </cell>
          <cell r="B15">
            <v>14</v>
          </cell>
          <cell r="C15" t="str">
            <v>CharName_Akai</v>
          </cell>
          <cell r="D15" t="str">
            <v>CharStory_Akai</v>
          </cell>
          <cell r="E15" t="str">
            <v>CharDesc_Akai</v>
          </cell>
          <cell r="F15" t="str">
            <v>CharUltimate_Akai</v>
          </cell>
          <cell r="G15" t="str">
            <v>아카이</v>
          </cell>
        </row>
        <row r="16">
          <cell r="A16" t="str">
            <v>Actor2015</v>
          </cell>
          <cell r="B16">
            <v>15</v>
          </cell>
          <cell r="C16" t="str">
            <v>CharName_Yuka</v>
          </cell>
          <cell r="D16" t="str">
            <v>CharStory_Yuka</v>
          </cell>
          <cell r="E16" t="str">
            <v>CharDesc_Yuka</v>
          </cell>
          <cell r="F16" t="str">
            <v>CharUltimate_Yuka</v>
          </cell>
          <cell r="G16" t="str">
            <v>유카</v>
          </cell>
        </row>
        <row r="17">
          <cell r="A17" t="str">
            <v>Actor1216</v>
          </cell>
          <cell r="B17">
            <v>16</v>
          </cell>
          <cell r="C17" t="str">
            <v>CharName_SteampunkRobot</v>
          </cell>
          <cell r="D17" t="str">
            <v>CharStory_SteampunkRobot</v>
          </cell>
          <cell r="E17" t="str">
            <v>CharDesc_SteampunkRobot</v>
          </cell>
          <cell r="F17" t="str">
            <v>CharUltimate_SteampunkRobot</v>
          </cell>
          <cell r="G17" t="str">
            <v>스팀펑크로봇</v>
          </cell>
        </row>
        <row r="18">
          <cell r="A18" t="str">
            <v>Actor3117</v>
          </cell>
          <cell r="B18">
            <v>17</v>
          </cell>
          <cell r="C18" t="str">
            <v>CharName_Kachujin</v>
          </cell>
          <cell r="D18" t="str">
            <v>CharStory_Kachujin</v>
          </cell>
          <cell r="E18" t="str">
            <v>CharDesc_Kachujin</v>
          </cell>
          <cell r="F18" t="str">
            <v>CharUltimate_Kachujin</v>
          </cell>
          <cell r="G18" t="str">
            <v>카츄진</v>
          </cell>
        </row>
        <row r="19">
          <cell r="A19" t="str">
            <v>Actor1218</v>
          </cell>
          <cell r="B19">
            <v>18</v>
          </cell>
          <cell r="C19" t="str">
            <v>CharName_Medea</v>
          </cell>
          <cell r="D19" t="str">
            <v>CharStory_Medea</v>
          </cell>
          <cell r="E19" t="str">
            <v>CharDesc_Medea</v>
          </cell>
          <cell r="F19" t="str">
            <v>CharUltimate_Medea</v>
          </cell>
          <cell r="G19" t="str">
            <v>메디아</v>
          </cell>
        </row>
        <row r="20">
          <cell r="A20" t="str">
            <v>Actor3019</v>
          </cell>
          <cell r="B20">
            <v>19</v>
          </cell>
          <cell r="C20" t="str">
            <v>CharName_Lola</v>
          </cell>
          <cell r="D20" t="str">
            <v>CharStory_Lola</v>
          </cell>
          <cell r="E20" t="str">
            <v>CharDesc_Lola</v>
          </cell>
          <cell r="F20" t="str">
            <v>CharUltimate_Lola</v>
          </cell>
          <cell r="G20" t="str">
            <v>롤라</v>
          </cell>
        </row>
        <row r="21">
          <cell r="A21" t="str">
            <v>Actor2120</v>
          </cell>
          <cell r="B21">
            <v>20</v>
          </cell>
          <cell r="C21" t="str">
            <v>CharName_RockElemental</v>
          </cell>
          <cell r="D21" t="str">
            <v>CharStory_RockElemental</v>
          </cell>
          <cell r="E21" t="str">
            <v>CharDesc_RockElemental</v>
          </cell>
          <cell r="F21" t="str">
            <v>CharUltimate_RockElemental</v>
          </cell>
          <cell r="G21" t="str">
            <v>바위엘리멘탈</v>
          </cell>
        </row>
        <row r="22">
          <cell r="A22" t="str">
            <v>Actor3021</v>
          </cell>
          <cell r="B22">
            <v>21</v>
          </cell>
          <cell r="C22" t="str">
            <v>CharName_Soldier</v>
          </cell>
          <cell r="D22" t="str">
            <v>CharStory_Soldier</v>
          </cell>
          <cell r="E22" t="str">
            <v>CharDesc_Soldier</v>
          </cell>
          <cell r="F22" t="str">
            <v>CharUltimate_Soldier</v>
          </cell>
          <cell r="G22" t="str">
            <v>솔져</v>
          </cell>
        </row>
        <row r="23">
          <cell r="A23" t="str">
            <v>Actor3022</v>
          </cell>
          <cell r="B23">
            <v>22</v>
          </cell>
          <cell r="C23" t="str">
            <v>CharName_DualWarrior</v>
          </cell>
          <cell r="D23" t="str">
            <v>CharStory_DualWarrior</v>
          </cell>
          <cell r="E23" t="str">
            <v>CharDesc_DualWarrior</v>
          </cell>
          <cell r="F23" t="str">
            <v>CharUltimate_DualWarrior</v>
          </cell>
          <cell r="G23" t="str">
            <v>듀얼워리어</v>
          </cell>
        </row>
        <row r="24">
          <cell r="A24" t="str">
            <v>Actor9923</v>
          </cell>
          <cell r="B24">
            <v>23</v>
          </cell>
          <cell r="C24" t="str">
            <v>CharName_</v>
          </cell>
          <cell r="D24" t="str">
            <v>CharStory_</v>
          </cell>
          <cell r="E24" t="str">
            <v>CharDesc_</v>
          </cell>
          <cell r="F24" t="str">
            <v>CharUltimate_</v>
          </cell>
          <cell r="G24" t="str">
            <v>스트링없음</v>
          </cell>
        </row>
        <row r="25">
          <cell r="A25" t="str">
            <v>Actor0024</v>
          </cell>
          <cell r="B25">
            <v>24</v>
          </cell>
          <cell r="C25" t="str">
            <v>CharName_GloryArmor</v>
          </cell>
          <cell r="D25" t="str">
            <v>CharStory_GloryArmor</v>
          </cell>
          <cell r="E25" t="str">
            <v>CharDesc_GloryArmor</v>
          </cell>
          <cell r="F25" t="str">
            <v>CharUltimate_GloryArmor</v>
          </cell>
          <cell r="G25" t="str">
            <v>글로리아머</v>
          </cell>
        </row>
        <row r="26">
          <cell r="A26" t="str">
            <v>Actor0125</v>
          </cell>
          <cell r="B26">
            <v>25</v>
          </cell>
          <cell r="C26" t="str">
            <v>CharName_RpgKnight</v>
          </cell>
          <cell r="D26" t="str">
            <v>CharStory_RpgKnight</v>
          </cell>
          <cell r="E26" t="str">
            <v>CharDesc_RpgKnight</v>
          </cell>
          <cell r="F26" t="str">
            <v>CharUltimate_RpgKnight</v>
          </cell>
          <cell r="G26" t="str">
            <v>RPG나이트</v>
          </cell>
        </row>
        <row r="27">
          <cell r="A27" t="str">
            <v>Actor1226</v>
          </cell>
          <cell r="B27">
            <v>26</v>
          </cell>
          <cell r="C27" t="str">
            <v>CharName_DemonHuntress</v>
          </cell>
          <cell r="D27" t="str">
            <v>CharStory_DemonHuntress</v>
          </cell>
          <cell r="E27" t="str">
            <v>CharDesc_DemonHuntress</v>
          </cell>
          <cell r="F27" t="str">
            <v>CharUltimate_DemonHuntress</v>
          </cell>
          <cell r="G27" t="str">
            <v>데몬헌트리스</v>
          </cell>
        </row>
        <row r="28">
          <cell r="A28" t="str">
            <v>Actor9927</v>
          </cell>
          <cell r="B28">
            <v>27</v>
          </cell>
          <cell r="C28" t="str">
            <v>CharName_</v>
          </cell>
          <cell r="D28" t="str">
            <v>CharStory_</v>
          </cell>
          <cell r="E28" t="str">
            <v>CharDesc_</v>
          </cell>
          <cell r="F28" t="str">
            <v>CharUltimate_</v>
          </cell>
          <cell r="G28" t="str">
            <v>스트링없음</v>
          </cell>
        </row>
        <row r="29">
          <cell r="A29" t="str">
            <v>Actor2128</v>
          </cell>
          <cell r="B29">
            <v>28</v>
          </cell>
          <cell r="C29" t="str">
            <v>CharName_MobileFemale</v>
          </cell>
          <cell r="D29" t="str">
            <v>CharStory_MobileFemale</v>
          </cell>
          <cell r="E29" t="str">
            <v>CharDesc_MobileFemale</v>
          </cell>
          <cell r="F29" t="str">
            <v>CharUltimate_MobileFemale</v>
          </cell>
          <cell r="G29" t="str">
            <v>모바일피메일</v>
          </cell>
        </row>
        <row r="30">
          <cell r="A30" t="str">
            <v>Actor1029</v>
          </cell>
          <cell r="B30">
            <v>29</v>
          </cell>
          <cell r="C30" t="str">
            <v>CharName_CyborgCharacter</v>
          </cell>
          <cell r="D30" t="str">
            <v>CharStory_CyborgCharacter</v>
          </cell>
          <cell r="E30" t="str">
            <v>CharDesc_CyborgCharacter</v>
          </cell>
          <cell r="F30" t="str">
            <v>CharUltimate_CyborgCharacter</v>
          </cell>
          <cell r="G30" t="str">
            <v>사이보그캐릭터</v>
          </cell>
        </row>
        <row r="31">
          <cell r="A31" t="str">
            <v>Actor0030</v>
          </cell>
          <cell r="B31">
            <v>30</v>
          </cell>
          <cell r="C31" t="str">
            <v>CharName_SandWarrior</v>
          </cell>
          <cell r="D31" t="str">
            <v>CharStory_SandWarrior</v>
          </cell>
          <cell r="E31" t="str">
            <v>CharDesc_SandWarrior</v>
          </cell>
          <cell r="F31" t="str">
            <v>CharUltimate_SandWarrior</v>
          </cell>
          <cell r="G31" t="str">
            <v>샌드워리어</v>
          </cell>
        </row>
        <row r="32">
          <cell r="A32" t="str">
            <v>Actor3231</v>
          </cell>
          <cell r="B32">
            <v>31</v>
          </cell>
          <cell r="C32" t="str">
            <v>CharName_BladeFanDancer</v>
          </cell>
          <cell r="D32" t="str">
            <v>CharStory_BladeFanDancer</v>
          </cell>
          <cell r="E32" t="str">
            <v>CharDesc_BladeFanDancer</v>
          </cell>
          <cell r="F32" t="str">
            <v>CharUltimate_BladeFanDancer</v>
          </cell>
          <cell r="G32" t="str">
            <v>블레이드팬댄서</v>
          </cell>
        </row>
        <row r="33">
          <cell r="A33" t="str">
            <v>Actor9932</v>
          </cell>
          <cell r="B33">
            <v>32</v>
          </cell>
          <cell r="C33" t="str">
            <v>CharName_MobileLancer</v>
          </cell>
          <cell r="D33" t="str">
            <v>CharStory_MobileLancer</v>
          </cell>
          <cell r="E33" t="str">
            <v>CharDesc_MobileLancer</v>
          </cell>
          <cell r="F33" t="str">
            <v>CharUltimate_MobileLancer</v>
          </cell>
          <cell r="G33" t="str">
            <v>스트링없음</v>
          </cell>
        </row>
        <row r="34">
          <cell r="A34" t="str">
            <v>Actor0233</v>
          </cell>
          <cell r="B34">
            <v>33</v>
          </cell>
          <cell r="C34" t="str">
            <v>CharName_Syria</v>
          </cell>
          <cell r="D34" t="str">
            <v>CharStory_Syria</v>
          </cell>
          <cell r="E34" t="str">
            <v>CharDesc_Syria</v>
          </cell>
          <cell r="F34" t="str">
            <v>CharUltimate_Syria</v>
          </cell>
          <cell r="G34" t="str">
            <v>시리아</v>
          </cell>
        </row>
        <row r="35">
          <cell r="A35" t="str">
            <v>Actor9934</v>
          </cell>
          <cell r="B35">
            <v>34</v>
          </cell>
          <cell r="C35" t="str">
            <v>CharName_RobotFive</v>
          </cell>
          <cell r="D35" t="str">
            <v>CharStory_RobotFive</v>
          </cell>
          <cell r="E35" t="str">
            <v>CharDesc_RobotFive</v>
          </cell>
          <cell r="F35" t="str">
            <v>CharUltimate_RobotFive</v>
          </cell>
          <cell r="G35" t="str">
            <v>스트링없음</v>
          </cell>
        </row>
        <row r="36">
          <cell r="A36" t="str">
            <v>Actor2235</v>
          </cell>
          <cell r="B36">
            <v>35</v>
          </cell>
          <cell r="C36" t="str">
            <v>CharName_Linhi</v>
          </cell>
          <cell r="D36" t="str">
            <v>CharStory_Linhi</v>
          </cell>
          <cell r="E36" t="str">
            <v>CharDesc_Linhi</v>
          </cell>
          <cell r="F36" t="str">
            <v>CharUltimate_Linhi</v>
          </cell>
          <cell r="G36" t="str">
            <v>린하이</v>
          </cell>
        </row>
        <row r="37">
          <cell r="A37" t="str">
            <v>Actor0236</v>
          </cell>
          <cell r="B37">
            <v>36</v>
          </cell>
          <cell r="C37" t="str">
            <v>CharName_NecromancerFour</v>
          </cell>
          <cell r="D37" t="str">
            <v>CharStory_NecromancerFour</v>
          </cell>
          <cell r="E37" t="str">
            <v>CharDesc_NecromancerFour</v>
          </cell>
          <cell r="F37" t="str">
            <v>CharUltimate_NecromancerFour</v>
          </cell>
          <cell r="G37" t="str">
            <v>네크로맨서포</v>
          </cell>
        </row>
        <row r="38">
          <cell r="A38" t="str">
            <v>Actor0037</v>
          </cell>
          <cell r="B38">
            <v>37</v>
          </cell>
          <cell r="C38" t="str">
            <v>CharName_GirlWarrior</v>
          </cell>
          <cell r="D38" t="str">
            <v>CharStory_GirlWarrior</v>
          </cell>
          <cell r="E38" t="str">
            <v>CharDesc_GirlWarrior</v>
          </cell>
          <cell r="F38" t="str">
            <v>CharUltimate_GirlWarrior</v>
          </cell>
          <cell r="G38" t="str">
            <v>걸워리어</v>
          </cell>
        </row>
        <row r="39">
          <cell r="A39" t="str">
            <v>Actor2238</v>
          </cell>
          <cell r="B39">
            <v>38</v>
          </cell>
          <cell r="C39" t="str">
            <v>CharName_GirlArcher</v>
          </cell>
          <cell r="D39" t="str">
            <v>CharStory_GirlArcher</v>
          </cell>
          <cell r="E39" t="str">
            <v>CharDesc_GirlArcher</v>
          </cell>
          <cell r="F39" t="str">
            <v>CharUltimate_GirlArcher</v>
          </cell>
          <cell r="G39" t="str">
            <v>걸아처</v>
          </cell>
        </row>
        <row r="40">
          <cell r="A40" t="str">
            <v>Actor1039</v>
          </cell>
          <cell r="B40">
            <v>39</v>
          </cell>
          <cell r="C40" t="str">
            <v>CharName_EnergyShieldRobot</v>
          </cell>
          <cell r="D40" t="str">
            <v>CharStory_EnergyShieldRobot</v>
          </cell>
          <cell r="E40" t="str">
            <v>CharDesc_EnergyShieldRobot</v>
          </cell>
          <cell r="F40" t="str">
            <v>CharUltimate_EnergyShieldRobot</v>
          </cell>
          <cell r="G40" t="str">
            <v>에너지실드로봇</v>
          </cell>
        </row>
        <row r="41">
          <cell r="A41" t="str">
            <v>Actor0240</v>
          </cell>
          <cell r="B41">
            <v>40</v>
          </cell>
          <cell r="C41" t="str">
            <v>CharName_IceMagician</v>
          </cell>
          <cell r="D41" t="str">
            <v>CharStory_IceMagician</v>
          </cell>
          <cell r="E41" t="str">
            <v>CharDesc_IceMagician</v>
          </cell>
          <cell r="F41" t="str">
            <v>CharUltimate_IceMagician</v>
          </cell>
          <cell r="G41" t="str">
            <v>아이스매지션</v>
          </cell>
        </row>
        <row r="42">
          <cell r="A42" t="str">
            <v>Actor1141</v>
          </cell>
          <cell r="B42">
            <v>41</v>
          </cell>
          <cell r="C42" t="str">
            <v>CharName_AngelicWarrior</v>
          </cell>
          <cell r="D42" t="str">
            <v>CharStory_AngelicWarrior</v>
          </cell>
          <cell r="E42" t="str">
            <v>CharDesc_AngelicWarrior</v>
          </cell>
          <cell r="F42" t="str">
            <v>CharUltimate_AngelicWarrior</v>
          </cell>
          <cell r="G42" t="str">
            <v>앤젤릭워리어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P6"/>
  <sheetViews>
    <sheetView workbookViewId="0"/>
  </sheetViews>
  <sheetFormatPr defaultRowHeight="16.5"/>
  <cols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20.375" customWidth="1"/>
    <col min="7" max="7" width="16.5" customWidth="1"/>
    <col min="8" max="12" width="14.75" customWidth="1"/>
    <col min="13" max="13" width="9" customWidth="1"/>
    <col min="14" max="14" width="22.875" customWidth="1"/>
    <col min="15" max="15" width="14" customWidth="1"/>
    <col min="16" max="16" width="13.875" customWidth="1"/>
  </cols>
  <sheetData>
    <row r="1" spans="1:16" ht="27" customHeight="1">
      <c r="A1" t="s">
        <v>4</v>
      </c>
      <c r="B1" s="4" t="s">
        <v>36</v>
      </c>
      <c r="C1" s="5" t="s">
        <v>37</v>
      </c>
      <c r="D1" s="5" t="s">
        <v>30</v>
      </c>
      <c r="E1" s="5" t="s">
        <v>29</v>
      </c>
      <c r="F1" s="7" t="s">
        <v>42</v>
      </c>
      <c r="G1" s="2" t="s">
        <v>11</v>
      </c>
      <c r="H1" s="3" t="s">
        <v>13</v>
      </c>
      <c r="I1" s="3" t="s">
        <v>5</v>
      </c>
      <c r="J1" s="3" t="s">
        <v>44</v>
      </c>
      <c r="K1" s="3" t="s">
        <v>43</v>
      </c>
      <c r="L1" s="3" t="s">
        <v>49</v>
      </c>
      <c r="M1" t="s">
        <v>61</v>
      </c>
      <c r="N1" t="s">
        <v>25</v>
      </c>
      <c r="O1" s="6" t="s">
        <v>46</v>
      </c>
      <c r="P1" s="6" t="s">
        <v>47</v>
      </c>
    </row>
    <row r="2" spans="1:16">
      <c r="A2">
        <v>0</v>
      </c>
      <c r="B2" s="1">
        <f>D2*2</f>
        <v>5.98</v>
      </c>
      <c r="C2" s="1">
        <f t="shared" ref="C2:C6" si="0">E2*2</f>
        <v>2200</v>
      </c>
      <c r="D2" s="1">
        <v>2.99</v>
      </c>
      <c r="E2" s="1">
        <v>1100</v>
      </c>
      <c r="F2" t="s">
        <v>45</v>
      </c>
      <c r="G2" t="s">
        <v>54</v>
      </c>
      <c r="H2">
        <v>30</v>
      </c>
      <c r="I2">
        <v>20000</v>
      </c>
      <c r="M2">
        <v>2</v>
      </c>
      <c r="N2" t="s">
        <v>62</v>
      </c>
      <c r="O2" t="s">
        <v>53</v>
      </c>
    </row>
    <row r="3" spans="1:16">
      <c r="A3">
        <v>5</v>
      </c>
      <c r="B3" s="1">
        <f t="shared" ref="B3:B6" si="1">D3*2</f>
        <v>7.98</v>
      </c>
      <c r="C3" s="1">
        <f t="shared" si="0"/>
        <v>5000</v>
      </c>
      <c r="D3" s="1">
        <v>3.99</v>
      </c>
      <c r="E3" s="1">
        <v>2500</v>
      </c>
      <c r="F3" t="s">
        <v>38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63</v>
      </c>
      <c r="O3" t="s">
        <v>53</v>
      </c>
      <c r="P3" t="s">
        <v>48</v>
      </c>
    </row>
    <row r="4" spans="1:16">
      <c r="A4">
        <v>15</v>
      </c>
      <c r="B4" s="1">
        <f t="shared" si="1"/>
        <v>9.98</v>
      </c>
      <c r="C4" s="1">
        <f t="shared" si="0"/>
        <v>11800</v>
      </c>
      <c r="D4" s="1">
        <v>4.99</v>
      </c>
      <c r="E4" s="1">
        <v>5900</v>
      </c>
      <c r="F4" t="s">
        <v>39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64</v>
      </c>
      <c r="O4" t="s">
        <v>53</v>
      </c>
      <c r="P4" t="s">
        <v>50</v>
      </c>
    </row>
    <row r="5" spans="1:16">
      <c r="A5">
        <v>25</v>
      </c>
      <c r="B5" s="1">
        <f t="shared" si="1"/>
        <v>11.98</v>
      </c>
      <c r="C5" s="1">
        <f t="shared" si="0"/>
        <v>24000</v>
      </c>
      <c r="D5" s="1">
        <v>5.99</v>
      </c>
      <c r="E5" s="1">
        <v>12000</v>
      </c>
      <c r="F5" t="s">
        <v>40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65</v>
      </c>
      <c r="O5" t="s">
        <v>53</v>
      </c>
      <c r="P5" t="s">
        <v>51</v>
      </c>
    </row>
    <row r="6" spans="1:16">
      <c r="A6">
        <v>35</v>
      </c>
      <c r="B6" s="1">
        <f t="shared" si="1"/>
        <v>13.98</v>
      </c>
      <c r="C6" s="1">
        <f t="shared" si="0"/>
        <v>50000</v>
      </c>
      <c r="D6" s="1">
        <v>6.99</v>
      </c>
      <c r="E6" s="1">
        <v>25000</v>
      </c>
      <c r="F6" t="s">
        <v>41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66</v>
      </c>
      <c r="O6" t="s">
        <v>53</v>
      </c>
      <c r="P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F37-E144-46C3-ACF2-C3E94C35071D}">
  <dimension ref="A1:I2"/>
  <sheetViews>
    <sheetView workbookViewId="0"/>
  </sheetViews>
  <sheetFormatPr defaultRowHeight="16.5"/>
  <cols>
    <col min="1" max="1" width="17.75" customWidth="1"/>
    <col min="2" max="2" width="9" style="1"/>
    <col min="3" max="3" width="9.25" style="1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>
      <c r="A1" t="s">
        <v>59</v>
      </c>
      <c r="B1" s="5" t="s">
        <v>30</v>
      </c>
      <c r="C1" s="5" t="s">
        <v>29</v>
      </c>
      <c r="D1" s="2" t="s">
        <v>11</v>
      </c>
      <c r="E1" s="3" t="s">
        <v>13</v>
      </c>
      <c r="F1" s="3" t="s">
        <v>69</v>
      </c>
      <c r="G1" s="3" t="s">
        <v>68</v>
      </c>
      <c r="H1" t="s">
        <v>25</v>
      </c>
      <c r="I1" t="s">
        <v>0</v>
      </c>
    </row>
    <row r="2" spans="1:9">
      <c r="A2" t="s">
        <v>60</v>
      </c>
      <c r="B2" s="1">
        <v>5.99</v>
      </c>
      <c r="C2" s="1">
        <v>5500</v>
      </c>
      <c r="D2" t="s">
        <v>60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770-B9ED-49E3-BF29-C9DCD563A73C}">
  <dimension ref="A1:K32"/>
  <sheetViews>
    <sheetView workbookViewId="0">
      <pane ySplit="1" topLeftCell="A2" activePane="bottomLeft" state="frozen"/>
      <selection pane="bottomLeft" activeCell="G2" sqref="G2"/>
    </sheetView>
  </sheetViews>
  <sheetFormatPr defaultRowHeight="16.5" outlineLevelCol="1"/>
  <cols>
    <col min="4" max="5" width="9" customWidth="1" outlineLevel="1"/>
    <col min="7" max="7" width="9" customWidth="1" outlineLevel="1"/>
    <col min="9" max="11" width="9" customWidth="1" outlineLevel="1"/>
  </cols>
  <sheetData>
    <row r="1" spans="1:11" ht="27" customHeight="1">
      <c r="A1" s="2" t="s">
        <v>72</v>
      </c>
      <c r="B1" s="3" t="s">
        <v>77</v>
      </c>
      <c r="C1" s="3" t="s">
        <v>78</v>
      </c>
      <c r="D1" s="8" t="s">
        <v>130</v>
      </c>
      <c r="E1" s="8" t="s">
        <v>129</v>
      </c>
      <c r="G1" t="s">
        <v>131</v>
      </c>
      <c r="I1" t="s">
        <v>113</v>
      </c>
      <c r="J1" t="s">
        <v>114</v>
      </c>
      <c r="K1" t="s">
        <v>115</v>
      </c>
    </row>
    <row r="2" spans="1:11">
      <c r="A2">
        <v>1</v>
      </c>
      <c r="B2" t="s">
        <v>74</v>
      </c>
      <c r="C2">
        <v>7</v>
      </c>
      <c r="D2" t="str">
        <f>E2</f>
        <v>{"dy":1,"cd":"EN","cn":7}</v>
      </c>
      <c r="E2" t="str">
        <f>"{"""&amp;A$1&amp;""":"&amp;A2
&amp;","""&amp;B$1&amp;""":"""&amp;B2&amp;""""
&amp;","""&amp;C$1&amp;""":"&amp;C2&amp;"}"</f>
        <v>{"dy":1,"cd":"EN","cn":7}</v>
      </c>
      <c r="G2" t="str">
        <f>"["&amp;D32&amp;"]"</f>
        <v>[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]</v>
      </c>
      <c r="I2" t="s">
        <v>111</v>
      </c>
      <c r="J2">
        <f>COUNTIF(B:B,I2)</f>
        <v>15</v>
      </c>
      <c r="K2">
        <f>SUMIF(B:B,I2,C:C)</f>
        <v>149</v>
      </c>
    </row>
    <row r="3" spans="1:11">
      <c r="A3">
        <v>2</v>
      </c>
      <c r="B3" t="s">
        <v>73</v>
      </c>
      <c r="C3">
        <v>8</v>
      </c>
      <c r="D3" t="str">
        <f>D2&amp;","&amp;E3</f>
        <v>{"dy":1,"cd":"EN","cn":7},{"dy":2,"cd":"GO","cn":8}</v>
      </c>
      <c r="E3" t="str">
        <f t="shared" ref="E3:E32" si="0">"{"""&amp;A$1&amp;""":"&amp;A3
&amp;","""&amp;B$1&amp;""":"""&amp;B3&amp;""""
&amp;","""&amp;C$1&amp;""":"&amp;C3&amp;"}"</f>
        <v>{"dy":2,"cd":"GO","cn":8}</v>
      </c>
      <c r="I3" t="s">
        <v>81</v>
      </c>
      <c r="J3">
        <f t="shared" ref="J3:J4" si="1">COUNTIF(B:B,I3)</f>
        <v>14</v>
      </c>
      <c r="K3">
        <f t="shared" ref="K3:K4" si="2">SUMIF(B:B,I3,C:C)</f>
        <v>138</v>
      </c>
    </row>
    <row r="4" spans="1:11">
      <c r="A4">
        <v>3</v>
      </c>
      <c r="B4" t="s">
        <v>75</v>
      </c>
      <c r="C4">
        <v>15</v>
      </c>
      <c r="D4" t="str">
        <f t="shared" ref="D4:D32" si="3">D3&amp;","&amp;E4</f>
        <v>{"dy":1,"cd":"EN","cn":7},{"dy":2,"cd":"GO","cn":8},{"dy":3,"cd":"EN","cn":15}</v>
      </c>
      <c r="E4" t="str">
        <f t="shared" si="0"/>
        <v>{"dy":3,"cd":"EN","cn":15}</v>
      </c>
      <c r="I4" t="s">
        <v>112</v>
      </c>
      <c r="J4">
        <f t="shared" si="1"/>
        <v>2</v>
      </c>
      <c r="K4">
        <f t="shared" si="2"/>
        <v>23</v>
      </c>
    </row>
    <row r="5" spans="1:11">
      <c r="A5">
        <v>4</v>
      </c>
      <c r="B5" t="s">
        <v>73</v>
      </c>
      <c r="C5">
        <v>10</v>
      </c>
      <c r="D5" t="str">
        <f t="shared" si="3"/>
        <v>{"dy":1,"cd":"EN","cn":7},{"dy":2,"cd":"GO","cn":8},{"dy":3,"cd":"EN","cn":15},{"dy":4,"cd":"GO","cn":10}</v>
      </c>
      <c r="E5" t="str">
        <f t="shared" si="0"/>
        <v>{"dy":4,"cd":"GO","cn":10}</v>
      </c>
    </row>
    <row r="6" spans="1:11">
      <c r="A6">
        <v>5</v>
      </c>
      <c r="B6" t="s">
        <v>74</v>
      </c>
      <c r="C6">
        <v>7</v>
      </c>
      <c r="D6" t="str">
        <f t="shared" si="3"/>
        <v>{"dy":1,"cd":"EN","cn":7},{"dy":2,"cd":"GO","cn":8},{"dy":3,"cd":"EN","cn":15},{"dy":4,"cd":"GO","cn":10},{"dy":5,"cd":"EN","cn":7}</v>
      </c>
      <c r="E6" t="str">
        <f t="shared" si="0"/>
        <v>{"dy":5,"cd":"EN","cn":7}</v>
      </c>
    </row>
    <row r="7" spans="1:11">
      <c r="A7">
        <v>6</v>
      </c>
      <c r="B7" t="s">
        <v>73</v>
      </c>
      <c r="C7">
        <v>8</v>
      </c>
      <c r="D7" t="str">
        <f t="shared" si="3"/>
        <v>{"dy":1,"cd":"EN","cn":7},{"dy":2,"cd":"GO","cn":8},{"dy":3,"cd":"EN","cn":15},{"dy":4,"cd":"GO","cn":10},{"dy":5,"cd":"EN","cn":7},{"dy":6,"cd":"GO","cn":8}</v>
      </c>
      <c r="E7" t="str">
        <f t="shared" si="0"/>
        <v>{"dy":6,"cd":"GO","cn":8}</v>
      </c>
    </row>
    <row r="8" spans="1:11">
      <c r="A8">
        <v>7</v>
      </c>
      <c r="B8" t="s">
        <v>74</v>
      </c>
      <c r="C8">
        <v>15</v>
      </c>
      <c r="D8" t="str">
        <f t="shared" si="3"/>
        <v>{"dy":1,"cd":"EN","cn":7},{"dy":2,"cd":"GO","cn":8},{"dy":3,"cd":"EN","cn":15},{"dy":4,"cd":"GO","cn":10},{"dy":5,"cd":"EN","cn":7},{"dy":6,"cd":"GO","cn":8},{"dy":7,"cd":"EN","cn":15}</v>
      </c>
      <c r="E8" t="str">
        <f t="shared" si="0"/>
        <v>{"dy":7,"cd":"EN","cn":15}</v>
      </c>
    </row>
    <row r="9" spans="1:11">
      <c r="A9">
        <v>8</v>
      </c>
      <c r="B9" t="s">
        <v>73</v>
      </c>
      <c r="C9">
        <v>10</v>
      </c>
      <c r="D9" t="str">
        <f t="shared" si="3"/>
        <v>{"dy":1,"cd":"EN","cn":7},{"dy":2,"cd":"GO","cn":8},{"dy":3,"cd":"EN","cn":15},{"dy":4,"cd":"GO","cn":10},{"dy":5,"cd":"EN","cn":7},{"dy":6,"cd":"GO","cn":8},{"dy":7,"cd":"EN","cn":15},{"dy":8,"cd":"GO","cn":10}</v>
      </c>
      <c r="E9" t="str">
        <f t="shared" si="0"/>
        <v>{"dy":8,"cd":"GO","cn":10}</v>
      </c>
    </row>
    <row r="10" spans="1:11">
      <c r="A10">
        <v>9</v>
      </c>
      <c r="B10" t="s">
        <v>74</v>
      </c>
      <c r="C10">
        <v>7</v>
      </c>
      <c r="D1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</v>
      </c>
      <c r="E10" t="str">
        <f t="shared" si="0"/>
        <v>{"dy":9,"cd":"EN","cn":7}</v>
      </c>
    </row>
    <row r="11" spans="1:11">
      <c r="A11">
        <v>10</v>
      </c>
      <c r="B11" t="s">
        <v>76</v>
      </c>
      <c r="C11">
        <v>8</v>
      </c>
      <c r="D1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</v>
      </c>
      <c r="E11" t="str">
        <f t="shared" si="0"/>
        <v>{"dy":10,"cd":"DI","cn":8}</v>
      </c>
    </row>
    <row r="12" spans="1:11">
      <c r="A12">
        <v>11</v>
      </c>
      <c r="B12" t="s">
        <v>74</v>
      </c>
      <c r="C12">
        <v>15</v>
      </c>
      <c r="D1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</v>
      </c>
      <c r="E12" t="str">
        <f t="shared" si="0"/>
        <v>{"dy":11,"cd":"EN","cn":15}</v>
      </c>
    </row>
    <row r="13" spans="1:11">
      <c r="A13">
        <v>12</v>
      </c>
      <c r="B13" t="s">
        <v>73</v>
      </c>
      <c r="C13">
        <v>10</v>
      </c>
      <c r="D1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</v>
      </c>
      <c r="E13" t="str">
        <f t="shared" si="0"/>
        <v>{"dy":12,"cd":"GO","cn":10}</v>
      </c>
    </row>
    <row r="14" spans="1:11">
      <c r="A14">
        <v>13</v>
      </c>
      <c r="B14" t="s">
        <v>74</v>
      </c>
      <c r="C14">
        <v>7</v>
      </c>
      <c r="D1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</v>
      </c>
      <c r="E14" t="str">
        <f t="shared" si="0"/>
        <v>{"dy":13,"cd":"EN","cn":7}</v>
      </c>
    </row>
    <row r="15" spans="1:11">
      <c r="A15">
        <v>14</v>
      </c>
      <c r="B15" t="s">
        <v>73</v>
      </c>
      <c r="C15">
        <v>8</v>
      </c>
      <c r="D1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</v>
      </c>
      <c r="E15" t="str">
        <f t="shared" si="0"/>
        <v>{"dy":14,"cd":"GO","cn":8}</v>
      </c>
    </row>
    <row r="16" spans="1:11">
      <c r="A16">
        <v>15</v>
      </c>
      <c r="B16" t="s">
        <v>73</v>
      </c>
      <c r="C16">
        <v>15</v>
      </c>
      <c r="D1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</v>
      </c>
      <c r="E16" t="str">
        <f t="shared" si="0"/>
        <v>{"dy":15,"cd":"GO","cn":15}</v>
      </c>
    </row>
    <row r="17" spans="1:5">
      <c r="A17">
        <v>16</v>
      </c>
      <c r="B17" t="s">
        <v>74</v>
      </c>
      <c r="C17">
        <v>10</v>
      </c>
      <c r="D1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</v>
      </c>
      <c r="E17" t="str">
        <f t="shared" si="0"/>
        <v>{"dy":16,"cd":"EN","cn":10}</v>
      </c>
    </row>
    <row r="18" spans="1:5">
      <c r="A18">
        <v>17</v>
      </c>
      <c r="B18" t="s">
        <v>73</v>
      </c>
      <c r="C18">
        <v>7</v>
      </c>
      <c r="D1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</v>
      </c>
      <c r="E18" t="str">
        <f t="shared" si="0"/>
        <v>{"dy":17,"cd":"GO","cn":7}</v>
      </c>
    </row>
    <row r="19" spans="1:5">
      <c r="A19">
        <v>18</v>
      </c>
      <c r="B19" t="s">
        <v>74</v>
      </c>
      <c r="C19">
        <v>8</v>
      </c>
      <c r="D1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</v>
      </c>
      <c r="E19" t="str">
        <f t="shared" si="0"/>
        <v>{"dy":18,"cd":"EN","cn":8}</v>
      </c>
    </row>
    <row r="20" spans="1:5">
      <c r="A20">
        <v>19</v>
      </c>
      <c r="B20" t="s">
        <v>73</v>
      </c>
      <c r="C20">
        <v>15</v>
      </c>
      <c r="D2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</v>
      </c>
      <c r="E20" t="str">
        <f t="shared" si="0"/>
        <v>{"dy":19,"cd":"GO","cn":15}</v>
      </c>
    </row>
    <row r="21" spans="1:5">
      <c r="A21">
        <v>20</v>
      </c>
      <c r="B21" t="s">
        <v>74</v>
      </c>
      <c r="C21">
        <v>10</v>
      </c>
      <c r="D2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</v>
      </c>
      <c r="E21" t="str">
        <f t="shared" si="0"/>
        <v>{"dy":20,"cd":"EN","cn":10}</v>
      </c>
    </row>
    <row r="22" spans="1:5">
      <c r="A22">
        <v>21</v>
      </c>
      <c r="B22" t="s">
        <v>73</v>
      </c>
      <c r="C22">
        <v>7</v>
      </c>
      <c r="D2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</v>
      </c>
      <c r="E22" t="str">
        <f t="shared" si="0"/>
        <v>{"dy":21,"cd":"GO","cn":7}</v>
      </c>
    </row>
    <row r="23" spans="1:5">
      <c r="A23">
        <v>22</v>
      </c>
      <c r="B23" t="s">
        <v>74</v>
      </c>
      <c r="C23">
        <v>8</v>
      </c>
      <c r="D2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</v>
      </c>
      <c r="E23" t="str">
        <f t="shared" si="0"/>
        <v>{"dy":22,"cd":"EN","cn":8}</v>
      </c>
    </row>
    <row r="24" spans="1:5">
      <c r="A24">
        <v>23</v>
      </c>
      <c r="B24" t="s">
        <v>76</v>
      </c>
      <c r="C24">
        <v>15</v>
      </c>
      <c r="D2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</v>
      </c>
      <c r="E24" t="str">
        <f t="shared" si="0"/>
        <v>{"dy":23,"cd":"DI","cn":15}</v>
      </c>
    </row>
    <row r="25" spans="1:5">
      <c r="A25">
        <v>24</v>
      </c>
      <c r="B25" t="s">
        <v>74</v>
      </c>
      <c r="C25">
        <v>10</v>
      </c>
      <c r="D2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</v>
      </c>
      <c r="E25" t="str">
        <f t="shared" si="0"/>
        <v>{"dy":24,"cd":"EN","cn":10}</v>
      </c>
    </row>
    <row r="26" spans="1:5">
      <c r="A26">
        <v>25</v>
      </c>
      <c r="B26" t="s">
        <v>73</v>
      </c>
      <c r="C26">
        <v>7</v>
      </c>
      <c r="D2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</v>
      </c>
      <c r="E26" t="str">
        <f t="shared" si="0"/>
        <v>{"dy":25,"cd":"GO","cn":7}</v>
      </c>
    </row>
    <row r="27" spans="1:5">
      <c r="A27">
        <v>26</v>
      </c>
      <c r="B27" t="s">
        <v>74</v>
      </c>
      <c r="C27">
        <v>8</v>
      </c>
      <c r="D2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</v>
      </c>
      <c r="E27" t="str">
        <f t="shared" si="0"/>
        <v>{"dy":26,"cd":"EN","cn":8}</v>
      </c>
    </row>
    <row r="28" spans="1:5">
      <c r="A28">
        <v>27</v>
      </c>
      <c r="B28" t="s">
        <v>73</v>
      </c>
      <c r="C28">
        <v>15</v>
      </c>
      <c r="D2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</v>
      </c>
      <c r="E28" t="str">
        <f t="shared" si="0"/>
        <v>{"dy":27,"cd":"GO","cn":15}</v>
      </c>
    </row>
    <row r="29" spans="1:5">
      <c r="A29">
        <v>28</v>
      </c>
      <c r="B29" t="s">
        <v>73</v>
      </c>
      <c r="C29">
        <v>10</v>
      </c>
      <c r="D2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</v>
      </c>
      <c r="E29" t="str">
        <f t="shared" si="0"/>
        <v>{"dy":28,"cd":"GO","cn":10}</v>
      </c>
    </row>
    <row r="30" spans="1:5">
      <c r="A30">
        <v>29</v>
      </c>
      <c r="B30" t="s">
        <v>74</v>
      </c>
      <c r="C30">
        <v>7</v>
      </c>
      <c r="D3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</v>
      </c>
      <c r="E30" t="str">
        <f t="shared" si="0"/>
        <v>{"dy":29,"cd":"EN","cn":7}</v>
      </c>
    </row>
    <row r="31" spans="1:5">
      <c r="A31">
        <v>30</v>
      </c>
      <c r="B31" t="s">
        <v>73</v>
      </c>
      <c r="C31">
        <v>8</v>
      </c>
      <c r="D3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</v>
      </c>
      <c r="E31" t="str">
        <f t="shared" si="0"/>
        <v>{"dy":30,"cd":"GO","cn":8}</v>
      </c>
    </row>
    <row r="32" spans="1:5">
      <c r="A32">
        <v>31</v>
      </c>
      <c r="B32" t="s">
        <v>74</v>
      </c>
      <c r="C32">
        <v>15</v>
      </c>
      <c r="D3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</v>
      </c>
      <c r="E32" t="str">
        <f t="shared" si="0"/>
        <v>{"dy":31,"cd":"EN","cn":15}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E40-1C77-4315-A9CA-11C225286842}">
  <dimension ref="A1:X280"/>
  <sheetViews>
    <sheetView tabSelected="1" workbookViewId="0">
      <pane xSplit="2" ySplit="1" topLeftCell="C118" activePane="bottomRight" state="frozen"/>
      <selection pane="topRight" activeCell="C1" sqref="C1"/>
      <selection pane="bottomLeft" activeCell="A2" sqref="A2"/>
      <selection pane="bottomRight" activeCell="O139" sqref="O139"/>
    </sheetView>
  </sheetViews>
  <sheetFormatPr defaultRowHeight="16.5" outlineLevelCol="1"/>
  <cols>
    <col min="1" max="2" width="9" customWidth="1"/>
    <col min="3" max="3" width="9" customWidth="1" outlineLevel="1"/>
    <col min="4" max="4" width="25" customWidth="1" outlineLevel="1"/>
    <col min="5" max="5" width="9.875" customWidth="1"/>
    <col min="6" max="6" width="16.5" customWidth="1" outlineLevel="1"/>
    <col min="7" max="7" width="10.125" customWidth="1"/>
    <col min="8" max="8" width="12.75" customWidth="1" outlineLevel="1"/>
    <col min="9" max="9" width="9" customWidth="1"/>
    <col min="10" max="10" width="9" customWidth="1" outlineLevel="1"/>
    <col min="11" max="11" width="9" customWidth="1"/>
    <col min="12" max="12" width="11.625" customWidth="1" outlineLevel="1"/>
    <col min="13" max="14" width="9" customWidth="1"/>
    <col min="15" max="17" width="9" customWidth="1" outlineLevel="1"/>
    <col min="19" max="19" width="26" customWidth="1" outlineLevel="1"/>
    <col min="20" max="22" width="9" customWidth="1" outlineLevel="1"/>
    <col min="24" max="24" width="9" customWidth="1" outlineLevel="1"/>
  </cols>
  <sheetData>
    <row r="1" spans="1:24" ht="26.25" customHeight="1">
      <c r="A1" s="3" t="s">
        <v>72</v>
      </c>
      <c r="B1" s="3" t="s">
        <v>79</v>
      </c>
      <c r="C1" s="6" t="s">
        <v>132</v>
      </c>
      <c r="D1" t="s">
        <v>71</v>
      </c>
      <c r="E1" s="3" t="s">
        <v>107</v>
      </c>
      <c r="F1" t="s">
        <v>110</v>
      </c>
      <c r="G1" s="3" t="str">
        <f t="array" ref="G1">IF(SUM(IF(F:F="슬롯타입이상",1,0))&gt;0,"타입확인","vl")</f>
        <v>vl</v>
      </c>
      <c r="H1" t="s">
        <v>127</v>
      </c>
      <c r="I1" s="3" t="str">
        <f t="array" ref="I1">IF(SUM(IF(OR(H:H="밸류불필요",H:H="숫자필요",H:H="캐릭터없음",H:H="장비없음"),1,0))&gt;0,"밸류이상","cn")</f>
        <v>cn</v>
      </c>
      <c r="J1" t="s">
        <v>116</v>
      </c>
      <c r="K1" s="3" t="s">
        <v>80</v>
      </c>
      <c r="L1" t="s">
        <v>95</v>
      </c>
      <c r="M1" s="2" t="s">
        <v>94</v>
      </c>
      <c r="N1" s="2" t="s">
        <v>82</v>
      </c>
      <c r="O1" t="s">
        <v>126</v>
      </c>
      <c r="P1" s="8" t="s">
        <v>130</v>
      </c>
      <c r="Q1" s="8" t="s">
        <v>129</v>
      </c>
      <c r="S1" t="s">
        <v>108</v>
      </c>
      <c r="T1" t="s">
        <v>109</v>
      </c>
      <c r="U1" t="s">
        <v>133</v>
      </c>
      <c r="V1" t="s">
        <v>134</v>
      </c>
      <c r="X1" t="s">
        <v>131</v>
      </c>
    </row>
    <row r="2" spans="1:24">
      <c r="A2">
        <v>1</v>
      </c>
      <c r="B2">
        <v>0</v>
      </c>
      <c r="C2">
        <f t="shared" ref="C2:C65" si="0">IF(B2&lt;=6,0,
IF(B2=7,1,2))</f>
        <v>0</v>
      </c>
      <c r="E2" t="str">
        <f t="shared" ref="E2:E65" ca="1" si="1">IF(ISBLANK(D2),"",
VLOOKUP(D2,OFFSET(INDIRECT("$A:$B"),0,MATCH(D$1&amp;"_Verify",INDIRECT("$1:$1"),0)-1),2,0)
)</f>
        <v/>
      </c>
      <c r="F2" t="str">
        <f>IF(ISBLANK($D2),"",
IF(AND($B2&gt;=VLOOKUP($D2,$S:$V,3,0),$B2&lt;=VLOOKUP($D2,$S:$V,4,0)),"","슬롯타입이상"))</f>
        <v/>
      </c>
      <c r="H2" t="str">
        <f>IF(OR(
  AND(NOT(ISERROR(FIND("상자",D2))),ISBLANK(G2)),
  AND(ISBLANK(D2),ISBLANK(G2)),
  AND(NOT(ISERROR(FIND("안 지정",D2))),ISNUMBER(G2))),"",
IF(AND(NOT(ISERROR(FIND("상자",D2))),NOT(ISBLANK(G2))),"밸류불필요",
IF(AND(NOT(ISERROR(FIND("안 지정",D2))),NOT(ISNUMBER(G2))),"숫자필요",
IF(NOT(ISERROR(FIND("장비",D2))),
  IFERROR(VLOOKUP(G2,[1]EquipTable!$A:$T,MATCH("이름참고",[1]EquipTable!$1:$1,0),0),"장비없음"),
IF(NOT(ISERROR(FIND("캐릭터",D2))),
  IFERROR(VLOOKUP(G2,[2]ActorTable!$A:$G,MATCH("이름참고",[2]ActorTable!$1:$1,0),0),"캐릭터없음"),
"")))))</f>
        <v/>
      </c>
      <c r="P2" t="str">
        <f>Q2</f>
        <v/>
      </c>
      <c r="Q2" t="str">
        <f t="shared" ref="Q2:Q65" si="2">IF(O2&lt;&gt;1,"",
"{"""&amp;A$1&amp;""":"&amp;A2
&amp;","""&amp;B$1&amp;""":"&amp;B2
&amp;IF(LEN(E2)=0,"",","""&amp;E$1&amp;""":"""&amp;E2&amp;"""")
&amp;IF(LEN(G2)=0,"",","""&amp;G$1&amp;""":"""&amp;G2&amp;"""")
&amp;IF(LEN(I2)=0,"",","""&amp;I$1&amp;""":"&amp;I2)
&amp;IF(LEN(K2)=0,"",","""&amp;K$1&amp;""":"""&amp;K2&amp;"""")
&amp;IF(LEN(M2)=0,"",","""&amp;M$1&amp;""":"&amp;M2)
&amp;IF(LEN(N2)=0,"",","""&amp;N$1&amp;""":"&amp;N2)&amp;"}")</f>
        <v/>
      </c>
      <c r="S2" t="s">
        <v>96</v>
      </c>
      <c r="T2" t="s">
        <v>83</v>
      </c>
      <c r="U2">
        <v>0</v>
      </c>
      <c r="V2">
        <v>4</v>
      </c>
      <c r="X2" t="str">
        <f ca="1">"["&amp;
IF(LEFT(P280,1)=",",SUBSTITUTE(P280,",","",1),P280)
&amp;"]"</f>
        <v>[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]</v>
      </c>
    </row>
    <row r="3" spans="1:24">
      <c r="A3">
        <v>1</v>
      </c>
      <c r="B3">
        <v>1</v>
      </c>
      <c r="C3">
        <f t="shared" si="0"/>
        <v>0</v>
      </c>
      <c r="E3" t="str">
        <f t="shared" ca="1" si="1"/>
        <v/>
      </c>
      <c r="F3" t="str">
        <f t="shared" ref="F3:F66" si="3">IF(ISBLANK($D3),"",
IF(AND($B3&gt;=VLOOKUP($D3,$S:$V,3,0),$B3&lt;=VLOOKUP($D3,$S:$V,4,0)),"","슬롯타입이상"))</f>
        <v/>
      </c>
      <c r="H3" t="str">
        <f>IF(OR(
  AND(NOT(ISERROR(FIND("상자",D3))),ISBLANK(G3)),
  AND(ISBLANK(D3),ISBLANK(G3)),
  AND(NOT(ISERROR(FIND("안 지정",D3))),ISNUMBER(G3))),"",
IF(AND(NOT(ISERROR(FIND("상자",D3))),NOT(ISBLANK(G3))),"밸류불필요",
IF(AND(NOT(ISERROR(FIND("안 지정",D3))),NOT(ISNUMBER(G3))),"숫자필요",
IF(NOT(ISERROR(FIND("장비",D3))),
  IFERROR(VLOOKUP(G3,[1]EquipTable!$A:$T,MATCH("이름참고",[1]EquipTable!$1:$1,0),0),"장비없음"),
IF(NOT(ISERROR(FIND("캐릭터",D3))),
  IFERROR(VLOOKUP(G3,[2]ActorTable!$A:$G,MATCH("이름참고",[2]ActorTable!$1:$1,0),0),"캐릭터없음"),
"")))))</f>
        <v/>
      </c>
      <c r="P3" t="str">
        <f t="shared" ref="P3:P66" si="4">P2&amp;IF(LEN(Q3)=0,"",","&amp;Q3)</f>
        <v/>
      </c>
      <c r="Q3" t="str">
        <f t="shared" si="2"/>
        <v/>
      </c>
      <c r="S3" t="s">
        <v>97</v>
      </c>
      <c r="T3" t="s">
        <v>84</v>
      </c>
      <c r="U3">
        <v>0</v>
      </c>
      <c r="V3">
        <v>4</v>
      </c>
    </row>
    <row r="4" spans="1:24">
      <c r="A4">
        <v>1</v>
      </c>
      <c r="B4">
        <v>2</v>
      </c>
      <c r="C4">
        <f t="shared" si="0"/>
        <v>0</v>
      </c>
      <c r="E4" t="str">
        <f t="shared" ca="1" si="1"/>
        <v/>
      </c>
      <c r="F4" t="str">
        <f t="shared" si="3"/>
        <v/>
      </c>
      <c r="H4" t="str">
        <f>IF(OR(
  AND(NOT(ISERROR(FIND("상자",D4))),ISBLANK(G4)),
  AND(ISBLANK(D4),ISBLANK(G4)),
  AND(NOT(ISERROR(FIND("안 지정",D4))),ISNUMBER(G4))),"",
IF(AND(NOT(ISERROR(FIND("상자",D4))),NOT(ISBLANK(G4))),"밸류불필요",
IF(AND(NOT(ISERROR(FIND("안 지정",D4))),NOT(ISNUMBER(G4))),"숫자필요",
IF(NOT(ISERROR(FIND("장비",D4))),
  IFERROR(VLOOKUP(G4,[1]EquipTable!$A:$T,MATCH("이름참고",[1]EquipTable!$1:$1,0),0),"장비없음"),
IF(NOT(ISERROR(FIND("캐릭터",D4))),
  IFERROR(VLOOKUP(G4,[2]ActorTable!$A:$G,MATCH("이름참고",[2]ActorTable!$1:$1,0),0),"캐릭터없음"),
"")))))</f>
        <v/>
      </c>
      <c r="P4" t="str">
        <f t="shared" si="4"/>
        <v/>
      </c>
      <c r="Q4" t="str">
        <f t="shared" si="2"/>
        <v/>
      </c>
      <c r="S4" t="s">
        <v>98</v>
      </c>
      <c r="T4" t="s">
        <v>85</v>
      </c>
      <c r="U4">
        <v>0</v>
      </c>
      <c r="V4">
        <v>4</v>
      </c>
    </row>
    <row r="5" spans="1:24">
      <c r="A5">
        <v>1</v>
      </c>
      <c r="B5">
        <v>3</v>
      </c>
      <c r="C5">
        <f t="shared" si="0"/>
        <v>0</v>
      </c>
      <c r="E5" t="str">
        <f t="shared" ca="1" si="1"/>
        <v/>
      </c>
      <c r="F5" t="str">
        <f t="shared" si="3"/>
        <v/>
      </c>
      <c r="H5" t="str">
        <f>IF(OR(
  AND(NOT(ISERROR(FIND("상자",D5))),ISBLANK(G5)),
  AND(ISBLANK(D5),ISBLANK(G5)),
  AND(NOT(ISERROR(FIND("안 지정",D5))),ISNUMBER(G5))),"",
IF(AND(NOT(ISERROR(FIND("상자",D5))),NOT(ISBLANK(G5))),"밸류불필요",
IF(AND(NOT(ISERROR(FIND("안 지정",D5))),NOT(ISNUMBER(G5))),"숫자필요",
IF(NOT(ISERROR(FIND("장비",D5))),
  IFERROR(VLOOKUP(G5,[1]EquipTable!$A:$T,MATCH("이름참고",[1]EquipTable!$1:$1,0),0),"장비없음"),
IF(NOT(ISERROR(FIND("캐릭터",D5))),
  IFERROR(VLOOKUP(G5,[2]ActorTable!$A:$G,MATCH("이름참고",[2]ActorTable!$1:$1,0),0),"캐릭터없음"),
"")))))</f>
        <v/>
      </c>
      <c r="P5" t="str">
        <f t="shared" si="4"/>
        <v/>
      </c>
      <c r="Q5" t="str">
        <f t="shared" si="2"/>
        <v/>
      </c>
      <c r="S5" t="s">
        <v>99</v>
      </c>
      <c r="T5" t="s">
        <v>86</v>
      </c>
      <c r="U5">
        <v>5</v>
      </c>
      <c r="V5">
        <v>8</v>
      </c>
    </row>
    <row r="6" spans="1:24">
      <c r="A6">
        <v>1</v>
      </c>
      <c r="B6">
        <v>4</v>
      </c>
      <c r="C6">
        <f t="shared" si="0"/>
        <v>0</v>
      </c>
      <c r="E6" t="str">
        <f t="shared" ca="1" si="1"/>
        <v/>
      </c>
      <c r="F6" t="str">
        <f t="shared" si="3"/>
        <v/>
      </c>
      <c r="H6" t="str">
        <f>IF(OR(
  AND(NOT(ISERROR(FIND("상자",D6))),ISBLANK(G6)),
  AND(ISBLANK(D6),ISBLANK(G6)),
  AND(NOT(ISERROR(FIND("안 지정",D6))),ISNUMBER(G6))),"",
IF(AND(NOT(ISERROR(FIND("상자",D6))),NOT(ISBLANK(G6))),"밸류불필요",
IF(AND(NOT(ISERROR(FIND("안 지정",D6))),NOT(ISNUMBER(G6))),"숫자필요",
IF(NOT(ISERROR(FIND("장비",D6))),
  IFERROR(VLOOKUP(G6,[1]EquipTable!$A:$T,MATCH("이름참고",[1]EquipTable!$1:$1,0),0),"장비없음"),
IF(NOT(ISERROR(FIND("캐릭터",D6))),
  IFERROR(VLOOKUP(G6,[2]ActorTable!$A:$G,MATCH("이름참고",[2]ActorTable!$1:$1,0),0),"캐릭터없음"),
"")))))</f>
        <v/>
      </c>
      <c r="P6" t="str">
        <f t="shared" si="4"/>
        <v/>
      </c>
      <c r="Q6" t="str">
        <f t="shared" si="2"/>
        <v/>
      </c>
      <c r="S6" t="s">
        <v>100</v>
      </c>
      <c r="T6" t="s">
        <v>88</v>
      </c>
      <c r="U6">
        <v>5</v>
      </c>
      <c r="V6">
        <v>8</v>
      </c>
    </row>
    <row r="7" spans="1:24">
      <c r="A7">
        <v>1</v>
      </c>
      <c r="B7">
        <v>5</v>
      </c>
      <c r="C7">
        <f t="shared" si="0"/>
        <v>0</v>
      </c>
      <c r="E7" t="str">
        <f t="shared" ca="1" si="1"/>
        <v/>
      </c>
      <c r="F7" t="str">
        <f t="shared" si="3"/>
        <v/>
      </c>
      <c r="H7" t="str">
        <f>IF(OR(
  AND(NOT(ISERROR(FIND("상자",D7))),ISBLANK(G7)),
  AND(ISBLANK(D7),ISBLANK(G7)),
  AND(NOT(ISERROR(FIND("안 지정",D7))),ISNUMBER(G7))),"",
IF(AND(NOT(ISERROR(FIND("상자",D7))),NOT(ISBLANK(G7))),"밸류불필요",
IF(AND(NOT(ISERROR(FIND("안 지정",D7))),NOT(ISNUMBER(G7))),"숫자필요",
IF(NOT(ISERROR(FIND("장비",D7))),
  IFERROR(VLOOKUP(G7,[1]EquipTable!$A:$T,MATCH("이름참고",[1]EquipTable!$1:$1,0),0),"장비없음"),
IF(NOT(ISERROR(FIND("캐릭터",D7))),
  IFERROR(VLOOKUP(G7,[2]ActorTable!$A:$G,MATCH("이름참고",[2]ActorTable!$1:$1,0),0),"캐릭터없음"),
"")))))</f>
        <v/>
      </c>
      <c r="P7" t="str">
        <f t="shared" si="4"/>
        <v/>
      </c>
      <c r="Q7" t="str">
        <f t="shared" si="2"/>
        <v/>
      </c>
      <c r="S7" t="s">
        <v>101</v>
      </c>
      <c r="T7" t="s">
        <v>91</v>
      </c>
      <c r="U7">
        <v>5</v>
      </c>
      <c r="V7">
        <v>8</v>
      </c>
    </row>
    <row r="8" spans="1:24">
      <c r="A8">
        <v>1</v>
      </c>
      <c r="B8">
        <v>6</v>
      </c>
      <c r="C8">
        <f t="shared" si="0"/>
        <v>0</v>
      </c>
      <c r="E8" t="str">
        <f t="shared" ca="1" si="1"/>
        <v/>
      </c>
      <c r="F8" t="str">
        <f t="shared" si="3"/>
        <v/>
      </c>
      <c r="H8" t="str">
        <f>IF(OR(
  AND(NOT(ISERROR(FIND("상자",D8))),ISBLANK(G8)),
  AND(ISBLANK(D8),ISBLANK(G8)),
  AND(NOT(ISERROR(FIND("안 지정",D8))),ISNUMBER(G8))),"",
IF(AND(NOT(ISERROR(FIND("상자",D8))),NOT(ISBLANK(G8))),"밸류불필요",
IF(AND(NOT(ISERROR(FIND("안 지정",D8))),NOT(ISNUMBER(G8))),"숫자필요",
IF(NOT(ISERROR(FIND("장비",D8))),
  IFERROR(VLOOKUP(G8,[1]EquipTable!$A:$T,MATCH("이름참고",[1]EquipTable!$1:$1,0),0),"장비없음"),
IF(NOT(ISERROR(FIND("캐릭터",D8))),
  IFERROR(VLOOKUP(G8,[2]ActorTable!$A:$G,MATCH("이름참고",[2]ActorTable!$1:$1,0),0),"캐릭터없음"),
"")))))</f>
        <v/>
      </c>
      <c r="P8" t="str">
        <f t="shared" si="4"/>
        <v/>
      </c>
      <c r="Q8" t="str">
        <f t="shared" si="2"/>
        <v/>
      </c>
      <c r="S8" t="s">
        <v>102</v>
      </c>
      <c r="T8" t="s">
        <v>92</v>
      </c>
      <c r="U8">
        <v>5</v>
      </c>
      <c r="V8">
        <v>8</v>
      </c>
    </row>
    <row r="9" spans="1:24">
      <c r="A9">
        <v>2</v>
      </c>
      <c r="B9">
        <v>0</v>
      </c>
      <c r="C9">
        <f t="shared" si="0"/>
        <v>0</v>
      </c>
      <c r="E9" t="str">
        <f t="shared" ca="1" si="1"/>
        <v/>
      </c>
      <c r="F9" t="str">
        <f t="shared" si="3"/>
        <v/>
      </c>
      <c r="H9" t="str">
        <f>IF(OR(
  AND(NOT(ISERROR(FIND("상자",D9))),ISBLANK(G9)),
  AND(ISBLANK(D9),ISBLANK(G9)),
  AND(NOT(ISERROR(FIND("안 지정",D9))),ISNUMBER(G9))),"",
IF(AND(NOT(ISERROR(FIND("상자",D9))),NOT(ISBLANK(G9))),"밸류불필요",
IF(AND(NOT(ISERROR(FIND("안 지정",D9))),NOT(ISNUMBER(G9))),"숫자필요",
IF(NOT(ISERROR(FIND("장비",D9))),
  IFERROR(VLOOKUP(G9,[1]EquipTable!$A:$T,MATCH("이름참고",[1]EquipTable!$1:$1,0),0),"장비없음"),
IF(NOT(ISERROR(FIND("캐릭터",D9))),
  IFERROR(VLOOKUP(G9,[2]ActorTable!$A:$G,MATCH("이름참고",[2]ActorTable!$1:$1,0),0),"캐릭터없음"),
"")))))</f>
        <v/>
      </c>
      <c r="P9" t="str">
        <f t="shared" si="4"/>
        <v/>
      </c>
      <c r="Q9" t="str">
        <f t="shared" si="2"/>
        <v/>
      </c>
      <c r="S9" t="s">
        <v>103</v>
      </c>
      <c r="T9" t="s">
        <v>93</v>
      </c>
      <c r="U9">
        <v>5</v>
      </c>
      <c r="V9">
        <v>8</v>
      </c>
    </row>
    <row r="10" spans="1:24">
      <c r="A10">
        <v>2</v>
      </c>
      <c r="B10">
        <v>1</v>
      </c>
      <c r="C10">
        <f t="shared" si="0"/>
        <v>0</v>
      </c>
      <c r="E10" t="str">
        <f t="shared" ca="1" si="1"/>
        <v/>
      </c>
      <c r="F10" t="str">
        <f t="shared" si="3"/>
        <v/>
      </c>
      <c r="H10" t="str">
        <f>IF(OR(
  AND(NOT(ISERROR(FIND("상자",D10))),ISBLANK(G10)),
  AND(ISBLANK(D10),ISBLANK(G10)),
  AND(NOT(ISERROR(FIND("안 지정",D10))),ISNUMBER(G10))),"",
IF(AND(NOT(ISERROR(FIND("상자",D10))),NOT(ISBLANK(G10))),"밸류불필요",
IF(AND(NOT(ISERROR(FIND("안 지정",D10))),NOT(ISNUMBER(G10))),"숫자필요",
IF(NOT(ISERROR(FIND("장비",D10))),
  IFERROR(VLOOKUP(G10,[1]EquipTable!$A:$T,MATCH("이름참고",[1]EquipTable!$1:$1,0),0),"장비없음"),
IF(NOT(ISERROR(FIND("캐릭터",D10))),
  IFERROR(VLOOKUP(G10,[2]ActorTable!$A:$G,MATCH("이름참고",[2]ActorTable!$1:$1,0),0),"캐릭터없음"),
"")))))</f>
        <v/>
      </c>
      <c r="P10" t="str">
        <f t="shared" si="4"/>
        <v/>
      </c>
      <c r="Q10" t="str">
        <f t="shared" si="2"/>
        <v/>
      </c>
      <c r="S10" t="s">
        <v>104</v>
      </c>
      <c r="T10" t="s">
        <v>87</v>
      </c>
      <c r="U10">
        <v>5</v>
      </c>
      <c r="V10">
        <v>8</v>
      </c>
    </row>
    <row r="11" spans="1:24">
      <c r="A11">
        <v>2</v>
      </c>
      <c r="B11">
        <v>2</v>
      </c>
      <c r="C11">
        <f t="shared" si="0"/>
        <v>0</v>
      </c>
      <c r="E11" t="str">
        <f t="shared" ca="1" si="1"/>
        <v/>
      </c>
      <c r="F11" t="str">
        <f t="shared" si="3"/>
        <v/>
      </c>
      <c r="H11" t="str">
        <f>IF(OR(
  AND(NOT(ISERROR(FIND("상자",D11))),ISBLANK(G11)),
  AND(ISBLANK(D11),ISBLANK(G11)),
  AND(NOT(ISERROR(FIND("안 지정",D11))),ISNUMBER(G11))),"",
IF(AND(NOT(ISERROR(FIND("상자",D11))),NOT(ISBLANK(G11))),"밸류불필요",
IF(AND(NOT(ISERROR(FIND("안 지정",D11))),NOT(ISNUMBER(G11))),"숫자필요",
IF(NOT(ISERROR(FIND("장비",D11))),
  IFERROR(VLOOKUP(G11,[1]EquipTable!$A:$T,MATCH("이름참고",[1]EquipTable!$1:$1,0),0),"장비없음"),
IF(NOT(ISERROR(FIND("캐릭터",D11))),
  IFERROR(VLOOKUP(G11,[2]ActorTable!$A:$G,MATCH("이름참고",[2]ActorTable!$1:$1,0),0),"캐릭터없음"),
"")))))</f>
        <v/>
      </c>
      <c r="P11" t="str">
        <f t="shared" si="4"/>
        <v/>
      </c>
      <c r="Q11" t="str">
        <f t="shared" si="2"/>
        <v/>
      </c>
      <c r="S11" t="s">
        <v>106</v>
      </c>
      <c r="T11" t="s">
        <v>89</v>
      </c>
      <c r="U11">
        <v>0</v>
      </c>
      <c r="V11">
        <v>8</v>
      </c>
    </row>
    <row r="12" spans="1:24">
      <c r="A12">
        <v>2</v>
      </c>
      <c r="B12">
        <v>3</v>
      </c>
      <c r="C12">
        <f t="shared" si="0"/>
        <v>0</v>
      </c>
      <c r="E12" t="str">
        <f t="shared" ca="1" si="1"/>
        <v/>
      </c>
      <c r="F12" t="str">
        <f t="shared" si="3"/>
        <v/>
      </c>
      <c r="H12" t="str">
        <f>IF(OR(
  AND(NOT(ISERROR(FIND("상자",D12))),ISBLANK(G12)),
  AND(ISBLANK(D12),ISBLANK(G12)),
  AND(NOT(ISERROR(FIND("안 지정",D12))),ISNUMBER(G12))),"",
IF(AND(NOT(ISERROR(FIND("상자",D12))),NOT(ISBLANK(G12))),"밸류불필요",
IF(AND(NOT(ISERROR(FIND("안 지정",D12))),NOT(ISNUMBER(G12))),"숫자필요",
IF(NOT(ISERROR(FIND("장비",D12))),
  IFERROR(VLOOKUP(G12,[1]EquipTable!$A:$T,MATCH("이름참고",[1]EquipTable!$1:$1,0),0),"장비없음"),
IF(NOT(ISERROR(FIND("캐릭터",D12))),
  IFERROR(VLOOKUP(G12,[2]ActorTable!$A:$G,MATCH("이름참고",[2]ActorTable!$1:$1,0),0),"캐릭터없음"),
"")))))</f>
        <v/>
      </c>
      <c r="P12" t="str">
        <f t="shared" si="4"/>
        <v/>
      </c>
      <c r="Q12" t="str">
        <f t="shared" si="2"/>
        <v/>
      </c>
      <c r="S12" t="s">
        <v>105</v>
      </c>
      <c r="T12" t="s">
        <v>90</v>
      </c>
      <c r="U12">
        <v>0</v>
      </c>
      <c r="V12">
        <v>8</v>
      </c>
    </row>
    <row r="13" spans="1:24">
      <c r="A13">
        <v>2</v>
      </c>
      <c r="B13">
        <v>4</v>
      </c>
      <c r="C13">
        <f t="shared" si="0"/>
        <v>0</v>
      </c>
      <c r="E13" t="str">
        <f t="shared" ca="1" si="1"/>
        <v/>
      </c>
      <c r="F13" t="str">
        <f t="shared" si="3"/>
        <v/>
      </c>
      <c r="H13" t="str">
        <f>IF(OR(
  AND(NOT(ISERROR(FIND("상자",D13))),ISBLANK(G13)),
  AND(ISBLANK(D13),ISBLANK(G13)),
  AND(NOT(ISERROR(FIND("안 지정",D13))),ISNUMBER(G13))),"",
IF(AND(NOT(ISERROR(FIND("상자",D13))),NOT(ISBLANK(G13))),"밸류불필요",
IF(AND(NOT(ISERROR(FIND("안 지정",D13))),NOT(ISNUMBER(G13))),"숫자필요",
IF(NOT(ISERROR(FIND("장비",D13))),
  IFERROR(VLOOKUP(G13,[1]EquipTable!$A:$T,MATCH("이름참고",[1]EquipTable!$1:$1,0),0),"장비없음"),
IF(NOT(ISERROR(FIND("캐릭터",D13))),
  IFERROR(VLOOKUP(G13,[2]ActorTable!$A:$G,MATCH("이름참고",[2]ActorTable!$1:$1,0),0),"캐릭터없음"),
"")))))</f>
        <v/>
      </c>
      <c r="P13" t="str">
        <f t="shared" si="4"/>
        <v/>
      </c>
      <c r="Q13" t="str">
        <f t="shared" si="2"/>
        <v/>
      </c>
    </row>
    <row r="14" spans="1:24">
      <c r="A14">
        <v>2</v>
      </c>
      <c r="B14">
        <v>5</v>
      </c>
      <c r="C14">
        <f t="shared" si="0"/>
        <v>0</v>
      </c>
      <c r="E14" t="str">
        <f t="shared" ca="1" si="1"/>
        <v/>
      </c>
      <c r="F14" t="str">
        <f t="shared" si="3"/>
        <v/>
      </c>
      <c r="H14" t="str">
        <f>IF(OR(
  AND(NOT(ISERROR(FIND("상자",D14))),ISBLANK(G14)),
  AND(ISBLANK(D14),ISBLANK(G14)),
  AND(NOT(ISERROR(FIND("안 지정",D14))),ISNUMBER(G14))),"",
IF(AND(NOT(ISERROR(FIND("상자",D14))),NOT(ISBLANK(G14))),"밸류불필요",
IF(AND(NOT(ISERROR(FIND("안 지정",D14))),NOT(ISNUMBER(G14))),"숫자필요",
IF(NOT(ISERROR(FIND("장비",D14))),
  IFERROR(VLOOKUP(G14,[1]EquipTable!$A:$T,MATCH("이름참고",[1]EquipTable!$1:$1,0),0),"장비없음"),
IF(NOT(ISERROR(FIND("캐릭터",D14))),
  IFERROR(VLOOKUP(G14,[2]ActorTable!$A:$G,MATCH("이름참고",[2]ActorTable!$1:$1,0),0),"캐릭터없음"),
"")))))</f>
        <v/>
      </c>
      <c r="P14" t="str">
        <f t="shared" si="4"/>
        <v/>
      </c>
      <c r="Q14" t="str">
        <f t="shared" si="2"/>
        <v/>
      </c>
    </row>
    <row r="15" spans="1:24">
      <c r="A15">
        <v>2</v>
      </c>
      <c r="B15">
        <v>6</v>
      </c>
      <c r="C15">
        <f t="shared" si="0"/>
        <v>0</v>
      </c>
      <c r="E15" t="str">
        <f t="shared" ca="1" si="1"/>
        <v/>
      </c>
      <c r="F15" t="str">
        <f t="shared" si="3"/>
        <v/>
      </c>
      <c r="H15" t="str">
        <f>IF(OR(
  AND(NOT(ISERROR(FIND("상자",D15))),ISBLANK(G15)),
  AND(ISBLANK(D15),ISBLANK(G15)),
  AND(NOT(ISERROR(FIND("안 지정",D15))),ISNUMBER(G15))),"",
IF(AND(NOT(ISERROR(FIND("상자",D15))),NOT(ISBLANK(G15))),"밸류불필요",
IF(AND(NOT(ISERROR(FIND("안 지정",D15))),NOT(ISNUMBER(G15))),"숫자필요",
IF(NOT(ISERROR(FIND("장비",D15))),
  IFERROR(VLOOKUP(G15,[1]EquipTable!$A:$T,MATCH("이름참고",[1]EquipTable!$1:$1,0),0),"장비없음"),
IF(NOT(ISERROR(FIND("캐릭터",D15))),
  IFERROR(VLOOKUP(G15,[2]ActorTable!$A:$G,MATCH("이름참고",[2]ActorTable!$1:$1,0),0),"캐릭터없음"),
"")))))</f>
        <v/>
      </c>
      <c r="P15" t="str">
        <f t="shared" si="4"/>
        <v/>
      </c>
      <c r="Q15" t="str">
        <f t="shared" si="2"/>
        <v/>
      </c>
    </row>
    <row r="16" spans="1:24">
      <c r="A16">
        <v>3</v>
      </c>
      <c r="B16">
        <v>0</v>
      </c>
      <c r="C16">
        <f t="shared" si="0"/>
        <v>0</v>
      </c>
      <c r="E16" t="str">
        <f t="shared" ca="1" si="1"/>
        <v/>
      </c>
      <c r="F16" t="str">
        <f t="shared" si="3"/>
        <v/>
      </c>
      <c r="H16" t="str">
        <f>IF(OR(
  AND(NOT(ISERROR(FIND("상자",D16))),ISBLANK(G16)),
  AND(ISBLANK(D16),ISBLANK(G16)),
  AND(NOT(ISERROR(FIND("안 지정",D16))),ISNUMBER(G16))),"",
IF(AND(NOT(ISERROR(FIND("상자",D16))),NOT(ISBLANK(G16))),"밸류불필요",
IF(AND(NOT(ISERROR(FIND("안 지정",D16))),NOT(ISNUMBER(G16))),"숫자필요",
IF(NOT(ISERROR(FIND("장비",D16))),
  IFERROR(VLOOKUP(G16,[1]EquipTable!$A:$T,MATCH("이름참고",[1]EquipTable!$1:$1,0),0),"장비없음"),
IF(NOT(ISERROR(FIND("캐릭터",D16))),
  IFERROR(VLOOKUP(G16,[2]ActorTable!$A:$G,MATCH("이름참고",[2]ActorTable!$1:$1,0),0),"캐릭터없음"),
"")))))</f>
        <v/>
      </c>
      <c r="P16" t="str">
        <f t="shared" si="4"/>
        <v/>
      </c>
      <c r="Q16" t="str">
        <f t="shared" si="2"/>
        <v/>
      </c>
    </row>
    <row r="17" spans="1:17">
      <c r="A17">
        <v>3</v>
      </c>
      <c r="B17">
        <v>1</v>
      </c>
      <c r="C17">
        <f t="shared" si="0"/>
        <v>0</v>
      </c>
      <c r="E17" t="str">
        <f t="shared" ca="1" si="1"/>
        <v/>
      </c>
      <c r="F17" t="str">
        <f t="shared" si="3"/>
        <v/>
      </c>
      <c r="H17" t="str">
        <f>IF(OR(
  AND(NOT(ISERROR(FIND("상자",D17))),ISBLANK(G17)),
  AND(ISBLANK(D17),ISBLANK(G17)),
  AND(NOT(ISERROR(FIND("안 지정",D17))),ISNUMBER(G17))),"",
IF(AND(NOT(ISERROR(FIND("상자",D17))),NOT(ISBLANK(G17))),"밸류불필요",
IF(AND(NOT(ISERROR(FIND("안 지정",D17))),NOT(ISNUMBER(G17))),"숫자필요",
IF(NOT(ISERROR(FIND("장비",D17))),
  IFERROR(VLOOKUP(G17,[1]EquipTable!$A:$T,MATCH("이름참고",[1]EquipTable!$1:$1,0),0),"장비없음"),
IF(NOT(ISERROR(FIND("캐릭터",D17))),
  IFERROR(VLOOKUP(G17,[2]ActorTable!$A:$G,MATCH("이름참고",[2]ActorTable!$1:$1,0),0),"캐릭터없음"),
"")))))</f>
        <v/>
      </c>
      <c r="P17" t="str">
        <f t="shared" si="4"/>
        <v/>
      </c>
      <c r="Q17" t="str">
        <f t="shared" si="2"/>
        <v/>
      </c>
    </row>
    <row r="18" spans="1:17">
      <c r="A18">
        <v>3</v>
      </c>
      <c r="B18">
        <v>2</v>
      </c>
      <c r="C18">
        <f t="shared" si="0"/>
        <v>0</v>
      </c>
      <c r="E18" t="str">
        <f t="shared" ca="1" si="1"/>
        <v/>
      </c>
      <c r="F18" t="str">
        <f t="shared" si="3"/>
        <v/>
      </c>
      <c r="H18" t="str">
        <f>IF(OR(
  AND(NOT(ISERROR(FIND("상자",D18))),ISBLANK(G18)),
  AND(ISBLANK(D18),ISBLANK(G18)),
  AND(NOT(ISERROR(FIND("안 지정",D18))),ISNUMBER(G18))),"",
IF(AND(NOT(ISERROR(FIND("상자",D18))),NOT(ISBLANK(G18))),"밸류불필요",
IF(AND(NOT(ISERROR(FIND("안 지정",D18))),NOT(ISNUMBER(G18))),"숫자필요",
IF(NOT(ISERROR(FIND("장비",D18))),
  IFERROR(VLOOKUP(G18,[1]EquipTable!$A:$T,MATCH("이름참고",[1]EquipTable!$1:$1,0),0),"장비없음"),
IF(NOT(ISERROR(FIND("캐릭터",D18))),
  IFERROR(VLOOKUP(G18,[2]ActorTable!$A:$G,MATCH("이름참고",[2]ActorTable!$1:$1,0),0),"캐릭터없음"),
"")))))</f>
        <v/>
      </c>
      <c r="P18" t="str">
        <f t="shared" si="4"/>
        <v/>
      </c>
      <c r="Q18" t="str">
        <f t="shared" si="2"/>
        <v/>
      </c>
    </row>
    <row r="19" spans="1:17">
      <c r="A19">
        <v>3</v>
      </c>
      <c r="B19">
        <v>3</v>
      </c>
      <c r="C19">
        <f t="shared" si="0"/>
        <v>0</v>
      </c>
      <c r="E19" t="str">
        <f t="shared" ca="1" si="1"/>
        <v/>
      </c>
      <c r="F19" t="str">
        <f t="shared" si="3"/>
        <v/>
      </c>
      <c r="H19" t="str">
        <f>IF(OR(
  AND(NOT(ISERROR(FIND("상자",D19))),ISBLANK(G19)),
  AND(ISBLANK(D19),ISBLANK(G19)),
  AND(NOT(ISERROR(FIND("안 지정",D19))),ISNUMBER(G19))),"",
IF(AND(NOT(ISERROR(FIND("상자",D19))),NOT(ISBLANK(G19))),"밸류불필요",
IF(AND(NOT(ISERROR(FIND("안 지정",D19))),NOT(ISNUMBER(G19))),"숫자필요",
IF(NOT(ISERROR(FIND("장비",D19))),
  IFERROR(VLOOKUP(G19,[1]EquipTable!$A:$T,MATCH("이름참고",[1]EquipTable!$1:$1,0),0),"장비없음"),
IF(NOT(ISERROR(FIND("캐릭터",D19))),
  IFERROR(VLOOKUP(G19,[2]ActorTable!$A:$G,MATCH("이름참고",[2]ActorTable!$1:$1,0),0),"캐릭터없음"),
"")))))</f>
        <v/>
      </c>
      <c r="P19" t="str">
        <f t="shared" si="4"/>
        <v/>
      </c>
      <c r="Q19" t="str">
        <f t="shared" si="2"/>
        <v/>
      </c>
    </row>
    <row r="20" spans="1:17">
      <c r="A20">
        <v>3</v>
      </c>
      <c r="B20">
        <v>4</v>
      </c>
      <c r="C20">
        <f t="shared" si="0"/>
        <v>0</v>
      </c>
      <c r="E20" t="str">
        <f t="shared" ca="1" si="1"/>
        <v/>
      </c>
      <c r="F20" t="str">
        <f t="shared" si="3"/>
        <v/>
      </c>
      <c r="H20" t="str">
        <f>IF(OR(
  AND(NOT(ISERROR(FIND("상자",D20))),ISBLANK(G20)),
  AND(ISBLANK(D20),ISBLANK(G20)),
  AND(NOT(ISERROR(FIND("안 지정",D20))),ISNUMBER(G20))),"",
IF(AND(NOT(ISERROR(FIND("상자",D20))),NOT(ISBLANK(G20))),"밸류불필요",
IF(AND(NOT(ISERROR(FIND("안 지정",D20))),NOT(ISNUMBER(G20))),"숫자필요",
IF(NOT(ISERROR(FIND("장비",D20))),
  IFERROR(VLOOKUP(G20,[1]EquipTable!$A:$T,MATCH("이름참고",[1]EquipTable!$1:$1,0),0),"장비없음"),
IF(NOT(ISERROR(FIND("캐릭터",D20))),
  IFERROR(VLOOKUP(G20,[2]ActorTable!$A:$G,MATCH("이름참고",[2]ActorTable!$1:$1,0),0),"캐릭터없음"),
"")))))</f>
        <v/>
      </c>
      <c r="P20" t="str">
        <f t="shared" si="4"/>
        <v/>
      </c>
      <c r="Q20" t="str">
        <f t="shared" si="2"/>
        <v/>
      </c>
    </row>
    <row r="21" spans="1:17">
      <c r="A21">
        <v>3</v>
      </c>
      <c r="B21">
        <v>5</v>
      </c>
      <c r="C21">
        <f t="shared" si="0"/>
        <v>0</v>
      </c>
      <c r="E21" t="str">
        <f t="shared" ca="1" si="1"/>
        <v/>
      </c>
      <c r="F21" t="str">
        <f t="shared" si="3"/>
        <v/>
      </c>
      <c r="H21" t="str">
        <f>IF(OR(
  AND(NOT(ISERROR(FIND("상자",D21))),ISBLANK(G21)),
  AND(ISBLANK(D21),ISBLANK(G21)),
  AND(NOT(ISERROR(FIND("안 지정",D21))),ISNUMBER(G21))),"",
IF(AND(NOT(ISERROR(FIND("상자",D21))),NOT(ISBLANK(G21))),"밸류불필요",
IF(AND(NOT(ISERROR(FIND("안 지정",D21))),NOT(ISNUMBER(G21))),"숫자필요",
IF(NOT(ISERROR(FIND("장비",D21))),
  IFERROR(VLOOKUP(G21,[1]EquipTable!$A:$T,MATCH("이름참고",[1]EquipTable!$1:$1,0),0),"장비없음"),
IF(NOT(ISERROR(FIND("캐릭터",D21))),
  IFERROR(VLOOKUP(G21,[2]ActorTable!$A:$G,MATCH("이름참고",[2]ActorTable!$1:$1,0),0),"캐릭터없음"),
"")))))</f>
        <v/>
      </c>
      <c r="P21" t="str">
        <f t="shared" si="4"/>
        <v/>
      </c>
      <c r="Q21" t="str">
        <f t="shared" si="2"/>
        <v/>
      </c>
    </row>
    <row r="22" spans="1:17">
      <c r="A22">
        <v>3</v>
      </c>
      <c r="B22">
        <v>6</v>
      </c>
      <c r="C22">
        <f t="shared" si="0"/>
        <v>0</v>
      </c>
      <c r="E22" t="str">
        <f t="shared" ca="1" si="1"/>
        <v/>
      </c>
      <c r="F22" t="str">
        <f t="shared" si="3"/>
        <v/>
      </c>
      <c r="H22" t="str">
        <f>IF(OR(
  AND(NOT(ISERROR(FIND("상자",D22))),ISBLANK(G22)),
  AND(ISBLANK(D22),ISBLANK(G22)),
  AND(NOT(ISERROR(FIND("안 지정",D22))),ISNUMBER(G22))),"",
IF(AND(NOT(ISERROR(FIND("상자",D22))),NOT(ISBLANK(G22))),"밸류불필요",
IF(AND(NOT(ISERROR(FIND("안 지정",D22))),NOT(ISNUMBER(G22))),"숫자필요",
IF(NOT(ISERROR(FIND("장비",D22))),
  IFERROR(VLOOKUP(G22,[1]EquipTable!$A:$T,MATCH("이름참고",[1]EquipTable!$1:$1,0),0),"장비없음"),
IF(NOT(ISERROR(FIND("캐릭터",D22))),
  IFERROR(VLOOKUP(G22,[2]ActorTable!$A:$G,MATCH("이름참고",[2]ActorTable!$1:$1,0),0),"캐릭터없음"),
"")))))</f>
        <v/>
      </c>
      <c r="P22" t="str">
        <f t="shared" si="4"/>
        <v/>
      </c>
      <c r="Q22" t="str">
        <f t="shared" si="2"/>
        <v/>
      </c>
    </row>
    <row r="23" spans="1:17">
      <c r="A23">
        <v>4</v>
      </c>
      <c r="B23">
        <v>0</v>
      </c>
      <c r="C23">
        <f t="shared" si="0"/>
        <v>0</v>
      </c>
      <c r="E23" t="str">
        <f t="shared" ca="1" si="1"/>
        <v/>
      </c>
      <c r="F23" t="str">
        <f t="shared" si="3"/>
        <v/>
      </c>
      <c r="H23" t="str">
        <f>IF(OR(
  AND(NOT(ISERROR(FIND("상자",D23))),ISBLANK(G23)),
  AND(ISBLANK(D23),ISBLANK(G23)),
  AND(NOT(ISERROR(FIND("안 지정",D23))),ISNUMBER(G23))),"",
IF(AND(NOT(ISERROR(FIND("상자",D23))),NOT(ISBLANK(G23))),"밸류불필요",
IF(AND(NOT(ISERROR(FIND("안 지정",D23))),NOT(ISNUMBER(G23))),"숫자필요",
IF(NOT(ISERROR(FIND("장비",D23))),
  IFERROR(VLOOKUP(G23,[1]EquipTable!$A:$T,MATCH("이름참고",[1]EquipTable!$1:$1,0),0),"장비없음"),
IF(NOT(ISERROR(FIND("캐릭터",D23))),
  IFERROR(VLOOKUP(G23,[2]ActorTable!$A:$G,MATCH("이름참고",[2]ActorTable!$1:$1,0),0),"캐릭터없음"),
"")))))</f>
        <v/>
      </c>
      <c r="P23" t="str">
        <f t="shared" si="4"/>
        <v/>
      </c>
      <c r="Q23" t="str">
        <f t="shared" si="2"/>
        <v/>
      </c>
    </row>
    <row r="24" spans="1:17">
      <c r="A24">
        <v>4</v>
      </c>
      <c r="B24">
        <v>1</v>
      </c>
      <c r="C24">
        <f t="shared" si="0"/>
        <v>0</v>
      </c>
      <c r="E24" t="str">
        <f t="shared" ca="1" si="1"/>
        <v/>
      </c>
      <c r="F24" t="str">
        <f t="shared" si="3"/>
        <v/>
      </c>
      <c r="H24" t="str">
        <f>IF(OR(
  AND(NOT(ISERROR(FIND("상자",D24))),ISBLANK(G24)),
  AND(ISBLANK(D24),ISBLANK(G24)),
  AND(NOT(ISERROR(FIND("안 지정",D24))),ISNUMBER(G24))),"",
IF(AND(NOT(ISERROR(FIND("상자",D24))),NOT(ISBLANK(G24))),"밸류불필요",
IF(AND(NOT(ISERROR(FIND("안 지정",D24))),NOT(ISNUMBER(G24))),"숫자필요",
IF(NOT(ISERROR(FIND("장비",D24))),
  IFERROR(VLOOKUP(G24,[1]EquipTable!$A:$T,MATCH("이름참고",[1]EquipTable!$1:$1,0),0),"장비없음"),
IF(NOT(ISERROR(FIND("캐릭터",D24))),
  IFERROR(VLOOKUP(G24,[2]ActorTable!$A:$G,MATCH("이름참고",[2]ActorTable!$1:$1,0),0),"캐릭터없음"),
"")))))</f>
        <v/>
      </c>
      <c r="P24" t="str">
        <f t="shared" si="4"/>
        <v/>
      </c>
      <c r="Q24" t="str">
        <f t="shared" si="2"/>
        <v/>
      </c>
    </row>
    <row r="25" spans="1:17">
      <c r="A25">
        <v>4</v>
      </c>
      <c r="B25">
        <v>2</v>
      </c>
      <c r="C25">
        <f t="shared" si="0"/>
        <v>0</v>
      </c>
      <c r="E25" t="str">
        <f t="shared" ca="1" si="1"/>
        <v/>
      </c>
      <c r="F25" t="str">
        <f t="shared" si="3"/>
        <v/>
      </c>
      <c r="H25" t="str">
        <f>IF(OR(
  AND(NOT(ISERROR(FIND("상자",D25))),ISBLANK(G25)),
  AND(ISBLANK(D25),ISBLANK(G25)),
  AND(NOT(ISERROR(FIND("안 지정",D25))),ISNUMBER(G25))),"",
IF(AND(NOT(ISERROR(FIND("상자",D25))),NOT(ISBLANK(G25))),"밸류불필요",
IF(AND(NOT(ISERROR(FIND("안 지정",D25))),NOT(ISNUMBER(G25))),"숫자필요",
IF(NOT(ISERROR(FIND("장비",D25))),
  IFERROR(VLOOKUP(G25,[1]EquipTable!$A:$T,MATCH("이름참고",[1]EquipTable!$1:$1,0),0),"장비없음"),
IF(NOT(ISERROR(FIND("캐릭터",D25))),
  IFERROR(VLOOKUP(G25,[2]ActorTable!$A:$G,MATCH("이름참고",[2]ActorTable!$1:$1,0),0),"캐릭터없음"),
"")))))</f>
        <v/>
      </c>
      <c r="P25" t="str">
        <f t="shared" si="4"/>
        <v/>
      </c>
      <c r="Q25" t="str">
        <f t="shared" si="2"/>
        <v/>
      </c>
    </row>
    <row r="26" spans="1:17">
      <c r="A26">
        <v>4</v>
      </c>
      <c r="B26">
        <v>3</v>
      </c>
      <c r="C26">
        <f t="shared" si="0"/>
        <v>0</v>
      </c>
      <c r="E26" t="str">
        <f t="shared" ca="1" si="1"/>
        <v/>
      </c>
      <c r="F26" t="str">
        <f t="shared" si="3"/>
        <v/>
      </c>
      <c r="H26" t="str">
        <f>IF(OR(
  AND(NOT(ISERROR(FIND("상자",D26))),ISBLANK(G26)),
  AND(ISBLANK(D26),ISBLANK(G26)),
  AND(NOT(ISERROR(FIND("안 지정",D26))),ISNUMBER(G26))),"",
IF(AND(NOT(ISERROR(FIND("상자",D26))),NOT(ISBLANK(G26))),"밸류불필요",
IF(AND(NOT(ISERROR(FIND("안 지정",D26))),NOT(ISNUMBER(G26))),"숫자필요",
IF(NOT(ISERROR(FIND("장비",D26))),
  IFERROR(VLOOKUP(G26,[1]EquipTable!$A:$T,MATCH("이름참고",[1]EquipTable!$1:$1,0),0),"장비없음"),
IF(NOT(ISERROR(FIND("캐릭터",D26))),
  IFERROR(VLOOKUP(G26,[2]ActorTable!$A:$G,MATCH("이름참고",[2]ActorTable!$1:$1,0),0),"캐릭터없음"),
"")))))</f>
        <v/>
      </c>
      <c r="P26" t="str">
        <f t="shared" si="4"/>
        <v/>
      </c>
      <c r="Q26" t="str">
        <f t="shared" si="2"/>
        <v/>
      </c>
    </row>
    <row r="27" spans="1:17">
      <c r="A27">
        <v>4</v>
      </c>
      <c r="B27">
        <v>4</v>
      </c>
      <c r="C27">
        <f t="shared" si="0"/>
        <v>0</v>
      </c>
      <c r="E27" t="str">
        <f t="shared" ca="1" si="1"/>
        <v/>
      </c>
      <c r="F27" t="str">
        <f t="shared" si="3"/>
        <v/>
      </c>
      <c r="H27" t="str">
        <f>IF(OR(
  AND(NOT(ISERROR(FIND("상자",D27))),ISBLANK(G27)),
  AND(ISBLANK(D27),ISBLANK(G27)),
  AND(NOT(ISERROR(FIND("안 지정",D27))),ISNUMBER(G27))),"",
IF(AND(NOT(ISERROR(FIND("상자",D27))),NOT(ISBLANK(G27))),"밸류불필요",
IF(AND(NOT(ISERROR(FIND("안 지정",D27))),NOT(ISNUMBER(G27))),"숫자필요",
IF(NOT(ISERROR(FIND("장비",D27))),
  IFERROR(VLOOKUP(G27,[1]EquipTable!$A:$T,MATCH("이름참고",[1]EquipTable!$1:$1,0),0),"장비없음"),
IF(NOT(ISERROR(FIND("캐릭터",D27))),
  IFERROR(VLOOKUP(G27,[2]ActorTable!$A:$G,MATCH("이름참고",[2]ActorTable!$1:$1,0),0),"캐릭터없음"),
"")))))</f>
        <v/>
      </c>
      <c r="P27" t="str">
        <f t="shared" si="4"/>
        <v/>
      </c>
      <c r="Q27" t="str">
        <f t="shared" si="2"/>
        <v/>
      </c>
    </row>
    <row r="28" spans="1:17">
      <c r="A28">
        <v>4</v>
      </c>
      <c r="B28">
        <v>5</v>
      </c>
      <c r="C28">
        <f t="shared" si="0"/>
        <v>0</v>
      </c>
      <c r="E28" t="str">
        <f t="shared" ca="1" si="1"/>
        <v/>
      </c>
      <c r="F28" t="str">
        <f t="shared" si="3"/>
        <v/>
      </c>
      <c r="H28" t="str">
        <f>IF(OR(
  AND(NOT(ISERROR(FIND("상자",D28))),ISBLANK(G28)),
  AND(ISBLANK(D28),ISBLANK(G28)),
  AND(NOT(ISERROR(FIND("안 지정",D28))),ISNUMBER(G28))),"",
IF(AND(NOT(ISERROR(FIND("상자",D28))),NOT(ISBLANK(G28))),"밸류불필요",
IF(AND(NOT(ISERROR(FIND("안 지정",D28))),NOT(ISNUMBER(G28))),"숫자필요",
IF(NOT(ISERROR(FIND("장비",D28))),
  IFERROR(VLOOKUP(G28,[1]EquipTable!$A:$T,MATCH("이름참고",[1]EquipTable!$1:$1,0),0),"장비없음"),
IF(NOT(ISERROR(FIND("캐릭터",D28))),
  IFERROR(VLOOKUP(G28,[2]ActorTable!$A:$G,MATCH("이름참고",[2]ActorTable!$1:$1,0),0),"캐릭터없음"),
"")))))</f>
        <v/>
      </c>
      <c r="P28" t="str">
        <f t="shared" si="4"/>
        <v/>
      </c>
      <c r="Q28" t="str">
        <f t="shared" si="2"/>
        <v/>
      </c>
    </row>
    <row r="29" spans="1:17">
      <c r="A29">
        <v>4</v>
      </c>
      <c r="B29">
        <v>6</v>
      </c>
      <c r="C29">
        <f t="shared" si="0"/>
        <v>0</v>
      </c>
      <c r="E29" t="str">
        <f t="shared" ca="1" si="1"/>
        <v/>
      </c>
      <c r="F29" t="str">
        <f t="shared" si="3"/>
        <v/>
      </c>
      <c r="H29" t="str">
        <f>IF(OR(
  AND(NOT(ISERROR(FIND("상자",D29))),ISBLANK(G29)),
  AND(ISBLANK(D29),ISBLANK(G29)),
  AND(NOT(ISERROR(FIND("안 지정",D29))),ISNUMBER(G29))),"",
IF(AND(NOT(ISERROR(FIND("상자",D29))),NOT(ISBLANK(G29))),"밸류불필요",
IF(AND(NOT(ISERROR(FIND("안 지정",D29))),NOT(ISNUMBER(G29))),"숫자필요",
IF(NOT(ISERROR(FIND("장비",D29))),
  IFERROR(VLOOKUP(G29,[1]EquipTable!$A:$T,MATCH("이름참고",[1]EquipTable!$1:$1,0),0),"장비없음"),
IF(NOT(ISERROR(FIND("캐릭터",D29))),
  IFERROR(VLOOKUP(G29,[2]ActorTable!$A:$G,MATCH("이름참고",[2]ActorTable!$1:$1,0),0),"캐릭터없음"),
"")))))</f>
        <v/>
      </c>
      <c r="P29" t="str">
        <f t="shared" si="4"/>
        <v/>
      </c>
      <c r="Q29" t="str">
        <f t="shared" si="2"/>
        <v/>
      </c>
    </row>
    <row r="30" spans="1:17">
      <c r="A30">
        <v>5</v>
      </c>
      <c r="B30">
        <v>0</v>
      </c>
      <c r="C30">
        <f t="shared" si="0"/>
        <v>0</v>
      </c>
      <c r="E30" t="str">
        <f t="shared" ca="1" si="1"/>
        <v/>
      </c>
      <c r="F30" t="str">
        <f t="shared" si="3"/>
        <v/>
      </c>
      <c r="H30" t="str">
        <f>IF(OR(
  AND(NOT(ISERROR(FIND("상자",D30))),ISBLANK(G30)),
  AND(ISBLANK(D30),ISBLANK(G30)),
  AND(NOT(ISERROR(FIND("안 지정",D30))),ISNUMBER(G30))),"",
IF(AND(NOT(ISERROR(FIND("상자",D30))),NOT(ISBLANK(G30))),"밸류불필요",
IF(AND(NOT(ISERROR(FIND("안 지정",D30))),NOT(ISNUMBER(G30))),"숫자필요",
IF(NOT(ISERROR(FIND("장비",D30))),
  IFERROR(VLOOKUP(G30,[1]EquipTable!$A:$T,MATCH("이름참고",[1]EquipTable!$1:$1,0),0),"장비없음"),
IF(NOT(ISERROR(FIND("캐릭터",D30))),
  IFERROR(VLOOKUP(G30,[2]ActorTable!$A:$G,MATCH("이름참고",[2]ActorTable!$1:$1,0),0),"캐릭터없음"),
"")))))</f>
        <v/>
      </c>
      <c r="P30" t="str">
        <f t="shared" si="4"/>
        <v/>
      </c>
      <c r="Q30" t="str">
        <f t="shared" si="2"/>
        <v/>
      </c>
    </row>
    <row r="31" spans="1:17">
      <c r="A31">
        <v>5</v>
      </c>
      <c r="B31">
        <v>1</v>
      </c>
      <c r="C31">
        <f t="shared" si="0"/>
        <v>0</v>
      </c>
      <c r="E31" t="str">
        <f t="shared" ca="1" si="1"/>
        <v/>
      </c>
      <c r="F31" t="str">
        <f t="shared" si="3"/>
        <v/>
      </c>
      <c r="H31" t="str">
        <f>IF(OR(
  AND(NOT(ISERROR(FIND("상자",D31))),ISBLANK(G31)),
  AND(ISBLANK(D31),ISBLANK(G31)),
  AND(NOT(ISERROR(FIND("안 지정",D31))),ISNUMBER(G31))),"",
IF(AND(NOT(ISERROR(FIND("상자",D31))),NOT(ISBLANK(G31))),"밸류불필요",
IF(AND(NOT(ISERROR(FIND("안 지정",D31))),NOT(ISNUMBER(G31))),"숫자필요",
IF(NOT(ISERROR(FIND("장비",D31))),
  IFERROR(VLOOKUP(G31,[1]EquipTable!$A:$T,MATCH("이름참고",[1]EquipTable!$1:$1,0),0),"장비없음"),
IF(NOT(ISERROR(FIND("캐릭터",D31))),
  IFERROR(VLOOKUP(G31,[2]ActorTable!$A:$G,MATCH("이름참고",[2]ActorTable!$1:$1,0),0),"캐릭터없음"),
"")))))</f>
        <v/>
      </c>
      <c r="P31" t="str">
        <f t="shared" si="4"/>
        <v/>
      </c>
      <c r="Q31" t="str">
        <f t="shared" si="2"/>
        <v/>
      </c>
    </row>
    <row r="32" spans="1:17">
      <c r="A32">
        <v>5</v>
      </c>
      <c r="B32">
        <v>2</v>
      </c>
      <c r="C32">
        <f t="shared" si="0"/>
        <v>0</v>
      </c>
      <c r="E32" t="str">
        <f t="shared" ca="1" si="1"/>
        <v/>
      </c>
      <c r="F32" t="str">
        <f t="shared" si="3"/>
        <v/>
      </c>
      <c r="H32" t="str">
        <f>IF(OR(
  AND(NOT(ISERROR(FIND("상자",D32))),ISBLANK(G32)),
  AND(ISBLANK(D32),ISBLANK(G32)),
  AND(NOT(ISERROR(FIND("안 지정",D32))),ISNUMBER(G32))),"",
IF(AND(NOT(ISERROR(FIND("상자",D32))),NOT(ISBLANK(G32))),"밸류불필요",
IF(AND(NOT(ISERROR(FIND("안 지정",D32))),NOT(ISNUMBER(G32))),"숫자필요",
IF(NOT(ISERROR(FIND("장비",D32))),
  IFERROR(VLOOKUP(G32,[1]EquipTable!$A:$T,MATCH("이름참고",[1]EquipTable!$1:$1,0),0),"장비없음"),
IF(NOT(ISERROR(FIND("캐릭터",D32))),
  IFERROR(VLOOKUP(G32,[2]ActorTable!$A:$G,MATCH("이름참고",[2]ActorTable!$1:$1,0),0),"캐릭터없음"),
"")))))</f>
        <v/>
      </c>
      <c r="P32" t="str">
        <f t="shared" si="4"/>
        <v/>
      </c>
      <c r="Q32" t="str">
        <f t="shared" si="2"/>
        <v/>
      </c>
    </row>
    <row r="33" spans="1:17">
      <c r="A33">
        <v>5</v>
      </c>
      <c r="B33">
        <v>3</v>
      </c>
      <c r="C33">
        <f t="shared" si="0"/>
        <v>0</v>
      </c>
      <c r="E33" t="str">
        <f t="shared" ca="1" si="1"/>
        <v/>
      </c>
      <c r="F33" t="str">
        <f t="shared" si="3"/>
        <v/>
      </c>
      <c r="H33" t="str">
        <f>IF(OR(
  AND(NOT(ISERROR(FIND("상자",D33))),ISBLANK(G33)),
  AND(ISBLANK(D33),ISBLANK(G33)),
  AND(NOT(ISERROR(FIND("안 지정",D33))),ISNUMBER(G33))),"",
IF(AND(NOT(ISERROR(FIND("상자",D33))),NOT(ISBLANK(G33))),"밸류불필요",
IF(AND(NOT(ISERROR(FIND("안 지정",D33))),NOT(ISNUMBER(G33))),"숫자필요",
IF(NOT(ISERROR(FIND("장비",D33))),
  IFERROR(VLOOKUP(G33,[1]EquipTable!$A:$T,MATCH("이름참고",[1]EquipTable!$1:$1,0),0),"장비없음"),
IF(NOT(ISERROR(FIND("캐릭터",D33))),
  IFERROR(VLOOKUP(G33,[2]ActorTable!$A:$G,MATCH("이름참고",[2]ActorTable!$1:$1,0),0),"캐릭터없음"),
"")))))</f>
        <v/>
      </c>
      <c r="P33" t="str">
        <f t="shared" si="4"/>
        <v/>
      </c>
      <c r="Q33" t="str">
        <f t="shared" si="2"/>
        <v/>
      </c>
    </row>
    <row r="34" spans="1:17">
      <c r="A34">
        <v>5</v>
      </c>
      <c r="B34">
        <v>4</v>
      </c>
      <c r="C34">
        <f t="shared" si="0"/>
        <v>0</v>
      </c>
      <c r="E34" t="str">
        <f t="shared" ca="1" si="1"/>
        <v/>
      </c>
      <c r="F34" t="str">
        <f t="shared" si="3"/>
        <v/>
      </c>
      <c r="H34" t="str">
        <f>IF(OR(
  AND(NOT(ISERROR(FIND("상자",D34))),ISBLANK(G34)),
  AND(ISBLANK(D34),ISBLANK(G34)),
  AND(NOT(ISERROR(FIND("안 지정",D34))),ISNUMBER(G34))),"",
IF(AND(NOT(ISERROR(FIND("상자",D34))),NOT(ISBLANK(G34))),"밸류불필요",
IF(AND(NOT(ISERROR(FIND("안 지정",D34))),NOT(ISNUMBER(G34))),"숫자필요",
IF(NOT(ISERROR(FIND("장비",D34))),
  IFERROR(VLOOKUP(G34,[1]EquipTable!$A:$T,MATCH("이름참고",[1]EquipTable!$1:$1,0),0),"장비없음"),
IF(NOT(ISERROR(FIND("캐릭터",D34))),
  IFERROR(VLOOKUP(G34,[2]ActorTable!$A:$G,MATCH("이름참고",[2]ActorTable!$1:$1,0),0),"캐릭터없음"),
"")))))</f>
        <v/>
      </c>
      <c r="P34" t="str">
        <f t="shared" si="4"/>
        <v/>
      </c>
      <c r="Q34" t="str">
        <f t="shared" si="2"/>
        <v/>
      </c>
    </row>
    <row r="35" spans="1:17">
      <c r="A35">
        <v>5</v>
      </c>
      <c r="B35">
        <v>5</v>
      </c>
      <c r="C35">
        <f t="shared" si="0"/>
        <v>0</v>
      </c>
      <c r="E35" t="str">
        <f t="shared" ca="1" si="1"/>
        <v/>
      </c>
      <c r="F35" t="str">
        <f t="shared" si="3"/>
        <v/>
      </c>
      <c r="H35" t="str">
        <f>IF(OR(
  AND(NOT(ISERROR(FIND("상자",D35))),ISBLANK(G35)),
  AND(ISBLANK(D35),ISBLANK(G35)),
  AND(NOT(ISERROR(FIND("안 지정",D35))),ISNUMBER(G35))),"",
IF(AND(NOT(ISERROR(FIND("상자",D35))),NOT(ISBLANK(G35))),"밸류불필요",
IF(AND(NOT(ISERROR(FIND("안 지정",D35))),NOT(ISNUMBER(G35))),"숫자필요",
IF(NOT(ISERROR(FIND("장비",D35))),
  IFERROR(VLOOKUP(G35,[1]EquipTable!$A:$T,MATCH("이름참고",[1]EquipTable!$1:$1,0),0),"장비없음"),
IF(NOT(ISERROR(FIND("캐릭터",D35))),
  IFERROR(VLOOKUP(G35,[2]ActorTable!$A:$G,MATCH("이름참고",[2]ActorTable!$1:$1,0),0),"캐릭터없음"),
"")))))</f>
        <v/>
      </c>
      <c r="P35" t="str">
        <f t="shared" si="4"/>
        <v/>
      </c>
      <c r="Q35" t="str">
        <f t="shared" si="2"/>
        <v/>
      </c>
    </row>
    <row r="36" spans="1:17">
      <c r="A36">
        <v>5</v>
      </c>
      <c r="B36">
        <v>6</v>
      </c>
      <c r="C36">
        <f t="shared" si="0"/>
        <v>0</v>
      </c>
      <c r="E36" t="str">
        <f t="shared" ca="1" si="1"/>
        <v/>
      </c>
      <c r="F36" t="str">
        <f t="shared" si="3"/>
        <v/>
      </c>
      <c r="H36" t="str">
        <f>IF(OR(
  AND(NOT(ISERROR(FIND("상자",D36))),ISBLANK(G36)),
  AND(ISBLANK(D36),ISBLANK(G36)),
  AND(NOT(ISERROR(FIND("안 지정",D36))),ISNUMBER(G36))),"",
IF(AND(NOT(ISERROR(FIND("상자",D36))),NOT(ISBLANK(G36))),"밸류불필요",
IF(AND(NOT(ISERROR(FIND("안 지정",D36))),NOT(ISNUMBER(G36))),"숫자필요",
IF(NOT(ISERROR(FIND("장비",D36))),
  IFERROR(VLOOKUP(G36,[1]EquipTable!$A:$T,MATCH("이름참고",[1]EquipTable!$1:$1,0),0),"장비없음"),
IF(NOT(ISERROR(FIND("캐릭터",D36))),
  IFERROR(VLOOKUP(G36,[2]ActorTable!$A:$G,MATCH("이름참고",[2]ActorTable!$1:$1,0),0),"캐릭터없음"),
"")))))</f>
        <v/>
      </c>
      <c r="P36" t="str">
        <f t="shared" si="4"/>
        <v/>
      </c>
      <c r="Q36" t="str">
        <f t="shared" si="2"/>
        <v/>
      </c>
    </row>
    <row r="37" spans="1:17">
      <c r="A37">
        <v>6</v>
      </c>
      <c r="B37">
        <v>0</v>
      </c>
      <c r="C37">
        <f t="shared" si="0"/>
        <v>0</v>
      </c>
      <c r="E37" t="str">
        <f t="shared" ca="1" si="1"/>
        <v/>
      </c>
      <c r="F37" t="str">
        <f t="shared" si="3"/>
        <v/>
      </c>
      <c r="H37" t="str">
        <f>IF(OR(
  AND(NOT(ISERROR(FIND("상자",D37))),ISBLANK(G37)),
  AND(ISBLANK(D37),ISBLANK(G37)),
  AND(NOT(ISERROR(FIND("안 지정",D37))),ISNUMBER(G37))),"",
IF(AND(NOT(ISERROR(FIND("상자",D37))),NOT(ISBLANK(G37))),"밸류불필요",
IF(AND(NOT(ISERROR(FIND("안 지정",D37))),NOT(ISNUMBER(G37))),"숫자필요",
IF(NOT(ISERROR(FIND("장비",D37))),
  IFERROR(VLOOKUP(G37,[1]EquipTable!$A:$T,MATCH("이름참고",[1]EquipTable!$1:$1,0),0),"장비없음"),
IF(NOT(ISERROR(FIND("캐릭터",D37))),
  IFERROR(VLOOKUP(G37,[2]ActorTable!$A:$G,MATCH("이름참고",[2]ActorTable!$1:$1,0),0),"캐릭터없음"),
"")))))</f>
        <v/>
      </c>
      <c r="P37" t="str">
        <f t="shared" si="4"/>
        <v/>
      </c>
      <c r="Q37" t="str">
        <f t="shared" si="2"/>
        <v/>
      </c>
    </row>
    <row r="38" spans="1:17">
      <c r="A38">
        <v>6</v>
      </c>
      <c r="B38">
        <v>1</v>
      </c>
      <c r="C38">
        <f t="shared" si="0"/>
        <v>0</v>
      </c>
      <c r="E38" t="str">
        <f t="shared" ca="1" si="1"/>
        <v/>
      </c>
      <c r="F38" t="str">
        <f t="shared" si="3"/>
        <v/>
      </c>
      <c r="H38" t="str">
        <f>IF(OR(
  AND(NOT(ISERROR(FIND("상자",D38))),ISBLANK(G38)),
  AND(ISBLANK(D38),ISBLANK(G38)),
  AND(NOT(ISERROR(FIND("안 지정",D38))),ISNUMBER(G38))),"",
IF(AND(NOT(ISERROR(FIND("상자",D38))),NOT(ISBLANK(G38))),"밸류불필요",
IF(AND(NOT(ISERROR(FIND("안 지정",D38))),NOT(ISNUMBER(G38))),"숫자필요",
IF(NOT(ISERROR(FIND("장비",D38))),
  IFERROR(VLOOKUP(G38,[1]EquipTable!$A:$T,MATCH("이름참고",[1]EquipTable!$1:$1,0),0),"장비없음"),
IF(NOT(ISERROR(FIND("캐릭터",D38))),
  IFERROR(VLOOKUP(G38,[2]ActorTable!$A:$G,MATCH("이름참고",[2]ActorTable!$1:$1,0),0),"캐릭터없음"),
"")))))</f>
        <v/>
      </c>
      <c r="P38" t="str">
        <f t="shared" si="4"/>
        <v/>
      </c>
      <c r="Q38" t="str">
        <f t="shared" si="2"/>
        <v/>
      </c>
    </row>
    <row r="39" spans="1:17">
      <c r="A39">
        <v>6</v>
      </c>
      <c r="B39">
        <v>2</v>
      </c>
      <c r="C39">
        <f t="shared" si="0"/>
        <v>0</v>
      </c>
      <c r="E39" t="str">
        <f t="shared" ca="1" si="1"/>
        <v/>
      </c>
      <c r="F39" t="str">
        <f t="shared" si="3"/>
        <v/>
      </c>
      <c r="H39" t="str">
        <f>IF(OR(
  AND(NOT(ISERROR(FIND("상자",D39))),ISBLANK(G39)),
  AND(ISBLANK(D39),ISBLANK(G39)),
  AND(NOT(ISERROR(FIND("안 지정",D39))),ISNUMBER(G39))),"",
IF(AND(NOT(ISERROR(FIND("상자",D39))),NOT(ISBLANK(G39))),"밸류불필요",
IF(AND(NOT(ISERROR(FIND("안 지정",D39))),NOT(ISNUMBER(G39))),"숫자필요",
IF(NOT(ISERROR(FIND("장비",D39))),
  IFERROR(VLOOKUP(G39,[1]EquipTable!$A:$T,MATCH("이름참고",[1]EquipTable!$1:$1,0),0),"장비없음"),
IF(NOT(ISERROR(FIND("캐릭터",D39))),
  IFERROR(VLOOKUP(G39,[2]ActorTable!$A:$G,MATCH("이름참고",[2]ActorTable!$1:$1,0),0),"캐릭터없음"),
"")))))</f>
        <v/>
      </c>
      <c r="P39" t="str">
        <f t="shared" si="4"/>
        <v/>
      </c>
      <c r="Q39" t="str">
        <f t="shared" si="2"/>
        <v/>
      </c>
    </row>
    <row r="40" spans="1:17">
      <c r="A40">
        <v>6</v>
      </c>
      <c r="B40">
        <v>3</v>
      </c>
      <c r="C40">
        <f t="shared" si="0"/>
        <v>0</v>
      </c>
      <c r="E40" t="str">
        <f t="shared" ca="1" si="1"/>
        <v/>
      </c>
      <c r="F40" t="str">
        <f t="shared" si="3"/>
        <v/>
      </c>
      <c r="H40" t="str">
        <f>IF(OR(
  AND(NOT(ISERROR(FIND("상자",D40))),ISBLANK(G40)),
  AND(ISBLANK(D40),ISBLANK(G40)),
  AND(NOT(ISERROR(FIND("안 지정",D40))),ISNUMBER(G40))),"",
IF(AND(NOT(ISERROR(FIND("상자",D40))),NOT(ISBLANK(G40))),"밸류불필요",
IF(AND(NOT(ISERROR(FIND("안 지정",D40))),NOT(ISNUMBER(G40))),"숫자필요",
IF(NOT(ISERROR(FIND("장비",D40))),
  IFERROR(VLOOKUP(G40,[1]EquipTable!$A:$T,MATCH("이름참고",[1]EquipTable!$1:$1,0),0),"장비없음"),
IF(NOT(ISERROR(FIND("캐릭터",D40))),
  IFERROR(VLOOKUP(G40,[2]ActorTable!$A:$G,MATCH("이름참고",[2]ActorTable!$1:$1,0),0),"캐릭터없음"),
"")))))</f>
        <v/>
      </c>
      <c r="P40" t="str">
        <f t="shared" si="4"/>
        <v/>
      </c>
      <c r="Q40" t="str">
        <f t="shared" si="2"/>
        <v/>
      </c>
    </row>
    <row r="41" spans="1:17">
      <c r="A41">
        <v>6</v>
      </c>
      <c r="B41">
        <v>4</v>
      </c>
      <c r="C41">
        <f t="shared" si="0"/>
        <v>0</v>
      </c>
      <c r="E41" t="str">
        <f t="shared" ca="1" si="1"/>
        <v/>
      </c>
      <c r="F41" t="str">
        <f t="shared" si="3"/>
        <v/>
      </c>
      <c r="H41" t="str">
        <f>IF(OR(
  AND(NOT(ISERROR(FIND("상자",D41))),ISBLANK(G41)),
  AND(ISBLANK(D41),ISBLANK(G41)),
  AND(NOT(ISERROR(FIND("안 지정",D41))),ISNUMBER(G41))),"",
IF(AND(NOT(ISERROR(FIND("상자",D41))),NOT(ISBLANK(G41))),"밸류불필요",
IF(AND(NOT(ISERROR(FIND("안 지정",D41))),NOT(ISNUMBER(G41))),"숫자필요",
IF(NOT(ISERROR(FIND("장비",D41))),
  IFERROR(VLOOKUP(G41,[1]EquipTable!$A:$T,MATCH("이름참고",[1]EquipTable!$1:$1,0),0),"장비없음"),
IF(NOT(ISERROR(FIND("캐릭터",D41))),
  IFERROR(VLOOKUP(G41,[2]ActorTable!$A:$G,MATCH("이름참고",[2]ActorTable!$1:$1,0),0),"캐릭터없음"),
"")))))</f>
        <v/>
      </c>
      <c r="P41" t="str">
        <f t="shared" si="4"/>
        <v/>
      </c>
      <c r="Q41" t="str">
        <f t="shared" si="2"/>
        <v/>
      </c>
    </row>
    <row r="42" spans="1:17">
      <c r="A42">
        <v>6</v>
      </c>
      <c r="B42">
        <v>5</v>
      </c>
      <c r="C42">
        <f t="shared" si="0"/>
        <v>0</v>
      </c>
      <c r="E42" t="str">
        <f t="shared" ca="1" si="1"/>
        <v/>
      </c>
      <c r="F42" t="str">
        <f t="shared" si="3"/>
        <v/>
      </c>
      <c r="H42" t="str">
        <f>IF(OR(
  AND(NOT(ISERROR(FIND("상자",D42))),ISBLANK(G42)),
  AND(ISBLANK(D42),ISBLANK(G42)),
  AND(NOT(ISERROR(FIND("안 지정",D42))),ISNUMBER(G42))),"",
IF(AND(NOT(ISERROR(FIND("상자",D42))),NOT(ISBLANK(G42))),"밸류불필요",
IF(AND(NOT(ISERROR(FIND("안 지정",D42))),NOT(ISNUMBER(G42))),"숫자필요",
IF(NOT(ISERROR(FIND("장비",D42))),
  IFERROR(VLOOKUP(G42,[1]EquipTable!$A:$T,MATCH("이름참고",[1]EquipTable!$1:$1,0),0),"장비없음"),
IF(NOT(ISERROR(FIND("캐릭터",D42))),
  IFERROR(VLOOKUP(G42,[2]ActorTable!$A:$G,MATCH("이름참고",[2]ActorTable!$1:$1,0),0),"캐릭터없음"),
"")))))</f>
        <v/>
      </c>
      <c r="P42" t="str">
        <f t="shared" si="4"/>
        <v/>
      </c>
      <c r="Q42" t="str">
        <f t="shared" si="2"/>
        <v/>
      </c>
    </row>
    <row r="43" spans="1:17">
      <c r="A43">
        <v>6</v>
      </c>
      <c r="B43">
        <v>6</v>
      </c>
      <c r="C43">
        <f t="shared" si="0"/>
        <v>0</v>
      </c>
      <c r="E43" t="str">
        <f t="shared" ca="1" si="1"/>
        <v/>
      </c>
      <c r="F43" t="str">
        <f t="shared" si="3"/>
        <v/>
      </c>
      <c r="H43" t="str">
        <f>IF(OR(
  AND(NOT(ISERROR(FIND("상자",D43))),ISBLANK(G43)),
  AND(ISBLANK(D43),ISBLANK(G43)),
  AND(NOT(ISERROR(FIND("안 지정",D43))),ISNUMBER(G43))),"",
IF(AND(NOT(ISERROR(FIND("상자",D43))),NOT(ISBLANK(G43))),"밸류불필요",
IF(AND(NOT(ISERROR(FIND("안 지정",D43))),NOT(ISNUMBER(G43))),"숫자필요",
IF(NOT(ISERROR(FIND("장비",D43))),
  IFERROR(VLOOKUP(G43,[1]EquipTable!$A:$T,MATCH("이름참고",[1]EquipTable!$1:$1,0),0),"장비없음"),
IF(NOT(ISERROR(FIND("캐릭터",D43))),
  IFERROR(VLOOKUP(G43,[2]ActorTable!$A:$G,MATCH("이름참고",[2]ActorTable!$1:$1,0),0),"캐릭터없음"),
"")))))</f>
        <v/>
      </c>
      <c r="P43" t="str">
        <f t="shared" si="4"/>
        <v/>
      </c>
      <c r="Q43" t="str">
        <f t="shared" si="2"/>
        <v/>
      </c>
    </row>
    <row r="44" spans="1:17">
      <c r="A44">
        <v>7</v>
      </c>
      <c r="B44">
        <v>0</v>
      </c>
      <c r="C44">
        <f t="shared" si="0"/>
        <v>0</v>
      </c>
      <c r="E44" t="str">
        <f t="shared" ca="1" si="1"/>
        <v/>
      </c>
      <c r="F44" t="str">
        <f t="shared" si="3"/>
        <v/>
      </c>
      <c r="H44" t="str">
        <f>IF(OR(
  AND(NOT(ISERROR(FIND("상자",D44))),ISBLANK(G44)),
  AND(ISBLANK(D44),ISBLANK(G44)),
  AND(NOT(ISERROR(FIND("안 지정",D44))),ISNUMBER(G44))),"",
IF(AND(NOT(ISERROR(FIND("상자",D44))),NOT(ISBLANK(G44))),"밸류불필요",
IF(AND(NOT(ISERROR(FIND("안 지정",D44))),NOT(ISNUMBER(G44))),"숫자필요",
IF(NOT(ISERROR(FIND("장비",D44))),
  IFERROR(VLOOKUP(G44,[1]EquipTable!$A:$T,MATCH("이름참고",[1]EquipTable!$1:$1,0),0),"장비없음"),
IF(NOT(ISERROR(FIND("캐릭터",D44))),
  IFERROR(VLOOKUP(G44,[2]ActorTable!$A:$G,MATCH("이름참고",[2]ActorTable!$1:$1,0),0),"캐릭터없음"),
"")))))</f>
        <v/>
      </c>
      <c r="P44" t="str">
        <f t="shared" si="4"/>
        <v/>
      </c>
      <c r="Q44" t="str">
        <f t="shared" si="2"/>
        <v/>
      </c>
    </row>
    <row r="45" spans="1:17">
      <c r="A45">
        <v>7</v>
      </c>
      <c r="B45">
        <v>1</v>
      </c>
      <c r="C45">
        <f t="shared" si="0"/>
        <v>0</v>
      </c>
      <c r="E45" t="str">
        <f t="shared" ca="1" si="1"/>
        <v/>
      </c>
      <c r="F45" t="str">
        <f t="shared" si="3"/>
        <v/>
      </c>
      <c r="H45" t="str">
        <f>IF(OR(
  AND(NOT(ISERROR(FIND("상자",D45))),ISBLANK(G45)),
  AND(ISBLANK(D45),ISBLANK(G45)),
  AND(NOT(ISERROR(FIND("안 지정",D45))),ISNUMBER(G45))),"",
IF(AND(NOT(ISERROR(FIND("상자",D45))),NOT(ISBLANK(G45))),"밸류불필요",
IF(AND(NOT(ISERROR(FIND("안 지정",D45))),NOT(ISNUMBER(G45))),"숫자필요",
IF(NOT(ISERROR(FIND("장비",D45))),
  IFERROR(VLOOKUP(G45,[1]EquipTable!$A:$T,MATCH("이름참고",[1]EquipTable!$1:$1,0),0),"장비없음"),
IF(NOT(ISERROR(FIND("캐릭터",D45))),
  IFERROR(VLOOKUP(G45,[2]ActorTable!$A:$G,MATCH("이름참고",[2]ActorTable!$1:$1,0),0),"캐릭터없음"),
"")))))</f>
        <v/>
      </c>
      <c r="P45" t="str">
        <f t="shared" si="4"/>
        <v/>
      </c>
      <c r="Q45" t="str">
        <f t="shared" si="2"/>
        <v/>
      </c>
    </row>
    <row r="46" spans="1:17">
      <c r="A46">
        <v>7</v>
      </c>
      <c r="B46">
        <v>2</v>
      </c>
      <c r="C46">
        <f t="shared" si="0"/>
        <v>0</v>
      </c>
      <c r="E46" t="str">
        <f t="shared" ca="1" si="1"/>
        <v/>
      </c>
      <c r="F46" t="str">
        <f t="shared" si="3"/>
        <v/>
      </c>
      <c r="H46" t="str">
        <f>IF(OR(
  AND(NOT(ISERROR(FIND("상자",D46))),ISBLANK(G46)),
  AND(ISBLANK(D46),ISBLANK(G46)),
  AND(NOT(ISERROR(FIND("안 지정",D46))),ISNUMBER(G46))),"",
IF(AND(NOT(ISERROR(FIND("상자",D46))),NOT(ISBLANK(G46))),"밸류불필요",
IF(AND(NOT(ISERROR(FIND("안 지정",D46))),NOT(ISNUMBER(G46))),"숫자필요",
IF(NOT(ISERROR(FIND("장비",D46))),
  IFERROR(VLOOKUP(G46,[1]EquipTable!$A:$T,MATCH("이름참고",[1]EquipTable!$1:$1,0),0),"장비없음"),
IF(NOT(ISERROR(FIND("캐릭터",D46))),
  IFERROR(VLOOKUP(G46,[2]ActorTable!$A:$G,MATCH("이름참고",[2]ActorTable!$1:$1,0),0),"캐릭터없음"),
"")))))</f>
        <v/>
      </c>
      <c r="P46" t="str">
        <f t="shared" si="4"/>
        <v/>
      </c>
      <c r="Q46" t="str">
        <f t="shared" si="2"/>
        <v/>
      </c>
    </row>
    <row r="47" spans="1:17">
      <c r="A47">
        <v>7</v>
      </c>
      <c r="B47">
        <v>3</v>
      </c>
      <c r="C47">
        <f t="shared" si="0"/>
        <v>0</v>
      </c>
      <c r="E47" t="str">
        <f t="shared" ca="1" si="1"/>
        <v/>
      </c>
      <c r="F47" t="str">
        <f t="shared" si="3"/>
        <v/>
      </c>
      <c r="H47" t="str">
        <f>IF(OR(
  AND(NOT(ISERROR(FIND("상자",D47))),ISBLANK(G47)),
  AND(ISBLANK(D47),ISBLANK(G47)),
  AND(NOT(ISERROR(FIND("안 지정",D47))),ISNUMBER(G47))),"",
IF(AND(NOT(ISERROR(FIND("상자",D47))),NOT(ISBLANK(G47))),"밸류불필요",
IF(AND(NOT(ISERROR(FIND("안 지정",D47))),NOT(ISNUMBER(G47))),"숫자필요",
IF(NOT(ISERROR(FIND("장비",D47))),
  IFERROR(VLOOKUP(G47,[1]EquipTable!$A:$T,MATCH("이름참고",[1]EquipTable!$1:$1,0),0),"장비없음"),
IF(NOT(ISERROR(FIND("캐릭터",D47))),
  IFERROR(VLOOKUP(G47,[2]ActorTable!$A:$G,MATCH("이름참고",[2]ActorTable!$1:$1,0),0),"캐릭터없음"),
"")))))</f>
        <v/>
      </c>
      <c r="P47" t="str">
        <f t="shared" si="4"/>
        <v/>
      </c>
      <c r="Q47" t="str">
        <f t="shared" si="2"/>
        <v/>
      </c>
    </row>
    <row r="48" spans="1:17">
      <c r="A48">
        <v>7</v>
      </c>
      <c r="B48">
        <v>4</v>
      </c>
      <c r="C48">
        <f t="shared" si="0"/>
        <v>0</v>
      </c>
      <c r="E48" t="str">
        <f t="shared" ca="1" si="1"/>
        <v/>
      </c>
      <c r="F48" t="str">
        <f t="shared" si="3"/>
        <v/>
      </c>
      <c r="H48" t="str">
        <f>IF(OR(
  AND(NOT(ISERROR(FIND("상자",D48))),ISBLANK(G48)),
  AND(ISBLANK(D48),ISBLANK(G48)),
  AND(NOT(ISERROR(FIND("안 지정",D48))),ISNUMBER(G48))),"",
IF(AND(NOT(ISERROR(FIND("상자",D48))),NOT(ISBLANK(G48))),"밸류불필요",
IF(AND(NOT(ISERROR(FIND("안 지정",D48))),NOT(ISNUMBER(G48))),"숫자필요",
IF(NOT(ISERROR(FIND("장비",D48))),
  IFERROR(VLOOKUP(G48,[1]EquipTable!$A:$T,MATCH("이름참고",[1]EquipTable!$1:$1,0),0),"장비없음"),
IF(NOT(ISERROR(FIND("캐릭터",D48))),
  IFERROR(VLOOKUP(G48,[2]ActorTable!$A:$G,MATCH("이름참고",[2]ActorTable!$1:$1,0),0),"캐릭터없음"),
"")))))</f>
        <v/>
      </c>
      <c r="P48" t="str">
        <f t="shared" si="4"/>
        <v/>
      </c>
      <c r="Q48" t="str">
        <f t="shared" si="2"/>
        <v/>
      </c>
    </row>
    <row r="49" spans="1:17">
      <c r="A49">
        <v>7</v>
      </c>
      <c r="B49">
        <v>5</v>
      </c>
      <c r="C49">
        <f t="shared" si="0"/>
        <v>0</v>
      </c>
      <c r="E49" t="str">
        <f t="shared" ca="1" si="1"/>
        <v/>
      </c>
      <c r="F49" t="str">
        <f t="shared" si="3"/>
        <v/>
      </c>
      <c r="H49" t="str">
        <f>IF(OR(
  AND(NOT(ISERROR(FIND("상자",D49))),ISBLANK(G49)),
  AND(ISBLANK(D49),ISBLANK(G49)),
  AND(NOT(ISERROR(FIND("안 지정",D49))),ISNUMBER(G49))),"",
IF(AND(NOT(ISERROR(FIND("상자",D49))),NOT(ISBLANK(G49))),"밸류불필요",
IF(AND(NOT(ISERROR(FIND("안 지정",D49))),NOT(ISNUMBER(G49))),"숫자필요",
IF(NOT(ISERROR(FIND("장비",D49))),
  IFERROR(VLOOKUP(G49,[1]EquipTable!$A:$T,MATCH("이름참고",[1]EquipTable!$1:$1,0),0),"장비없음"),
IF(NOT(ISERROR(FIND("캐릭터",D49))),
  IFERROR(VLOOKUP(G49,[2]ActorTable!$A:$G,MATCH("이름참고",[2]ActorTable!$1:$1,0),0),"캐릭터없음"),
"")))))</f>
        <v/>
      </c>
      <c r="P49" t="str">
        <f t="shared" si="4"/>
        <v/>
      </c>
      <c r="Q49" t="str">
        <f t="shared" si="2"/>
        <v/>
      </c>
    </row>
    <row r="50" spans="1:17">
      <c r="A50">
        <v>7</v>
      </c>
      <c r="B50">
        <v>6</v>
      </c>
      <c r="C50">
        <f t="shared" si="0"/>
        <v>0</v>
      </c>
      <c r="E50" t="str">
        <f t="shared" ca="1" si="1"/>
        <v/>
      </c>
      <c r="F50" t="str">
        <f t="shared" si="3"/>
        <v/>
      </c>
      <c r="H50" t="str">
        <f>IF(OR(
  AND(NOT(ISERROR(FIND("상자",D50))),ISBLANK(G50)),
  AND(ISBLANK(D50),ISBLANK(G50)),
  AND(NOT(ISERROR(FIND("안 지정",D50))),ISNUMBER(G50))),"",
IF(AND(NOT(ISERROR(FIND("상자",D50))),NOT(ISBLANK(G50))),"밸류불필요",
IF(AND(NOT(ISERROR(FIND("안 지정",D50))),NOT(ISNUMBER(G50))),"숫자필요",
IF(NOT(ISERROR(FIND("장비",D50))),
  IFERROR(VLOOKUP(G50,[1]EquipTable!$A:$T,MATCH("이름참고",[1]EquipTable!$1:$1,0),0),"장비없음"),
IF(NOT(ISERROR(FIND("캐릭터",D50))),
  IFERROR(VLOOKUP(G50,[2]ActorTable!$A:$G,MATCH("이름참고",[2]ActorTable!$1:$1,0),0),"캐릭터없음"),
"")))))</f>
        <v/>
      </c>
      <c r="P50" t="str">
        <f t="shared" si="4"/>
        <v/>
      </c>
      <c r="Q50" t="str">
        <f t="shared" si="2"/>
        <v/>
      </c>
    </row>
    <row r="51" spans="1:17">
      <c r="A51">
        <v>8</v>
      </c>
      <c r="B51">
        <v>0</v>
      </c>
      <c r="C51">
        <f t="shared" si="0"/>
        <v>0</v>
      </c>
      <c r="E51" t="str">
        <f t="shared" ca="1" si="1"/>
        <v/>
      </c>
      <c r="F51" t="str">
        <f t="shared" si="3"/>
        <v/>
      </c>
      <c r="H51" t="str">
        <f>IF(OR(
  AND(NOT(ISERROR(FIND("상자",D51))),ISBLANK(G51)),
  AND(ISBLANK(D51),ISBLANK(G51)),
  AND(NOT(ISERROR(FIND("안 지정",D51))),ISNUMBER(G51))),"",
IF(AND(NOT(ISERROR(FIND("상자",D51))),NOT(ISBLANK(G51))),"밸류불필요",
IF(AND(NOT(ISERROR(FIND("안 지정",D51))),NOT(ISNUMBER(G51))),"숫자필요",
IF(NOT(ISERROR(FIND("장비",D51))),
  IFERROR(VLOOKUP(G51,[1]EquipTable!$A:$T,MATCH("이름참고",[1]EquipTable!$1:$1,0),0),"장비없음"),
IF(NOT(ISERROR(FIND("캐릭터",D51))),
  IFERROR(VLOOKUP(G51,[2]ActorTable!$A:$G,MATCH("이름참고",[2]ActorTable!$1:$1,0),0),"캐릭터없음"),
"")))))</f>
        <v/>
      </c>
      <c r="P51" t="str">
        <f t="shared" si="4"/>
        <v/>
      </c>
      <c r="Q51" t="str">
        <f t="shared" si="2"/>
        <v/>
      </c>
    </row>
    <row r="52" spans="1:17">
      <c r="A52">
        <v>8</v>
      </c>
      <c r="B52">
        <v>1</v>
      </c>
      <c r="C52">
        <f t="shared" si="0"/>
        <v>0</v>
      </c>
      <c r="E52" t="str">
        <f t="shared" ca="1" si="1"/>
        <v/>
      </c>
      <c r="F52" t="str">
        <f t="shared" si="3"/>
        <v/>
      </c>
      <c r="H52" t="str">
        <f>IF(OR(
  AND(NOT(ISERROR(FIND("상자",D52))),ISBLANK(G52)),
  AND(ISBLANK(D52),ISBLANK(G52)),
  AND(NOT(ISERROR(FIND("안 지정",D52))),ISNUMBER(G52))),"",
IF(AND(NOT(ISERROR(FIND("상자",D52))),NOT(ISBLANK(G52))),"밸류불필요",
IF(AND(NOT(ISERROR(FIND("안 지정",D52))),NOT(ISNUMBER(G52))),"숫자필요",
IF(NOT(ISERROR(FIND("장비",D52))),
  IFERROR(VLOOKUP(G52,[1]EquipTable!$A:$T,MATCH("이름참고",[1]EquipTable!$1:$1,0),0),"장비없음"),
IF(NOT(ISERROR(FIND("캐릭터",D52))),
  IFERROR(VLOOKUP(G52,[2]ActorTable!$A:$G,MATCH("이름참고",[2]ActorTable!$1:$1,0),0),"캐릭터없음"),
"")))))</f>
        <v/>
      </c>
      <c r="P52" t="str">
        <f t="shared" si="4"/>
        <v/>
      </c>
      <c r="Q52" t="str">
        <f t="shared" si="2"/>
        <v/>
      </c>
    </row>
    <row r="53" spans="1:17">
      <c r="A53">
        <v>8</v>
      </c>
      <c r="B53">
        <v>2</v>
      </c>
      <c r="C53">
        <f t="shared" si="0"/>
        <v>0</v>
      </c>
      <c r="E53" t="str">
        <f t="shared" ca="1" si="1"/>
        <v/>
      </c>
      <c r="F53" t="str">
        <f t="shared" si="3"/>
        <v/>
      </c>
      <c r="H53" t="str">
        <f>IF(OR(
  AND(NOT(ISERROR(FIND("상자",D53))),ISBLANK(G53)),
  AND(ISBLANK(D53),ISBLANK(G53)),
  AND(NOT(ISERROR(FIND("안 지정",D53))),ISNUMBER(G53))),"",
IF(AND(NOT(ISERROR(FIND("상자",D53))),NOT(ISBLANK(G53))),"밸류불필요",
IF(AND(NOT(ISERROR(FIND("안 지정",D53))),NOT(ISNUMBER(G53))),"숫자필요",
IF(NOT(ISERROR(FIND("장비",D53))),
  IFERROR(VLOOKUP(G53,[1]EquipTable!$A:$T,MATCH("이름참고",[1]EquipTable!$1:$1,0),0),"장비없음"),
IF(NOT(ISERROR(FIND("캐릭터",D53))),
  IFERROR(VLOOKUP(G53,[2]ActorTable!$A:$G,MATCH("이름참고",[2]ActorTable!$1:$1,0),0),"캐릭터없음"),
"")))))</f>
        <v/>
      </c>
      <c r="P53" t="str">
        <f t="shared" si="4"/>
        <v/>
      </c>
      <c r="Q53" t="str">
        <f t="shared" si="2"/>
        <v/>
      </c>
    </row>
    <row r="54" spans="1:17">
      <c r="A54">
        <v>8</v>
      </c>
      <c r="B54">
        <v>3</v>
      </c>
      <c r="C54">
        <f t="shared" si="0"/>
        <v>0</v>
      </c>
      <c r="E54" t="str">
        <f t="shared" ca="1" si="1"/>
        <v/>
      </c>
      <c r="F54" t="str">
        <f t="shared" si="3"/>
        <v/>
      </c>
      <c r="H54" t="str">
        <f>IF(OR(
  AND(NOT(ISERROR(FIND("상자",D54))),ISBLANK(G54)),
  AND(ISBLANK(D54),ISBLANK(G54)),
  AND(NOT(ISERROR(FIND("안 지정",D54))),ISNUMBER(G54))),"",
IF(AND(NOT(ISERROR(FIND("상자",D54))),NOT(ISBLANK(G54))),"밸류불필요",
IF(AND(NOT(ISERROR(FIND("안 지정",D54))),NOT(ISNUMBER(G54))),"숫자필요",
IF(NOT(ISERROR(FIND("장비",D54))),
  IFERROR(VLOOKUP(G54,[1]EquipTable!$A:$T,MATCH("이름참고",[1]EquipTable!$1:$1,0),0),"장비없음"),
IF(NOT(ISERROR(FIND("캐릭터",D54))),
  IFERROR(VLOOKUP(G54,[2]ActorTable!$A:$G,MATCH("이름참고",[2]ActorTable!$1:$1,0),0),"캐릭터없음"),
"")))))</f>
        <v/>
      </c>
      <c r="P54" t="str">
        <f t="shared" si="4"/>
        <v/>
      </c>
      <c r="Q54" t="str">
        <f t="shared" si="2"/>
        <v/>
      </c>
    </row>
    <row r="55" spans="1:17">
      <c r="A55">
        <v>8</v>
      </c>
      <c r="B55">
        <v>4</v>
      </c>
      <c r="C55">
        <f t="shared" si="0"/>
        <v>0</v>
      </c>
      <c r="E55" t="str">
        <f t="shared" ca="1" si="1"/>
        <v/>
      </c>
      <c r="F55" t="str">
        <f t="shared" si="3"/>
        <v/>
      </c>
      <c r="H55" t="str">
        <f>IF(OR(
  AND(NOT(ISERROR(FIND("상자",D55))),ISBLANK(G55)),
  AND(ISBLANK(D55),ISBLANK(G55)),
  AND(NOT(ISERROR(FIND("안 지정",D55))),ISNUMBER(G55))),"",
IF(AND(NOT(ISERROR(FIND("상자",D55))),NOT(ISBLANK(G55))),"밸류불필요",
IF(AND(NOT(ISERROR(FIND("안 지정",D55))),NOT(ISNUMBER(G55))),"숫자필요",
IF(NOT(ISERROR(FIND("장비",D55))),
  IFERROR(VLOOKUP(G55,[1]EquipTable!$A:$T,MATCH("이름참고",[1]EquipTable!$1:$1,0),0),"장비없음"),
IF(NOT(ISERROR(FIND("캐릭터",D55))),
  IFERROR(VLOOKUP(G55,[2]ActorTable!$A:$G,MATCH("이름참고",[2]ActorTable!$1:$1,0),0),"캐릭터없음"),
"")))))</f>
        <v/>
      </c>
      <c r="P55" t="str">
        <f t="shared" si="4"/>
        <v/>
      </c>
      <c r="Q55" t="str">
        <f t="shared" si="2"/>
        <v/>
      </c>
    </row>
    <row r="56" spans="1:17">
      <c r="A56">
        <v>8</v>
      </c>
      <c r="B56">
        <v>5</v>
      </c>
      <c r="C56">
        <f t="shared" si="0"/>
        <v>0</v>
      </c>
      <c r="E56" t="str">
        <f t="shared" ca="1" si="1"/>
        <v/>
      </c>
      <c r="F56" t="str">
        <f t="shared" si="3"/>
        <v/>
      </c>
      <c r="H56" t="str">
        <f>IF(OR(
  AND(NOT(ISERROR(FIND("상자",D56))),ISBLANK(G56)),
  AND(ISBLANK(D56),ISBLANK(G56)),
  AND(NOT(ISERROR(FIND("안 지정",D56))),ISNUMBER(G56))),"",
IF(AND(NOT(ISERROR(FIND("상자",D56))),NOT(ISBLANK(G56))),"밸류불필요",
IF(AND(NOT(ISERROR(FIND("안 지정",D56))),NOT(ISNUMBER(G56))),"숫자필요",
IF(NOT(ISERROR(FIND("장비",D56))),
  IFERROR(VLOOKUP(G56,[1]EquipTable!$A:$T,MATCH("이름참고",[1]EquipTable!$1:$1,0),0),"장비없음"),
IF(NOT(ISERROR(FIND("캐릭터",D56))),
  IFERROR(VLOOKUP(G56,[2]ActorTable!$A:$G,MATCH("이름참고",[2]ActorTable!$1:$1,0),0),"캐릭터없음"),
"")))))</f>
        <v/>
      </c>
      <c r="P56" t="str">
        <f t="shared" si="4"/>
        <v/>
      </c>
      <c r="Q56" t="str">
        <f t="shared" si="2"/>
        <v/>
      </c>
    </row>
    <row r="57" spans="1:17">
      <c r="A57">
        <v>8</v>
      </c>
      <c r="B57">
        <v>6</v>
      </c>
      <c r="C57">
        <f t="shared" si="0"/>
        <v>0</v>
      </c>
      <c r="E57" t="str">
        <f t="shared" ca="1" si="1"/>
        <v/>
      </c>
      <c r="F57" t="str">
        <f t="shared" si="3"/>
        <v/>
      </c>
      <c r="H57" t="str">
        <f>IF(OR(
  AND(NOT(ISERROR(FIND("상자",D57))),ISBLANK(G57)),
  AND(ISBLANK(D57),ISBLANK(G57)),
  AND(NOT(ISERROR(FIND("안 지정",D57))),ISNUMBER(G57))),"",
IF(AND(NOT(ISERROR(FIND("상자",D57))),NOT(ISBLANK(G57))),"밸류불필요",
IF(AND(NOT(ISERROR(FIND("안 지정",D57))),NOT(ISNUMBER(G57))),"숫자필요",
IF(NOT(ISERROR(FIND("장비",D57))),
  IFERROR(VLOOKUP(G57,[1]EquipTable!$A:$T,MATCH("이름참고",[1]EquipTable!$1:$1,0),0),"장비없음"),
IF(NOT(ISERROR(FIND("캐릭터",D57))),
  IFERROR(VLOOKUP(G57,[2]ActorTable!$A:$G,MATCH("이름참고",[2]ActorTable!$1:$1,0),0),"캐릭터없음"),
"")))))</f>
        <v/>
      </c>
      <c r="P57" t="str">
        <f t="shared" si="4"/>
        <v/>
      </c>
      <c r="Q57" t="str">
        <f t="shared" si="2"/>
        <v/>
      </c>
    </row>
    <row r="58" spans="1:17">
      <c r="A58">
        <v>9</v>
      </c>
      <c r="B58">
        <v>0</v>
      </c>
      <c r="C58">
        <f t="shared" si="0"/>
        <v>0</v>
      </c>
      <c r="E58" t="str">
        <f t="shared" ca="1" si="1"/>
        <v/>
      </c>
      <c r="F58" t="str">
        <f t="shared" si="3"/>
        <v/>
      </c>
      <c r="H58" t="str">
        <f>IF(OR(
  AND(NOT(ISERROR(FIND("상자",D58))),ISBLANK(G58)),
  AND(ISBLANK(D58),ISBLANK(G58)),
  AND(NOT(ISERROR(FIND("안 지정",D58))),ISNUMBER(G58))),"",
IF(AND(NOT(ISERROR(FIND("상자",D58))),NOT(ISBLANK(G58))),"밸류불필요",
IF(AND(NOT(ISERROR(FIND("안 지정",D58))),NOT(ISNUMBER(G58))),"숫자필요",
IF(NOT(ISERROR(FIND("장비",D58))),
  IFERROR(VLOOKUP(G58,[1]EquipTable!$A:$T,MATCH("이름참고",[1]EquipTable!$1:$1,0),0),"장비없음"),
IF(NOT(ISERROR(FIND("캐릭터",D58))),
  IFERROR(VLOOKUP(G58,[2]ActorTable!$A:$G,MATCH("이름참고",[2]ActorTable!$1:$1,0),0),"캐릭터없음"),
"")))))</f>
        <v/>
      </c>
      <c r="P58" t="str">
        <f t="shared" si="4"/>
        <v/>
      </c>
      <c r="Q58" t="str">
        <f t="shared" si="2"/>
        <v/>
      </c>
    </row>
    <row r="59" spans="1:17">
      <c r="A59">
        <v>9</v>
      </c>
      <c r="B59">
        <v>1</v>
      </c>
      <c r="C59">
        <f t="shared" si="0"/>
        <v>0</v>
      </c>
      <c r="E59" t="str">
        <f t="shared" ca="1" si="1"/>
        <v/>
      </c>
      <c r="F59" t="str">
        <f t="shared" si="3"/>
        <v/>
      </c>
      <c r="H59" t="str">
        <f>IF(OR(
  AND(NOT(ISERROR(FIND("상자",D59))),ISBLANK(G59)),
  AND(ISBLANK(D59),ISBLANK(G59)),
  AND(NOT(ISERROR(FIND("안 지정",D59))),ISNUMBER(G59))),"",
IF(AND(NOT(ISERROR(FIND("상자",D59))),NOT(ISBLANK(G59))),"밸류불필요",
IF(AND(NOT(ISERROR(FIND("안 지정",D59))),NOT(ISNUMBER(G59))),"숫자필요",
IF(NOT(ISERROR(FIND("장비",D59))),
  IFERROR(VLOOKUP(G59,[1]EquipTable!$A:$T,MATCH("이름참고",[1]EquipTable!$1:$1,0),0),"장비없음"),
IF(NOT(ISERROR(FIND("캐릭터",D59))),
  IFERROR(VLOOKUP(G59,[2]ActorTable!$A:$G,MATCH("이름참고",[2]ActorTable!$1:$1,0),0),"캐릭터없음"),
"")))))</f>
        <v/>
      </c>
      <c r="P59" t="str">
        <f t="shared" si="4"/>
        <v/>
      </c>
      <c r="Q59" t="str">
        <f t="shared" si="2"/>
        <v/>
      </c>
    </row>
    <row r="60" spans="1:17">
      <c r="A60">
        <v>9</v>
      </c>
      <c r="B60">
        <v>2</v>
      </c>
      <c r="C60">
        <f t="shared" si="0"/>
        <v>0</v>
      </c>
      <c r="E60" t="str">
        <f t="shared" ca="1" si="1"/>
        <v/>
      </c>
      <c r="F60" t="str">
        <f t="shared" si="3"/>
        <v/>
      </c>
      <c r="H60" t="str">
        <f>IF(OR(
  AND(NOT(ISERROR(FIND("상자",D60))),ISBLANK(G60)),
  AND(ISBLANK(D60),ISBLANK(G60)),
  AND(NOT(ISERROR(FIND("안 지정",D60))),ISNUMBER(G60))),"",
IF(AND(NOT(ISERROR(FIND("상자",D60))),NOT(ISBLANK(G60))),"밸류불필요",
IF(AND(NOT(ISERROR(FIND("안 지정",D60))),NOT(ISNUMBER(G60))),"숫자필요",
IF(NOT(ISERROR(FIND("장비",D60))),
  IFERROR(VLOOKUP(G60,[1]EquipTable!$A:$T,MATCH("이름참고",[1]EquipTable!$1:$1,0),0),"장비없음"),
IF(NOT(ISERROR(FIND("캐릭터",D60))),
  IFERROR(VLOOKUP(G60,[2]ActorTable!$A:$G,MATCH("이름참고",[2]ActorTable!$1:$1,0),0),"캐릭터없음"),
"")))))</f>
        <v/>
      </c>
      <c r="P60" t="str">
        <f t="shared" si="4"/>
        <v/>
      </c>
      <c r="Q60" t="str">
        <f t="shared" si="2"/>
        <v/>
      </c>
    </row>
    <row r="61" spans="1:17">
      <c r="A61">
        <v>9</v>
      </c>
      <c r="B61">
        <v>3</v>
      </c>
      <c r="C61">
        <f t="shared" si="0"/>
        <v>0</v>
      </c>
      <c r="E61" t="str">
        <f t="shared" ca="1" si="1"/>
        <v/>
      </c>
      <c r="F61" t="str">
        <f t="shared" si="3"/>
        <v/>
      </c>
      <c r="H61" t="str">
        <f>IF(OR(
  AND(NOT(ISERROR(FIND("상자",D61))),ISBLANK(G61)),
  AND(ISBLANK(D61),ISBLANK(G61)),
  AND(NOT(ISERROR(FIND("안 지정",D61))),ISNUMBER(G61))),"",
IF(AND(NOT(ISERROR(FIND("상자",D61))),NOT(ISBLANK(G61))),"밸류불필요",
IF(AND(NOT(ISERROR(FIND("안 지정",D61))),NOT(ISNUMBER(G61))),"숫자필요",
IF(NOT(ISERROR(FIND("장비",D61))),
  IFERROR(VLOOKUP(G61,[1]EquipTable!$A:$T,MATCH("이름참고",[1]EquipTable!$1:$1,0),0),"장비없음"),
IF(NOT(ISERROR(FIND("캐릭터",D61))),
  IFERROR(VLOOKUP(G61,[2]ActorTable!$A:$G,MATCH("이름참고",[2]ActorTable!$1:$1,0),0),"캐릭터없음"),
"")))))</f>
        <v/>
      </c>
      <c r="P61" t="str">
        <f t="shared" si="4"/>
        <v/>
      </c>
      <c r="Q61" t="str">
        <f t="shared" si="2"/>
        <v/>
      </c>
    </row>
    <row r="62" spans="1:17">
      <c r="A62">
        <v>9</v>
      </c>
      <c r="B62">
        <v>4</v>
      </c>
      <c r="C62">
        <f t="shared" si="0"/>
        <v>0</v>
      </c>
      <c r="E62" t="str">
        <f t="shared" ca="1" si="1"/>
        <v/>
      </c>
      <c r="F62" t="str">
        <f t="shared" si="3"/>
        <v/>
      </c>
      <c r="H62" t="str">
        <f>IF(OR(
  AND(NOT(ISERROR(FIND("상자",D62))),ISBLANK(G62)),
  AND(ISBLANK(D62),ISBLANK(G62)),
  AND(NOT(ISERROR(FIND("안 지정",D62))),ISNUMBER(G62))),"",
IF(AND(NOT(ISERROR(FIND("상자",D62))),NOT(ISBLANK(G62))),"밸류불필요",
IF(AND(NOT(ISERROR(FIND("안 지정",D62))),NOT(ISNUMBER(G62))),"숫자필요",
IF(NOT(ISERROR(FIND("장비",D62))),
  IFERROR(VLOOKUP(G62,[1]EquipTable!$A:$T,MATCH("이름참고",[1]EquipTable!$1:$1,0),0),"장비없음"),
IF(NOT(ISERROR(FIND("캐릭터",D62))),
  IFERROR(VLOOKUP(G62,[2]ActorTable!$A:$G,MATCH("이름참고",[2]ActorTable!$1:$1,0),0),"캐릭터없음"),
"")))))</f>
        <v/>
      </c>
      <c r="P62" t="str">
        <f t="shared" si="4"/>
        <v/>
      </c>
      <c r="Q62" t="str">
        <f t="shared" si="2"/>
        <v/>
      </c>
    </row>
    <row r="63" spans="1:17">
      <c r="A63">
        <v>9</v>
      </c>
      <c r="B63">
        <v>5</v>
      </c>
      <c r="C63">
        <f t="shared" si="0"/>
        <v>0</v>
      </c>
      <c r="E63" t="str">
        <f t="shared" ca="1" si="1"/>
        <v/>
      </c>
      <c r="F63" t="str">
        <f t="shared" si="3"/>
        <v/>
      </c>
      <c r="H63" t="str">
        <f>IF(OR(
  AND(NOT(ISERROR(FIND("상자",D63))),ISBLANK(G63)),
  AND(ISBLANK(D63),ISBLANK(G63)),
  AND(NOT(ISERROR(FIND("안 지정",D63))),ISNUMBER(G63))),"",
IF(AND(NOT(ISERROR(FIND("상자",D63))),NOT(ISBLANK(G63))),"밸류불필요",
IF(AND(NOT(ISERROR(FIND("안 지정",D63))),NOT(ISNUMBER(G63))),"숫자필요",
IF(NOT(ISERROR(FIND("장비",D63))),
  IFERROR(VLOOKUP(G63,[1]EquipTable!$A:$T,MATCH("이름참고",[1]EquipTable!$1:$1,0),0),"장비없음"),
IF(NOT(ISERROR(FIND("캐릭터",D63))),
  IFERROR(VLOOKUP(G63,[2]ActorTable!$A:$G,MATCH("이름참고",[2]ActorTable!$1:$1,0),0),"캐릭터없음"),
"")))))</f>
        <v/>
      </c>
      <c r="P63" t="str">
        <f t="shared" si="4"/>
        <v/>
      </c>
      <c r="Q63" t="str">
        <f t="shared" si="2"/>
        <v/>
      </c>
    </row>
    <row r="64" spans="1:17">
      <c r="A64">
        <v>9</v>
      </c>
      <c r="B64">
        <v>6</v>
      </c>
      <c r="C64">
        <f t="shared" si="0"/>
        <v>0</v>
      </c>
      <c r="E64" t="str">
        <f t="shared" ca="1" si="1"/>
        <v/>
      </c>
      <c r="F64" t="str">
        <f t="shared" si="3"/>
        <v/>
      </c>
      <c r="H64" t="str">
        <f>IF(OR(
  AND(NOT(ISERROR(FIND("상자",D64))),ISBLANK(G64)),
  AND(ISBLANK(D64),ISBLANK(G64)),
  AND(NOT(ISERROR(FIND("안 지정",D64))),ISNUMBER(G64))),"",
IF(AND(NOT(ISERROR(FIND("상자",D64))),NOT(ISBLANK(G64))),"밸류불필요",
IF(AND(NOT(ISERROR(FIND("안 지정",D64))),NOT(ISNUMBER(G64))),"숫자필요",
IF(NOT(ISERROR(FIND("장비",D64))),
  IFERROR(VLOOKUP(G64,[1]EquipTable!$A:$T,MATCH("이름참고",[1]EquipTable!$1:$1,0),0),"장비없음"),
IF(NOT(ISERROR(FIND("캐릭터",D64))),
  IFERROR(VLOOKUP(G64,[2]ActorTable!$A:$G,MATCH("이름참고",[2]ActorTable!$1:$1,0),0),"캐릭터없음"),
"")))))</f>
        <v/>
      </c>
      <c r="P64" t="str">
        <f t="shared" si="4"/>
        <v/>
      </c>
      <c r="Q64" t="str">
        <f t="shared" si="2"/>
        <v/>
      </c>
    </row>
    <row r="65" spans="1:17">
      <c r="A65">
        <v>10</v>
      </c>
      <c r="B65">
        <v>0</v>
      </c>
      <c r="C65">
        <f t="shared" si="0"/>
        <v>0</v>
      </c>
      <c r="D65" t="s">
        <v>96</v>
      </c>
      <c r="E65" t="str">
        <f t="shared" ca="1" si="1"/>
        <v>fe</v>
      </c>
      <c r="F65" t="str">
        <f t="shared" si="3"/>
        <v/>
      </c>
      <c r="G65" t="s">
        <v>121</v>
      </c>
      <c r="H65" t="str">
        <f>IF(OR(
  AND(NOT(ISERROR(FIND("상자",D65))),ISBLANK(G65)),
  AND(ISBLANK(D65),ISBLANK(G65)),
  AND(NOT(ISERROR(FIND("안 지정",D65))),ISNUMBER(G65))),"",
IF(AND(NOT(ISERROR(FIND("상자",D65))),NOT(ISBLANK(G65))),"밸류불필요",
IF(AND(NOT(ISERROR(FIND("안 지정",D65))),NOT(ISNUMBER(G65))),"숫자필요",
IF(NOT(ISERROR(FIND("장비",D65))),
  IFERROR(VLOOKUP(G65,[1]EquipTable!$A:$T,MATCH("이름참고",[1]EquipTable!$1:$1,0),0),"장비없음"),
IF(NOT(ISERROR(FIND("캐릭터",D65))),
  IFERROR(VLOOKUP(G65,[2]ActorTable!$A:$G,MATCH("이름참고",[2]ActorTable!$1:$1,0),0),"캐릭터없음"),
"")))))</f>
        <v>용력의 방패</v>
      </c>
      <c r="I65">
        <v>1</v>
      </c>
      <c r="K65" t="s">
        <v>112</v>
      </c>
      <c r="M65">
        <v>840</v>
      </c>
      <c r="N65">
        <v>530</v>
      </c>
      <c r="P65" t="str">
        <f t="shared" si="4"/>
        <v/>
      </c>
      <c r="Q65" t="str">
        <f t="shared" si="2"/>
        <v/>
      </c>
    </row>
    <row r="66" spans="1:17">
      <c r="A66">
        <v>10</v>
      </c>
      <c r="B66">
        <v>1</v>
      </c>
      <c r="C66">
        <f t="shared" ref="C66:C129" si="5">IF(B66&lt;=6,0,
IF(B66=7,1,2))</f>
        <v>0</v>
      </c>
      <c r="D66" t="s">
        <v>97</v>
      </c>
      <c r="E66" t="str">
        <f t="shared" ref="E66:E114" ca="1" si="6">IF(ISBLANK(D66),"",
VLOOKUP(D66,OFFSET(INDIRECT("$A:$B"),0,MATCH(D$1&amp;"_Verify",INDIRECT("$1:$1"),0)-1),2,0)
)</f>
        <v>bn</v>
      </c>
      <c r="F66" t="str">
        <f t="shared" si="3"/>
        <v/>
      </c>
      <c r="H66" t="str">
        <f>IF(OR(
  AND(NOT(ISERROR(FIND("상자",D66))),ISBLANK(G66)),
  AND(ISBLANK(D66),ISBLANK(G66)),
  AND(NOT(ISERROR(FIND("안 지정",D66))),ISNUMBER(G66))),"",
IF(AND(NOT(ISERROR(FIND("상자",D66))),NOT(ISBLANK(G66))),"밸류불필요",
IF(AND(NOT(ISERROR(FIND("안 지정",D66))),NOT(ISNUMBER(G66))),"숫자필요",
IF(NOT(ISERROR(FIND("장비",D66))),
  IFERROR(VLOOKUP(G66,[1]EquipTable!$A:$T,MATCH("이름참고",[1]EquipTable!$1:$1,0),0),"장비없음"),
IF(NOT(ISERROR(FIND("캐릭터",D66))),
  IFERROR(VLOOKUP(G66,[2]ActorTable!$A:$G,MATCH("이름참고",[2]ActorTable!$1:$1,0),0),"캐릭터없음"),
"")))))</f>
        <v/>
      </c>
      <c r="I66">
        <v>1</v>
      </c>
      <c r="K66" t="s">
        <v>112</v>
      </c>
      <c r="N66">
        <v>30</v>
      </c>
      <c r="P66" t="str">
        <f t="shared" si="4"/>
        <v/>
      </c>
      <c r="Q66" t="str">
        <f t="shared" ref="Q66:Q129" si="7">IF(O66&lt;&gt;1,"",
"{"""&amp;A$1&amp;""":"&amp;A66
&amp;","""&amp;B$1&amp;""":"&amp;B66
&amp;IF(LEN(E66)=0,"",","""&amp;E$1&amp;""":"""&amp;E66&amp;"""")
&amp;IF(LEN(G66)=0,"",","""&amp;G$1&amp;""":"""&amp;G66&amp;"""")
&amp;IF(LEN(I66)=0,"",","""&amp;I$1&amp;""":"&amp;I66)
&amp;IF(LEN(K66)=0,"",","""&amp;K$1&amp;""":"""&amp;K66&amp;"""")
&amp;IF(LEN(M66)=0,"",","""&amp;M$1&amp;""":"&amp;M66)
&amp;IF(LEN(N66)=0,"",","""&amp;N$1&amp;""":"&amp;N66)&amp;"}")</f>
        <v/>
      </c>
    </row>
    <row r="67" spans="1:17">
      <c r="A67">
        <v>10</v>
      </c>
      <c r="B67">
        <v>2</v>
      </c>
      <c r="C67">
        <f t="shared" si="5"/>
        <v>0</v>
      </c>
      <c r="D67" t="s">
        <v>98</v>
      </c>
      <c r="E67" t="str">
        <f t="shared" ca="1" si="6"/>
        <v>bh</v>
      </c>
      <c r="F67" t="str">
        <f t="shared" ref="F67:F130" si="8">IF(ISBLANK($D67),"",
IF(AND($B67&gt;=VLOOKUP($D67,$S:$V,3,0),$B67&lt;=VLOOKUP($D67,$S:$V,4,0)),"","슬롯타입이상"))</f>
        <v/>
      </c>
      <c r="H67" t="str">
        <f>IF(OR(
  AND(NOT(ISERROR(FIND("상자",D67))),ISBLANK(G67)),
  AND(ISBLANK(D67),ISBLANK(G67)),
  AND(NOT(ISERROR(FIND("안 지정",D67))),ISNUMBER(G67))),"",
IF(AND(NOT(ISERROR(FIND("상자",D67))),NOT(ISBLANK(G67))),"밸류불필요",
IF(AND(NOT(ISERROR(FIND("안 지정",D67))),NOT(ISNUMBER(G67))),"숫자필요",
IF(NOT(ISERROR(FIND("장비",D67))),
  IFERROR(VLOOKUP(G67,[1]EquipTable!$A:$T,MATCH("이름참고",[1]EquipTable!$1:$1,0),0),"장비없음"),
IF(NOT(ISERROR(FIND("캐릭터",D67))),
  IFERROR(VLOOKUP(G67,[2]ActorTable!$A:$G,MATCH("이름참고",[2]ActorTable!$1:$1,0),0),"캐릭터없음"),
"")))))</f>
        <v/>
      </c>
      <c r="I67">
        <v>1</v>
      </c>
      <c r="K67" t="s">
        <v>112</v>
      </c>
      <c r="M67">
        <v>120</v>
      </c>
      <c r="N67">
        <v>70</v>
      </c>
      <c r="P67" t="str">
        <f t="shared" ref="P67:P130" si="9">P66&amp;IF(LEN(Q67)=0,"",","&amp;Q67)</f>
        <v/>
      </c>
      <c r="Q67" t="str">
        <f t="shared" si="7"/>
        <v/>
      </c>
    </row>
    <row r="68" spans="1:17">
      <c r="A68">
        <v>10</v>
      </c>
      <c r="B68">
        <v>3</v>
      </c>
      <c r="C68">
        <f t="shared" si="5"/>
        <v>0</v>
      </c>
      <c r="D68" t="s">
        <v>106</v>
      </c>
      <c r="E68" t="str">
        <f t="shared" ca="1" si="6"/>
        <v>upn</v>
      </c>
      <c r="F68" t="str">
        <f t="shared" si="8"/>
        <v/>
      </c>
      <c r="G68">
        <v>57153</v>
      </c>
      <c r="H68" t="str">
        <f>IF(OR(
  AND(NOT(ISERROR(FIND("상자",D68))),ISBLANK(G68)),
  AND(ISBLANK(D68),ISBLANK(G68)),
  AND(NOT(ISERROR(FIND("안 지정",D68))),ISNUMBER(G68))),"",
IF(AND(NOT(ISERROR(FIND("상자",D68))),NOT(ISBLANK(G68))),"밸류불필요",
IF(AND(NOT(ISERROR(FIND("안 지정",D68))),NOT(ISNUMBER(G68))),"숫자필요",
IF(NOT(ISERROR(FIND("장비",D68))),
  IFERROR(VLOOKUP(G68,[1]EquipTable!$A:$T,MATCH("이름참고",[1]EquipTable!$1:$1,0),0),"장비없음"),
IF(NOT(ISERROR(FIND("캐릭터",D68))),
  IFERROR(VLOOKUP(G68,[2]ActorTable!$A:$G,MATCH("이름참고",[2]ActorTable!$1:$1,0),0),"캐릭터없음"),
"")))))</f>
        <v/>
      </c>
      <c r="I68">
        <v>16</v>
      </c>
      <c r="K68" t="s">
        <v>81</v>
      </c>
      <c r="N68">
        <v>1600</v>
      </c>
      <c r="P68" t="str">
        <f t="shared" si="9"/>
        <v/>
      </c>
      <c r="Q68" t="str">
        <f t="shared" si="7"/>
        <v/>
      </c>
    </row>
    <row r="69" spans="1:17">
      <c r="A69">
        <v>10</v>
      </c>
      <c r="B69">
        <v>4</v>
      </c>
      <c r="C69">
        <f t="shared" si="5"/>
        <v>0</v>
      </c>
      <c r="D69" t="s">
        <v>105</v>
      </c>
      <c r="E69" t="str">
        <f t="shared" ca="1" si="6"/>
        <v>uph</v>
      </c>
      <c r="F69" t="str">
        <f t="shared" si="8"/>
        <v/>
      </c>
      <c r="G69">
        <v>56573</v>
      </c>
      <c r="H69" t="str">
        <f>IF(OR(
  AND(NOT(ISERROR(FIND("상자",D69))),ISBLANK(G69)),
  AND(ISBLANK(D69),ISBLANK(G69)),
  AND(NOT(ISERROR(FIND("안 지정",D69))),ISNUMBER(G69))),"",
IF(AND(NOT(ISERROR(FIND("상자",D69))),NOT(ISBLANK(G69))),"밸류불필요",
IF(AND(NOT(ISERROR(FIND("안 지정",D69))),NOT(ISNUMBER(G69))),"숫자필요",
IF(NOT(ISERROR(FIND("장비",D69))),
  IFERROR(VLOOKUP(G69,[1]EquipTable!$A:$T,MATCH("이름참고",[1]EquipTable!$1:$1,0),0),"장비없음"),
IF(NOT(ISERROR(FIND("캐릭터",D69))),
  IFERROR(VLOOKUP(G69,[2]ActorTable!$A:$G,MATCH("이름참고",[2]ActorTable!$1:$1,0),0),"캐릭터없음"),
"")))))</f>
        <v/>
      </c>
      <c r="I69">
        <v>18</v>
      </c>
      <c r="K69" t="s">
        <v>81</v>
      </c>
      <c r="N69">
        <v>1800</v>
      </c>
      <c r="P69" t="str">
        <f t="shared" si="9"/>
        <v/>
      </c>
      <c r="Q69" t="str">
        <f t="shared" si="7"/>
        <v/>
      </c>
    </row>
    <row r="70" spans="1:17">
      <c r="A70">
        <v>10</v>
      </c>
      <c r="B70">
        <v>5</v>
      </c>
      <c r="C70">
        <f t="shared" si="5"/>
        <v>0</v>
      </c>
      <c r="D70" t="s">
        <v>100</v>
      </c>
      <c r="E70" t="str">
        <f t="shared" ca="1" si="6"/>
        <v>fp</v>
      </c>
      <c r="F70" t="str">
        <f t="shared" si="8"/>
        <v/>
      </c>
      <c r="G70" t="s">
        <v>123</v>
      </c>
      <c r="H70" t="str">
        <f>IF(OR(
  AND(NOT(ISERROR(FIND("상자",D70))),ISBLANK(G70)),
  AND(ISBLANK(D70),ISBLANK(G70)),
  AND(NOT(ISERROR(FIND("안 지정",D70))),ISNUMBER(G70))),"",
IF(AND(NOT(ISERROR(FIND("상자",D70))),NOT(ISBLANK(G70))),"밸류불필요",
IF(AND(NOT(ISERROR(FIND("안 지정",D70))),NOT(ISNUMBER(G70))),"숫자필요",
IF(NOT(ISERROR(FIND("장비",D70))),
  IFERROR(VLOOKUP(G70,[1]EquipTable!$A:$T,MATCH("이름참고",[1]EquipTable!$1:$1,0),0),"장비없음"),
IF(NOT(ISERROR(FIND("캐릭터",D70))),
  IFERROR(VLOOKUP(G70,[2]ActorTable!$A:$G,MATCH("이름참고",[2]ActorTable!$1:$1,0),0),"캐릭터없음"),
"")))))</f>
        <v>메디아</v>
      </c>
      <c r="I70">
        <v>140</v>
      </c>
      <c r="K70" t="s">
        <v>112</v>
      </c>
      <c r="M70">
        <v>340</v>
      </c>
      <c r="N70">
        <v>120</v>
      </c>
      <c r="P70" t="str">
        <f t="shared" si="9"/>
        <v/>
      </c>
      <c r="Q70" t="str">
        <f t="shared" si="7"/>
        <v/>
      </c>
    </row>
    <row r="71" spans="1:17">
      <c r="A71">
        <v>10</v>
      </c>
      <c r="B71">
        <v>6</v>
      </c>
      <c r="C71">
        <f t="shared" si="5"/>
        <v>0</v>
      </c>
      <c r="D71" t="s">
        <v>106</v>
      </c>
      <c r="E71" t="str">
        <f t="shared" ca="1" si="6"/>
        <v>upn</v>
      </c>
      <c r="F71" t="str">
        <f t="shared" si="8"/>
        <v/>
      </c>
      <c r="G71">
        <v>75145</v>
      </c>
      <c r="H71" t="str">
        <f>IF(OR(
  AND(NOT(ISERROR(FIND("상자",D71))),ISBLANK(G71)),
  AND(ISBLANK(D71),ISBLANK(G71)),
  AND(NOT(ISERROR(FIND("안 지정",D71))),ISNUMBER(G71))),"",
IF(AND(NOT(ISERROR(FIND("상자",D71))),NOT(ISBLANK(G71))),"밸류불필요",
IF(AND(NOT(ISERROR(FIND("안 지정",D71))),NOT(ISNUMBER(G71))),"숫자필요",
IF(NOT(ISERROR(FIND("장비",D71))),
  IFERROR(VLOOKUP(G71,[1]EquipTable!$A:$T,MATCH("이름참고",[1]EquipTable!$1:$1,0),0),"장비없음"),
IF(NOT(ISERROR(FIND("캐릭터",D71))),
  IFERROR(VLOOKUP(G71,[2]ActorTable!$A:$G,MATCH("이름참고",[2]ActorTable!$1:$1,0),0),"캐릭터없음"),
"")))))</f>
        <v/>
      </c>
      <c r="I71">
        <v>154</v>
      </c>
      <c r="K71" t="s">
        <v>112</v>
      </c>
      <c r="M71">
        <v>130</v>
      </c>
      <c r="N71">
        <v>16</v>
      </c>
      <c r="P71" t="str">
        <f t="shared" si="9"/>
        <v/>
      </c>
      <c r="Q71" t="str">
        <f t="shared" si="7"/>
        <v/>
      </c>
    </row>
    <row r="72" spans="1:17">
      <c r="A72">
        <v>11</v>
      </c>
      <c r="B72">
        <v>0</v>
      </c>
      <c r="C72">
        <f t="shared" si="5"/>
        <v>0</v>
      </c>
      <c r="D72" t="s">
        <v>96</v>
      </c>
      <c r="E72" t="str">
        <f t="shared" ca="1" si="6"/>
        <v>fe</v>
      </c>
      <c r="F72" t="str">
        <f t="shared" si="8"/>
        <v/>
      </c>
      <c r="G72" t="s">
        <v>117</v>
      </c>
      <c r="H72" t="str">
        <f>IF(OR(
  AND(NOT(ISERROR(FIND("상자",D72))),ISBLANK(G72)),
  AND(ISBLANK(D72),ISBLANK(G72)),
  AND(NOT(ISERROR(FIND("안 지정",D72))),ISNUMBER(G72))),"",
IF(AND(NOT(ISERROR(FIND("상자",D72))),NOT(ISBLANK(G72))),"밸류불필요",
IF(AND(NOT(ISERROR(FIND("안 지정",D72))),NOT(ISNUMBER(G72))),"숫자필요",
IF(NOT(ISERROR(FIND("장비",D72))),
  IFERROR(VLOOKUP(G72,[1]EquipTable!$A:$T,MATCH("이름참고",[1]EquipTable!$1:$1,0),0),"장비없음"),
IF(NOT(ISERROR(FIND("캐릭터",D72))),
  IFERROR(VLOOKUP(G72,[2]ActorTable!$A:$G,MATCH("이름참고",[2]ActorTable!$1:$1,0),0),"캐릭터없음"),
"")))))</f>
        <v>용사의 단검</v>
      </c>
      <c r="I72">
        <v>1</v>
      </c>
      <c r="K72" t="s">
        <v>81</v>
      </c>
      <c r="N72">
        <v>5000</v>
      </c>
      <c r="P72" t="str">
        <f t="shared" si="9"/>
        <v/>
      </c>
      <c r="Q72" t="str">
        <f t="shared" si="7"/>
        <v/>
      </c>
    </row>
    <row r="73" spans="1:17">
      <c r="A73">
        <v>11</v>
      </c>
      <c r="B73">
        <v>1</v>
      </c>
      <c r="C73">
        <f t="shared" si="5"/>
        <v>0</v>
      </c>
      <c r="D73" t="s">
        <v>96</v>
      </c>
      <c r="E73" t="str">
        <f t="shared" ca="1" si="6"/>
        <v>fe</v>
      </c>
      <c r="F73" t="str">
        <f t="shared" si="8"/>
        <v/>
      </c>
      <c r="G73" t="s">
        <v>128</v>
      </c>
      <c r="H73" t="str">
        <f>IF(OR(
  AND(NOT(ISERROR(FIND("상자",D73))),ISBLANK(G73)),
  AND(ISBLANK(D73),ISBLANK(G73)),
  AND(NOT(ISERROR(FIND("안 지정",D73))),ISNUMBER(G73))),"",
IF(AND(NOT(ISERROR(FIND("상자",D73))),NOT(ISBLANK(G73))),"밸류불필요",
IF(AND(NOT(ISERROR(FIND("안 지정",D73))),NOT(ISNUMBER(G73))),"숫자필요",
IF(NOT(ISERROR(FIND("장비",D73))),
  IFERROR(VLOOKUP(G73,[1]EquipTable!$A:$T,MATCH("이름참고",[1]EquipTable!$1:$1,0),0),"장비없음"),
IF(NOT(ISERROR(FIND("캐릭터",D73))),
  IFERROR(VLOOKUP(G73,[2]ActorTable!$A:$G,MATCH("이름참고",[2]ActorTable!$1:$1,0),0),"캐릭터없음"),
"")))))</f>
        <v>사파이어 대거</v>
      </c>
      <c r="I73">
        <v>1</v>
      </c>
      <c r="K73" t="s">
        <v>81</v>
      </c>
      <c r="N73">
        <v>24450</v>
      </c>
      <c r="P73" t="str">
        <f t="shared" si="9"/>
        <v/>
      </c>
      <c r="Q73" t="str">
        <f t="shared" si="7"/>
        <v/>
      </c>
    </row>
    <row r="74" spans="1:17">
      <c r="A74">
        <v>11</v>
      </c>
      <c r="B74">
        <v>2</v>
      </c>
      <c r="C74">
        <f t="shared" si="5"/>
        <v>0</v>
      </c>
      <c r="D74" t="s">
        <v>106</v>
      </c>
      <c r="E74" t="str">
        <f t="shared" ca="1" si="6"/>
        <v>upn</v>
      </c>
      <c r="F74" t="str">
        <f t="shared" si="8"/>
        <v/>
      </c>
      <c r="G74">
        <v>57153</v>
      </c>
      <c r="H74" t="str">
        <f>IF(OR(
  AND(NOT(ISERROR(FIND("상자",D74))),ISBLANK(G74)),
  AND(ISBLANK(D74),ISBLANK(G74)),
  AND(NOT(ISERROR(FIND("안 지정",D74))),ISNUMBER(G74))),"",
IF(AND(NOT(ISERROR(FIND("상자",D74))),NOT(ISBLANK(G74))),"밸류불필요",
IF(AND(NOT(ISERROR(FIND("안 지정",D74))),NOT(ISNUMBER(G74))),"숫자필요",
IF(NOT(ISERROR(FIND("장비",D74))),
  IFERROR(VLOOKUP(G74,[1]EquipTable!$A:$T,MATCH("이름참고",[1]EquipTable!$1:$1,0),0),"장비없음"),
IF(NOT(ISERROR(FIND("캐릭터",D74))),
  IFERROR(VLOOKUP(G74,[2]ActorTable!$A:$G,MATCH("이름참고",[2]ActorTable!$1:$1,0),0),"캐릭터없음"),
"")))))</f>
        <v/>
      </c>
      <c r="I74">
        <v>21</v>
      </c>
      <c r="K74" t="s">
        <v>81</v>
      </c>
      <c r="N74">
        <v>2100</v>
      </c>
      <c r="P74" t="str">
        <f t="shared" si="9"/>
        <v/>
      </c>
      <c r="Q74" t="str">
        <f t="shared" si="7"/>
        <v/>
      </c>
    </row>
    <row r="75" spans="1:17">
      <c r="A75">
        <v>11</v>
      </c>
      <c r="B75">
        <v>3</v>
      </c>
      <c r="C75">
        <f t="shared" si="5"/>
        <v>0</v>
      </c>
      <c r="D75" t="s">
        <v>106</v>
      </c>
      <c r="E75" t="str">
        <f t="shared" ca="1" si="6"/>
        <v>upn</v>
      </c>
      <c r="F75" t="str">
        <f t="shared" si="8"/>
        <v/>
      </c>
      <c r="G75">
        <v>34534</v>
      </c>
      <c r="H75" t="str">
        <f>IF(OR(
  AND(NOT(ISERROR(FIND("상자",D75))),ISBLANK(G75)),
  AND(ISBLANK(D75),ISBLANK(G75)),
  AND(NOT(ISERROR(FIND("안 지정",D75))),ISNUMBER(G75))),"",
IF(AND(NOT(ISERROR(FIND("상자",D75))),NOT(ISBLANK(G75))),"밸류불필요",
IF(AND(NOT(ISERROR(FIND("안 지정",D75))),NOT(ISNUMBER(G75))),"숫자필요",
IF(NOT(ISERROR(FIND("장비",D75))),
  IFERROR(VLOOKUP(G75,[1]EquipTable!$A:$T,MATCH("이름참고",[1]EquipTable!$1:$1,0),0),"장비없음"),
IF(NOT(ISERROR(FIND("캐릭터",D75))),
  IFERROR(VLOOKUP(G75,[2]ActorTable!$A:$G,MATCH("이름참고",[2]ActorTable!$1:$1,0),0),"캐릭터없음"),
"")))))</f>
        <v/>
      </c>
      <c r="I75">
        <v>16</v>
      </c>
      <c r="K75" t="s">
        <v>81</v>
      </c>
      <c r="N75">
        <v>1600</v>
      </c>
      <c r="P75" t="str">
        <f t="shared" si="9"/>
        <v/>
      </c>
      <c r="Q75" t="str">
        <f t="shared" si="7"/>
        <v/>
      </c>
    </row>
    <row r="76" spans="1:17">
      <c r="A76">
        <v>11</v>
      </c>
      <c r="B76">
        <v>4</v>
      </c>
      <c r="C76">
        <f t="shared" si="5"/>
        <v>0</v>
      </c>
      <c r="D76" t="s">
        <v>106</v>
      </c>
      <c r="E76" t="str">
        <f t="shared" ca="1" si="6"/>
        <v>upn</v>
      </c>
      <c r="F76" t="str">
        <f t="shared" si="8"/>
        <v/>
      </c>
      <c r="G76">
        <v>66634</v>
      </c>
      <c r="H76" t="str">
        <f>IF(OR(
  AND(NOT(ISERROR(FIND("상자",D76))),ISBLANK(G76)),
  AND(ISBLANK(D76),ISBLANK(G76)),
  AND(NOT(ISERROR(FIND("안 지정",D76))),ISNUMBER(G76))),"",
IF(AND(NOT(ISERROR(FIND("상자",D76))),NOT(ISBLANK(G76))),"밸류불필요",
IF(AND(NOT(ISERROR(FIND("안 지정",D76))),NOT(ISNUMBER(G76))),"숫자필요",
IF(NOT(ISERROR(FIND("장비",D76))),
  IFERROR(VLOOKUP(G76,[1]EquipTable!$A:$T,MATCH("이름참고",[1]EquipTable!$1:$1,0),0),"장비없음"),
IF(NOT(ISERROR(FIND("캐릭터",D76))),
  IFERROR(VLOOKUP(G76,[2]ActorTable!$A:$G,MATCH("이름참고",[2]ActorTable!$1:$1,0),0),"캐릭터없음"),
"")))))</f>
        <v/>
      </c>
      <c r="I76">
        <v>18</v>
      </c>
      <c r="K76" t="s">
        <v>81</v>
      </c>
      <c r="N76">
        <v>1800</v>
      </c>
      <c r="P76" t="str">
        <f t="shared" si="9"/>
        <v/>
      </c>
      <c r="Q76" t="str">
        <f t="shared" si="7"/>
        <v/>
      </c>
    </row>
    <row r="77" spans="1:17">
      <c r="A77">
        <v>11</v>
      </c>
      <c r="B77">
        <v>5</v>
      </c>
      <c r="C77">
        <f t="shared" si="5"/>
        <v>0</v>
      </c>
      <c r="D77" t="s">
        <v>99</v>
      </c>
      <c r="E77" t="str">
        <f t="shared" ca="1" si="6"/>
        <v>fc</v>
      </c>
      <c r="F77" t="str">
        <f t="shared" si="8"/>
        <v/>
      </c>
      <c r="G77" t="s">
        <v>118</v>
      </c>
      <c r="H77" t="str">
        <f>IF(OR(
  AND(NOT(ISERROR(FIND("상자",D77))),ISBLANK(G77)),
  AND(ISBLANK(D77),ISBLANK(G77)),
  AND(NOT(ISERROR(FIND("안 지정",D77))),ISNUMBER(G77))),"",
IF(AND(NOT(ISERROR(FIND("상자",D77))),NOT(ISBLANK(G77))),"밸류불필요",
IF(AND(NOT(ISERROR(FIND("안 지정",D77))),NOT(ISNUMBER(G77))),"숫자필요",
IF(NOT(ISERROR(FIND("장비",D77))),
  IFERROR(VLOOKUP(G77,[1]EquipTable!$A:$T,MATCH("이름참고",[1]EquipTable!$1:$1,0),0),"장비없음"),
IF(NOT(ISERROR(FIND("캐릭터",D77))),
  IFERROR(VLOOKUP(G77,[2]ActorTable!$A:$G,MATCH("이름참고",[2]ActorTable!$1:$1,0),0),"캐릭터없음"),
"")))))</f>
        <v>린하이</v>
      </c>
      <c r="I77">
        <v>1</v>
      </c>
      <c r="K77" t="s">
        <v>112</v>
      </c>
      <c r="M77">
        <v>1500</v>
      </c>
      <c r="N77">
        <v>760</v>
      </c>
      <c r="P77" t="str">
        <f t="shared" si="9"/>
        <v/>
      </c>
      <c r="Q77" t="str">
        <f t="shared" si="7"/>
        <v/>
      </c>
    </row>
    <row r="78" spans="1:17">
      <c r="A78">
        <v>11</v>
      </c>
      <c r="B78">
        <v>6</v>
      </c>
      <c r="C78">
        <f t="shared" si="5"/>
        <v>0</v>
      </c>
      <c r="D78" t="s">
        <v>102</v>
      </c>
      <c r="E78" t="str">
        <f t="shared" ca="1" si="6"/>
        <v>fl2</v>
      </c>
      <c r="F78" t="str">
        <f t="shared" si="8"/>
        <v/>
      </c>
      <c r="G78" t="s">
        <v>119</v>
      </c>
      <c r="H78" t="str">
        <f>IF(OR(
  AND(NOT(ISERROR(FIND("상자",D78))),ISBLANK(G78)),
  AND(ISBLANK(D78),ISBLANK(G78)),
  AND(NOT(ISERROR(FIND("안 지정",D78))),ISNUMBER(G78))),"",
IF(AND(NOT(ISERROR(FIND("상자",D78))),NOT(ISBLANK(G78))),"밸류불필요",
IF(AND(NOT(ISERROR(FIND("안 지정",D78))),NOT(ISNUMBER(G78))),"숫자필요",
IF(NOT(ISERROR(FIND("장비",D78))),
  IFERROR(VLOOKUP(G78,[1]EquipTable!$A:$T,MATCH("이름참고",[1]EquipTable!$1:$1,0),0),"장비없음"),
IF(NOT(ISERROR(FIND("캐릭터",D78))),
  IFERROR(VLOOKUP(G78,[2]ActorTable!$A:$G,MATCH("이름참고",[2]ActorTable!$1:$1,0),0),"캐릭터없음"),
"")))))</f>
        <v>걸워리어</v>
      </c>
      <c r="I78">
        <v>1</v>
      </c>
      <c r="K78" t="s">
        <v>112</v>
      </c>
      <c r="M78">
        <v>1790</v>
      </c>
      <c r="N78">
        <v>830</v>
      </c>
      <c r="P78" t="str">
        <f t="shared" si="9"/>
        <v/>
      </c>
      <c r="Q78" t="str">
        <f t="shared" si="7"/>
        <v/>
      </c>
    </row>
    <row r="79" spans="1:17">
      <c r="A79">
        <v>12</v>
      </c>
      <c r="B79">
        <v>0</v>
      </c>
      <c r="C79">
        <f t="shared" si="5"/>
        <v>0</v>
      </c>
      <c r="D79" t="s">
        <v>96</v>
      </c>
      <c r="E79" t="str">
        <f t="shared" ca="1" si="6"/>
        <v>fe</v>
      </c>
      <c r="F79" t="str">
        <f t="shared" si="8"/>
        <v/>
      </c>
      <c r="G79" t="s">
        <v>124</v>
      </c>
      <c r="H79" t="str">
        <f>IF(OR(
  AND(NOT(ISERROR(FIND("상자",D79))),ISBLANK(G79)),
  AND(ISBLANK(D79),ISBLANK(G79)),
  AND(NOT(ISERROR(FIND("안 지정",D79))),ISNUMBER(G79))),"",
IF(AND(NOT(ISERROR(FIND("상자",D79))),NOT(ISBLANK(G79))),"밸류불필요",
IF(AND(NOT(ISERROR(FIND("안 지정",D79))),NOT(ISNUMBER(G79))),"숫자필요",
IF(NOT(ISERROR(FIND("장비",D79))),
  IFERROR(VLOOKUP(G79,[1]EquipTable!$A:$T,MATCH("이름참고",[1]EquipTable!$1:$1,0),0),"장비없음"),
IF(NOT(ISERROR(FIND("캐릭터",D79))),
  IFERROR(VLOOKUP(G79,[2]ActorTable!$A:$G,MATCH("이름참고",[2]ActorTable!$1:$1,0),0),"캐릭터없음"),
"")))))</f>
        <v>픽액스</v>
      </c>
      <c r="I79">
        <v>1</v>
      </c>
      <c r="K79" t="s">
        <v>112</v>
      </c>
      <c r="M79">
        <v>840</v>
      </c>
      <c r="N79">
        <v>530</v>
      </c>
      <c r="P79" t="str">
        <f t="shared" si="9"/>
        <v/>
      </c>
      <c r="Q79" t="str">
        <f t="shared" si="7"/>
        <v/>
      </c>
    </row>
    <row r="80" spans="1:17">
      <c r="A80">
        <v>12</v>
      </c>
      <c r="B80">
        <v>1</v>
      </c>
      <c r="C80">
        <f t="shared" si="5"/>
        <v>0</v>
      </c>
      <c r="D80" t="s">
        <v>96</v>
      </c>
      <c r="E80" t="str">
        <f t="shared" ca="1" si="6"/>
        <v>fe</v>
      </c>
      <c r="F80" t="str">
        <f t="shared" si="8"/>
        <v/>
      </c>
      <c r="G80" t="s">
        <v>125</v>
      </c>
      <c r="H80" t="str">
        <f>IF(OR(
  AND(NOT(ISERROR(FIND("상자",D80))),ISBLANK(G80)),
  AND(ISBLANK(D80),ISBLANK(G80)),
  AND(NOT(ISERROR(FIND("안 지정",D80))),ISNUMBER(G80))),"",
IF(AND(NOT(ISERROR(FIND("상자",D80))),NOT(ISBLANK(G80))),"밸류불필요",
IF(AND(NOT(ISERROR(FIND("안 지정",D80))),NOT(ISNUMBER(G80))),"숫자필요",
IF(NOT(ISERROR(FIND("장비",D80))),
  IFERROR(VLOOKUP(G80,[1]EquipTable!$A:$T,MATCH("이름참고",[1]EquipTable!$1:$1,0),0),"장비없음"),
IF(NOT(ISERROR(FIND("캐릭터",D80))),
  IFERROR(VLOOKUP(G80,[2]ActorTable!$A:$G,MATCH("이름참고",[2]ActorTable!$1:$1,0),0),"캐릭터없음"),
"")))))</f>
        <v>블레이드 보우</v>
      </c>
      <c r="I80">
        <v>1</v>
      </c>
      <c r="K80" t="s">
        <v>112</v>
      </c>
      <c r="N80">
        <v>30</v>
      </c>
      <c r="P80" t="str">
        <f t="shared" si="9"/>
        <v/>
      </c>
      <c r="Q80" t="str">
        <f t="shared" si="7"/>
        <v/>
      </c>
    </row>
    <row r="81" spans="1:17">
      <c r="A81">
        <v>12</v>
      </c>
      <c r="B81">
        <v>2</v>
      </c>
      <c r="C81">
        <f t="shared" si="5"/>
        <v>0</v>
      </c>
      <c r="D81" t="s">
        <v>106</v>
      </c>
      <c r="E81" t="str">
        <f t="shared" ca="1" si="6"/>
        <v>upn</v>
      </c>
      <c r="F81" t="str">
        <f t="shared" si="8"/>
        <v/>
      </c>
      <c r="G81">
        <v>71516</v>
      </c>
      <c r="H81" t="str">
        <f>IF(OR(
  AND(NOT(ISERROR(FIND("상자",D81))),ISBLANK(G81)),
  AND(ISBLANK(D81),ISBLANK(G81)),
  AND(NOT(ISERROR(FIND("안 지정",D81))),ISNUMBER(G81))),"",
IF(AND(NOT(ISERROR(FIND("상자",D81))),NOT(ISBLANK(G81))),"밸류불필요",
IF(AND(NOT(ISERROR(FIND("안 지정",D81))),NOT(ISNUMBER(G81))),"숫자필요",
IF(NOT(ISERROR(FIND("장비",D81))),
  IFERROR(VLOOKUP(G81,[1]EquipTable!$A:$T,MATCH("이름참고",[1]EquipTable!$1:$1,0),0),"장비없음"),
IF(NOT(ISERROR(FIND("캐릭터",D81))),
  IFERROR(VLOOKUP(G81,[2]ActorTable!$A:$G,MATCH("이름참고",[2]ActorTable!$1:$1,0),0),"캐릭터없음"),
"")))))</f>
        <v/>
      </c>
      <c r="I81">
        <v>16</v>
      </c>
      <c r="K81" t="s">
        <v>81</v>
      </c>
      <c r="N81">
        <v>1600</v>
      </c>
      <c r="P81" t="str">
        <f t="shared" si="9"/>
        <v/>
      </c>
      <c r="Q81" t="str">
        <f t="shared" si="7"/>
        <v/>
      </c>
    </row>
    <row r="82" spans="1:17">
      <c r="A82">
        <v>12</v>
      </c>
      <c r="B82">
        <v>3</v>
      </c>
      <c r="C82">
        <f t="shared" si="5"/>
        <v>0</v>
      </c>
      <c r="D82" t="s">
        <v>106</v>
      </c>
      <c r="E82" t="str">
        <f t="shared" ca="1" si="6"/>
        <v>upn</v>
      </c>
      <c r="F82" t="str">
        <f t="shared" si="8"/>
        <v/>
      </c>
      <c r="G82">
        <v>57153</v>
      </c>
      <c r="H82" t="str">
        <f>IF(OR(
  AND(NOT(ISERROR(FIND("상자",D82))),ISBLANK(G82)),
  AND(ISBLANK(D82),ISBLANK(G82)),
  AND(NOT(ISERROR(FIND("안 지정",D82))),ISNUMBER(G82))),"",
IF(AND(NOT(ISERROR(FIND("상자",D82))),NOT(ISBLANK(G82))),"밸류불필요",
IF(AND(NOT(ISERROR(FIND("안 지정",D82))),NOT(ISNUMBER(G82))),"숫자필요",
IF(NOT(ISERROR(FIND("장비",D82))),
  IFERROR(VLOOKUP(G82,[1]EquipTable!$A:$T,MATCH("이름참고",[1]EquipTable!$1:$1,0),0),"장비없음"),
IF(NOT(ISERROR(FIND("캐릭터",D82))),
  IFERROR(VLOOKUP(G82,[2]ActorTable!$A:$G,MATCH("이름참고",[2]ActorTable!$1:$1,0),0),"캐릭터없음"),
"")))))</f>
        <v/>
      </c>
      <c r="I82">
        <v>16</v>
      </c>
      <c r="K82" t="s">
        <v>81</v>
      </c>
      <c r="N82">
        <v>1600</v>
      </c>
      <c r="P82" t="str">
        <f t="shared" si="9"/>
        <v/>
      </c>
      <c r="Q82" t="str">
        <f t="shared" si="7"/>
        <v/>
      </c>
    </row>
    <row r="83" spans="1:17">
      <c r="A83">
        <v>12</v>
      </c>
      <c r="B83">
        <v>4</v>
      </c>
      <c r="C83">
        <f t="shared" si="5"/>
        <v>0</v>
      </c>
      <c r="D83" t="s">
        <v>105</v>
      </c>
      <c r="E83" t="str">
        <f t="shared" ca="1" si="6"/>
        <v>uph</v>
      </c>
      <c r="F83" t="str">
        <f t="shared" si="8"/>
        <v/>
      </c>
      <c r="G83">
        <v>56573</v>
      </c>
      <c r="H83" t="str">
        <f>IF(OR(
  AND(NOT(ISERROR(FIND("상자",D83))),ISBLANK(G83)),
  AND(ISBLANK(D83),ISBLANK(G83)),
  AND(NOT(ISERROR(FIND("안 지정",D83))),ISNUMBER(G83))),"",
IF(AND(NOT(ISERROR(FIND("상자",D83))),NOT(ISBLANK(G83))),"밸류불필요",
IF(AND(NOT(ISERROR(FIND("안 지정",D83))),NOT(ISNUMBER(G83))),"숫자필요",
IF(NOT(ISERROR(FIND("장비",D83))),
  IFERROR(VLOOKUP(G83,[1]EquipTable!$A:$T,MATCH("이름참고",[1]EquipTable!$1:$1,0),0),"장비없음"),
IF(NOT(ISERROR(FIND("캐릭터",D83))),
  IFERROR(VLOOKUP(G83,[2]ActorTable!$A:$G,MATCH("이름참고",[2]ActorTable!$1:$1,0),0),"캐릭터없음"),
"")))))</f>
        <v/>
      </c>
      <c r="I83">
        <v>18</v>
      </c>
      <c r="K83" t="s">
        <v>81</v>
      </c>
      <c r="N83">
        <v>1800</v>
      </c>
      <c r="P83" t="str">
        <f t="shared" si="9"/>
        <v/>
      </c>
      <c r="Q83" t="str">
        <f t="shared" si="7"/>
        <v/>
      </c>
    </row>
    <row r="84" spans="1:17">
      <c r="A84">
        <v>12</v>
      </c>
      <c r="B84">
        <v>5</v>
      </c>
      <c r="C84">
        <f t="shared" si="5"/>
        <v>0</v>
      </c>
      <c r="D84" t="s">
        <v>100</v>
      </c>
      <c r="E84" t="str">
        <f t="shared" ca="1" si="6"/>
        <v>fp</v>
      </c>
      <c r="F84" t="str">
        <f t="shared" si="8"/>
        <v/>
      </c>
      <c r="G84" t="s">
        <v>120</v>
      </c>
      <c r="H84" t="str">
        <f>IF(OR(
  AND(NOT(ISERROR(FIND("상자",D84))),ISBLANK(G84)),
  AND(ISBLANK(D84),ISBLANK(G84)),
  AND(NOT(ISERROR(FIND("안 지정",D84))),ISNUMBER(G84))),"",
IF(AND(NOT(ISERROR(FIND("상자",D84))),NOT(ISBLANK(G84))),"밸류불필요",
IF(AND(NOT(ISERROR(FIND("안 지정",D84))),NOT(ISNUMBER(G84))),"숫자필요",
IF(NOT(ISERROR(FIND("장비",D84))),
  IFERROR(VLOOKUP(G84,[1]EquipTable!$A:$T,MATCH("이름참고",[1]EquipTable!$1:$1,0),0),"장비없음"),
IF(NOT(ISERROR(FIND("캐릭터",D84))),
  IFERROR(VLOOKUP(G84,[2]ActorTable!$A:$G,MATCH("이름참고",[2]ActorTable!$1:$1,0),0),"캐릭터없음"),
"")))))</f>
        <v>걸아처</v>
      </c>
      <c r="I84">
        <v>140</v>
      </c>
      <c r="K84" t="s">
        <v>112</v>
      </c>
      <c r="M84">
        <v>340</v>
      </c>
      <c r="N84">
        <v>120</v>
      </c>
      <c r="P84" t="str">
        <f t="shared" si="9"/>
        <v/>
      </c>
      <c r="Q84" t="str">
        <f t="shared" si="7"/>
        <v/>
      </c>
    </row>
    <row r="85" spans="1:17">
      <c r="A85">
        <v>12</v>
      </c>
      <c r="B85">
        <v>6</v>
      </c>
      <c r="C85">
        <f t="shared" si="5"/>
        <v>0</v>
      </c>
      <c r="D85" t="s">
        <v>106</v>
      </c>
      <c r="E85" t="str">
        <f t="shared" ca="1" si="6"/>
        <v>upn</v>
      </c>
      <c r="F85" t="str">
        <f t="shared" si="8"/>
        <v/>
      </c>
      <c r="G85">
        <v>75145</v>
      </c>
      <c r="H85" t="str">
        <f>IF(OR(
  AND(NOT(ISERROR(FIND("상자",D85))),ISBLANK(G85)),
  AND(ISBLANK(D85),ISBLANK(G85)),
  AND(NOT(ISERROR(FIND("안 지정",D85))),ISNUMBER(G85))),"",
IF(AND(NOT(ISERROR(FIND("상자",D85))),NOT(ISBLANK(G85))),"밸류불필요",
IF(AND(NOT(ISERROR(FIND("안 지정",D85))),NOT(ISNUMBER(G85))),"숫자필요",
IF(NOT(ISERROR(FIND("장비",D85))),
  IFERROR(VLOOKUP(G85,[1]EquipTable!$A:$T,MATCH("이름참고",[1]EquipTable!$1:$1,0),0),"장비없음"),
IF(NOT(ISERROR(FIND("캐릭터",D85))),
  IFERROR(VLOOKUP(G85,[2]ActorTable!$A:$G,MATCH("이름참고",[2]ActorTable!$1:$1,0),0),"캐릭터없음"),
"")))))</f>
        <v/>
      </c>
      <c r="I85">
        <v>154</v>
      </c>
      <c r="K85" t="s">
        <v>112</v>
      </c>
      <c r="M85">
        <v>130</v>
      </c>
      <c r="N85">
        <v>16</v>
      </c>
      <c r="P85" t="str">
        <f t="shared" si="9"/>
        <v/>
      </c>
      <c r="Q85" t="str">
        <f t="shared" si="7"/>
        <v/>
      </c>
    </row>
    <row r="86" spans="1:17">
      <c r="A86">
        <v>13</v>
      </c>
      <c r="B86">
        <v>0</v>
      </c>
      <c r="C86">
        <f t="shared" si="5"/>
        <v>0</v>
      </c>
      <c r="D86" t="s">
        <v>96</v>
      </c>
      <c r="E86" t="str">
        <f t="shared" ca="1" si="6"/>
        <v>fe</v>
      </c>
      <c r="F86" t="str">
        <f t="shared" si="8"/>
        <v/>
      </c>
      <c r="G86" t="s">
        <v>139</v>
      </c>
      <c r="H86" t="str">
        <f>IF(OR(
  AND(NOT(ISERROR(FIND("상자",D86))),ISBLANK(G86)),
  AND(ISBLANK(D86),ISBLANK(G86)),
  AND(NOT(ISERROR(FIND("안 지정",D86))),ISNUMBER(G86))),"",
IF(AND(NOT(ISERROR(FIND("상자",D86))),NOT(ISBLANK(G86))),"밸류불필요",
IF(AND(NOT(ISERROR(FIND("안 지정",D86))),NOT(ISNUMBER(G86))),"숫자필요",
IF(NOT(ISERROR(FIND("장비",D86))),
  IFERROR(VLOOKUP(G86,[1]EquipTable!$A:$T,MATCH("이름참고",[1]EquipTable!$1:$1,0),0),"장비없음"),
IF(NOT(ISERROR(FIND("캐릭터",D86))),
  IFERROR(VLOOKUP(G86,[2]ActorTable!$A:$G,MATCH("이름참고",[2]ActorTable!$1:$1,0),0),"캐릭터없음"),
"")))))</f>
        <v>밀리 마체테</v>
      </c>
      <c r="I86">
        <v>1</v>
      </c>
      <c r="K86" t="s">
        <v>73</v>
      </c>
      <c r="N86">
        <v>12000</v>
      </c>
      <c r="P86" t="str">
        <f t="shared" si="9"/>
        <v/>
      </c>
      <c r="Q86" t="str">
        <f t="shared" si="7"/>
        <v/>
      </c>
    </row>
    <row r="87" spans="1:17">
      <c r="A87">
        <v>13</v>
      </c>
      <c r="B87">
        <v>1</v>
      </c>
      <c r="C87">
        <f t="shared" si="5"/>
        <v>0</v>
      </c>
      <c r="D87" t="s">
        <v>97</v>
      </c>
      <c r="E87" t="str">
        <f t="shared" ref="E87:E97" ca="1" si="10">IF(ISBLANK(D87),"",
VLOOKUP(D87,OFFSET(INDIRECT("$A:$B"),0,MATCH(D$1&amp;"_Verify",INDIRECT("$1:$1"),0)-1),2,0)
)</f>
        <v>bn</v>
      </c>
      <c r="F87" t="str">
        <f t="shared" si="8"/>
        <v/>
      </c>
      <c r="H87" t="str">
        <f>IF(OR(
  AND(NOT(ISERROR(FIND("상자",D87))),ISBLANK(G87)),
  AND(ISBLANK(D87),ISBLANK(G87)),
  AND(NOT(ISERROR(FIND("안 지정",D87))),ISNUMBER(G87))),"",
IF(AND(NOT(ISERROR(FIND("상자",D87))),NOT(ISBLANK(G87))),"밸류불필요",
IF(AND(NOT(ISERROR(FIND("안 지정",D87))),NOT(ISNUMBER(G87))),"숫자필요",
IF(NOT(ISERROR(FIND("장비",D87))),
  IFERROR(VLOOKUP(G87,[1]EquipTable!$A:$T,MATCH("이름참고",[1]EquipTable!$1:$1,0),0),"장비없음"),
IF(NOT(ISERROR(FIND("캐릭터",D87))),
  IFERROR(VLOOKUP(G87,[2]ActorTable!$A:$G,MATCH("이름참고",[2]ActorTable!$1:$1,0),0),"캐릭터없음"),
"")))))</f>
        <v/>
      </c>
      <c r="I87">
        <v>1</v>
      </c>
      <c r="K87" t="s">
        <v>76</v>
      </c>
      <c r="N87">
        <v>30</v>
      </c>
      <c r="P87" t="str">
        <f t="shared" si="9"/>
        <v/>
      </c>
      <c r="Q87" t="str">
        <f t="shared" si="7"/>
        <v/>
      </c>
    </row>
    <row r="88" spans="1:17">
      <c r="A88">
        <v>13</v>
      </c>
      <c r="B88">
        <v>2</v>
      </c>
      <c r="C88">
        <f t="shared" si="5"/>
        <v>0</v>
      </c>
      <c r="D88" t="s">
        <v>98</v>
      </c>
      <c r="E88" t="str">
        <f t="shared" ca="1" si="10"/>
        <v>bh</v>
      </c>
      <c r="F88" t="str">
        <f t="shared" si="8"/>
        <v/>
      </c>
      <c r="H88" t="str">
        <f>IF(OR(
  AND(NOT(ISERROR(FIND("상자",D88))),ISBLANK(G88)),
  AND(ISBLANK(D88),ISBLANK(G88)),
  AND(NOT(ISERROR(FIND("안 지정",D88))),ISNUMBER(G88))),"",
IF(AND(NOT(ISERROR(FIND("상자",D88))),NOT(ISBLANK(G88))),"밸류불필요",
IF(AND(NOT(ISERROR(FIND("안 지정",D88))),NOT(ISNUMBER(G88))),"숫자필요",
IF(NOT(ISERROR(FIND("장비",D88))),
  IFERROR(VLOOKUP(G88,[1]EquipTable!$A:$T,MATCH("이름참고",[1]EquipTable!$1:$1,0),0),"장비없음"),
IF(NOT(ISERROR(FIND("캐릭터",D88))),
  IFERROR(VLOOKUP(G88,[2]ActorTable!$A:$G,MATCH("이름참고",[2]ActorTable!$1:$1,0),0),"캐릭터없음"),
"")))))</f>
        <v/>
      </c>
      <c r="I88">
        <v>1</v>
      </c>
      <c r="K88" t="s">
        <v>76</v>
      </c>
      <c r="M88">
        <v>120</v>
      </c>
      <c r="N88">
        <v>70</v>
      </c>
      <c r="P88" t="str">
        <f t="shared" si="9"/>
        <v/>
      </c>
      <c r="Q88" t="str">
        <f t="shared" si="7"/>
        <v/>
      </c>
    </row>
    <row r="89" spans="1:17">
      <c r="A89">
        <v>13</v>
      </c>
      <c r="B89">
        <v>3</v>
      </c>
      <c r="C89">
        <f t="shared" si="5"/>
        <v>0</v>
      </c>
      <c r="D89" t="s">
        <v>106</v>
      </c>
      <c r="E89" t="str">
        <f t="shared" ca="1" si="10"/>
        <v>upn</v>
      </c>
      <c r="F89" t="str">
        <f t="shared" si="8"/>
        <v/>
      </c>
      <c r="G89">
        <v>57153</v>
      </c>
      <c r="H89" t="str">
        <f>IF(OR(
  AND(NOT(ISERROR(FIND("상자",D89))),ISBLANK(G89)),
  AND(ISBLANK(D89),ISBLANK(G89)),
  AND(NOT(ISERROR(FIND("안 지정",D89))),ISNUMBER(G89))),"",
IF(AND(NOT(ISERROR(FIND("상자",D89))),NOT(ISBLANK(G89))),"밸류불필요",
IF(AND(NOT(ISERROR(FIND("안 지정",D89))),NOT(ISNUMBER(G89))),"숫자필요",
IF(NOT(ISERROR(FIND("장비",D89))),
  IFERROR(VLOOKUP(G89,[1]EquipTable!$A:$T,MATCH("이름참고",[1]EquipTable!$1:$1,0),0),"장비없음"),
IF(NOT(ISERROR(FIND("캐릭터",D89))),
  IFERROR(VLOOKUP(G89,[2]ActorTable!$A:$G,MATCH("이름참고",[2]ActorTable!$1:$1,0),0),"캐릭터없음"),
"")))))</f>
        <v/>
      </c>
      <c r="I89">
        <v>16</v>
      </c>
      <c r="K89" t="s">
        <v>73</v>
      </c>
      <c r="N89">
        <v>1600</v>
      </c>
      <c r="P89" t="str">
        <f t="shared" si="9"/>
        <v/>
      </c>
      <c r="Q89" t="str">
        <f t="shared" si="7"/>
        <v/>
      </c>
    </row>
    <row r="90" spans="1:17">
      <c r="A90">
        <v>13</v>
      </c>
      <c r="B90">
        <v>4</v>
      </c>
      <c r="C90">
        <f t="shared" si="5"/>
        <v>0</v>
      </c>
      <c r="D90" t="s">
        <v>105</v>
      </c>
      <c r="E90" t="str">
        <f t="shared" ca="1" si="10"/>
        <v>uph</v>
      </c>
      <c r="F90" t="str">
        <f t="shared" si="8"/>
        <v/>
      </c>
      <c r="G90">
        <v>56573</v>
      </c>
      <c r="H90" t="str">
        <f>IF(OR(
  AND(NOT(ISERROR(FIND("상자",D90))),ISBLANK(G90)),
  AND(ISBLANK(D90),ISBLANK(G90)),
  AND(NOT(ISERROR(FIND("안 지정",D90))),ISNUMBER(G90))),"",
IF(AND(NOT(ISERROR(FIND("상자",D90))),NOT(ISBLANK(G90))),"밸류불필요",
IF(AND(NOT(ISERROR(FIND("안 지정",D90))),NOT(ISNUMBER(G90))),"숫자필요",
IF(NOT(ISERROR(FIND("장비",D90))),
  IFERROR(VLOOKUP(G90,[1]EquipTable!$A:$T,MATCH("이름참고",[1]EquipTable!$1:$1,0),0),"장비없음"),
IF(NOT(ISERROR(FIND("캐릭터",D90))),
  IFERROR(VLOOKUP(G90,[2]ActorTable!$A:$G,MATCH("이름참고",[2]ActorTable!$1:$1,0),0),"캐릭터없음"),
"")))))</f>
        <v/>
      </c>
      <c r="I90">
        <v>18</v>
      </c>
      <c r="K90" t="s">
        <v>73</v>
      </c>
      <c r="N90">
        <v>1800</v>
      </c>
      <c r="P90" t="str">
        <f t="shared" si="9"/>
        <v/>
      </c>
      <c r="Q90" t="str">
        <f t="shared" si="7"/>
        <v/>
      </c>
    </row>
    <row r="91" spans="1:17">
      <c r="A91">
        <v>13</v>
      </c>
      <c r="B91">
        <v>5</v>
      </c>
      <c r="C91">
        <f t="shared" si="5"/>
        <v>0</v>
      </c>
      <c r="D91" t="s">
        <v>100</v>
      </c>
      <c r="E91" t="str">
        <f t="shared" ca="1" si="10"/>
        <v>fp</v>
      </c>
      <c r="F91" t="str">
        <f t="shared" si="8"/>
        <v/>
      </c>
      <c r="G91" t="s">
        <v>123</v>
      </c>
      <c r="H91" t="str">
        <f>IF(OR(
  AND(NOT(ISERROR(FIND("상자",D91))),ISBLANK(G91)),
  AND(ISBLANK(D91),ISBLANK(G91)),
  AND(NOT(ISERROR(FIND("안 지정",D91))),ISNUMBER(G91))),"",
IF(AND(NOT(ISERROR(FIND("상자",D91))),NOT(ISBLANK(G91))),"밸류불필요",
IF(AND(NOT(ISERROR(FIND("안 지정",D91))),NOT(ISNUMBER(G91))),"숫자필요",
IF(NOT(ISERROR(FIND("장비",D91))),
  IFERROR(VLOOKUP(G91,[1]EquipTable!$A:$T,MATCH("이름참고",[1]EquipTable!$1:$1,0),0),"장비없음"),
IF(NOT(ISERROR(FIND("캐릭터",D91))),
  IFERROR(VLOOKUP(G91,[2]ActorTable!$A:$G,MATCH("이름참고",[2]ActorTable!$1:$1,0),0),"캐릭터없음"),
"")))))</f>
        <v>메디아</v>
      </c>
      <c r="I91">
        <v>140</v>
      </c>
      <c r="K91" t="s">
        <v>76</v>
      </c>
      <c r="M91">
        <v>340</v>
      </c>
      <c r="N91">
        <v>120</v>
      </c>
      <c r="P91" t="str">
        <f t="shared" si="9"/>
        <v/>
      </c>
      <c r="Q91" t="str">
        <f t="shared" si="7"/>
        <v/>
      </c>
    </row>
    <row r="92" spans="1:17">
      <c r="A92">
        <v>13</v>
      </c>
      <c r="B92">
        <v>6</v>
      </c>
      <c r="C92">
        <f t="shared" si="5"/>
        <v>0</v>
      </c>
      <c r="D92" t="s">
        <v>106</v>
      </c>
      <c r="E92" t="str">
        <f t="shared" ca="1" si="10"/>
        <v>upn</v>
      </c>
      <c r="F92" t="str">
        <f t="shared" si="8"/>
        <v/>
      </c>
      <c r="G92">
        <v>75145</v>
      </c>
      <c r="H92" t="str">
        <f>IF(OR(
  AND(NOT(ISERROR(FIND("상자",D92))),ISBLANK(G92)),
  AND(ISBLANK(D92),ISBLANK(G92)),
  AND(NOT(ISERROR(FIND("안 지정",D92))),ISNUMBER(G92))),"",
IF(AND(NOT(ISERROR(FIND("상자",D92))),NOT(ISBLANK(G92))),"밸류불필요",
IF(AND(NOT(ISERROR(FIND("안 지정",D92))),NOT(ISNUMBER(G92))),"숫자필요",
IF(NOT(ISERROR(FIND("장비",D92))),
  IFERROR(VLOOKUP(G92,[1]EquipTable!$A:$T,MATCH("이름참고",[1]EquipTable!$1:$1,0),0),"장비없음"),
IF(NOT(ISERROR(FIND("캐릭터",D92))),
  IFERROR(VLOOKUP(G92,[2]ActorTable!$A:$G,MATCH("이름참고",[2]ActorTable!$1:$1,0),0),"캐릭터없음"),
"")))))</f>
        <v/>
      </c>
      <c r="I92">
        <v>154</v>
      </c>
      <c r="K92" t="s">
        <v>76</v>
      </c>
      <c r="M92">
        <v>130</v>
      </c>
      <c r="N92">
        <v>16</v>
      </c>
      <c r="P92" t="str">
        <f t="shared" si="9"/>
        <v/>
      </c>
      <c r="Q92" t="str">
        <f t="shared" si="7"/>
        <v/>
      </c>
    </row>
    <row r="93" spans="1:17">
      <c r="A93">
        <v>14</v>
      </c>
      <c r="B93">
        <v>0</v>
      </c>
      <c r="C93">
        <f t="shared" si="5"/>
        <v>0</v>
      </c>
      <c r="D93" t="s">
        <v>96</v>
      </c>
      <c r="E93" t="str">
        <f t="shared" ca="1" si="10"/>
        <v>fe</v>
      </c>
      <c r="F93" t="str">
        <f t="shared" si="8"/>
        <v/>
      </c>
      <c r="G93" t="s">
        <v>140</v>
      </c>
      <c r="H93" t="str">
        <f>IF(OR(
  AND(NOT(ISERROR(FIND("상자",D93))),ISBLANK(G93)),
  AND(ISBLANK(D93),ISBLANK(G93)),
  AND(NOT(ISERROR(FIND("안 지정",D93))),ISNUMBER(G93))),"",
IF(AND(NOT(ISERROR(FIND("상자",D93))),NOT(ISBLANK(G93))),"밸류불필요",
IF(AND(NOT(ISERROR(FIND("안 지정",D93))),NOT(ISNUMBER(G93))),"숫자필요",
IF(NOT(ISERROR(FIND("장비",D93))),
  IFERROR(VLOOKUP(G93,[1]EquipTable!$A:$T,MATCH("이름참고",[1]EquipTable!$1:$1,0),0),"장비없음"),
IF(NOT(ISERROR(FIND("캐릭터",D93))),
  IFERROR(VLOOKUP(G93,[2]ActorTable!$A:$G,MATCH("이름참고",[2]ActorTable!$1:$1,0),0),"캐릭터없음"),
"")))))</f>
        <v>헤비 해머</v>
      </c>
      <c r="I93">
        <v>1</v>
      </c>
      <c r="K93" t="s">
        <v>73</v>
      </c>
      <c r="N93">
        <v>5000</v>
      </c>
      <c r="P93" t="str">
        <f t="shared" si="9"/>
        <v/>
      </c>
      <c r="Q93" t="str">
        <f t="shared" si="7"/>
        <v/>
      </c>
    </row>
    <row r="94" spans="1:17">
      <c r="A94">
        <v>14</v>
      </c>
      <c r="B94">
        <v>1</v>
      </c>
      <c r="C94">
        <f t="shared" si="5"/>
        <v>0</v>
      </c>
      <c r="D94" t="s">
        <v>96</v>
      </c>
      <c r="E94" t="str">
        <f t="shared" ca="1" si="10"/>
        <v>fe</v>
      </c>
      <c r="F94" t="str">
        <f t="shared" si="8"/>
        <v/>
      </c>
      <c r="G94" t="s">
        <v>141</v>
      </c>
      <c r="H94" t="str">
        <f>IF(OR(
  AND(NOT(ISERROR(FIND("상자",D94))),ISBLANK(G94)),
  AND(ISBLANK(D94),ISBLANK(G94)),
  AND(NOT(ISERROR(FIND("안 지정",D94))),ISNUMBER(G94))),"",
IF(AND(NOT(ISERROR(FIND("상자",D94))),NOT(ISBLANK(G94))),"밸류불필요",
IF(AND(NOT(ISERROR(FIND("안 지정",D94))),NOT(ISNUMBER(G94))),"숫자필요",
IF(NOT(ISERROR(FIND("장비",D94))),
  IFERROR(VLOOKUP(G94,[1]EquipTable!$A:$T,MATCH("이름참고",[1]EquipTable!$1:$1,0),0),"장비없음"),
IF(NOT(ISERROR(FIND("캐릭터",D94))),
  IFERROR(VLOOKUP(G94,[2]ActorTable!$A:$G,MATCH("이름참고",[2]ActorTable!$1:$1,0),0),"캐릭터없음"),
"")))))</f>
        <v>밀리 해머</v>
      </c>
      <c r="I94">
        <v>1</v>
      </c>
      <c r="K94" t="s">
        <v>73</v>
      </c>
      <c r="N94">
        <v>24450</v>
      </c>
      <c r="P94" t="str">
        <f t="shared" si="9"/>
        <v/>
      </c>
      <c r="Q94" t="str">
        <f t="shared" si="7"/>
        <v/>
      </c>
    </row>
    <row r="95" spans="1:17">
      <c r="A95">
        <v>14</v>
      </c>
      <c r="B95">
        <v>2</v>
      </c>
      <c r="C95">
        <f t="shared" si="5"/>
        <v>0</v>
      </c>
      <c r="D95" t="s">
        <v>106</v>
      </c>
      <c r="E95" t="str">
        <f t="shared" ca="1" si="10"/>
        <v>upn</v>
      </c>
      <c r="F95" t="str">
        <f t="shared" si="8"/>
        <v/>
      </c>
      <c r="G95">
        <v>57153</v>
      </c>
      <c r="H95" t="str">
        <f>IF(OR(
  AND(NOT(ISERROR(FIND("상자",D95))),ISBLANK(G95)),
  AND(ISBLANK(D95),ISBLANK(G95)),
  AND(NOT(ISERROR(FIND("안 지정",D95))),ISNUMBER(G95))),"",
IF(AND(NOT(ISERROR(FIND("상자",D95))),NOT(ISBLANK(G95))),"밸류불필요",
IF(AND(NOT(ISERROR(FIND("안 지정",D95))),NOT(ISNUMBER(G95))),"숫자필요",
IF(NOT(ISERROR(FIND("장비",D95))),
  IFERROR(VLOOKUP(G95,[1]EquipTable!$A:$T,MATCH("이름참고",[1]EquipTable!$1:$1,0),0),"장비없음"),
IF(NOT(ISERROR(FIND("캐릭터",D95))),
  IFERROR(VLOOKUP(G95,[2]ActorTable!$A:$G,MATCH("이름참고",[2]ActorTable!$1:$1,0),0),"캐릭터없음"),
"")))))</f>
        <v/>
      </c>
      <c r="I95">
        <v>17</v>
      </c>
      <c r="K95" t="s">
        <v>73</v>
      </c>
      <c r="N95">
        <v>1700</v>
      </c>
      <c r="P95" t="str">
        <f t="shared" si="9"/>
        <v/>
      </c>
      <c r="Q95" t="str">
        <f t="shared" si="7"/>
        <v/>
      </c>
    </row>
    <row r="96" spans="1:17">
      <c r="A96">
        <v>14</v>
      </c>
      <c r="B96">
        <v>3</v>
      </c>
      <c r="C96">
        <f t="shared" si="5"/>
        <v>0</v>
      </c>
      <c r="D96" t="s">
        <v>106</v>
      </c>
      <c r="E96" t="str">
        <f t="shared" ca="1" si="10"/>
        <v>upn</v>
      </c>
      <c r="F96" t="str">
        <f t="shared" si="8"/>
        <v/>
      </c>
      <c r="G96">
        <v>34534</v>
      </c>
      <c r="H96" t="str">
        <f>IF(OR(
  AND(NOT(ISERROR(FIND("상자",D96))),ISBLANK(G96)),
  AND(ISBLANK(D96),ISBLANK(G96)),
  AND(NOT(ISERROR(FIND("안 지정",D96))),ISNUMBER(G96))),"",
IF(AND(NOT(ISERROR(FIND("상자",D96))),NOT(ISBLANK(G96))),"밸류불필요",
IF(AND(NOT(ISERROR(FIND("안 지정",D96))),NOT(ISNUMBER(G96))),"숫자필요",
IF(NOT(ISERROR(FIND("장비",D96))),
  IFERROR(VLOOKUP(G96,[1]EquipTable!$A:$T,MATCH("이름참고",[1]EquipTable!$1:$1,0),0),"장비없음"),
IF(NOT(ISERROR(FIND("캐릭터",D96))),
  IFERROR(VLOOKUP(G96,[2]ActorTable!$A:$G,MATCH("이름참고",[2]ActorTable!$1:$1,0),0),"캐릭터없음"),
"")))))</f>
        <v/>
      </c>
      <c r="I96">
        <v>20</v>
      </c>
      <c r="K96" t="s">
        <v>73</v>
      </c>
      <c r="N96">
        <v>2000</v>
      </c>
      <c r="P96" t="str">
        <f t="shared" si="9"/>
        <v/>
      </c>
      <c r="Q96" t="str">
        <f t="shared" si="7"/>
        <v/>
      </c>
    </row>
    <row r="97" spans="1:17">
      <c r="A97">
        <v>14</v>
      </c>
      <c r="B97">
        <v>4</v>
      </c>
      <c r="C97">
        <f t="shared" si="5"/>
        <v>0</v>
      </c>
      <c r="D97" t="s">
        <v>106</v>
      </c>
      <c r="E97" t="str">
        <f t="shared" ca="1" si="10"/>
        <v>upn</v>
      </c>
      <c r="F97" t="str">
        <f t="shared" si="8"/>
        <v/>
      </c>
      <c r="G97">
        <v>66634</v>
      </c>
      <c r="H97" t="str">
        <f>IF(OR(
  AND(NOT(ISERROR(FIND("상자",D97))),ISBLANK(G97)),
  AND(ISBLANK(D97),ISBLANK(G97)),
  AND(NOT(ISERROR(FIND("안 지정",D97))),ISNUMBER(G97))),"",
IF(AND(NOT(ISERROR(FIND("상자",D97))),NOT(ISBLANK(G97))),"밸류불필요",
IF(AND(NOT(ISERROR(FIND("안 지정",D97))),NOT(ISNUMBER(G97))),"숫자필요",
IF(NOT(ISERROR(FIND("장비",D97))),
  IFERROR(VLOOKUP(G97,[1]EquipTable!$A:$T,MATCH("이름참고",[1]EquipTable!$1:$1,0),0),"장비없음"),
IF(NOT(ISERROR(FIND("캐릭터",D97))),
  IFERROR(VLOOKUP(G97,[2]ActorTable!$A:$G,MATCH("이름참고",[2]ActorTable!$1:$1,0),0),"캐릭터없음"),
"")))))</f>
        <v/>
      </c>
      <c r="I97">
        <v>19</v>
      </c>
      <c r="K97" t="s">
        <v>73</v>
      </c>
      <c r="N97">
        <v>1900</v>
      </c>
      <c r="P97" t="str">
        <f t="shared" si="9"/>
        <v/>
      </c>
      <c r="Q97" t="str">
        <f t="shared" si="7"/>
        <v/>
      </c>
    </row>
    <row r="98" spans="1:17">
      <c r="A98">
        <v>14</v>
      </c>
      <c r="B98">
        <v>5</v>
      </c>
      <c r="C98">
        <f t="shared" si="5"/>
        <v>0</v>
      </c>
      <c r="E98" t="str">
        <f t="shared" ca="1" si="6"/>
        <v/>
      </c>
      <c r="F98" t="str">
        <f t="shared" si="8"/>
        <v/>
      </c>
      <c r="H98" t="str">
        <f>IF(OR(
  AND(NOT(ISERROR(FIND("상자",D98))),ISBLANK(G98)),
  AND(ISBLANK(D98),ISBLANK(G98)),
  AND(NOT(ISERROR(FIND("안 지정",D98))),ISNUMBER(G98))),"",
IF(AND(NOT(ISERROR(FIND("상자",D98))),NOT(ISBLANK(G98))),"밸류불필요",
IF(AND(NOT(ISERROR(FIND("안 지정",D98))),NOT(ISNUMBER(G98))),"숫자필요",
IF(NOT(ISERROR(FIND("장비",D98))),
  IFERROR(VLOOKUP(G98,[1]EquipTable!$A:$T,MATCH("이름참고",[1]EquipTable!$1:$1,0),0),"장비없음"),
IF(NOT(ISERROR(FIND("캐릭터",D98))),
  IFERROR(VLOOKUP(G98,[2]ActorTable!$A:$G,MATCH("이름참고",[2]ActorTable!$1:$1,0),0),"캐릭터없음"),
"")))))</f>
        <v/>
      </c>
      <c r="P98" t="str">
        <f t="shared" si="9"/>
        <v/>
      </c>
      <c r="Q98" t="str">
        <f t="shared" si="7"/>
        <v/>
      </c>
    </row>
    <row r="99" spans="1:17">
      <c r="A99">
        <v>14</v>
      </c>
      <c r="B99">
        <v>6</v>
      </c>
      <c r="C99">
        <f t="shared" si="5"/>
        <v>0</v>
      </c>
      <c r="E99" t="str">
        <f t="shared" ca="1" si="6"/>
        <v/>
      </c>
      <c r="F99" t="str">
        <f t="shared" si="8"/>
        <v/>
      </c>
      <c r="H99" t="str">
        <f>IF(OR(
  AND(NOT(ISERROR(FIND("상자",D99))),ISBLANK(G99)),
  AND(ISBLANK(D99),ISBLANK(G99)),
  AND(NOT(ISERROR(FIND("안 지정",D99))),ISNUMBER(G99))),"",
IF(AND(NOT(ISERROR(FIND("상자",D99))),NOT(ISBLANK(G99))),"밸류불필요",
IF(AND(NOT(ISERROR(FIND("안 지정",D99))),NOT(ISNUMBER(G99))),"숫자필요",
IF(NOT(ISERROR(FIND("장비",D99))),
  IFERROR(VLOOKUP(G99,[1]EquipTable!$A:$T,MATCH("이름참고",[1]EquipTable!$1:$1,0),0),"장비없음"),
IF(NOT(ISERROR(FIND("캐릭터",D99))),
  IFERROR(VLOOKUP(G99,[2]ActorTable!$A:$G,MATCH("이름참고",[2]ActorTable!$1:$1,0),0),"캐릭터없음"),
"")))))</f>
        <v/>
      </c>
      <c r="P99" t="str">
        <f t="shared" si="9"/>
        <v/>
      </c>
      <c r="Q99" t="str">
        <f t="shared" si="7"/>
        <v/>
      </c>
    </row>
    <row r="100" spans="1:17">
      <c r="A100">
        <v>15</v>
      </c>
      <c r="B100">
        <v>0</v>
      </c>
      <c r="C100">
        <f t="shared" si="5"/>
        <v>0</v>
      </c>
      <c r="D100" t="s">
        <v>96</v>
      </c>
      <c r="E100" t="str">
        <f t="shared" ref="E100:E104" ca="1" si="11">IF(ISBLANK(D100),"",
VLOOKUP(D100,OFFSET(INDIRECT("$A:$B"),0,MATCH(D$1&amp;"_Verify",INDIRECT("$1:$1"),0)-1),2,0)
)</f>
        <v>fe</v>
      </c>
      <c r="F100" t="str">
        <f t="shared" si="8"/>
        <v/>
      </c>
      <c r="G100" t="s">
        <v>136</v>
      </c>
      <c r="H100" t="str">
        <f>IF(OR(
  AND(NOT(ISERROR(FIND("상자",D100))),ISBLANK(G100)),
  AND(ISBLANK(D100),ISBLANK(G100)),
  AND(NOT(ISERROR(FIND("안 지정",D100))),ISNUMBER(G100))),"",
IF(AND(NOT(ISERROR(FIND("상자",D100))),NOT(ISBLANK(G100))),"밸류불필요",
IF(AND(NOT(ISERROR(FIND("안 지정",D100))),NOT(ISNUMBER(G100))),"숫자필요",
IF(NOT(ISERROR(FIND("장비",D100))),
  IFERROR(VLOOKUP(G100,[1]EquipTable!$A:$T,MATCH("이름참고",[1]EquipTable!$1:$1,0),0),"장비없음"),
IF(NOT(ISERROR(FIND("캐릭터",D100))),
  IFERROR(VLOOKUP(G100,[2]ActorTable!$A:$G,MATCH("이름참고",[2]ActorTable!$1:$1,0),0),"캐릭터없음"),
"")))))</f>
        <v>자작나무 도끼</v>
      </c>
      <c r="I100">
        <v>1</v>
      </c>
      <c r="K100" t="s">
        <v>73</v>
      </c>
      <c r="N100">
        <v>5000</v>
      </c>
      <c r="P100" t="str">
        <f t="shared" si="9"/>
        <v/>
      </c>
      <c r="Q100" t="str">
        <f t="shared" si="7"/>
        <v/>
      </c>
    </row>
    <row r="101" spans="1:17">
      <c r="A101">
        <v>15</v>
      </c>
      <c r="B101">
        <v>1</v>
      </c>
      <c r="C101">
        <f t="shared" si="5"/>
        <v>0</v>
      </c>
      <c r="D101" t="s">
        <v>96</v>
      </c>
      <c r="E101" t="str">
        <f t="shared" ca="1" si="11"/>
        <v>fe</v>
      </c>
      <c r="F101" t="str">
        <f t="shared" si="8"/>
        <v/>
      </c>
      <c r="G101" t="s">
        <v>137</v>
      </c>
      <c r="H101" t="str">
        <f>IF(OR(
  AND(NOT(ISERROR(FIND("상자",D101))),ISBLANK(G101)),
  AND(ISBLANK(D101),ISBLANK(G101)),
  AND(NOT(ISERROR(FIND("안 지정",D101))),ISNUMBER(G101))),"",
IF(AND(NOT(ISERROR(FIND("상자",D101))),NOT(ISBLANK(G101))),"밸류불필요",
IF(AND(NOT(ISERROR(FIND("안 지정",D101))),NOT(ISNUMBER(G101))),"숫자필요",
IF(NOT(ISERROR(FIND("장비",D101))),
  IFERROR(VLOOKUP(G101,[1]EquipTable!$A:$T,MATCH("이름참고",[1]EquipTable!$1:$1,0),0),"장비없음"),
IF(NOT(ISERROR(FIND("캐릭터",D101))),
  IFERROR(VLOOKUP(G101,[2]ActorTable!$A:$G,MATCH("이름참고",[2]ActorTable!$1:$1,0),0),"캐릭터없음"),
"")))))</f>
        <v>반원 단검</v>
      </c>
      <c r="I101">
        <v>1</v>
      </c>
      <c r="K101" t="s">
        <v>73</v>
      </c>
      <c r="N101">
        <v>24450</v>
      </c>
      <c r="P101" t="str">
        <f t="shared" si="9"/>
        <v/>
      </c>
      <c r="Q101" t="str">
        <f t="shared" si="7"/>
        <v/>
      </c>
    </row>
    <row r="102" spans="1:17">
      <c r="A102">
        <v>15</v>
      </c>
      <c r="B102">
        <v>2</v>
      </c>
      <c r="C102">
        <f t="shared" si="5"/>
        <v>0</v>
      </c>
      <c r="D102" t="s">
        <v>106</v>
      </c>
      <c r="E102" t="str">
        <f t="shared" ca="1" si="11"/>
        <v>upn</v>
      </c>
      <c r="F102" t="str">
        <f t="shared" si="8"/>
        <v/>
      </c>
      <c r="G102">
        <v>57153</v>
      </c>
      <c r="H102" t="str">
        <f>IF(OR(
  AND(NOT(ISERROR(FIND("상자",D102))),ISBLANK(G102)),
  AND(ISBLANK(D102),ISBLANK(G102)),
  AND(NOT(ISERROR(FIND("안 지정",D102))),ISNUMBER(G102))),"",
IF(AND(NOT(ISERROR(FIND("상자",D102))),NOT(ISBLANK(G102))),"밸류불필요",
IF(AND(NOT(ISERROR(FIND("안 지정",D102))),NOT(ISNUMBER(G102))),"숫자필요",
IF(NOT(ISERROR(FIND("장비",D102))),
  IFERROR(VLOOKUP(G102,[1]EquipTable!$A:$T,MATCH("이름참고",[1]EquipTable!$1:$1,0),0),"장비없음"),
IF(NOT(ISERROR(FIND("캐릭터",D102))),
  IFERROR(VLOOKUP(G102,[2]ActorTable!$A:$G,MATCH("이름참고",[2]ActorTable!$1:$1,0),0),"캐릭터없음"),
"")))))</f>
        <v/>
      </c>
      <c r="I102">
        <v>16</v>
      </c>
      <c r="K102" t="s">
        <v>73</v>
      </c>
      <c r="N102">
        <v>1600</v>
      </c>
      <c r="P102" t="str">
        <f t="shared" si="9"/>
        <v/>
      </c>
      <c r="Q102" t="str">
        <f t="shared" si="7"/>
        <v/>
      </c>
    </row>
    <row r="103" spans="1:17">
      <c r="A103">
        <v>15</v>
      </c>
      <c r="B103">
        <v>3</v>
      </c>
      <c r="C103">
        <f t="shared" si="5"/>
        <v>0</v>
      </c>
      <c r="D103" t="s">
        <v>105</v>
      </c>
      <c r="E103" t="str">
        <f t="shared" ca="1" si="11"/>
        <v>uph</v>
      </c>
      <c r="F103" t="str">
        <f t="shared" si="8"/>
        <v/>
      </c>
      <c r="G103">
        <v>34534</v>
      </c>
      <c r="H103" t="str">
        <f>IF(OR(
  AND(NOT(ISERROR(FIND("상자",D103))),ISBLANK(G103)),
  AND(ISBLANK(D103),ISBLANK(G103)),
  AND(NOT(ISERROR(FIND("안 지정",D103))),ISNUMBER(G103))),"",
IF(AND(NOT(ISERROR(FIND("상자",D103))),NOT(ISBLANK(G103))),"밸류불필요",
IF(AND(NOT(ISERROR(FIND("안 지정",D103))),NOT(ISNUMBER(G103))),"숫자필요",
IF(NOT(ISERROR(FIND("장비",D103))),
  IFERROR(VLOOKUP(G103,[1]EquipTable!$A:$T,MATCH("이름참고",[1]EquipTable!$1:$1,0),0),"장비없음"),
IF(NOT(ISERROR(FIND("캐릭터",D103))),
  IFERROR(VLOOKUP(G103,[2]ActorTable!$A:$G,MATCH("이름참고",[2]ActorTable!$1:$1,0),0),"캐릭터없음"),
"")))))</f>
        <v/>
      </c>
      <c r="I103">
        <v>19</v>
      </c>
      <c r="K103" t="s">
        <v>73</v>
      </c>
      <c r="N103">
        <v>1900</v>
      </c>
      <c r="P103" t="str">
        <f t="shared" si="9"/>
        <v/>
      </c>
      <c r="Q103" t="str">
        <f t="shared" si="7"/>
        <v/>
      </c>
    </row>
    <row r="104" spans="1:17">
      <c r="A104">
        <v>15</v>
      </c>
      <c r="B104">
        <v>4</v>
      </c>
      <c r="C104">
        <f t="shared" si="5"/>
        <v>0</v>
      </c>
      <c r="D104" t="s">
        <v>106</v>
      </c>
      <c r="E104" t="str">
        <f t="shared" ca="1" si="11"/>
        <v>upn</v>
      </c>
      <c r="F104" t="str">
        <f t="shared" si="8"/>
        <v/>
      </c>
      <c r="G104">
        <v>66634</v>
      </c>
      <c r="H104" t="str">
        <f>IF(OR(
  AND(NOT(ISERROR(FIND("상자",D104))),ISBLANK(G104)),
  AND(ISBLANK(D104),ISBLANK(G104)),
  AND(NOT(ISERROR(FIND("안 지정",D104))),ISNUMBER(G104))),"",
IF(AND(NOT(ISERROR(FIND("상자",D104))),NOT(ISBLANK(G104))),"밸류불필요",
IF(AND(NOT(ISERROR(FIND("안 지정",D104))),NOT(ISNUMBER(G104))),"숫자필요",
IF(NOT(ISERROR(FIND("장비",D104))),
  IFERROR(VLOOKUP(G104,[1]EquipTable!$A:$T,MATCH("이름참고",[1]EquipTable!$1:$1,0),0),"장비없음"),
IF(NOT(ISERROR(FIND("캐릭터",D104))),
  IFERROR(VLOOKUP(G104,[2]ActorTable!$A:$G,MATCH("이름참고",[2]ActorTable!$1:$1,0),0),"캐릭터없음"),
"")))))</f>
        <v/>
      </c>
      <c r="I104">
        <v>22</v>
      </c>
      <c r="K104" t="s">
        <v>73</v>
      </c>
      <c r="N104">
        <v>2200</v>
      </c>
      <c r="P104" t="str">
        <f t="shared" si="9"/>
        <v/>
      </c>
      <c r="Q104" t="str">
        <f t="shared" si="7"/>
        <v/>
      </c>
    </row>
    <row r="105" spans="1:17">
      <c r="A105">
        <v>15</v>
      </c>
      <c r="B105">
        <v>5</v>
      </c>
      <c r="C105">
        <f t="shared" si="5"/>
        <v>0</v>
      </c>
      <c r="E105" t="str">
        <f t="shared" ca="1" si="6"/>
        <v/>
      </c>
      <c r="F105" t="str">
        <f t="shared" si="8"/>
        <v/>
      </c>
      <c r="H105" t="str">
        <f>IF(OR(
  AND(NOT(ISERROR(FIND("상자",D105))),ISBLANK(G105)),
  AND(ISBLANK(D105),ISBLANK(G105)),
  AND(NOT(ISERROR(FIND("안 지정",D105))),ISNUMBER(G105))),"",
IF(AND(NOT(ISERROR(FIND("상자",D105))),NOT(ISBLANK(G105))),"밸류불필요",
IF(AND(NOT(ISERROR(FIND("안 지정",D105))),NOT(ISNUMBER(G105))),"숫자필요",
IF(NOT(ISERROR(FIND("장비",D105))),
  IFERROR(VLOOKUP(G105,[1]EquipTable!$A:$T,MATCH("이름참고",[1]EquipTable!$1:$1,0),0),"장비없음"),
IF(NOT(ISERROR(FIND("캐릭터",D105))),
  IFERROR(VLOOKUP(G105,[2]ActorTable!$A:$G,MATCH("이름참고",[2]ActorTable!$1:$1,0),0),"캐릭터없음"),
"")))))</f>
        <v/>
      </c>
      <c r="P105" t="str">
        <f t="shared" si="9"/>
        <v/>
      </c>
      <c r="Q105" t="str">
        <f t="shared" si="7"/>
        <v/>
      </c>
    </row>
    <row r="106" spans="1:17">
      <c r="A106">
        <v>15</v>
      </c>
      <c r="B106">
        <v>6</v>
      </c>
      <c r="C106">
        <f t="shared" si="5"/>
        <v>0</v>
      </c>
      <c r="E106" t="str">
        <f t="shared" ca="1" si="6"/>
        <v/>
      </c>
      <c r="F106" t="str">
        <f t="shared" si="8"/>
        <v/>
      </c>
      <c r="H106" t="str">
        <f>IF(OR(
  AND(NOT(ISERROR(FIND("상자",D106))),ISBLANK(G106)),
  AND(ISBLANK(D106),ISBLANK(G106)),
  AND(NOT(ISERROR(FIND("안 지정",D106))),ISNUMBER(G106))),"",
IF(AND(NOT(ISERROR(FIND("상자",D106))),NOT(ISBLANK(G106))),"밸류불필요",
IF(AND(NOT(ISERROR(FIND("안 지정",D106))),NOT(ISNUMBER(G106))),"숫자필요",
IF(NOT(ISERROR(FIND("장비",D106))),
  IFERROR(VLOOKUP(G106,[1]EquipTable!$A:$T,MATCH("이름참고",[1]EquipTable!$1:$1,0),0),"장비없음"),
IF(NOT(ISERROR(FIND("캐릭터",D106))),
  IFERROR(VLOOKUP(G106,[2]ActorTable!$A:$G,MATCH("이름참고",[2]ActorTable!$1:$1,0),0),"캐릭터없음"),
"")))))</f>
        <v/>
      </c>
      <c r="P106" t="str">
        <f t="shared" si="9"/>
        <v/>
      </c>
      <c r="Q106" t="str">
        <f t="shared" si="7"/>
        <v/>
      </c>
    </row>
    <row r="107" spans="1:17">
      <c r="A107">
        <v>16</v>
      </c>
      <c r="B107">
        <v>0</v>
      </c>
      <c r="C107">
        <f t="shared" si="5"/>
        <v>0</v>
      </c>
      <c r="D107" t="s">
        <v>96</v>
      </c>
      <c r="E107" t="str">
        <f t="shared" ca="1" si="6"/>
        <v>fe</v>
      </c>
      <c r="F107" t="str">
        <f t="shared" si="8"/>
        <v/>
      </c>
      <c r="G107" t="s">
        <v>125</v>
      </c>
      <c r="H107" t="str">
        <f>IF(OR(
  AND(NOT(ISERROR(FIND("상자",D107))),ISBLANK(G107)),
  AND(ISBLANK(D107),ISBLANK(G107)),
  AND(NOT(ISERROR(FIND("안 지정",D107))),ISNUMBER(G107))),"",
IF(AND(NOT(ISERROR(FIND("상자",D107))),NOT(ISBLANK(G107))),"밸류불필요",
IF(AND(NOT(ISERROR(FIND("안 지정",D107))),NOT(ISNUMBER(G107))),"숫자필요",
IF(NOT(ISERROR(FIND("장비",D107))),
  IFERROR(VLOOKUP(G107,[1]EquipTable!$A:$T,MATCH("이름참고",[1]EquipTable!$1:$1,0),0),"장비없음"),
IF(NOT(ISERROR(FIND("캐릭터",D107))),
  IFERROR(VLOOKUP(G107,[2]ActorTable!$A:$G,MATCH("이름참고",[2]ActorTable!$1:$1,0),0),"캐릭터없음"),
"")))))</f>
        <v>블레이드 보우</v>
      </c>
      <c r="I107">
        <v>1</v>
      </c>
      <c r="K107" t="s">
        <v>73</v>
      </c>
      <c r="N107">
        <v>5000</v>
      </c>
      <c r="P107" t="str">
        <f t="shared" si="9"/>
        <v/>
      </c>
      <c r="Q107" t="str">
        <f t="shared" si="7"/>
        <v/>
      </c>
    </row>
    <row r="108" spans="1:17">
      <c r="A108">
        <v>16</v>
      </c>
      <c r="B108">
        <v>1</v>
      </c>
      <c r="C108">
        <f t="shared" si="5"/>
        <v>0</v>
      </c>
      <c r="D108" t="s">
        <v>96</v>
      </c>
      <c r="E108" t="str">
        <f t="shared" ca="1" si="6"/>
        <v>fe</v>
      </c>
      <c r="F108" t="str">
        <f t="shared" si="8"/>
        <v/>
      </c>
      <c r="G108" t="s">
        <v>138</v>
      </c>
      <c r="H108" t="str">
        <f>IF(OR(
  AND(NOT(ISERROR(FIND("상자",D108))),ISBLANK(G108)),
  AND(ISBLANK(D108),ISBLANK(G108)),
  AND(NOT(ISERROR(FIND("안 지정",D108))),ISNUMBER(G108))),"",
IF(AND(NOT(ISERROR(FIND("상자",D108))),NOT(ISBLANK(G108))),"밸류불필요",
IF(AND(NOT(ISERROR(FIND("안 지정",D108))),NOT(ISNUMBER(G108))),"숫자필요",
IF(NOT(ISERROR(FIND("장비",D108))),
  IFERROR(VLOOKUP(G108,[1]EquipTable!$A:$T,MATCH("이름참고",[1]EquipTable!$1:$1,0),0),"장비없음"),
IF(NOT(ISERROR(FIND("캐릭터",D108))),
  IFERROR(VLOOKUP(G108,[2]ActorTable!$A:$G,MATCH("이름참고",[2]ActorTable!$1:$1,0),0),"캐릭터없음"),
"")))))</f>
        <v>푸른 보석 지팡이</v>
      </c>
      <c r="I108">
        <v>1</v>
      </c>
      <c r="K108" t="s">
        <v>73</v>
      </c>
      <c r="N108">
        <v>24450</v>
      </c>
      <c r="P108" t="str">
        <f t="shared" si="9"/>
        <v/>
      </c>
      <c r="Q108" t="str">
        <f t="shared" si="7"/>
        <v/>
      </c>
    </row>
    <row r="109" spans="1:17">
      <c r="A109">
        <v>16</v>
      </c>
      <c r="B109">
        <v>2</v>
      </c>
      <c r="C109">
        <f t="shared" si="5"/>
        <v>0</v>
      </c>
      <c r="D109" t="s">
        <v>106</v>
      </c>
      <c r="E109" t="str">
        <f t="shared" ca="1" si="6"/>
        <v>upn</v>
      </c>
      <c r="F109" t="str">
        <f t="shared" si="8"/>
        <v/>
      </c>
      <c r="G109">
        <v>57153</v>
      </c>
      <c r="H109" t="str">
        <f>IF(OR(
  AND(NOT(ISERROR(FIND("상자",D109))),ISBLANK(G109)),
  AND(ISBLANK(D109),ISBLANK(G109)),
  AND(NOT(ISERROR(FIND("안 지정",D109))),ISNUMBER(G109))),"",
IF(AND(NOT(ISERROR(FIND("상자",D109))),NOT(ISBLANK(G109))),"밸류불필요",
IF(AND(NOT(ISERROR(FIND("안 지정",D109))),NOT(ISNUMBER(G109))),"숫자필요",
IF(NOT(ISERROR(FIND("장비",D109))),
  IFERROR(VLOOKUP(G109,[1]EquipTable!$A:$T,MATCH("이름참고",[1]EquipTable!$1:$1,0),0),"장비없음"),
IF(NOT(ISERROR(FIND("캐릭터",D109))),
  IFERROR(VLOOKUP(G109,[2]ActorTable!$A:$G,MATCH("이름참고",[2]ActorTable!$1:$1,0),0),"캐릭터없음"),
"")))))</f>
        <v/>
      </c>
      <c r="I109">
        <v>17</v>
      </c>
      <c r="K109" t="s">
        <v>73</v>
      </c>
      <c r="N109">
        <v>1700</v>
      </c>
      <c r="P109" t="str">
        <f t="shared" si="9"/>
        <v/>
      </c>
      <c r="Q109" t="str">
        <f t="shared" si="7"/>
        <v/>
      </c>
    </row>
    <row r="110" spans="1:17">
      <c r="A110">
        <v>16</v>
      </c>
      <c r="B110">
        <v>3</v>
      </c>
      <c r="C110">
        <f t="shared" si="5"/>
        <v>0</v>
      </c>
      <c r="D110" t="s">
        <v>105</v>
      </c>
      <c r="E110" t="str">
        <f t="shared" ca="1" si="6"/>
        <v>uph</v>
      </c>
      <c r="F110" t="str">
        <f t="shared" si="8"/>
        <v/>
      </c>
      <c r="G110">
        <v>34534</v>
      </c>
      <c r="H110" t="str">
        <f>IF(OR(
  AND(NOT(ISERROR(FIND("상자",D110))),ISBLANK(G110)),
  AND(ISBLANK(D110),ISBLANK(G110)),
  AND(NOT(ISERROR(FIND("안 지정",D110))),ISNUMBER(G110))),"",
IF(AND(NOT(ISERROR(FIND("상자",D110))),NOT(ISBLANK(G110))),"밸류불필요",
IF(AND(NOT(ISERROR(FIND("안 지정",D110))),NOT(ISNUMBER(G110))),"숫자필요",
IF(NOT(ISERROR(FIND("장비",D110))),
  IFERROR(VLOOKUP(G110,[1]EquipTable!$A:$T,MATCH("이름참고",[1]EquipTable!$1:$1,0),0),"장비없음"),
IF(NOT(ISERROR(FIND("캐릭터",D110))),
  IFERROR(VLOOKUP(G110,[2]ActorTable!$A:$G,MATCH("이름참고",[2]ActorTable!$1:$1,0),0),"캐릭터없음"),
"")))))</f>
        <v/>
      </c>
      <c r="I110">
        <v>20</v>
      </c>
      <c r="K110" t="s">
        <v>73</v>
      </c>
      <c r="N110">
        <v>2000</v>
      </c>
      <c r="P110" t="str">
        <f t="shared" si="9"/>
        <v/>
      </c>
      <c r="Q110" t="str">
        <f t="shared" si="7"/>
        <v/>
      </c>
    </row>
    <row r="111" spans="1:17">
      <c r="A111">
        <v>16</v>
      </c>
      <c r="B111">
        <v>4</v>
      </c>
      <c r="C111">
        <f t="shared" si="5"/>
        <v>0</v>
      </c>
      <c r="D111" t="s">
        <v>106</v>
      </c>
      <c r="E111" t="str">
        <f t="shared" ca="1" si="6"/>
        <v>upn</v>
      </c>
      <c r="F111" t="str">
        <f t="shared" si="8"/>
        <v/>
      </c>
      <c r="G111">
        <v>66634</v>
      </c>
      <c r="H111" t="str">
        <f>IF(OR(
  AND(NOT(ISERROR(FIND("상자",D111))),ISBLANK(G111)),
  AND(ISBLANK(D111),ISBLANK(G111)),
  AND(NOT(ISERROR(FIND("안 지정",D111))),ISNUMBER(G111))),"",
IF(AND(NOT(ISERROR(FIND("상자",D111))),NOT(ISBLANK(G111))),"밸류불필요",
IF(AND(NOT(ISERROR(FIND("안 지정",D111))),NOT(ISNUMBER(G111))),"숫자필요",
IF(NOT(ISERROR(FIND("장비",D111))),
  IFERROR(VLOOKUP(G111,[1]EquipTable!$A:$T,MATCH("이름참고",[1]EquipTable!$1:$1,0),0),"장비없음"),
IF(NOT(ISERROR(FIND("캐릭터",D111))),
  IFERROR(VLOOKUP(G111,[2]ActorTable!$A:$G,MATCH("이름참고",[2]ActorTable!$1:$1,0),0),"캐릭터없음"),
"")))))</f>
        <v/>
      </c>
      <c r="I111">
        <v>18</v>
      </c>
      <c r="K111" t="s">
        <v>73</v>
      </c>
      <c r="N111">
        <v>1800</v>
      </c>
      <c r="P111" t="str">
        <f t="shared" si="9"/>
        <v/>
      </c>
      <c r="Q111" t="str">
        <f t="shared" si="7"/>
        <v/>
      </c>
    </row>
    <row r="112" spans="1:17">
      <c r="A112">
        <v>16</v>
      </c>
      <c r="B112">
        <v>5</v>
      </c>
      <c r="C112">
        <f t="shared" si="5"/>
        <v>0</v>
      </c>
      <c r="E112" t="str">
        <f t="shared" ca="1" si="6"/>
        <v/>
      </c>
      <c r="F112" t="str">
        <f t="shared" si="8"/>
        <v/>
      </c>
      <c r="H112" t="str">
        <f>IF(OR(
  AND(NOT(ISERROR(FIND("상자",D112))),ISBLANK(G112)),
  AND(ISBLANK(D112),ISBLANK(G112)),
  AND(NOT(ISERROR(FIND("안 지정",D112))),ISNUMBER(G112))),"",
IF(AND(NOT(ISERROR(FIND("상자",D112))),NOT(ISBLANK(G112))),"밸류불필요",
IF(AND(NOT(ISERROR(FIND("안 지정",D112))),NOT(ISNUMBER(G112))),"숫자필요",
IF(NOT(ISERROR(FIND("장비",D112))),
  IFERROR(VLOOKUP(G112,[1]EquipTable!$A:$T,MATCH("이름참고",[1]EquipTable!$1:$1,0),0),"장비없음"),
IF(NOT(ISERROR(FIND("캐릭터",D112))),
  IFERROR(VLOOKUP(G112,[2]ActorTable!$A:$G,MATCH("이름참고",[2]ActorTable!$1:$1,0),0),"캐릭터없음"),
"")))))</f>
        <v/>
      </c>
      <c r="P112" t="str">
        <f t="shared" si="9"/>
        <v/>
      </c>
      <c r="Q112" t="str">
        <f t="shared" si="7"/>
        <v/>
      </c>
    </row>
    <row r="113" spans="1:17">
      <c r="A113">
        <v>16</v>
      </c>
      <c r="B113">
        <v>6</v>
      </c>
      <c r="C113">
        <f t="shared" si="5"/>
        <v>0</v>
      </c>
      <c r="E113" t="str">
        <f t="shared" ca="1" si="6"/>
        <v/>
      </c>
      <c r="F113" t="str">
        <f t="shared" si="8"/>
        <v/>
      </c>
      <c r="H113" t="str">
        <f>IF(OR(
  AND(NOT(ISERROR(FIND("상자",D113))),ISBLANK(G113)),
  AND(ISBLANK(D113),ISBLANK(G113)),
  AND(NOT(ISERROR(FIND("안 지정",D113))),ISNUMBER(G113))),"",
IF(AND(NOT(ISERROR(FIND("상자",D113))),NOT(ISBLANK(G113))),"밸류불필요",
IF(AND(NOT(ISERROR(FIND("안 지정",D113))),NOT(ISNUMBER(G113))),"숫자필요",
IF(NOT(ISERROR(FIND("장비",D113))),
  IFERROR(VLOOKUP(G113,[1]EquipTable!$A:$T,MATCH("이름참고",[1]EquipTable!$1:$1,0),0),"장비없음"),
IF(NOT(ISERROR(FIND("캐릭터",D113))),
  IFERROR(VLOOKUP(G113,[2]ActorTable!$A:$G,MATCH("이름참고",[2]ActorTable!$1:$1,0),0),"캐릭터없음"),
"")))))</f>
        <v/>
      </c>
      <c r="P113" t="str">
        <f t="shared" si="9"/>
        <v/>
      </c>
      <c r="Q113" t="str">
        <f t="shared" si="7"/>
        <v/>
      </c>
    </row>
    <row r="114" spans="1:17">
      <c r="A114">
        <v>17</v>
      </c>
      <c r="B114">
        <v>0</v>
      </c>
      <c r="C114">
        <f t="shared" si="5"/>
        <v>0</v>
      </c>
      <c r="D114" t="s">
        <v>96</v>
      </c>
      <c r="E114" t="str">
        <f t="shared" ca="1" si="6"/>
        <v>fe</v>
      </c>
      <c r="F114" t="str">
        <f t="shared" si="8"/>
        <v/>
      </c>
      <c r="G114" t="s">
        <v>121</v>
      </c>
      <c r="H114" t="str">
        <f>IF(OR(
  AND(NOT(ISERROR(FIND("상자",D114))),ISBLANK(G114)),
  AND(ISBLANK(D114),ISBLANK(G114)),
  AND(NOT(ISERROR(FIND("안 지정",D114))),ISNUMBER(G114))),"",
IF(AND(NOT(ISERROR(FIND("상자",D114))),NOT(ISBLANK(G114))),"밸류불필요",
IF(AND(NOT(ISERROR(FIND("안 지정",D114))),NOT(ISNUMBER(G114))),"숫자필요",
IF(NOT(ISERROR(FIND("장비",D114))),
  IFERROR(VLOOKUP(G114,[1]EquipTable!$A:$T,MATCH("이름참고",[1]EquipTable!$1:$1,0),0),"장비없음"),
IF(NOT(ISERROR(FIND("캐릭터",D114))),
  IFERROR(VLOOKUP(G114,[2]ActorTable!$A:$G,MATCH("이름참고",[2]ActorTable!$1:$1,0),0),"캐릭터없음"),
"")))))</f>
        <v>용력의 방패</v>
      </c>
      <c r="I114">
        <v>1</v>
      </c>
      <c r="K114" t="s">
        <v>76</v>
      </c>
      <c r="M114">
        <v>840</v>
      </c>
      <c r="N114">
        <v>530</v>
      </c>
      <c r="O114">
        <v>1</v>
      </c>
      <c r="P114" t="str">
        <f t="shared" ca="1" si="9"/>
        <v>,{"dy":17,"sl":0,"tp":"fe","vl":"Equip7401","cn":1,"pt":"DI","pp":840,"pr":530}</v>
      </c>
      <c r="Q114" t="str">
        <f t="shared" ca="1" si="7"/>
        <v>{"dy":17,"sl":0,"tp":"fe","vl":"Equip7401","cn":1,"pt":"DI","pp":840,"pr":530}</v>
      </c>
    </row>
    <row r="115" spans="1:17">
      <c r="A115">
        <v>17</v>
      </c>
      <c r="B115">
        <v>1</v>
      </c>
      <c r="C115">
        <f t="shared" si="5"/>
        <v>0</v>
      </c>
      <c r="D115" t="s">
        <v>97</v>
      </c>
      <c r="E115" t="str">
        <f t="shared" ref="E115:E127" ca="1" si="12">IF(ISBLANK(D115),"",
VLOOKUP(D115,OFFSET(INDIRECT("$A:$B"),0,MATCH(D$1&amp;"_Verify",INDIRECT("$1:$1"),0)-1),2,0)
)</f>
        <v>bn</v>
      </c>
      <c r="F115" t="str">
        <f t="shared" si="8"/>
        <v/>
      </c>
      <c r="H115" t="str">
        <f>IF(OR(
  AND(NOT(ISERROR(FIND("상자",D115))),ISBLANK(G115)),
  AND(ISBLANK(D115),ISBLANK(G115)),
  AND(NOT(ISERROR(FIND("안 지정",D115))),ISNUMBER(G115))),"",
IF(AND(NOT(ISERROR(FIND("상자",D115))),NOT(ISBLANK(G115))),"밸류불필요",
IF(AND(NOT(ISERROR(FIND("안 지정",D115))),NOT(ISNUMBER(G115))),"숫자필요",
IF(NOT(ISERROR(FIND("장비",D115))),
  IFERROR(VLOOKUP(G115,[1]EquipTable!$A:$T,MATCH("이름참고",[1]EquipTable!$1:$1,0),0),"장비없음"),
IF(NOT(ISERROR(FIND("캐릭터",D115))),
  IFERROR(VLOOKUP(G115,[2]ActorTable!$A:$G,MATCH("이름참고",[2]ActorTable!$1:$1,0),0),"캐릭터없음"),
"")))))</f>
        <v/>
      </c>
      <c r="I115">
        <v>1</v>
      </c>
      <c r="K115" t="s">
        <v>76</v>
      </c>
      <c r="N115">
        <v>30</v>
      </c>
      <c r="O115">
        <v>1</v>
      </c>
      <c r="P115" t="str">
        <f t="shared" ca="1" si="9"/>
        <v>,{"dy":17,"sl":0,"tp":"fe","vl":"Equip7401","cn":1,"pt":"DI","pp":840,"pr":530},{"dy":17,"sl":1,"tp":"bn","cn":1,"pt":"DI","pr":30}</v>
      </c>
      <c r="Q115" t="str">
        <f t="shared" ca="1" si="7"/>
        <v>{"dy":17,"sl":1,"tp":"bn","cn":1,"pt":"DI","pr":30}</v>
      </c>
    </row>
    <row r="116" spans="1:17">
      <c r="A116">
        <v>17</v>
      </c>
      <c r="B116">
        <v>2</v>
      </c>
      <c r="C116">
        <f t="shared" si="5"/>
        <v>0</v>
      </c>
      <c r="D116" t="s">
        <v>98</v>
      </c>
      <c r="E116" t="str">
        <f t="shared" ca="1" si="12"/>
        <v>bh</v>
      </c>
      <c r="F116" t="str">
        <f t="shared" si="8"/>
        <v/>
      </c>
      <c r="H116" t="str">
        <f>IF(OR(
  AND(NOT(ISERROR(FIND("상자",D116))),ISBLANK(G116)),
  AND(ISBLANK(D116),ISBLANK(G116)),
  AND(NOT(ISERROR(FIND("안 지정",D116))),ISNUMBER(G116))),"",
IF(AND(NOT(ISERROR(FIND("상자",D116))),NOT(ISBLANK(G116))),"밸류불필요",
IF(AND(NOT(ISERROR(FIND("안 지정",D116))),NOT(ISNUMBER(G116))),"숫자필요",
IF(NOT(ISERROR(FIND("장비",D116))),
  IFERROR(VLOOKUP(G116,[1]EquipTable!$A:$T,MATCH("이름참고",[1]EquipTable!$1:$1,0),0),"장비없음"),
IF(NOT(ISERROR(FIND("캐릭터",D116))),
  IFERROR(VLOOKUP(G116,[2]ActorTable!$A:$G,MATCH("이름참고",[2]ActorTable!$1:$1,0),0),"캐릭터없음"),
"")))))</f>
        <v/>
      </c>
      <c r="I116">
        <v>1</v>
      </c>
      <c r="K116" t="s">
        <v>76</v>
      </c>
      <c r="M116">
        <v>120</v>
      </c>
      <c r="N116">
        <v>70</v>
      </c>
      <c r="O116">
        <v>1</v>
      </c>
      <c r="P116" t="str">
        <f t="shared" ca="1" si="9"/>
        <v>,{"dy":17,"sl":0,"tp":"fe","vl":"Equip7401","cn":1,"pt":"DI","pp":840,"pr":530},{"dy":17,"sl":1,"tp":"bn","cn":1,"pt":"DI","pr":30},{"dy":17,"sl":2,"tp":"bh","cn":1,"pt":"DI","pp":120,"pr":70}</v>
      </c>
      <c r="Q116" t="str">
        <f t="shared" ca="1" si="7"/>
        <v>{"dy":17,"sl":2,"tp":"bh","cn":1,"pt":"DI","pp":120,"pr":70}</v>
      </c>
    </row>
    <row r="117" spans="1:17">
      <c r="A117">
        <v>17</v>
      </c>
      <c r="B117">
        <v>3</v>
      </c>
      <c r="C117">
        <f t="shared" si="5"/>
        <v>0</v>
      </c>
      <c r="D117" t="s">
        <v>106</v>
      </c>
      <c r="E117" t="str">
        <f t="shared" ca="1" si="12"/>
        <v>upn</v>
      </c>
      <c r="F117" t="str">
        <f t="shared" si="8"/>
        <v/>
      </c>
      <c r="G117">
        <v>57153</v>
      </c>
      <c r="H117" t="str">
        <f>IF(OR(
  AND(NOT(ISERROR(FIND("상자",D117))),ISBLANK(G117)),
  AND(ISBLANK(D117),ISBLANK(G117)),
  AND(NOT(ISERROR(FIND("안 지정",D117))),ISNUMBER(G117))),"",
IF(AND(NOT(ISERROR(FIND("상자",D117))),NOT(ISBLANK(G117))),"밸류불필요",
IF(AND(NOT(ISERROR(FIND("안 지정",D117))),NOT(ISNUMBER(G117))),"숫자필요",
IF(NOT(ISERROR(FIND("장비",D117))),
  IFERROR(VLOOKUP(G117,[1]EquipTable!$A:$T,MATCH("이름참고",[1]EquipTable!$1:$1,0),0),"장비없음"),
IF(NOT(ISERROR(FIND("캐릭터",D117))),
  IFERROR(VLOOKUP(G117,[2]ActorTable!$A:$G,MATCH("이름참고",[2]ActorTable!$1:$1,0),0),"캐릭터없음"),
"")))))</f>
        <v/>
      </c>
      <c r="I117">
        <v>16</v>
      </c>
      <c r="K117" t="s">
        <v>73</v>
      </c>
      <c r="N117">
        <v>1600</v>
      </c>
      <c r="O117">
        <v>1</v>
      </c>
      <c r="P117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</v>
      </c>
      <c r="Q117" t="str">
        <f t="shared" ca="1" si="7"/>
        <v>{"dy":17,"sl":3,"tp":"upn","vl":"57153","cn":16,"pt":"GO","pr":1600}</v>
      </c>
    </row>
    <row r="118" spans="1:17">
      <c r="A118">
        <v>17</v>
      </c>
      <c r="B118">
        <v>4</v>
      </c>
      <c r="C118">
        <f t="shared" si="5"/>
        <v>0</v>
      </c>
      <c r="D118" t="s">
        <v>105</v>
      </c>
      <c r="E118" t="str">
        <f t="shared" ca="1" si="12"/>
        <v>uph</v>
      </c>
      <c r="F118" t="str">
        <f t="shared" si="8"/>
        <v/>
      </c>
      <c r="G118">
        <v>56573</v>
      </c>
      <c r="H118" t="str">
        <f>IF(OR(
  AND(NOT(ISERROR(FIND("상자",D118))),ISBLANK(G118)),
  AND(ISBLANK(D118),ISBLANK(G118)),
  AND(NOT(ISERROR(FIND("안 지정",D118))),ISNUMBER(G118))),"",
IF(AND(NOT(ISERROR(FIND("상자",D118))),NOT(ISBLANK(G118))),"밸류불필요",
IF(AND(NOT(ISERROR(FIND("안 지정",D118))),NOT(ISNUMBER(G118))),"숫자필요",
IF(NOT(ISERROR(FIND("장비",D118))),
  IFERROR(VLOOKUP(G118,[1]EquipTable!$A:$T,MATCH("이름참고",[1]EquipTable!$1:$1,0),0),"장비없음"),
IF(NOT(ISERROR(FIND("캐릭터",D118))),
  IFERROR(VLOOKUP(G118,[2]ActorTable!$A:$G,MATCH("이름참고",[2]ActorTable!$1:$1,0),0),"캐릭터없음"),
"")))))</f>
        <v/>
      </c>
      <c r="I118">
        <v>18</v>
      </c>
      <c r="K118" t="s">
        <v>73</v>
      </c>
      <c r="N118">
        <v>1800</v>
      </c>
      <c r="O118">
        <v>1</v>
      </c>
      <c r="P118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</v>
      </c>
      <c r="Q118" t="str">
        <f t="shared" ca="1" si="7"/>
        <v>{"dy":17,"sl":4,"tp":"uph","vl":"56573","cn":18,"pt":"GO","pr":1800}</v>
      </c>
    </row>
    <row r="119" spans="1:17">
      <c r="A119">
        <v>17</v>
      </c>
      <c r="B119">
        <v>5</v>
      </c>
      <c r="C119">
        <f t="shared" si="5"/>
        <v>0</v>
      </c>
      <c r="D119" t="s">
        <v>100</v>
      </c>
      <c r="E119" t="str">
        <f t="shared" ca="1" si="12"/>
        <v>fp</v>
      </c>
      <c r="F119" t="str">
        <f t="shared" si="8"/>
        <v/>
      </c>
      <c r="G119" t="s">
        <v>123</v>
      </c>
      <c r="H119" t="str">
        <f>IF(OR(
  AND(NOT(ISERROR(FIND("상자",D119))),ISBLANK(G119)),
  AND(ISBLANK(D119),ISBLANK(G119)),
  AND(NOT(ISERROR(FIND("안 지정",D119))),ISNUMBER(G119))),"",
IF(AND(NOT(ISERROR(FIND("상자",D119))),NOT(ISBLANK(G119))),"밸류불필요",
IF(AND(NOT(ISERROR(FIND("안 지정",D119))),NOT(ISNUMBER(G119))),"숫자필요",
IF(NOT(ISERROR(FIND("장비",D119))),
  IFERROR(VLOOKUP(G119,[1]EquipTable!$A:$T,MATCH("이름참고",[1]EquipTable!$1:$1,0),0),"장비없음"),
IF(NOT(ISERROR(FIND("캐릭터",D119))),
  IFERROR(VLOOKUP(G119,[2]ActorTable!$A:$G,MATCH("이름참고",[2]ActorTable!$1:$1,0),0),"캐릭터없음"),
"")))))</f>
        <v>메디아</v>
      </c>
      <c r="I119">
        <v>140</v>
      </c>
      <c r="K119" t="s">
        <v>76</v>
      </c>
      <c r="M119">
        <v>340</v>
      </c>
      <c r="N119">
        <v>120</v>
      </c>
      <c r="O119">
        <v>1</v>
      </c>
      <c r="P119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</v>
      </c>
      <c r="Q119" t="str">
        <f t="shared" ca="1" si="7"/>
        <v>{"dy":17,"sl":5,"tp":"fp","vl":"Actor1218","cn":140,"pt":"DI","pp":340,"pr":120}</v>
      </c>
    </row>
    <row r="120" spans="1:17">
      <c r="A120">
        <v>17</v>
      </c>
      <c r="B120">
        <v>6</v>
      </c>
      <c r="C120">
        <f t="shared" si="5"/>
        <v>0</v>
      </c>
      <c r="D120" t="s">
        <v>106</v>
      </c>
      <c r="E120" t="str">
        <f t="shared" ca="1" si="12"/>
        <v>upn</v>
      </c>
      <c r="F120" t="str">
        <f t="shared" si="8"/>
        <v/>
      </c>
      <c r="G120">
        <v>75145</v>
      </c>
      <c r="H120" t="str">
        <f>IF(OR(
  AND(NOT(ISERROR(FIND("상자",D120))),ISBLANK(G120)),
  AND(ISBLANK(D120),ISBLANK(G120)),
  AND(NOT(ISERROR(FIND("안 지정",D120))),ISNUMBER(G120))),"",
IF(AND(NOT(ISERROR(FIND("상자",D120))),NOT(ISBLANK(G120))),"밸류불필요",
IF(AND(NOT(ISERROR(FIND("안 지정",D120))),NOT(ISNUMBER(G120))),"숫자필요",
IF(NOT(ISERROR(FIND("장비",D120))),
  IFERROR(VLOOKUP(G120,[1]EquipTable!$A:$T,MATCH("이름참고",[1]EquipTable!$1:$1,0),0),"장비없음"),
IF(NOT(ISERROR(FIND("캐릭터",D120))),
  IFERROR(VLOOKUP(G120,[2]ActorTable!$A:$G,MATCH("이름참고",[2]ActorTable!$1:$1,0),0),"캐릭터없음"),
"")))))</f>
        <v/>
      </c>
      <c r="I120">
        <v>154</v>
      </c>
      <c r="K120" t="s">
        <v>76</v>
      </c>
      <c r="M120">
        <v>130</v>
      </c>
      <c r="N120">
        <v>16</v>
      </c>
      <c r="O120">
        <v>1</v>
      </c>
      <c r="P120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</v>
      </c>
      <c r="Q120" t="str">
        <f t="shared" ca="1" si="7"/>
        <v>{"dy":17,"sl":6,"tp":"upn","vl":"75145","cn":154,"pt":"DI","pp":130,"pr":16}</v>
      </c>
    </row>
    <row r="121" spans="1:17">
      <c r="A121">
        <v>18</v>
      </c>
      <c r="B121">
        <v>0</v>
      </c>
      <c r="C121">
        <f t="shared" si="5"/>
        <v>0</v>
      </c>
      <c r="D121" t="s">
        <v>96</v>
      </c>
      <c r="E121" t="str">
        <f t="shared" ca="1" si="12"/>
        <v>fe</v>
      </c>
      <c r="F121" t="str">
        <f t="shared" si="8"/>
        <v/>
      </c>
      <c r="G121" t="s">
        <v>144</v>
      </c>
      <c r="H121" t="str">
        <f>IF(OR(
  AND(NOT(ISERROR(FIND("상자",D121))),ISBLANK(G121)),
  AND(ISBLANK(D121),ISBLANK(G121)),
  AND(NOT(ISERROR(FIND("안 지정",D121))),ISNUMBER(G121))),"",
IF(AND(NOT(ISERROR(FIND("상자",D121))),NOT(ISBLANK(G121))),"밸류불필요",
IF(AND(NOT(ISERROR(FIND("안 지정",D121))),NOT(ISNUMBER(G121))),"숫자필요",
IF(NOT(ISERROR(FIND("장비",D121))),
  IFERROR(VLOOKUP(G121,[1]EquipTable!$A:$T,MATCH("이름참고",[1]EquipTable!$1:$1,0),0),"장비없음"),
IF(NOT(ISERROR(FIND("캐릭터",D121))),
  IFERROR(VLOOKUP(G121,[2]ActorTable!$A:$G,MATCH("이름참고",[2]ActorTable!$1:$1,0),0),"캐릭터없음"),
"")))))</f>
        <v>꽃잎 샷건</v>
      </c>
      <c r="I121">
        <v>1</v>
      </c>
      <c r="K121" t="s">
        <v>73</v>
      </c>
      <c r="N121">
        <v>5000</v>
      </c>
      <c r="O121">
        <v>1</v>
      </c>
      <c r="P121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</v>
      </c>
      <c r="Q121" t="str">
        <f t="shared" ca="1" si="7"/>
        <v>{"dy":18,"sl":0,"tp":"fe","vl":"Equip6201","cn":1,"pt":"GO","pr":5000}</v>
      </c>
    </row>
    <row r="122" spans="1:17">
      <c r="A122">
        <v>18</v>
      </c>
      <c r="B122">
        <v>1</v>
      </c>
      <c r="C122">
        <f t="shared" si="5"/>
        <v>0</v>
      </c>
      <c r="D122" t="s">
        <v>96</v>
      </c>
      <c r="E122" t="str">
        <f t="shared" ca="1" si="12"/>
        <v>fe</v>
      </c>
      <c r="F122" t="str">
        <f t="shared" si="8"/>
        <v/>
      </c>
      <c r="G122" t="s">
        <v>137</v>
      </c>
      <c r="H122" t="str">
        <f>IF(OR(
  AND(NOT(ISERROR(FIND("상자",D122))),ISBLANK(G122)),
  AND(ISBLANK(D122),ISBLANK(G122)),
  AND(NOT(ISERROR(FIND("안 지정",D122))),ISNUMBER(G122))),"",
IF(AND(NOT(ISERROR(FIND("상자",D122))),NOT(ISBLANK(G122))),"밸류불필요",
IF(AND(NOT(ISERROR(FIND("안 지정",D122))),NOT(ISNUMBER(G122))),"숫자필요",
IF(NOT(ISERROR(FIND("장비",D122))),
  IFERROR(VLOOKUP(G122,[1]EquipTable!$A:$T,MATCH("이름참고",[1]EquipTable!$1:$1,0),0),"장비없음"),
IF(NOT(ISERROR(FIND("캐릭터",D122))),
  IFERROR(VLOOKUP(G122,[2]ActorTable!$A:$G,MATCH("이름참고",[2]ActorTable!$1:$1,0),0),"캐릭터없음"),
"")))))</f>
        <v>반원 단검</v>
      </c>
      <c r="I122">
        <v>1</v>
      </c>
      <c r="K122" t="s">
        <v>73</v>
      </c>
      <c r="N122">
        <v>24450</v>
      </c>
      <c r="O122">
        <v>1</v>
      </c>
      <c r="P122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</v>
      </c>
      <c r="Q122" t="str">
        <f t="shared" ca="1" si="7"/>
        <v>{"dy":18,"sl":1,"tp":"fe","vl":"Equip1001","cn":1,"pt":"GO","pr":24450}</v>
      </c>
    </row>
    <row r="123" spans="1:17">
      <c r="A123">
        <v>18</v>
      </c>
      <c r="B123">
        <v>2</v>
      </c>
      <c r="C123">
        <f t="shared" si="5"/>
        <v>0</v>
      </c>
      <c r="D123" t="s">
        <v>106</v>
      </c>
      <c r="E123" t="str">
        <f t="shared" ca="1" si="12"/>
        <v>upn</v>
      </c>
      <c r="F123" t="str">
        <f t="shared" si="8"/>
        <v/>
      </c>
      <c r="G123">
        <v>57153</v>
      </c>
      <c r="H123" t="str">
        <f>IF(OR(
  AND(NOT(ISERROR(FIND("상자",D123))),ISBLANK(G123)),
  AND(ISBLANK(D123),ISBLANK(G123)),
  AND(NOT(ISERROR(FIND("안 지정",D123))),ISNUMBER(G123))),"",
IF(AND(NOT(ISERROR(FIND("상자",D123))),NOT(ISBLANK(G123))),"밸류불필요",
IF(AND(NOT(ISERROR(FIND("안 지정",D123))),NOT(ISNUMBER(G123))),"숫자필요",
IF(NOT(ISERROR(FIND("장비",D123))),
  IFERROR(VLOOKUP(G123,[1]EquipTable!$A:$T,MATCH("이름참고",[1]EquipTable!$1:$1,0),0),"장비없음"),
IF(NOT(ISERROR(FIND("캐릭터",D123))),
  IFERROR(VLOOKUP(G123,[2]ActorTable!$A:$G,MATCH("이름참고",[2]ActorTable!$1:$1,0),0),"캐릭터없음"),
"")))))</f>
        <v/>
      </c>
      <c r="I123">
        <v>16</v>
      </c>
      <c r="K123" t="s">
        <v>73</v>
      </c>
      <c r="N123">
        <v>1600</v>
      </c>
      <c r="O123">
        <v>1</v>
      </c>
      <c r="P123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</v>
      </c>
      <c r="Q123" t="str">
        <f t="shared" ca="1" si="7"/>
        <v>{"dy":18,"sl":2,"tp":"upn","vl":"57153","cn":16,"pt":"GO","pr":1600}</v>
      </c>
    </row>
    <row r="124" spans="1:17">
      <c r="A124">
        <v>18</v>
      </c>
      <c r="B124">
        <v>3</v>
      </c>
      <c r="C124">
        <f t="shared" si="5"/>
        <v>0</v>
      </c>
      <c r="D124" t="s">
        <v>105</v>
      </c>
      <c r="E124" t="str">
        <f t="shared" ca="1" si="12"/>
        <v>uph</v>
      </c>
      <c r="F124" t="str">
        <f t="shared" si="8"/>
        <v/>
      </c>
      <c r="G124">
        <v>34534</v>
      </c>
      <c r="H124" t="str">
        <f>IF(OR(
  AND(NOT(ISERROR(FIND("상자",D124))),ISBLANK(G124)),
  AND(ISBLANK(D124),ISBLANK(G124)),
  AND(NOT(ISERROR(FIND("안 지정",D124))),ISNUMBER(G124))),"",
IF(AND(NOT(ISERROR(FIND("상자",D124))),NOT(ISBLANK(G124))),"밸류불필요",
IF(AND(NOT(ISERROR(FIND("안 지정",D124))),NOT(ISNUMBER(G124))),"숫자필요",
IF(NOT(ISERROR(FIND("장비",D124))),
  IFERROR(VLOOKUP(G124,[1]EquipTable!$A:$T,MATCH("이름참고",[1]EquipTable!$1:$1,0),0),"장비없음"),
IF(NOT(ISERROR(FIND("캐릭터",D124))),
  IFERROR(VLOOKUP(G124,[2]ActorTable!$A:$G,MATCH("이름참고",[2]ActorTable!$1:$1,0),0),"캐릭터없음"),
"")))))</f>
        <v/>
      </c>
      <c r="I124">
        <v>19</v>
      </c>
      <c r="K124" t="s">
        <v>73</v>
      </c>
      <c r="N124">
        <v>1900</v>
      </c>
      <c r="O124">
        <v>1</v>
      </c>
      <c r="P124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</v>
      </c>
      <c r="Q124" t="str">
        <f t="shared" ca="1" si="7"/>
        <v>{"dy":18,"sl":3,"tp":"uph","vl":"34534","cn":19,"pt":"GO","pr":1900}</v>
      </c>
    </row>
    <row r="125" spans="1:17">
      <c r="A125">
        <v>18</v>
      </c>
      <c r="B125">
        <v>4</v>
      </c>
      <c r="C125">
        <f t="shared" si="5"/>
        <v>0</v>
      </c>
      <c r="D125" t="s">
        <v>106</v>
      </c>
      <c r="E125" t="str">
        <f t="shared" ca="1" si="12"/>
        <v>upn</v>
      </c>
      <c r="F125" t="str">
        <f t="shared" si="8"/>
        <v/>
      </c>
      <c r="G125">
        <v>66634</v>
      </c>
      <c r="H125" t="str">
        <f>IF(OR(
  AND(NOT(ISERROR(FIND("상자",D125))),ISBLANK(G125)),
  AND(ISBLANK(D125),ISBLANK(G125)),
  AND(NOT(ISERROR(FIND("안 지정",D125))),ISNUMBER(G125))),"",
IF(AND(NOT(ISERROR(FIND("상자",D125))),NOT(ISBLANK(G125))),"밸류불필요",
IF(AND(NOT(ISERROR(FIND("안 지정",D125))),NOT(ISNUMBER(G125))),"숫자필요",
IF(NOT(ISERROR(FIND("장비",D125))),
  IFERROR(VLOOKUP(G125,[1]EquipTable!$A:$T,MATCH("이름참고",[1]EquipTable!$1:$1,0),0),"장비없음"),
IF(NOT(ISERROR(FIND("캐릭터",D125))),
  IFERROR(VLOOKUP(G125,[2]ActorTable!$A:$G,MATCH("이름참고",[2]ActorTable!$1:$1,0),0),"캐릭터없음"),
"")))))</f>
        <v/>
      </c>
      <c r="I125">
        <v>22</v>
      </c>
      <c r="K125" t="s">
        <v>73</v>
      </c>
      <c r="N125">
        <v>2200</v>
      </c>
      <c r="O125">
        <v>1</v>
      </c>
      <c r="P125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5" t="str">
        <f t="shared" ca="1" si="7"/>
        <v>{"dy":18,"sl":4,"tp":"upn","vl":"66634","cn":22,"pt":"GO","pr":2200}</v>
      </c>
    </row>
    <row r="126" spans="1:17">
      <c r="A126">
        <v>18</v>
      </c>
      <c r="B126">
        <v>5</v>
      </c>
      <c r="C126">
        <f t="shared" si="5"/>
        <v>0</v>
      </c>
      <c r="E126" t="str">
        <f t="shared" ca="1" si="12"/>
        <v/>
      </c>
      <c r="F126" t="str">
        <f t="shared" si="8"/>
        <v/>
      </c>
      <c r="H126" t="str">
        <f>IF(OR(
  AND(NOT(ISERROR(FIND("상자",D126))),ISBLANK(G126)),
  AND(ISBLANK(D126),ISBLANK(G126)),
  AND(NOT(ISERROR(FIND("안 지정",D126))),ISNUMBER(G126))),"",
IF(AND(NOT(ISERROR(FIND("상자",D126))),NOT(ISBLANK(G126))),"밸류불필요",
IF(AND(NOT(ISERROR(FIND("안 지정",D126))),NOT(ISNUMBER(G126))),"숫자필요",
IF(NOT(ISERROR(FIND("장비",D126))),
  IFERROR(VLOOKUP(G126,[1]EquipTable!$A:$T,MATCH("이름참고",[1]EquipTable!$1:$1,0),0),"장비없음"),
IF(NOT(ISERROR(FIND("캐릭터",D126))),
  IFERROR(VLOOKUP(G126,[2]ActorTable!$A:$G,MATCH("이름참고",[2]ActorTable!$1:$1,0),0),"캐릭터없음"),
"")))))</f>
        <v/>
      </c>
      <c r="P126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6" t="str">
        <f t="shared" si="7"/>
        <v/>
      </c>
    </row>
    <row r="127" spans="1:17">
      <c r="A127">
        <v>18</v>
      </c>
      <c r="B127">
        <v>6</v>
      </c>
      <c r="C127">
        <f t="shared" si="5"/>
        <v>0</v>
      </c>
      <c r="E127" t="str">
        <f t="shared" ca="1" si="12"/>
        <v/>
      </c>
      <c r="F127" t="str">
        <f t="shared" si="8"/>
        <v/>
      </c>
      <c r="H127" t="str">
        <f>IF(OR(
  AND(NOT(ISERROR(FIND("상자",D127))),ISBLANK(G127)),
  AND(ISBLANK(D127),ISBLANK(G127)),
  AND(NOT(ISERROR(FIND("안 지정",D127))),ISNUMBER(G127))),"",
IF(AND(NOT(ISERROR(FIND("상자",D127))),NOT(ISBLANK(G127))),"밸류불필요",
IF(AND(NOT(ISERROR(FIND("안 지정",D127))),NOT(ISNUMBER(G127))),"숫자필요",
IF(NOT(ISERROR(FIND("장비",D127))),
  IFERROR(VLOOKUP(G127,[1]EquipTable!$A:$T,MATCH("이름참고",[1]EquipTable!$1:$1,0),0),"장비없음"),
IF(NOT(ISERROR(FIND("캐릭터",D127))),
  IFERROR(VLOOKUP(G127,[2]ActorTable!$A:$G,MATCH("이름참고",[2]ActorTable!$1:$1,0),0),"캐릭터없음"),
"")))))</f>
        <v/>
      </c>
      <c r="P127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7" t="str">
        <f t="shared" si="7"/>
        <v/>
      </c>
    </row>
    <row r="128" spans="1:17">
      <c r="A128">
        <v>19</v>
      </c>
      <c r="B128">
        <v>0</v>
      </c>
      <c r="C128">
        <f t="shared" si="5"/>
        <v>0</v>
      </c>
      <c r="D128" t="s">
        <v>96</v>
      </c>
      <c r="E128" t="str">
        <f t="shared" ref="E128:E132" ca="1" si="13">IF(ISBLANK(D128),"",
VLOOKUP(D128,OFFSET(INDIRECT("$A:$B"),0,MATCH(D$1&amp;"_Verify",INDIRECT("$1:$1"),0)-1),2,0)
)</f>
        <v>fe</v>
      </c>
      <c r="F128" t="str">
        <f t="shared" si="8"/>
        <v/>
      </c>
      <c r="G128" t="s">
        <v>143</v>
      </c>
      <c r="H128" t="str">
        <f>IF(OR(
  AND(NOT(ISERROR(FIND("상자",D128))),ISBLANK(G128)),
  AND(ISBLANK(D128),ISBLANK(G128)),
  AND(NOT(ISERROR(FIND("안 지정",D128))),ISNUMBER(G128))),"",
IF(AND(NOT(ISERROR(FIND("상자",D128))),NOT(ISBLANK(G128))),"밸류불필요",
IF(AND(NOT(ISERROR(FIND("안 지정",D128))),NOT(ISNUMBER(G128))),"숫자필요",
IF(NOT(ISERROR(FIND("장비",D128))),
  IFERROR(VLOOKUP(G128,[1]EquipTable!$A:$T,MATCH("이름참고",[1]EquipTable!$1:$1,0),0),"장비없음"),
IF(NOT(ISERROR(FIND("캐릭터",D128))),
  IFERROR(VLOOKUP(G128,[2]ActorTable!$A:$G,MATCH("이름참고",[2]ActorTable!$1:$1,0),0),"캐릭터없음"),
"")))))</f>
        <v>켄 소드</v>
      </c>
      <c r="I128">
        <v>1</v>
      </c>
      <c r="K128" t="s">
        <v>73</v>
      </c>
      <c r="N128">
        <v>5000</v>
      </c>
      <c r="O128">
        <v>1</v>
      </c>
      <c r="P128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</v>
      </c>
      <c r="Q128" t="str">
        <f t="shared" ca="1" si="7"/>
        <v>{"dy":19,"sl":0,"tp":"fe","vl":"Equip5001","cn":1,"pt":"GO","pr":5000}</v>
      </c>
    </row>
    <row r="129" spans="1:17">
      <c r="A129">
        <v>19</v>
      </c>
      <c r="B129">
        <v>1</v>
      </c>
      <c r="C129">
        <f t="shared" si="5"/>
        <v>0</v>
      </c>
      <c r="D129" t="s">
        <v>96</v>
      </c>
      <c r="E129" t="str">
        <f t="shared" ca="1" si="13"/>
        <v>fe</v>
      </c>
      <c r="F129" t="str">
        <f t="shared" si="8"/>
        <v/>
      </c>
      <c r="G129" t="s">
        <v>144</v>
      </c>
      <c r="H129" t="str">
        <f>IF(OR(
  AND(NOT(ISERROR(FIND("상자",D129))),ISBLANK(G129)),
  AND(ISBLANK(D129),ISBLANK(G129)),
  AND(NOT(ISERROR(FIND("안 지정",D129))),ISNUMBER(G129))),"",
IF(AND(NOT(ISERROR(FIND("상자",D129))),NOT(ISBLANK(G129))),"밸류불필요",
IF(AND(NOT(ISERROR(FIND("안 지정",D129))),NOT(ISNUMBER(G129))),"숫자필요",
IF(NOT(ISERROR(FIND("장비",D129))),
  IFERROR(VLOOKUP(G129,[1]EquipTable!$A:$T,MATCH("이름참고",[1]EquipTable!$1:$1,0),0),"장비없음"),
IF(NOT(ISERROR(FIND("캐릭터",D129))),
  IFERROR(VLOOKUP(G129,[2]ActorTable!$A:$G,MATCH("이름참고",[2]ActorTable!$1:$1,0),0),"캐릭터없음"),
"")))))</f>
        <v>꽃잎 샷건</v>
      </c>
      <c r="I129">
        <v>1</v>
      </c>
      <c r="K129" t="s">
        <v>73</v>
      </c>
      <c r="N129">
        <v>24450</v>
      </c>
      <c r="O129">
        <v>1</v>
      </c>
      <c r="P129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</v>
      </c>
      <c r="Q129" t="str">
        <f t="shared" ca="1" si="7"/>
        <v>{"dy":19,"sl":1,"tp":"fe","vl":"Equip6201","cn":1,"pt":"GO","pr":24450}</v>
      </c>
    </row>
    <row r="130" spans="1:17">
      <c r="A130">
        <v>19</v>
      </c>
      <c r="B130">
        <v>2</v>
      </c>
      <c r="C130">
        <f t="shared" ref="C130:C193" si="14">IF(B130&lt;=6,0,
IF(B130=7,1,2))</f>
        <v>0</v>
      </c>
      <c r="D130" t="s">
        <v>106</v>
      </c>
      <c r="E130" t="str">
        <f t="shared" ca="1" si="13"/>
        <v>upn</v>
      </c>
      <c r="F130" t="str">
        <f t="shared" si="8"/>
        <v/>
      </c>
      <c r="G130">
        <v>47153</v>
      </c>
      <c r="H130" t="str">
        <f>IF(OR(
  AND(NOT(ISERROR(FIND("상자",D130))),ISBLANK(G130)),
  AND(ISBLANK(D130),ISBLANK(G130)),
  AND(NOT(ISERROR(FIND("안 지정",D130))),ISNUMBER(G130))),"",
IF(AND(NOT(ISERROR(FIND("상자",D130))),NOT(ISBLANK(G130))),"밸류불필요",
IF(AND(NOT(ISERROR(FIND("안 지정",D130))),NOT(ISNUMBER(G130))),"숫자필요",
IF(NOT(ISERROR(FIND("장비",D130))),
  IFERROR(VLOOKUP(G130,[1]EquipTable!$A:$T,MATCH("이름참고",[1]EquipTable!$1:$1,0),0),"장비없음"),
IF(NOT(ISERROR(FIND("캐릭터",D130))),
  IFERROR(VLOOKUP(G130,[2]ActorTable!$A:$G,MATCH("이름참고",[2]ActorTable!$1:$1,0),0),"캐릭터없음"),
"")))))</f>
        <v/>
      </c>
      <c r="I130">
        <v>16</v>
      </c>
      <c r="K130" t="s">
        <v>73</v>
      </c>
      <c r="N130">
        <v>1600</v>
      </c>
      <c r="O130">
        <v>1</v>
      </c>
      <c r="P130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</v>
      </c>
      <c r="Q130" t="str">
        <f t="shared" ref="Q130:Q193" ca="1" si="15">IF(O130&lt;&gt;1,"",
"{"""&amp;A$1&amp;""":"&amp;A130
&amp;","""&amp;B$1&amp;""":"&amp;B130
&amp;IF(LEN(E130)=0,"",","""&amp;E$1&amp;""":"""&amp;E130&amp;"""")
&amp;IF(LEN(G130)=0,"",","""&amp;G$1&amp;""":"""&amp;G130&amp;"""")
&amp;IF(LEN(I130)=0,"",","""&amp;I$1&amp;""":"&amp;I130)
&amp;IF(LEN(K130)=0,"",","""&amp;K$1&amp;""":"""&amp;K130&amp;"""")
&amp;IF(LEN(M130)=0,"",","""&amp;M$1&amp;""":"&amp;M130)
&amp;IF(LEN(N130)=0,"",","""&amp;N$1&amp;""":"&amp;N130)&amp;"}")</f>
        <v>{"dy":19,"sl":2,"tp":"upn","vl":"47153","cn":16,"pt":"GO","pr":1600}</v>
      </c>
    </row>
    <row r="131" spans="1:17">
      <c r="A131">
        <v>19</v>
      </c>
      <c r="B131">
        <v>3</v>
      </c>
      <c r="C131">
        <f t="shared" si="14"/>
        <v>0</v>
      </c>
      <c r="D131" t="s">
        <v>105</v>
      </c>
      <c r="E131" t="str">
        <f t="shared" ca="1" si="13"/>
        <v>uph</v>
      </c>
      <c r="F131" t="str">
        <f t="shared" ref="F131:F132" si="16">IF(ISBLANK($D131),"",
IF(AND($B131&gt;=VLOOKUP($D131,$S:$V,3,0),$B131&lt;=VLOOKUP($D131,$S:$V,4,0)),"","슬롯타입이상"))</f>
        <v/>
      </c>
      <c r="G131">
        <v>24534</v>
      </c>
      <c r="H131" t="str">
        <f>IF(OR(
  AND(NOT(ISERROR(FIND("상자",D131))),ISBLANK(G131)),
  AND(ISBLANK(D131),ISBLANK(G131)),
  AND(NOT(ISERROR(FIND("안 지정",D131))),ISNUMBER(G131))),"",
IF(AND(NOT(ISERROR(FIND("상자",D131))),NOT(ISBLANK(G131))),"밸류불필요",
IF(AND(NOT(ISERROR(FIND("안 지정",D131))),NOT(ISNUMBER(G131))),"숫자필요",
IF(NOT(ISERROR(FIND("장비",D131))),
  IFERROR(VLOOKUP(G131,[1]EquipTable!$A:$T,MATCH("이름참고",[1]EquipTable!$1:$1,0),0),"장비없음"),
IF(NOT(ISERROR(FIND("캐릭터",D131))),
  IFERROR(VLOOKUP(G131,[2]ActorTable!$A:$G,MATCH("이름참고",[2]ActorTable!$1:$1,0),0),"캐릭터없음"),
"")))))</f>
        <v/>
      </c>
      <c r="I131">
        <v>19</v>
      </c>
      <c r="K131" t="s">
        <v>73</v>
      </c>
      <c r="N131">
        <v>1900</v>
      </c>
      <c r="O131">
        <v>1</v>
      </c>
      <c r="P131" t="str">
        <f t="shared" ref="P131:P194" ca="1" si="17">P130&amp;IF(LEN(Q131)=0,"",","&amp;Q131)</f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</v>
      </c>
      <c r="Q131" t="str">
        <f t="shared" ca="1" si="15"/>
        <v>{"dy":19,"sl":3,"tp":"uph","vl":"24534","cn":19,"pt":"GO","pr":1900}</v>
      </c>
    </row>
    <row r="132" spans="1:17">
      <c r="A132">
        <v>19</v>
      </c>
      <c r="B132">
        <v>4</v>
      </c>
      <c r="C132">
        <f t="shared" si="14"/>
        <v>0</v>
      </c>
      <c r="D132" t="s">
        <v>106</v>
      </c>
      <c r="E132" t="str">
        <f t="shared" ca="1" si="13"/>
        <v>upn</v>
      </c>
      <c r="F132" t="str">
        <f t="shared" si="16"/>
        <v/>
      </c>
      <c r="G132">
        <v>56634</v>
      </c>
      <c r="H132" t="str">
        <f>IF(OR(
  AND(NOT(ISERROR(FIND("상자",D132))),ISBLANK(G132)),
  AND(ISBLANK(D132),ISBLANK(G132)),
  AND(NOT(ISERROR(FIND("안 지정",D132))),ISNUMBER(G132))),"",
IF(AND(NOT(ISERROR(FIND("상자",D132))),NOT(ISBLANK(G132))),"밸류불필요",
IF(AND(NOT(ISERROR(FIND("안 지정",D132))),NOT(ISNUMBER(G132))),"숫자필요",
IF(NOT(ISERROR(FIND("장비",D132))),
  IFERROR(VLOOKUP(G132,[1]EquipTable!$A:$T,MATCH("이름참고",[1]EquipTable!$1:$1,0),0),"장비없음"),
IF(NOT(ISERROR(FIND("캐릭터",D132))),
  IFERROR(VLOOKUP(G132,[2]ActorTable!$A:$G,MATCH("이름참고",[2]ActorTable!$1:$1,0),0),"캐릭터없음"),
"")))))</f>
        <v/>
      </c>
      <c r="I132">
        <v>22</v>
      </c>
      <c r="K132" t="s">
        <v>73</v>
      </c>
      <c r="N132">
        <v>2200</v>
      </c>
      <c r="O132">
        <v>1</v>
      </c>
      <c r="P13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</v>
      </c>
      <c r="Q132" t="str">
        <f t="shared" ca="1" si="15"/>
        <v>{"dy":19,"sl":4,"tp":"upn","vl":"56634","cn":22,"pt":"GO","pr":2200}</v>
      </c>
    </row>
    <row r="133" spans="1:17">
      <c r="A133">
        <v>19</v>
      </c>
      <c r="B133">
        <v>5</v>
      </c>
      <c r="C133">
        <f t="shared" si="14"/>
        <v>0</v>
      </c>
      <c r="D133" t="s">
        <v>100</v>
      </c>
      <c r="E133" t="str">
        <f t="shared" ref="E133:E193" ca="1" si="18">IF(ISBLANK(D133),"",
VLOOKUP(D133,OFFSET(INDIRECT("$A:$B"),0,MATCH(D$1&amp;"_Verify",INDIRECT("$1:$1"),0)-1),2,0)
)</f>
        <v>fp</v>
      </c>
      <c r="F133" t="str">
        <f t="shared" ref="F133:F194" si="19">IF(ISBLANK($D133),"",
IF(AND($B133&gt;=VLOOKUP($D133,$S:$V,3,0),$B133&lt;=VLOOKUP($D133,$S:$V,4,0)),"","슬롯타입이상"))</f>
        <v/>
      </c>
      <c r="G133" t="s">
        <v>123</v>
      </c>
      <c r="H133" t="str">
        <f>IF(OR(
  AND(NOT(ISERROR(FIND("상자",D133))),ISBLANK(G133)),
  AND(ISBLANK(D133),ISBLANK(G133)),
  AND(NOT(ISERROR(FIND("안 지정",D133))),ISNUMBER(G133))),"",
IF(AND(NOT(ISERROR(FIND("상자",D133))),NOT(ISBLANK(G133))),"밸류불필요",
IF(AND(NOT(ISERROR(FIND("안 지정",D133))),NOT(ISNUMBER(G133))),"숫자필요",
IF(NOT(ISERROR(FIND("장비",D133))),
  IFERROR(VLOOKUP(G133,[1]EquipTable!$A:$T,MATCH("이름참고",[1]EquipTable!$1:$1,0),0),"장비없음"),
IF(NOT(ISERROR(FIND("캐릭터",D133))),
  IFERROR(VLOOKUP(G133,[2]ActorTable!$A:$G,MATCH("이름참고",[2]ActorTable!$1:$1,0),0),"캐릭터없음"),
"")))))</f>
        <v>메디아</v>
      </c>
      <c r="I133">
        <v>1470</v>
      </c>
      <c r="K133" t="s">
        <v>145</v>
      </c>
      <c r="M133">
        <v>340</v>
      </c>
      <c r="N133">
        <v>120</v>
      </c>
      <c r="O133">
        <v>1</v>
      </c>
      <c r="P13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</v>
      </c>
      <c r="Q133" t="str">
        <f t="shared" ca="1" si="15"/>
        <v>{"dy":19,"sl":5,"tp":"fp","vl":"Actor1218","cn":1470,"pt":"DI","pp":340,"pr":120}</v>
      </c>
    </row>
    <row r="134" spans="1:17">
      <c r="A134">
        <v>19</v>
      </c>
      <c r="B134">
        <v>6</v>
      </c>
      <c r="C134">
        <f t="shared" si="14"/>
        <v>0</v>
      </c>
      <c r="D134" t="s">
        <v>104</v>
      </c>
      <c r="E134" t="str">
        <f t="shared" ca="1" si="18"/>
        <v>uch</v>
      </c>
      <c r="F134" t="str">
        <f t="shared" si="19"/>
        <v/>
      </c>
      <c r="G134">
        <v>48441</v>
      </c>
      <c r="H134" t="str">
        <f>IF(OR(
  AND(NOT(ISERROR(FIND("상자",D134))),ISBLANK(G134)),
  AND(ISBLANK(D134),ISBLANK(G134)),
  AND(NOT(ISERROR(FIND("안 지정",D134))),ISNUMBER(G134))),"",
IF(AND(NOT(ISERROR(FIND("상자",D134))),NOT(ISBLANK(G134))),"밸류불필요",
IF(AND(NOT(ISERROR(FIND("안 지정",D134))),NOT(ISNUMBER(G134))),"숫자필요",
IF(NOT(ISERROR(FIND("장비",D134))),
  IFERROR(VLOOKUP(G134,[1]EquipTable!$A:$T,MATCH("이름참고",[1]EquipTable!$1:$1,0),0),"장비없음"),
IF(NOT(ISERROR(FIND("캐릭터",D134))),
  IFERROR(VLOOKUP(G134,[2]ActorTable!$A:$G,MATCH("이름참고",[2]ActorTable!$1:$1,0),0),"캐릭터없음"),
"")))))</f>
        <v/>
      </c>
      <c r="I134">
        <v>1</v>
      </c>
      <c r="K134" t="s">
        <v>145</v>
      </c>
      <c r="M134">
        <v>160</v>
      </c>
      <c r="N134">
        <v>80</v>
      </c>
      <c r="O134">
        <v>1</v>
      </c>
      <c r="P13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</v>
      </c>
      <c r="Q134" t="str">
        <f t="shared" ca="1" si="15"/>
        <v>{"dy":19,"sl":6,"tp":"uch","vl":"48441","cn":1,"pt":"DI","pp":160,"pr":80}</v>
      </c>
    </row>
    <row r="135" spans="1:17">
      <c r="A135">
        <v>20</v>
      </c>
      <c r="B135">
        <v>0</v>
      </c>
      <c r="C135">
        <f t="shared" si="14"/>
        <v>0</v>
      </c>
      <c r="D135" t="s">
        <v>96</v>
      </c>
      <c r="E135" t="str">
        <f t="shared" ca="1" si="18"/>
        <v>fe</v>
      </c>
      <c r="F135" t="str">
        <f t="shared" si="19"/>
        <v/>
      </c>
      <c r="G135" t="s">
        <v>125</v>
      </c>
      <c r="H135" t="str">
        <f>IF(OR(
  AND(NOT(ISERROR(FIND("상자",D135))),ISBLANK(G135)),
  AND(ISBLANK(D135),ISBLANK(G135)),
  AND(NOT(ISERROR(FIND("안 지정",D135))),ISNUMBER(G135))),"",
IF(AND(NOT(ISERROR(FIND("상자",D135))),NOT(ISBLANK(G135))),"밸류불필요",
IF(AND(NOT(ISERROR(FIND("안 지정",D135))),NOT(ISNUMBER(G135))),"숫자필요",
IF(NOT(ISERROR(FIND("장비",D135))),
  IFERROR(VLOOKUP(G135,[1]EquipTable!$A:$T,MATCH("이름참고",[1]EquipTable!$1:$1,0),0),"장비없음"),
IF(NOT(ISERROR(FIND("캐릭터",D135))),
  IFERROR(VLOOKUP(G135,[2]ActorTable!$A:$G,MATCH("이름참고",[2]ActorTable!$1:$1,0),0),"캐릭터없음"),
"")))))</f>
        <v>블레이드 보우</v>
      </c>
      <c r="I135">
        <v>1</v>
      </c>
      <c r="K135" t="s">
        <v>73</v>
      </c>
      <c r="N135">
        <v>5000</v>
      </c>
      <c r="O135">
        <v>1</v>
      </c>
      <c r="P13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</v>
      </c>
      <c r="Q135" t="str">
        <f t="shared" ca="1" si="15"/>
        <v>{"dy":20,"sl":0,"tp":"fe","vl":"Equip2301","cn":1,"pt":"GO","pr":5000}</v>
      </c>
    </row>
    <row r="136" spans="1:17">
      <c r="A136">
        <v>20</v>
      </c>
      <c r="B136">
        <v>1</v>
      </c>
      <c r="C136">
        <f t="shared" si="14"/>
        <v>0</v>
      </c>
      <c r="D136" t="s">
        <v>96</v>
      </c>
      <c r="E136" t="str">
        <f t="shared" ca="1" si="18"/>
        <v>fe</v>
      </c>
      <c r="F136" t="str">
        <f t="shared" si="19"/>
        <v/>
      </c>
      <c r="G136" t="s">
        <v>138</v>
      </c>
      <c r="H136" t="str">
        <f>IF(OR(
  AND(NOT(ISERROR(FIND("상자",D136))),ISBLANK(G136)),
  AND(ISBLANK(D136),ISBLANK(G136)),
  AND(NOT(ISERROR(FIND("안 지정",D136))),ISNUMBER(G136))),"",
IF(AND(NOT(ISERROR(FIND("상자",D136))),NOT(ISBLANK(G136))),"밸류불필요",
IF(AND(NOT(ISERROR(FIND("안 지정",D136))),NOT(ISNUMBER(G136))),"숫자필요",
IF(NOT(ISERROR(FIND("장비",D136))),
  IFERROR(VLOOKUP(G136,[1]EquipTable!$A:$T,MATCH("이름참고",[1]EquipTable!$1:$1,0),0),"장비없음"),
IF(NOT(ISERROR(FIND("캐릭터",D136))),
  IFERROR(VLOOKUP(G136,[2]ActorTable!$A:$G,MATCH("이름참고",[2]ActorTable!$1:$1,0),0),"캐릭터없음"),
"")))))</f>
        <v>푸른 보석 지팡이</v>
      </c>
      <c r="I136">
        <v>1</v>
      </c>
      <c r="K136" t="s">
        <v>73</v>
      </c>
      <c r="N136">
        <v>24450</v>
      </c>
      <c r="O136">
        <v>1</v>
      </c>
      <c r="P13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</v>
      </c>
      <c r="Q136" t="str">
        <f t="shared" ca="1" si="15"/>
        <v>{"dy":20,"sl":1,"tp":"fe","vl":"Equip3201","cn":1,"pt":"GO","pr":24450}</v>
      </c>
    </row>
    <row r="137" spans="1:17">
      <c r="A137">
        <v>20</v>
      </c>
      <c r="B137">
        <v>2</v>
      </c>
      <c r="C137">
        <f t="shared" si="14"/>
        <v>0</v>
      </c>
      <c r="D137" t="s">
        <v>106</v>
      </c>
      <c r="E137" t="str">
        <f t="shared" ca="1" si="18"/>
        <v>upn</v>
      </c>
      <c r="F137" t="str">
        <f t="shared" si="19"/>
        <v/>
      </c>
      <c r="G137">
        <v>71053</v>
      </c>
      <c r="H137" t="str">
        <f>IF(OR(
  AND(NOT(ISERROR(FIND("상자",D137))),ISBLANK(G137)),
  AND(ISBLANK(D137),ISBLANK(G137)),
  AND(NOT(ISERROR(FIND("안 지정",D137))),ISNUMBER(G137))),"",
IF(AND(NOT(ISERROR(FIND("상자",D137))),NOT(ISBLANK(G137))),"밸류불필요",
IF(AND(NOT(ISERROR(FIND("안 지정",D137))),NOT(ISNUMBER(G137))),"숫자필요",
IF(NOT(ISERROR(FIND("장비",D137))),
  IFERROR(VLOOKUP(G137,[1]EquipTable!$A:$T,MATCH("이름참고",[1]EquipTable!$1:$1,0),0),"장비없음"),
IF(NOT(ISERROR(FIND("캐릭터",D137))),
  IFERROR(VLOOKUP(G137,[2]ActorTable!$A:$G,MATCH("이름참고",[2]ActorTable!$1:$1,0),0),"캐릭터없음"),
"")))))</f>
        <v/>
      </c>
      <c r="I137">
        <v>17</v>
      </c>
      <c r="K137" t="s">
        <v>73</v>
      </c>
      <c r="N137">
        <v>1700</v>
      </c>
      <c r="O137">
        <v>1</v>
      </c>
      <c r="P13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</v>
      </c>
      <c r="Q137" t="str">
        <f t="shared" ca="1" si="15"/>
        <v>{"dy":20,"sl":2,"tp":"upn","vl":"71053","cn":17,"pt":"GO","pr":1700}</v>
      </c>
    </row>
    <row r="138" spans="1:17">
      <c r="A138">
        <v>20</v>
      </c>
      <c r="B138">
        <v>3</v>
      </c>
      <c r="C138">
        <f t="shared" si="14"/>
        <v>0</v>
      </c>
      <c r="D138" t="s">
        <v>105</v>
      </c>
      <c r="E138" t="str">
        <f t="shared" ca="1" si="18"/>
        <v>uph</v>
      </c>
      <c r="F138" t="str">
        <f t="shared" si="19"/>
        <v/>
      </c>
      <c r="G138">
        <v>14534</v>
      </c>
      <c r="H138" t="str">
        <f>IF(OR(
  AND(NOT(ISERROR(FIND("상자",D138))),ISBLANK(G138)),
  AND(ISBLANK(D138),ISBLANK(G138)),
  AND(NOT(ISERROR(FIND("안 지정",D138))),ISNUMBER(G138))),"",
IF(AND(NOT(ISERROR(FIND("상자",D138))),NOT(ISBLANK(G138))),"밸류불필요",
IF(AND(NOT(ISERROR(FIND("안 지정",D138))),NOT(ISNUMBER(G138))),"숫자필요",
IF(NOT(ISERROR(FIND("장비",D138))),
  IFERROR(VLOOKUP(G138,[1]EquipTable!$A:$T,MATCH("이름참고",[1]EquipTable!$1:$1,0),0),"장비없음"),
IF(NOT(ISERROR(FIND("캐릭터",D138))),
  IFERROR(VLOOKUP(G138,[2]ActorTable!$A:$G,MATCH("이름참고",[2]ActorTable!$1:$1,0),0),"캐릭터없음"),
"")))))</f>
        <v/>
      </c>
      <c r="I138">
        <v>20</v>
      </c>
      <c r="K138" t="s">
        <v>73</v>
      </c>
      <c r="N138">
        <v>2000</v>
      </c>
      <c r="O138">
        <v>1</v>
      </c>
      <c r="P13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</v>
      </c>
      <c r="Q138" t="str">
        <f t="shared" ca="1" si="15"/>
        <v>{"dy":20,"sl":3,"tp":"uph","vl":"14534","cn":20,"pt":"GO","pr":2000}</v>
      </c>
    </row>
    <row r="139" spans="1:17">
      <c r="A139">
        <v>20</v>
      </c>
      <c r="B139">
        <v>4</v>
      </c>
      <c r="C139">
        <f t="shared" si="14"/>
        <v>0</v>
      </c>
      <c r="D139" t="s">
        <v>106</v>
      </c>
      <c r="E139" t="str">
        <f t="shared" ca="1" si="18"/>
        <v>upn</v>
      </c>
      <c r="F139" t="str">
        <f t="shared" si="19"/>
        <v/>
      </c>
      <c r="G139">
        <v>86634</v>
      </c>
      <c r="H139" t="str">
        <f>IF(OR(
  AND(NOT(ISERROR(FIND("상자",D139))),ISBLANK(G139)),
  AND(ISBLANK(D139),ISBLANK(G139)),
  AND(NOT(ISERROR(FIND("안 지정",D139))),ISNUMBER(G139))),"",
IF(AND(NOT(ISERROR(FIND("상자",D139))),NOT(ISBLANK(G139))),"밸류불필요",
IF(AND(NOT(ISERROR(FIND("안 지정",D139))),NOT(ISNUMBER(G139))),"숫자필요",
IF(NOT(ISERROR(FIND("장비",D139))),
  IFERROR(VLOOKUP(G139,[1]EquipTable!$A:$T,MATCH("이름참고",[1]EquipTable!$1:$1,0),0),"장비없음"),
IF(NOT(ISERROR(FIND("캐릭터",D139))),
  IFERROR(VLOOKUP(G139,[2]ActorTable!$A:$G,MATCH("이름참고",[2]ActorTable!$1:$1,0),0),"캐릭터없음"),
"")))))</f>
        <v/>
      </c>
      <c r="I139">
        <v>18</v>
      </c>
      <c r="K139" t="s">
        <v>73</v>
      </c>
      <c r="N139">
        <v>1800</v>
      </c>
      <c r="O139">
        <v>1</v>
      </c>
      <c r="P13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39" t="str">
        <f t="shared" ca="1" si="15"/>
        <v>{"dy":20,"sl":4,"tp":"upn","vl":"86634","cn":18,"pt":"GO","pr":1800}</v>
      </c>
    </row>
    <row r="140" spans="1:17">
      <c r="A140">
        <v>20</v>
      </c>
      <c r="B140">
        <v>5</v>
      </c>
      <c r="C140">
        <f t="shared" si="14"/>
        <v>0</v>
      </c>
      <c r="E140" t="str">
        <f t="shared" ca="1" si="18"/>
        <v/>
      </c>
      <c r="F140" t="str">
        <f t="shared" si="19"/>
        <v/>
      </c>
      <c r="H140" t="str">
        <f>IF(OR(
  AND(NOT(ISERROR(FIND("상자",D140))),ISBLANK(G140)),
  AND(ISBLANK(D140),ISBLANK(G140)),
  AND(NOT(ISERROR(FIND("안 지정",D140))),ISNUMBER(G140))),"",
IF(AND(NOT(ISERROR(FIND("상자",D140))),NOT(ISBLANK(G140))),"밸류불필요",
IF(AND(NOT(ISERROR(FIND("안 지정",D140))),NOT(ISNUMBER(G140))),"숫자필요",
IF(NOT(ISERROR(FIND("장비",D140))),
  IFERROR(VLOOKUP(G140,[1]EquipTable!$A:$T,MATCH("이름참고",[1]EquipTable!$1:$1,0),0),"장비없음"),
IF(NOT(ISERROR(FIND("캐릭터",D140))),
  IFERROR(VLOOKUP(G140,[2]ActorTable!$A:$G,MATCH("이름참고",[2]ActorTable!$1:$1,0),0),"캐릭터없음"),
"")))))</f>
        <v/>
      </c>
      <c r="P14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0" t="str">
        <f t="shared" si="15"/>
        <v/>
      </c>
    </row>
    <row r="141" spans="1:17">
      <c r="A141">
        <v>20</v>
      </c>
      <c r="B141">
        <v>6</v>
      </c>
      <c r="C141">
        <f t="shared" si="14"/>
        <v>0</v>
      </c>
      <c r="E141" t="str">
        <f t="shared" ca="1" si="18"/>
        <v/>
      </c>
      <c r="F141" t="str">
        <f t="shared" si="19"/>
        <v/>
      </c>
      <c r="H141" t="str">
        <f>IF(OR(
  AND(NOT(ISERROR(FIND("상자",D141))),ISBLANK(G141)),
  AND(ISBLANK(D141),ISBLANK(G141)),
  AND(NOT(ISERROR(FIND("안 지정",D141))),ISNUMBER(G141))),"",
IF(AND(NOT(ISERROR(FIND("상자",D141))),NOT(ISBLANK(G141))),"밸류불필요",
IF(AND(NOT(ISERROR(FIND("안 지정",D141))),NOT(ISNUMBER(G141))),"숫자필요",
IF(NOT(ISERROR(FIND("장비",D141))),
  IFERROR(VLOOKUP(G141,[1]EquipTable!$A:$T,MATCH("이름참고",[1]EquipTable!$1:$1,0),0),"장비없음"),
IF(NOT(ISERROR(FIND("캐릭터",D141))),
  IFERROR(VLOOKUP(G141,[2]ActorTable!$A:$G,MATCH("이름참고",[2]ActorTable!$1:$1,0),0),"캐릭터없음"),
"")))))</f>
        <v/>
      </c>
      <c r="P14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1" t="str">
        <f t="shared" si="15"/>
        <v/>
      </c>
    </row>
    <row r="142" spans="1:17">
      <c r="A142">
        <v>21</v>
      </c>
      <c r="B142">
        <v>0</v>
      </c>
      <c r="C142">
        <f t="shared" si="14"/>
        <v>0</v>
      </c>
      <c r="E142" t="str">
        <f t="shared" ca="1" si="18"/>
        <v/>
      </c>
      <c r="F142" t="str">
        <f t="shared" si="19"/>
        <v/>
      </c>
      <c r="H142" t="str">
        <f>IF(OR(
  AND(NOT(ISERROR(FIND("상자",D142))),ISBLANK(G142)),
  AND(ISBLANK(D142),ISBLANK(G142)),
  AND(NOT(ISERROR(FIND("안 지정",D142))),ISNUMBER(G142))),"",
IF(AND(NOT(ISERROR(FIND("상자",D142))),NOT(ISBLANK(G142))),"밸류불필요",
IF(AND(NOT(ISERROR(FIND("안 지정",D142))),NOT(ISNUMBER(G142))),"숫자필요",
IF(NOT(ISERROR(FIND("장비",D142))),
  IFERROR(VLOOKUP(G142,[1]EquipTable!$A:$T,MATCH("이름참고",[1]EquipTable!$1:$1,0),0),"장비없음"),
IF(NOT(ISERROR(FIND("캐릭터",D142))),
  IFERROR(VLOOKUP(G142,[2]ActorTable!$A:$G,MATCH("이름참고",[2]ActorTable!$1:$1,0),0),"캐릭터없음"),
"")))))</f>
        <v/>
      </c>
      <c r="P14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2" t="str">
        <f t="shared" si="15"/>
        <v/>
      </c>
    </row>
    <row r="143" spans="1:17">
      <c r="A143">
        <v>21</v>
      </c>
      <c r="B143">
        <v>1</v>
      </c>
      <c r="C143">
        <f t="shared" si="14"/>
        <v>0</v>
      </c>
      <c r="E143" t="str">
        <f t="shared" ca="1" si="18"/>
        <v/>
      </c>
      <c r="F143" t="str">
        <f t="shared" si="19"/>
        <v/>
      </c>
      <c r="H143" t="str">
        <f>IF(OR(
  AND(NOT(ISERROR(FIND("상자",D143))),ISBLANK(G143)),
  AND(ISBLANK(D143),ISBLANK(G143)),
  AND(NOT(ISERROR(FIND("안 지정",D143))),ISNUMBER(G143))),"",
IF(AND(NOT(ISERROR(FIND("상자",D143))),NOT(ISBLANK(G143))),"밸류불필요",
IF(AND(NOT(ISERROR(FIND("안 지정",D143))),NOT(ISNUMBER(G143))),"숫자필요",
IF(NOT(ISERROR(FIND("장비",D143))),
  IFERROR(VLOOKUP(G143,[1]EquipTable!$A:$T,MATCH("이름참고",[1]EquipTable!$1:$1,0),0),"장비없음"),
IF(NOT(ISERROR(FIND("캐릭터",D143))),
  IFERROR(VLOOKUP(G143,[2]ActorTable!$A:$G,MATCH("이름참고",[2]ActorTable!$1:$1,0),0),"캐릭터없음"),
"")))))</f>
        <v/>
      </c>
      <c r="P14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3" t="str">
        <f t="shared" si="15"/>
        <v/>
      </c>
    </row>
    <row r="144" spans="1:17">
      <c r="A144">
        <v>21</v>
      </c>
      <c r="B144">
        <v>2</v>
      </c>
      <c r="C144">
        <f t="shared" si="14"/>
        <v>0</v>
      </c>
      <c r="E144" t="str">
        <f t="shared" ca="1" si="18"/>
        <v/>
      </c>
      <c r="F144" t="str">
        <f t="shared" si="19"/>
        <v/>
      </c>
      <c r="H144" t="str">
        <f>IF(OR(
  AND(NOT(ISERROR(FIND("상자",D144))),ISBLANK(G144)),
  AND(ISBLANK(D144),ISBLANK(G144)),
  AND(NOT(ISERROR(FIND("안 지정",D144))),ISNUMBER(G144))),"",
IF(AND(NOT(ISERROR(FIND("상자",D144))),NOT(ISBLANK(G144))),"밸류불필요",
IF(AND(NOT(ISERROR(FIND("안 지정",D144))),NOT(ISNUMBER(G144))),"숫자필요",
IF(NOT(ISERROR(FIND("장비",D144))),
  IFERROR(VLOOKUP(G144,[1]EquipTable!$A:$T,MATCH("이름참고",[1]EquipTable!$1:$1,0),0),"장비없음"),
IF(NOT(ISERROR(FIND("캐릭터",D144))),
  IFERROR(VLOOKUP(G144,[2]ActorTable!$A:$G,MATCH("이름참고",[2]ActorTable!$1:$1,0),0),"캐릭터없음"),
"")))))</f>
        <v/>
      </c>
      <c r="P14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4" t="str">
        <f t="shared" si="15"/>
        <v/>
      </c>
    </row>
    <row r="145" spans="1:17">
      <c r="A145">
        <v>21</v>
      </c>
      <c r="B145">
        <v>3</v>
      </c>
      <c r="C145">
        <f t="shared" si="14"/>
        <v>0</v>
      </c>
      <c r="E145" t="str">
        <f t="shared" ca="1" si="18"/>
        <v/>
      </c>
      <c r="F145" t="str">
        <f t="shared" si="19"/>
        <v/>
      </c>
      <c r="H145" t="str">
        <f>IF(OR(
  AND(NOT(ISERROR(FIND("상자",D145))),ISBLANK(G145)),
  AND(ISBLANK(D145),ISBLANK(G145)),
  AND(NOT(ISERROR(FIND("안 지정",D145))),ISNUMBER(G145))),"",
IF(AND(NOT(ISERROR(FIND("상자",D145))),NOT(ISBLANK(G145))),"밸류불필요",
IF(AND(NOT(ISERROR(FIND("안 지정",D145))),NOT(ISNUMBER(G145))),"숫자필요",
IF(NOT(ISERROR(FIND("장비",D145))),
  IFERROR(VLOOKUP(G145,[1]EquipTable!$A:$T,MATCH("이름참고",[1]EquipTable!$1:$1,0),0),"장비없음"),
IF(NOT(ISERROR(FIND("캐릭터",D145))),
  IFERROR(VLOOKUP(G145,[2]ActorTable!$A:$G,MATCH("이름참고",[2]ActorTable!$1:$1,0),0),"캐릭터없음"),
"")))))</f>
        <v/>
      </c>
      <c r="P14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5" t="str">
        <f t="shared" si="15"/>
        <v/>
      </c>
    </row>
    <row r="146" spans="1:17">
      <c r="A146">
        <v>21</v>
      </c>
      <c r="B146">
        <v>4</v>
      </c>
      <c r="C146">
        <f t="shared" si="14"/>
        <v>0</v>
      </c>
      <c r="E146" t="str">
        <f t="shared" ca="1" si="18"/>
        <v/>
      </c>
      <c r="F146" t="str">
        <f t="shared" si="19"/>
        <v/>
      </c>
      <c r="H146" t="str">
        <f>IF(OR(
  AND(NOT(ISERROR(FIND("상자",D146))),ISBLANK(G146)),
  AND(ISBLANK(D146),ISBLANK(G146)),
  AND(NOT(ISERROR(FIND("안 지정",D146))),ISNUMBER(G146))),"",
IF(AND(NOT(ISERROR(FIND("상자",D146))),NOT(ISBLANK(G146))),"밸류불필요",
IF(AND(NOT(ISERROR(FIND("안 지정",D146))),NOT(ISNUMBER(G146))),"숫자필요",
IF(NOT(ISERROR(FIND("장비",D146))),
  IFERROR(VLOOKUP(G146,[1]EquipTable!$A:$T,MATCH("이름참고",[1]EquipTable!$1:$1,0),0),"장비없음"),
IF(NOT(ISERROR(FIND("캐릭터",D146))),
  IFERROR(VLOOKUP(G146,[2]ActorTable!$A:$G,MATCH("이름참고",[2]ActorTable!$1:$1,0),0),"캐릭터없음"),
"")))))</f>
        <v/>
      </c>
      <c r="P14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6" t="str">
        <f t="shared" si="15"/>
        <v/>
      </c>
    </row>
    <row r="147" spans="1:17">
      <c r="A147">
        <v>21</v>
      </c>
      <c r="B147">
        <v>5</v>
      </c>
      <c r="C147">
        <f t="shared" si="14"/>
        <v>0</v>
      </c>
      <c r="E147" t="str">
        <f t="shared" ca="1" si="18"/>
        <v/>
      </c>
      <c r="F147" t="str">
        <f t="shared" si="19"/>
        <v/>
      </c>
      <c r="H147" t="str">
        <f>IF(OR(
  AND(NOT(ISERROR(FIND("상자",D147))),ISBLANK(G147)),
  AND(ISBLANK(D147),ISBLANK(G147)),
  AND(NOT(ISERROR(FIND("안 지정",D147))),ISNUMBER(G147))),"",
IF(AND(NOT(ISERROR(FIND("상자",D147))),NOT(ISBLANK(G147))),"밸류불필요",
IF(AND(NOT(ISERROR(FIND("안 지정",D147))),NOT(ISNUMBER(G147))),"숫자필요",
IF(NOT(ISERROR(FIND("장비",D147))),
  IFERROR(VLOOKUP(G147,[1]EquipTable!$A:$T,MATCH("이름참고",[1]EquipTable!$1:$1,0),0),"장비없음"),
IF(NOT(ISERROR(FIND("캐릭터",D147))),
  IFERROR(VLOOKUP(G147,[2]ActorTable!$A:$G,MATCH("이름참고",[2]ActorTable!$1:$1,0),0),"캐릭터없음"),
"")))))</f>
        <v/>
      </c>
      <c r="P14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7" t="str">
        <f t="shared" si="15"/>
        <v/>
      </c>
    </row>
    <row r="148" spans="1:17">
      <c r="A148">
        <v>21</v>
      </c>
      <c r="B148">
        <v>6</v>
      </c>
      <c r="C148">
        <f t="shared" si="14"/>
        <v>0</v>
      </c>
      <c r="E148" t="str">
        <f t="shared" ca="1" si="18"/>
        <v/>
      </c>
      <c r="F148" t="str">
        <f t="shared" si="19"/>
        <v/>
      </c>
      <c r="H148" t="str">
        <f>IF(OR(
  AND(NOT(ISERROR(FIND("상자",D148))),ISBLANK(G148)),
  AND(ISBLANK(D148),ISBLANK(G148)),
  AND(NOT(ISERROR(FIND("안 지정",D148))),ISNUMBER(G148))),"",
IF(AND(NOT(ISERROR(FIND("상자",D148))),NOT(ISBLANK(G148))),"밸류불필요",
IF(AND(NOT(ISERROR(FIND("안 지정",D148))),NOT(ISNUMBER(G148))),"숫자필요",
IF(NOT(ISERROR(FIND("장비",D148))),
  IFERROR(VLOOKUP(G148,[1]EquipTable!$A:$T,MATCH("이름참고",[1]EquipTable!$1:$1,0),0),"장비없음"),
IF(NOT(ISERROR(FIND("캐릭터",D148))),
  IFERROR(VLOOKUP(G148,[2]ActorTable!$A:$G,MATCH("이름참고",[2]ActorTable!$1:$1,0),0),"캐릭터없음"),
"")))))</f>
        <v/>
      </c>
      <c r="P14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8" t="str">
        <f t="shared" si="15"/>
        <v/>
      </c>
    </row>
    <row r="149" spans="1:17">
      <c r="A149">
        <v>22</v>
      </c>
      <c r="B149">
        <v>0</v>
      </c>
      <c r="C149">
        <f t="shared" si="14"/>
        <v>0</v>
      </c>
      <c r="E149" t="str">
        <f t="shared" ca="1" si="18"/>
        <v/>
      </c>
      <c r="F149" t="str">
        <f t="shared" si="19"/>
        <v/>
      </c>
      <c r="H149" t="str">
        <f>IF(OR(
  AND(NOT(ISERROR(FIND("상자",D149))),ISBLANK(G149)),
  AND(ISBLANK(D149),ISBLANK(G149)),
  AND(NOT(ISERROR(FIND("안 지정",D149))),ISNUMBER(G149))),"",
IF(AND(NOT(ISERROR(FIND("상자",D149))),NOT(ISBLANK(G149))),"밸류불필요",
IF(AND(NOT(ISERROR(FIND("안 지정",D149))),NOT(ISNUMBER(G149))),"숫자필요",
IF(NOT(ISERROR(FIND("장비",D149))),
  IFERROR(VLOOKUP(G149,[1]EquipTable!$A:$T,MATCH("이름참고",[1]EquipTable!$1:$1,0),0),"장비없음"),
IF(NOT(ISERROR(FIND("캐릭터",D149))),
  IFERROR(VLOOKUP(G149,[2]ActorTable!$A:$G,MATCH("이름참고",[2]ActorTable!$1:$1,0),0),"캐릭터없음"),
"")))))</f>
        <v/>
      </c>
      <c r="P14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9" t="str">
        <f t="shared" si="15"/>
        <v/>
      </c>
    </row>
    <row r="150" spans="1:17">
      <c r="A150">
        <v>22</v>
      </c>
      <c r="B150">
        <v>1</v>
      </c>
      <c r="C150">
        <f t="shared" si="14"/>
        <v>0</v>
      </c>
      <c r="E150" t="str">
        <f t="shared" ca="1" si="18"/>
        <v/>
      </c>
      <c r="F150" t="str">
        <f t="shared" si="19"/>
        <v/>
      </c>
      <c r="H150" t="str">
        <f>IF(OR(
  AND(NOT(ISERROR(FIND("상자",D150))),ISBLANK(G150)),
  AND(ISBLANK(D150),ISBLANK(G150)),
  AND(NOT(ISERROR(FIND("안 지정",D150))),ISNUMBER(G150))),"",
IF(AND(NOT(ISERROR(FIND("상자",D150))),NOT(ISBLANK(G150))),"밸류불필요",
IF(AND(NOT(ISERROR(FIND("안 지정",D150))),NOT(ISNUMBER(G150))),"숫자필요",
IF(NOT(ISERROR(FIND("장비",D150))),
  IFERROR(VLOOKUP(G150,[1]EquipTable!$A:$T,MATCH("이름참고",[1]EquipTable!$1:$1,0),0),"장비없음"),
IF(NOT(ISERROR(FIND("캐릭터",D150))),
  IFERROR(VLOOKUP(G150,[2]ActorTable!$A:$G,MATCH("이름참고",[2]ActorTable!$1:$1,0),0),"캐릭터없음"),
"")))))</f>
        <v/>
      </c>
      <c r="P15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0" t="str">
        <f t="shared" si="15"/>
        <v/>
      </c>
    </row>
    <row r="151" spans="1:17">
      <c r="A151">
        <v>22</v>
      </c>
      <c r="B151">
        <v>2</v>
      </c>
      <c r="C151">
        <f t="shared" si="14"/>
        <v>0</v>
      </c>
      <c r="E151" t="str">
        <f t="shared" ca="1" si="18"/>
        <v/>
      </c>
      <c r="F151" t="str">
        <f t="shared" si="19"/>
        <v/>
      </c>
      <c r="H151" t="str">
        <f>IF(OR(
  AND(NOT(ISERROR(FIND("상자",D151))),ISBLANK(G151)),
  AND(ISBLANK(D151),ISBLANK(G151)),
  AND(NOT(ISERROR(FIND("안 지정",D151))),ISNUMBER(G151))),"",
IF(AND(NOT(ISERROR(FIND("상자",D151))),NOT(ISBLANK(G151))),"밸류불필요",
IF(AND(NOT(ISERROR(FIND("안 지정",D151))),NOT(ISNUMBER(G151))),"숫자필요",
IF(NOT(ISERROR(FIND("장비",D151))),
  IFERROR(VLOOKUP(G151,[1]EquipTable!$A:$T,MATCH("이름참고",[1]EquipTable!$1:$1,0),0),"장비없음"),
IF(NOT(ISERROR(FIND("캐릭터",D151))),
  IFERROR(VLOOKUP(G151,[2]ActorTable!$A:$G,MATCH("이름참고",[2]ActorTable!$1:$1,0),0),"캐릭터없음"),
"")))))</f>
        <v/>
      </c>
      <c r="P15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1" t="str">
        <f t="shared" si="15"/>
        <v/>
      </c>
    </row>
    <row r="152" spans="1:17">
      <c r="A152">
        <v>22</v>
      </c>
      <c r="B152">
        <v>3</v>
      </c>
      <c r="C152">
        <f t="shared" si="14"/>
        <v>0</v>
      </c>
      <c r="E152" t="str">
        <f t="shared" ca="1" si="18"/>
        <v/>
      </c>
      <c r="F152" t="str">
        <f t="shared" si="19"/>
        <v/>
      </c>
      <c r="H152" t="str">
        <f>IF(OR(
  AND(NOT(ISERROR(FIND("상자",D152))),ISBLANK(G152)),
  AND(ISBLANK(D152),ISBLANK(G152)),
  AND(NOT(ISERROR(FIND("안 지정",D152))),ISNUMBER(G152))),"",
IF(AND(NOT(ISERROR(FIND("상자",D152))),NOT(ISBLANK(G152))),"밸류불필요",
IF(AND(NOT(ISERROR(FIND("안 지정",D152))),NOT(ISNUMBER(G152))),"숫자필요",
IF(NOT(ISERROR(FIND("장비",D152))),
  IFERROR(VLOOKUP(G152,[1]EquipTable!$A:$T,MATCH("이름참고",[1]EquipTable!$1:$1,0),0),"장비없음"),
IF(NOT(ISERROR(FIND("캐릭터",D152))),
  IFERROR(VLOOKUP(G152,[2]ActorTable!$A:$G,MATCH("이름참고",[2]ActorTable!$1:$1,0),0),"캐릭터없음"),
"")))))</f>
        <v/>
      </c>
      <c r="P15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2" t="str">
        <f t="shared" si="15"/>
        <v/>
      </c>
    </row>
    <row r="153" spans="1:17">
      <c r="A153">
        <v>22</v>
      </c>
      <c r="B153">
        <v>4</v>
      </c>
      <c r="C153">
        <f t="shared" si="14"/>
        <v>0</v>
      </c>
      <c r="E153" t="str">
        <f t="shared" ca="1" si="18"/>
        <v/>
      </c>
      <c r="F153" t="str">
        <f t="shared" si="19"/>
        <v/>
      </c>
      <c r="H153" t="str">
        <f>IF(OR(
  AND(NOT(ISERROR(FIND("상자",D153))),ISBLANK(G153)),
  AND(ISBLANK(D153),ISBLANK(G153)),
  AND(NOT(ISERROR(FIND("안 지정",D153))),ISNUMBER(G153))),"",
IF(AND(NOT(ISERROR(FIND("상자",D153))),NOT(ISBLANK(G153))),"밸류불필요",
IF(AND(NOT(ISERROR(FIND("안 지정",D153))),NOT(ISNUMBER(G153))),"숫자필요",
IF(NOT(ISERROR(FIND("장비",D153))),
  IFERROR(VLOOKUP(G153,[1]EquipTable!$A:$T,MATCH("이름참고",[1]EquipTable!$1:$1,0),0),"장비없음"),
IF(NOT(ISERROR(FIND("캐릭터",D153))),
  IFERROR(VLOOKUP(G153,[2]ActorTable!$A:$G,MATCH("이름참고",[2]ActorTable!$1:$1,0),0),"캐릭터없음"),
"")))))</f>
        <v/>
      </c>
      <c r="P15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3" t="str">
        <f t="shared" si="15"/>
        <v/>
      </c>
    </row>
    <row r="154" spans="1:17">
      <c r="A154">
        <v>22</v>
      </c>
      <c r="B154">
        <v>5</v>
      </c>
      <c r="C154">
        <f t="shared" si="14"/>
        <v>0</v>
      </c>
      <c r="E154" t="str">
        <f t="shared" ca="1" si="18"/>
        <v/>
      </c>
      <c r="F154" t="str">
        <f t="shared" si="19"/>
        <v/>
      </c>
      <c r="H154" t="str">
        <f>IF(OR(
  AND(NOT(ISERROR(FIND("상자",D154))),ISBLANK(G154)),
  AND(ISBLANK(D154),ISBLANK(G154)),
  AND(NOT(ISERROR(FIND("안 지정",D154))),ISNUMBER(G154))),"",
IF(AND(NOT(ISERROR(FIND("상자",D154))),NOT(ISBLANK(G154))),"밸류불필요",
IF(AND(NOT(ISERROR(FIND("안 지정",D154))),NOT(ISNUMBER(G154))),"숫자필요",
IF(NOT(ISERROR(FIND("장비",D154))),
  IFERROR(VLOOKUP(G154,[1]EquipTable!$A:$T,MATCH("이름참고",[1]EquipTable!$1:$1,0),0),"장비없음"),
IF(NOT(ISERROR(FIND("캐릭터",D154))),
  IFERROR(VLOOKUP(G154,[2]ActorTable!$A:$G,MATCH("이름참고",[2]ActorTable!$1:$1,0),0),"캐릭터없음"),
"")))))</f>
        <v/>
      </c>
      <c r="P15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4" t="str">
        <f t="shared" si="15"/>
        <v/>
      </c>
    </row>
    <row r="155" spans="1:17">
      <c r="A155">
        <v>22</v>
      </c>
      <c r="B155">
        <v>6</v>
      </c>
      <c r="C155">
        <f t="shared" si="14"/>
        <v>0</v>
      </c>
      <c r="E155" t="str">
        <f t="shared" ca="1" si="18"/>
        <v/>
      </c>
      <c r="F155" t="str">
        <f t="shared" si="19"/>
        <v/>
      </c>
      <c r="H155" t="str">
        <f>IF(OR(
  AND(NOT(ISERROR(FIND("상자",D155))),ISBLANK(G155)),
  AND(ISBLANK(D155),ISBLANK(G155)),
  AND(NOT(ISERROR(FIND("안 지정",D155))),ISNUMBER(G155))),"",
IF(AND(NOT(ISERROR(FIND("상자",D155))),NOT(ISBLANK(G155))),"밸류불필요",
IF(AND(NOT(ISERROR(FIND("안 지정",D155))),NOT(ISNUMBER(G155))),"숫자필요",
IF(NOT(ISERROR(FIND("장비",D155))),
  IFERROR(VLOOKUP(G155,[1]EquipTable!$A:$T,MATCH("이름참고",[1]EquipTable!$1:$1,0),0),"장비없음"),
IF(NOT(ISERROR(FIND("캐릭터",D155))),
  IFERROR(VLOOKUP(G155,[2]ActorTable!$A:$G,MATCH("이름참고",[2]ActorTable!$1:$1,0),0),"캐릭터없음"),
"")))))</f>
        <v/>
      </c>
      <c r="P15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5" t="str">
        <f t="shared" si="15"/>
        <v/>
      </c>
    </row>
    <row r="156" spans="1:17">
      <c r="A156">
        <v>23</v>
      </c>
      <c r="B156">
        <v>0</v>
      </c>
      <c r="C156">
        <f t="shared" si="14"/>
        <v>0</v>
      </c>
      <c r="E156" t="str">
        <f t="shared" ca="1" si="18"/>
        <v/>
      </c>
      <c r="F156" t="str">
        <f t="shared" si="19"/>
        <v/>
      </c>
      <c r="H156" t="str">
        <f>IF(OR(
  AND(NOT(ISERROR(FIND("상자",D156))),ISBLANK(G156)),
  AND(ISBLANK(D156),ISBLANK(G156)),
  AND(NOT(ISERROR(FIND("안 지정",D156))),ISNUMBER(G156))),"",
IF(AND(NOT(ISERROR(FIND("상자",D156))),NOT(ISBLANK(G156))),"밸류불필요",
IF(AND(NOT(ISERROR(FIND("안 지정",D156))),NOT(ISNUMBER(G156))),"숫자필요",
IF(NOT(ISERROR(FIND("장비",D156))),
  IFERROR(VLOOKUP(G156,[1]EquipTable!$A:$T,MATCH("이름참고",[1]EquipTable!$1:$1,0),0),"장비없음"),
IF(NOT(ISERROR(FIND("캐릭터",D156))),
  IFERROR(VLOOKUP(G156,[2]ActorTable!$A:$G,MATCH("이름참고",[2]ActorTable!$1:$1,0),0),"캐릭터없음"),
"")))))</f>
        <v/>
      </c>
      <c r="P15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6" t="str">
        <f t="shared" si="15"/>
        <v/>
      </c>
    </row>
    <row r="157" spans="1:17">
      <c r="A157">
        <v>23</v>
      </c>
      <c r="B157">
        <v>1</v>
      </c>
      <c r="C157">
        <f t="shared" si="14"/>
        <v>0</v>
      </c>
      <c r="E157" t="str">
        <f t="shared" ca="1" si="18"/>
        <v/>
      </c>
      <c r="F157" t="str">
        <f t="shared" si="19"/>
        <v/>
      </c>
      <c r="H157" t="str">
        <f>IF(OR(
  AND(NOT(ISERROR(FIND("상자",D157))),ISBLANK(G157)),
  AND(ISBLANK(D157),ISBLANK(G157)),
  AND(NOT(ISERROR(FIND("안 지정",D157))),ISNUMBER(G157))),"",
IF(AND(NOT(ISERROR(FIND("상자",D157))),NOT(ISBLANK(G157))),"밸류불필요",
IF(AND(NOT(ISERROR(FIND("안 지정",D157))),NOT(ISNUMBER(G157))),"숫자필요",
IF(NOT(ISERROR(FIND("장비",D157))),
  IFERROR(VLOOKUP(G157,[1]EquipTable!$A:$T,MATCH("이름참고",[1]EquipTable!$1:$1,0),0),"장비없음"),
IF(NOT(ISERROR(FIND("캐릭터",D157))),
  IFERROR(VLOOKUP(G157,[2]ActorTable!$A:$G,MATCH("이름참고",[2]ActorTable!$1:$1,0),0),"캐릭터없음"),
"")))))</f>
        <v/>
      </c>
      <c r="P15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7" t="str">
        <f t="shared" si="15"/>
        <v/>
      </c>
    </row>
    <row r="158" spans="1:17">
      <c r="A158">
        <v>23</v>
      </c>
      <c r="B158">
        <v>2</v>
      </c>
      <c r="C158">
        <f t="shared" si="14"/>
        <v>0</v>
      </c>
      <c r="E158" t="str">
        <f t="shared" ca="1" si="18"/>
        <v/>
      </c>
      <c r="F158" t="str">
        <f t="shared" si="19"/>
        <v/>
      </c>
      <c r="H158" t="str">
        <f>IF(OR(
  AND(NOT(ISERROR(FIND("상자",D158))),ISBLANK(G158)),
  AND(ISBLANK(D158),ISBLANK(G158)),
  AND(NOT(ISERROR(FIND("안 지정",D158))),ISNUMBER(G158))),"",
IF(AND(NOT(ISERROR(FIND("상자",D158))),NOT(ISBLANK(G158))),"밸류불필요",
IF(AND(NOT(ISERROR(FIND("안 지정",D158))),NOT(ISNUMBER(G158))),"숫자필요",
IF(NOT(ISERROR(FIND("장비",D158))),
  IFERROR(VLOOKUP(G158,[1]EquipTable!$A:$T,MATCH("이름참고",[1]EquipTable!$1:$1,0),0),"장비없음"),
IF(NOT(ISERROR(FIND("캐릭터",D158))),
  IFERROR(VLOOKUP(G158,[2]ActorTable!$A:$G,MATCH("이름참고",[2]ActorTable!$1:$1,0),0),"캐릭터없음"),
"")))))</f>
        <v/>
      </c>
      <c r="P15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8" t="str">
        <f t="shared" si="15"/>
        <v/>
      </c>
    </row>
    <row r="159" spans="1:17">
      <c r="A159">
        <v>23</v>
      </c>
      <c r="B159">
        <v>3</v>
      </c>
      <c r="C159">
        <f t="shared" si="14"/>
        <v>0</v>
      </c>
      <c r="E159" t="str">
        <f t="shared" ca="1" si="18"/>
        <v/>
      </c>
      <c r="F159" t="str">
        <f t="shared" si="19"/>
        <v/>
      </c>
      <c r="H159" t="str">
        <f>IF(OR(
  AND(NOT(ISERROR(FIND("상자",D159))),ISBLANK(G159)),
  AND(ISBLANK(D159),ISBLANK(G159)),
  AND(NOT(ISERROR(FIND("안 지정",D159))),ISNUMBER(G159))),"",
IF(AND(NOT(ISERROR(FIND("상자",D159))),NOT(ISBLANK(G159))),"밸류불필요",
IF(AND(NOT(ISERROR(FIND("안 지정",D159))),NOT(ISNUMBER(G159))),"숫자필요",
IF(NOT(ISERROR(FIND("장비",D159))),
  IFERROR(VLOOKUP(G159,[1]EquipTable!$A:$T,MATCH("이름참고",[1]EquipTable!$1:$1,0),0),"장비없음"),
IF(NOT(ISERROR(FIND("캐릭터",D159))),
  IFERROR(VLOOKUP(G159,[2]ActorTable!$A:$G,MATCH("이름참고",[2]ActorTable!$1:$1,0),0),"캐릭터없음"),
"")))))</f>
        <v/>
      </c>
      <c r="P15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9" t="str">
        <f t="shared" si="15"/>
        <v/>
      </c>
    </row>
    <row r="160" spans="1:17">
      <c r="A160">
        <v>23</v>
      </c>
      <c r="B160">
        <v>4</v>
      </c>
      <c r="C160">
        <f t="shared" si="14"/>
        <v>0</v>
      </c>
      <c r="E160" t="str">
        <f t="shared" ca="1" si="18"/>
        <v/>
      </c>
      <c r="F160" t="str">
        <f t="shared" si="19"/>
        <v/>
      </c>
      <c r="H160" t="str">
        <f>IF(OR(
  AND(NOT(ISERROR(FIND("상자",D160))),ISBLANK(G160)),
  AND(ISBLANK(D160),ISBLANK(G160)),
  AND(NOT(ISERROR(FIND("안 지정",D160))),ISNUMBER(G160))),"",
IF(AND(NOT(ISERROR(FIND("상자",D160))),NOT(ISBLANK(G160))),"밸류불필요",
IF(AND(NOT(ISERROR(FIND("안 지정",D160))),NOT(ISNUMBER(G160))),"숫자필요",
IF(NOT(ISERROR(FIND("장비",D160))),
  IFERROR(VLOOKUP(G160,[1]EquipTable!$A:$T,MATCH("이름참고",[1]EquipTable!$1:$1,0),0),"장비없음"),
IF(NOT(ISERROR(FIND("캐릭터",D160))),
  IFERROR(VLOOKUP(G160,[2]ActorTable!$A:$G,MATCH("이름참고",[2]ActorTable!$1:$1,0),0),"캐릭터없음"),
"")))))</f>
        <v/>
      </c>
      <c r="P16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0" t="str">
        <f t="shared" si="15"/>
        <v/>
      </c>
    </row>
    <row r="161" spans="1:17">
      <c r="A161">
        <v>23</v>
      </c>
      <c r="B161">
        <v>5</v>
      </c>
      <c r="C161">
        <f t="shared" si="14"/>
        <v>0</v>
      </c>
      <c r="E161" t="str">
        <f t="shared" ca="1" si="18"/>
        <v/>
      </c>
      <c r="F161" t="str">
        <f t="shared" si="19"/>
        <v/>
      </c>
      <c r="H161" t="str">
        <f>IF(OR(
  AND(NOT(ISERROR(FIND("상자",D161))),ISBLANK(G161)),
  AND(ISBLANK(D161),ISBLANK(G161)),
  AND(NOT(ISERROR(FIND("안 지정",D161))),ISNUMBER(G161))),"",
IF(AND(NOT(ISERROR(FIND("상자",D161))),NOT(ISBLANK(G161))),"밸류불필요",
IF(AND(NOT(ISERROR(FIND("안 지정",D161))),NOT(ISNUMBER(G161))),"숫자필요",
IF(NOT(ISERROR(FIND("장비",D161))),
  IFERROR(VLOOKUP(G161,[1]EquipTable!$A:$T,MATCH("이름참고",[1]EquipTable!$1:$1,0),0),"장비없음"),
IF(NOT(ISERROR(FIND("캐릭터",D161))),
  IFERROR(VLOOKUP(G161,[2]ActorTable!$A:$G,MATCH("이름참고",[2]ActorTable!$1:$1,0),0),"캐릭터없음"),
"")))))</f>
        <v/>
      </c>
      <c r="P16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1" t="str">
        <f t="shared" si="15"/>
        <v/>
      </c>
    </row>
    <row r="162" spans="1:17">
      <c r="A162">
        <v>23</v>
      </c>
      <c r="B162">
        <v>6</v>
      </c>
      <c r="C162">
        <f t="shared" si="14"/>
        <v>0</v>
      </c>
      <c r="E162" t="str">
        <f t="shared" ca="1" si="18"/>
        <v/>
      </c>
      <c r="F162" t="str">
        <f t="shared" si="19"/>
        <v/>
      </c>
      <c r="H162" t="str">
        <f>IF(OR(
  AND(NOT(ISERROR(FIND("상자",D162))),ISBLANK(G162)),
  AND(ISBLANK(D162),ISBLANK(G162)),
  AND(NOT(ISERROR(FIND("안 지정",D162))),ISNUMBER(G162))),"",
IF(AND(NOT(ISERROR(FIND("상자",D162))),NOT(ISBLANK(G162))),"밸류불필요",
IF(AND(NOT(ISERROR(FIND("안 지정",D162))),NOT(ISNUMBER(G162))),"숫자필요",
IF(NOT(ISERROR(FIND("장비",D162))),
  IFERROR(VLOOKUP(G162,[1]EquipTable!$A:$T,MATCH("이름참고",[1]EquipTable!$1:$1,0),0),"장비없음"),
IF(NOT(ISERROR(FIND("캐릭터",D162))),
  IFERROR(VLOOKUP(G162,[2]ActorTable!$A:$G,MATCH("이름참고",[2]ActorTable!$1:$1,0),0),"캐릭터없음"),
"")))))</f>
        <v/>
      </c>
      <c r="P16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2" t="str">
        <f t="shared" si="15"/>
        <v/>
      </c>
    </row>
    <row r="163" spans="1:17">
      <c r="A163">
        <v>24</v>
      </c>
      <c r="B163">
        <v>0</v>
      </c>
      <c r="C163">
        <f t="shared" si="14"/>
        <v>0</v>
      </c>
      <c r="E163" t="str">
        <f t="shared" ca="1" si="18"/>
        <v/>
      </c>
      <c r="F163" t="str">
        <f t="shared" si="19"/>
        <v/>
      </c>
      <c r="H163" t="str">
        <f>IF(OR(
  AND(NOT(ISERROR(FIND("상자",D163))),ISBLANK(G163)),
  AND(ISBLANK(D163),ISBLANK(G163)),
  AND(NOT(ISERROR(FIND("안 지정",D163))),ISNUMBER(G163))),"",
IF(AND(NOT(ISERROR(FIND("상자",D163))),NOT(ISBLANK(G163))),"밸류불필요",
IF(AND(NOT(ISERROR(FIND("안 지정",D163))),NOT(ISNUMBER(G163))),"숫자필요",
IF(NOT(ISERROR(FIND("장비",D163))),
  IFERROR(VLOOKUP(G163,[1]EquipTable!$A:$T,MATCH("이름참고",[1]EquipTable!$1:$1,0),0),"장비없음"),
IF(NOT(ISERROR(FIND("캐릭터",D163))),
  IFERROR(VLOOKUP(G163,[2]ActorTable!$A:$G,MATCH("이름참고",[2]ActorTable!$1:$1,0),0),"캐릭터없음"),
"")))))</f>
        <v/>
      </c>
      <c r="P16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3" t="str">
        <f t="shared" si="15"/>
        <v/>
      </c>
    </row>
    <row r="164" spans="1:17">
      <c r="A164">
        <v>24</v>
      </c>
      <c r="B164">
        <v>1</v>
      </c>
      <c r="C164">
        <f t="shared" si="14"/>
        <v>0</v>
      </c>
      <c r="E164" t="str">
        <f t="shared" ca="1" si="18"/>
        <v/>
      </c>
      <c r="F164" t="str">
        <f t="shared" si="19"/>
        <v/>
      </c>
      <c r="H164" t="str">
        <f>IF(OR(
  AND(NOT(ISERROR(FIND("상자",D164))),ISBLANK(G164)),
  AND(ISBLANK(D164),ISBLANK(G164)),
  AND(NOT(ISERROR(FIND("안 지정",D164))),ISNUMBER(G164))),"",
IF(AND(NOT(ISERROR(FIND("상자",D164))),NOT(ISBLANK(G164))),"밸류불필요",
IF(AND(NOT(ISERROR(FIND("안 지정",D164))),NOT(ISNUMBER(G164))),"숫자필요",
IF(NOT(ISERROR(FIND("장비",D164))),
  IFERROR(VLOOKUP(G164,[1]EquipTable!$A:$T,MATCH("이름참고",[1]EquipTable!$1:$1,0),0),"장비없음"),
IF(NOT(ISERROR(FIND("캐릭터",D164))),
  IFERROR(VLOOKUP(G164,[2]ActorTable!$A:$G,MATCH("이름참고",[2]ActorTable!$1:$1,0),0),"캐릭터없음"),
"")))))</f>
        <v/>
      </c>
      <c r="P16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4" t="str">
        <f t="shared" si="15"/>
        <v/>
      </c>
    </row>
    <row r="165" spans="1:17">
      <c r="A165">
        <v>24</v>
      </c>
      <c r="B165">
        <v>2</v>
      </c>
      <c r="C165">
        <f t="shared" si="14"/>
        <v>0</v>
      </c>
      <c r="E165" t="str">
        <f t="shared" ca="1" si="18"/>
        <v/>
      </c>
      <c r="F165" t="str">
        <f t="shared" si="19"/>
        <v/>
      </c>
      <c r="H165" t="str">
        <f>IF(OR(
  AND(NOT(ISERROR(FIND("상자",D165))),ISBLANK(G165)),
  AND(ISBLANK(D165),ISBLANK(G165)),
  AND(NOT(ISERROR(FIND("안 지정",D165))),ISNUMBER(G165))),"",
IF(AND(NOT(ISERROR(FIND("상자",D165))),NOT(ISBLANK(G165))),"밸류불필요",
IF(AND(NOT(ISERROR(FIND("안 지정",D165))),NOT(ISNUMBER(G165))),"숫자필요",
IF(NOT(ISERROR(FIND("장비",D165))),
  IFERROR(VLOOKUP(G165,[1]EquipTable!$A:$T,MATCH("이름참고",[1]EquipTable!$1:$1,0),0),"장비없음"),
IF(NOT(ISERROR(FIND("캐릭터",D165))),
  IFERROR(VLOOKUP(G165,[2]ActorTable!$A:$G,MATCH("이름참고",[2]ActorTable!$1:$1,0),0),"캐릭터없음"),
"")))))</f>
        <v/>
      </c>
      <c r="P16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5" t="str">
        <f t="shared" si="15"/>
        <v/>
      </c>
    </row>
    <row r="166" spans="1:17">
      <c r="A166">
        <v>24</v>
      </c>
      <c r="B166">
        <v>3</v>
      </c>
      <c r="C166">
        <f t="shared" si="14"/>
        <v>0</v>
      </c>
      <c r="E166" t="str">
        <f t="shared" ca="1" si="18"/>
        <v/>
      </c>
      <c r="F166" t="str">
        <f t="shared" si="19"/>
        <v/>
      </c>
      <c r="H166" t="str">
        <f>IF(OR(
  AND(NOT(ISERROR(FIND("상자",D166))),ISBLANK(G166)),
  AND(ISBLANK(D166),ISBLANK(G166)),
  AND(NOT(ISERROR(FIND("안 지정",D166))),ISNUMBER(G166))),"",
IF(AND(NOT(ISERROR(FIND("상자",D166))),NOT(ISBLANK(G166))),"밸류불필요",
IF(AND(NOT(ISERROR(FIND("안 지정",D166))),NOT(ISNUMBER(G166))),"숫자필요",
IF(NOT(ISERROR(FIND("장비",D166))),
  IFERROR(VLOOKUP(G166,[1]EquipTable!$A:$T,MATCH("이름참고",[1]EquipTable!$1:$1,0),0),"장비없음"),
IF(NOT(ISERROR(FIND("캐릭터",D166))),
  IFERROR(VLOOKUP(G166,[2]ActorTable!$A:$G,MATCH("이름참고",[2]ActorTable!$1:$1,0),0),"캐릭터없음"),
"")))))</f>
        <v/>
      </c>
      <c r="P16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6" t="str">
        <f t="shared" si="15"/>
        <v/>
      </c>
    </row>
    <row r="167" spans="1:17">
      <c r="A167">
        <v>24</v>
      </c>
      <c r="B167">
        <v>4</v>
      </c>
      <c r="C167">
        <f t="shared" si="14"/>
        <v>0</v>
      </c>
      <c r="E167" t="str">
        <f t="shared" ca="1" si="18"/>
        <v/>
      </c>
      <c r="F167" t="str">
        <f t="shared" si="19"/>
        <v/>
      </c>
      <c r="H167" t="str">
        <f>IF(OR(
  AND(NOT(ISERROR(FIND("상자",D167))),ISBLANK(G167)),
  AND(ISBLANK(D167),ISBLANK(G167)),
  AND(NOT(ISERROR(FIND("안 지정",D167))),ISNUMBER(G167))),"",
IF(AND(NOT(ISERROR(FIND("상자",D167))),NOT(ISBLANK(G167))),"밸류불필요",
IF(AND(NOT(ISERROR(FIND("안 지정",D167))),NOT(ISNUMBER(G167))),"숫자필요",
IF(NOT(ISERROR(FIND("장비",D167))),
  IFERROR(VLOOKUP(G167,[1]EquipTable!$A:$T,MATCH("이름참고",[1]EquipTable!$1:$1,0),0),"장비없음"),
IF(NOT(ISERROR(FIND("캐릭터",D167))),
  IFERROR(VLOOKUP(G167,[2]ActorTable!$A:$G,MATCH("이름참고",[2]ActorTable!$1:$1,0),0),"캐릭터없음"),
"")))))</f>
        <v/>
      </c>
      <c r="P16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7" t="str">
        <f t="shared" si="15"/>
        <v/>
      </c>
    </row>
    <row r="168" spans="1:17">
      <c r="A168">
        <v>24</v>
      </c>
      <c r="B168">
        <v>5</v>
      </c>
      <c r="C168">
        <f t="shared" si="14"/>
        <v>0</v>
      </c>
      <c r="E168" t="str">
        <f t="shared" ca="1" si="18"/>
        <v/>
      </c>
      <c r="F168" t="str">
        <f t="shared" si="19"/>
        <v/>
      </c>
      <c r="H168" t="str">
        <f>IF(OR(
  AND(NOT(ISERROR(FIND("상자",D168))),ISBLANK(G168)),
  AND(ISBLANK(D168),ISBLANK(G168)),
  AND(NOT(ISERROR(FIND("안 지정",D168))),ISNUMBER(G168))),"",
IF(AND(NOT(ISERROR(FIND("상자",D168))),NOT(ISBLANK(G168))),"밸류불필요",
IF(AND(NOT(ISERROR(FIND("안 지정",D168))),NOT(ISNUMBER(G168))),"숫자필요",
IF(NOT(ISERROR(FIND("장비",D168))),
  IFERROR(VLOOKUP(G168,[1]EquipTable!$A:$T,MATCH("이름참고",[1]EquipTable!$1:$1,0),0),"장비없음"),
IF(NOT(ISERROR(FIND("캐릭터",D168))),
  IFERROR(VLOOKUP(G168,[2]ActorTable!$A:$G,MATCH("이름참고",[2]ActorTable!$1:$1,0),0),"캐릭터없음"),
"")))))</f>
        <v/>
      </c>
      <c r="P16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8" t="str">
        <f t="shared" si="15"/>
        <v/>
      </c>
    </row>
    <row r="169" spans="1:17">
      <c r="A169">
        <v>24</v>
      </c>
      <c r="B169">
        <v>6</v>
      </c>
      <c r="C169">
        <f t="shared" si="14"/>
        <v>0</v>
      </c>
      <c r="E169" t="str">
        <f t="shared" ca="1" si="18"/>
        <v/>
      </c>
      <c r="F169" t="str">
        <f t="shared" si="19"/>
        <v/>
      </c>
      <c r="H169" t="str">
        <f>IF(OR(
  AND(NOT(ISERROR(FIND("상자",D169))),ISBLANK(G169)),
  AND(ISBLANK(D169),ISBLANK(G169)),
  AND(NOT(ISERROR(FIND("안 지정",D169))),ISNUMBER(G169))),"",
IF(AND(NOT(ISERROR(FIND("상자",D169))),NOT(ISBLANK(G169))),"밸류불필요",
IF(AND(NOT(ISERROR(FIND("안 지정",D169))),NOT(ISNUMBER(G169))),"숫자필요",
IF(NOT(ISERROR(FIND("장비",D169))),
  IFERROR(VLOOKUP(G169,[1]EquipTable!$A:$T,MATCH("이름참고",[1]EquipTable!$1:$1,0),0),"장비없음"),
IF(NOT(ISERROR(FIND("캐릭터",D169))),
  IFERROR(VLOOKUP(G169,[2]ActorTable!$A:$G,MATCH("이름참고",[2]ActorTable!$1:$1,0),0),"캐릭터없음"),
"")))))</f>
        <v/>
      </c>
      <c r="P16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9" t="str">
        <f t="shared" si="15"/>
        <v/>
      </c>
    </row>
    <row r="170" spans="1:17">
      <c r="A170">
        <v>25</v>
      </c>
      <c r="B170">
        <v>0</v>
      </c>
      <c r="C170">
        <f t="shared" si="14"/>
        <v>0</v>
      </c>
      <c r="E170" t="str">
        <f t="shared" ca="1" si="18"/>
        <v/>
      </c>
      <c r="F170" t="str">
        <f t="shared" si="19"/>
        <v/>
      </c>
      <c r="H170" t="str">
        <f>IF(OR(
  AND(NOT(ISERROR(FIND("상자",D170))),ISBLANK(G170)),
  AND(ISBLANK(D170),ISBLANK(G170)),
  AND(NOT(ISERROR(FIND("안 지정",D170))),ISNUMBER(G170))),"",
IF(AND(NOT(ISERROR(FIND("상자",D170))),NOT(ISBLANK(G170))),"밸류불필요",
IF(AND(NOT(ISERROR(FIND("안 지정",D170))),NOT(ISNUMBER(G170))),"숫자필요",
IF(NOT(ISERROR(FIND("장비",D170))),
  IFERROR(VLOOKUP(G170,[1]EquipTable!$A:$T,MATCH("이름참고",[1]EquipTable!$1:$1,0),0),"장비없음"),
IF(NOT(ISERROR(FIND("캐릭터",D170))),
  IFERROR(VLOOKUP(G170,[2]ActorTable!$A:$G,MATCH("이름참고",[2]ActorTable!$1:$1,0),0),"캐릭터없음"),
"")))))</f>
        <v/>
      </c>
      <c r="P17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0" t="str">
        <f t="shared" si="15"/>
        <v/>
      </c>
    </row>
    <row r="171" spans="1:17">
      <c r="A171">
        <v>25</v>
      </c>
      <c r="B171">
        <v>1</v>
      </c>
      <c r="C171">
        <f t="shared" si="14"/>
        <v>0</v>
      </c>
      <c r="E171" t="str">
        <f t="shared" ca="1" si="18"/>
        <v/>
      </c>
      <c r="F171" t="str">
        <f t="shared" si="19"/>
        <v/>
      </c>
      <c r="H171" t="str">
        <f>IF(OR(
  AND(NOT(ISERROR(FIND("상자",D171))),ISBLANK(G171)),
  AND(ISBLANK(D171),ISBLANK(G171)),
  AND(NOT(ISERROR(FIND("안 지정",D171))),ISNUMBER(G171))),"",
IF(AND(NOT(ISERROR(FIND("상자",D171))),NOT(ISBLANK(G171))),"밸류불필요",
IF(AND(NOT(ISERROR(FIND("안 지정",D171))),NOT(ISNUMBER(G171))),"숫자필요",
IF(NOT(ISERROR(FIND("장비",D171))),
  IFERROR(VLOOKUP(G171,[1]EquipTable!$A:$T,MATCH("이름참고",[1]EquipTable!$1:$1,0),0),"장비없음"),
IF(NOT(ISERROR(FIND("캐릭터",D171))),
  IFERROR(VLOOKUP(G171,[2]ActorTable!$A:$G,MATCH("이름참고",[2]ActorTable!$1:$1,0),0),"캐릭터없음"),
"")))))</f>
        <v/>
      </c>
      <c r="P17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1" t="str">
        <f t="shared" si="15"/>
        <v/>
      </c>
    </row>
    <row r="172" spans="1:17">
      <c r="A172">
        <v>25</v>
      </c>
      <c r="B172">
        <v>2</v>
      </c>
      <c r="C172">
        <f t="shared" si="14"/>
        <v>0</v>
      </c>
      <c r="E172" t="str">
        <f t="shared" ca="1" si="18"/>
        <v/>
      </c>
      <c r="F172" t="str">
        <f t="shared" si="19"/>
        <v/>
      </c>
      <c r="H172" t="str">
        <f>IF(OR(
  AND(NOT(ISERROR(FIND("상자",D172))),ISBLANK(G172)),
  AND(ISBLANK(D172),ISBLANK(G172)),
  AND(NOT(ISERROR(FIND("안 지정",D172))),ISNUMBER(G172))),"",
IF(AND(NOT(ISERROR(FIND("상자",D172))),NOT(ISBLANK(G172))),"밸류불필요",
IF(AND(NOT(ISERROR(FIND("안 지정",D172))),NOT(ISNUMBER(G172))),"숫자필요",
IF(NOT(ISERROR(FIND("장비",D172))),
  IFERROR(VLOOKUP(G172,[1]EquipTable!$A:$T,MATCH("이름참고",[1]EquipTable!$1:$1,0),0),"장비없음"),
IF(NOT(ISERROR(FIND("캐릭터",D172))),
  IFERROR(VLOOKUP(G172,[2]ActorTable!$A:$G,MATCH("이름참고",[2]ActorTable!$1:$1,0),0),"캐릭터없음"),
"")))))</f>
        <v/>
      </c>
      <c r="P17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2" t="str">
        <f t="shared" si="15"/>
        <v/>
      </c>
    </row>
    <row r="173" spans="1:17">
      <c r="A173">
        <v>25</v>
      </c>
      <c r="B173">
        <v>3</v>
      </c>
      <c r="C173">
        <f t="shared" si="14"/>
        <v>0</v>
      </c>
      <c r="E173" t="str">
        <f t="shared" ca="1" si="18"/>
        <v/>
      </c>
      <c r="F173" t="str">
        <f t="shared" si="19"/>
        <v/>
      </c>
      <c r="H173" t="str">
        <f>IF(OR(
  AND(NOT(ISERROR(FIND("상자",D173))),ISBLANK(G173)),
  AND(ISBLANK(D173),ISBLANK(G173)),
  AND(NOT(ISERROR(FIND("안 지정",D173))),ISNUMBER(G173))),"",
IF(AND(NOT(ISERROR(FIND("상자",D173))),NOT(ISBLANK(G173))),"밸류불필요",
IF(AND(NOT(ISERROR(FIND("안 지정",D173))),NOT(ISNUMBER(G173))),"숫자필요",
IF(NOT(ISERROR(FIND("장비",D173))),
  IFERROR(VLOOKUP(G173,[1]EquipTable!$A:$T,MATCH("이름참고",[1]EquipTable!$1:$1,0),0),"장비없음"),
IF(NOT(ISERROR(FIND("캐릭터",D173))),
  IFERROR(VLOOKUP(G173,[2]ActorTable!$A:$G,MATCH("이름참고",[2]ActorTable!$1:$1,0),0),"캐릭터없음"),
"")))))</f>
        <v/>
      </c>
      <c r="P17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3" t="str">
        <f t="shared" si="15"/>
        <v/>
      </c>
    </row>
    <row r="174" spans="1:17">
      <c r="A174">
        <v>25</v>
      </c>
      <c r="B174">
        <v>4</v>
      </c>
      <c r="C174">
        <f t="shared" si="14"/>
        <v>0</v>
      </c>
      <c r="E174" t="str">
        <f t="shared" ca="1" si="18"/>
        <v/>
      </c>
      <c r="F174" t="str">
        <f t="shared" si="19"/>
        <v/>
      </c>
      <c r="H174" t="str">
        <f>IF(OR(
  AND(NOT(ISERROR(FIND("상자",D174))),ISBLANK(G174)),
  AND(ISBLANK(D174),ISBLANK(G174)),
  AND(NOT(ISERROR(FIND("안 지정",D174))),ISNUMBER(G174))),"",
IF(AND(NOT(ISERROR(FIND("상자",D174))),NOT(ISBLANK(G174))),"밸류불필요",
IF(AND(NOT(ISERROR(FIND("안 지정",D174))),NOT(ISNUMBER(G174))),"숫자필요",
IF(NOT(ISERROR(FIND("장비",D174))),
  IFERROR(VLOOKUP(G174,[1]EquipTable!$A:$T,MATCH("이름참고",[1]EquipTable!$1:$1,0),0),"장비없음"),
IF(NOT(ISERROR(FIND("캐릭터",D174))),
  IFERROR(VLOOKUP(G174,[2]ActorTable!$A:$G,MATCH("이름참고",[2]ActorTable!$1:$1,0),0),"캐릭터없음"),
"")))))</f>
        <v/>
      </c>
      <c r="P17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4" t="str">
        <f t="shared" si="15"/>
        <v/>
      </c>
    </row>
    <row r="175" spans="1:17">
      <c r="A175">
        <v>25</v>
      </c>
      <c r="B175">
        <v>5</v>
      </c>
      <c r="C175">
        <f t="shared" si="14"/>
        <v>0</v>
      </c>
      <c r="E175" t="str">
        <f t="shared" ca="1" si="18"/>
        <v/>
      </c>
      <c r="F175" t="str">
        <f t="shared" si="19"/>
        <v/>
      </c>
      <c r="H175" t="str">
        <f>IF(OR(
  AND(NOT(ISERROR(FIND("상자",D175))),ISBLANK(G175)),
  AND(ISBLANK(D175),ISBLANK(G175)),
  AND(NOT(ISERROR(FIND("안 지정",D175))),ISNUMBER(G175))),"",
IF(AND(NOT(ISERROR(FIND("상자",D175))),NOT(ISBLANK(G175))),"밸류불필요",
IF(AND(NOT(ISERROR(FIND("안 지정",D175))),NOT(ISNUMBER(G175))),"숫자필요",
IF(NOT(ISERROR(FIND("장비",D175))),
  IFERROR(VLOOKUP(G175,[1]EquipTable!$A:$T,MATCH("이름참고",[1]EquipTable!$1:$1,0),0),"장비없음"),
IF(NOT(ISERROR(FIND("캐릭터",D175))),
  IFERROR(VLOOKUP(G175,[2]ActorTable!$A:$G,MATCH("이름참고",[2]ActorTable!$1:$1,0),0),"캐릭터없음"),
"")))))</f>
        <v/>
      </c>
      <c r="P17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5" t="str">
        <f t="shared" si="15"/>
        <v/>
      </c>
    </row>
    <row r="176" spans="1:17">
      <c r="A176">
        <v>25</v>
      </c>
      <c r="B176">
        <v>6</v>
      </c>
      <c r="C176">
        <f t="shared" si="14"/>
        <v>0</v>
      </c>
      <c r="E176" t="str">
        <f t="shared" ca="1" si="18"/>
        <v/>
      </c>
      <c r="F176" t="str">
        <f t="shared" si="19"/>
        <v/>
      </c>
      <c r="H176" t="str">
        <f>IF(OR(
  AND(NOT(ISERROR(FIND("상자",D176))),ISBLANK(G176)),
  AND(ISBLANK(D176),ISBLANK(G176)),
  AND(NOT(ISERROR(FIND("안 지정",D176))),ISNUMBER(G176))),"",
IF(AND(NOT(ISERROR(FIND("상자",D176))),NOT(ISBLANK(G176))),"밸류불필요",
IF(AND(NOT(ISERROR(FIND("안 지정",D176))),NOT(ISNUMBER(G176))),"숫자필요",
IF(NOT(ISERROR(FIND("장비",D176))),
  IFERROR(VLOOKUP(G176,[1]EquipTable!$A:$T,MATCH("이름참고",[1]EquipTable!$1:$1,0),0),"장비없음"),
IF(NOT(ISERROR(FIND("캐릭터",D176))),
  IFERROR(VLOOKUP(G176,[2]ActorTable!$A:$G,MATCH("이름참고",[2]ActorTable!$1:$1,0),0),"캐릭터없음"),
"")))))</f>
        <v/>
      </c>
      <c r="P17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6" t="str">
        <f t="shared" si="15"/>
        <v/>
      </c>
    </row>
    <row r="177" spans="1:17">
      <c r="A177">
        <v>26</v>
      </c>
      <c r="B177">
        <v>0</v>
      </c>
      <c r="C177">
        <f t="shared" si="14"/>
        <v>0</v>
      </c>
      <c r="E177" t="str">
        <f t="shared" ca="1" si="18"/>
        <v/>
      </c>
      <c r="F177" t="str">
        <f t="shared" si="19"/>
        <v/>
      </c>
      <c r="H177" t="str">
        <f>IF(OR(
  AND(NOT(ISERROR(FIND("상자",D177))),ISBLANK(G177)),
  AND(ISBLANK(D177),ISBLANK(G177)),
  AND(NOT(ISERROR(FIND("안 지정",D177))),ISNUMBER(G177))),"",
IF(AND(NOT(ISERROR(FIND("상자",D177))),NOT(ISBLANK(G177))),"밸류불필요",
IF(AND(NOT(ISERROR(FIND("안 지정",D177))),NOT(ISNUMBER(G177))),"숫자필요",
IF(NOT(ISERROR(FIND("장비",D177))),
  IFERROR(VLOOKUP(G177,[1]EquipTable!$A:$T,MATCH("이름참고",[1]EquipTable!$1:$1,0),0),"장비없음"),
IF(NOT(ISERROR(FIND("캐릭터",D177))),
  IFERROR(VLOOKUP(G177,[2]ActorTable!$A:$G,MATCH("이름참고",[2]ActorTable!$1:$1,0),0),"캐릭터없음"),
"")))))</f>
        <v/>
      </c>
      <c r="P17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7" t="str">
        <f t="shared" si="15"/>
        <v/>
      </c>
    </row>
    <row r="178" spans="1:17">
      <c r="A178">
        <v>26</v>
      </c>
      <c r="B178">
        <v>1</v>
      </c>
      <c r="C178">
        <f t="shared" si="14"/>
        <v>0</v>
      </c>
      <c r="E178" t="str">
        <f t="shared" ca="1" si="18"/>
        <v/>
      </c>
      <c r="F178" t="str">
        <f t="shared" si="19"/>
        <v/>
      </c>
      <c r="H178" t="str">
        <f>IF(OR(
  AND(NOT(ISERROR(FIND("상자",D178))),ISBLANK(G178)),
  AND(ISBLANK(D178),ISBLANK(G178)),
  AND(NOT(ISERROR(FIND("안 지정",D178))),ISNUMBER(G178))),"",
IF(AND(NOT(ISERROR(FIND("상자",D178))),NOT(ISBLANK(G178))),"밸류불필요",
IF(AND(NOT(ISERROR(FIND("안 지정",D178))),NOT(ISNUMBER(G178))),"숫자필요",
IF(NOT(ISERROR(FIND("장비",D178))),
  IFERROR(VLOOKUP(G178,[1]EquipTable!$A:$T,MATCH("이름참고",[1]EquipTable!$1:$1,0),0),"장비없음"),
IF(NOT(ISERROR(FIND("캐릭터",D178))),
  IFERROR(VLOOKUP(G178,[2]ActorTable!$A:$G,MATCH("이름참고",[2]ActorTable!$1:$1,0),0),"캐릭터없음"),
"")))))</f>
        <v/>
      </c>
      <c r="P17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8" t="str">
        <f t="shared" si="15"/>
        <v/>
      </c>
    </row>
    <row r="179" spans="1:17">
      <c r="A179">
        <v>26</v>
      </c>
      <c r="B179">
        <v>2</v>
      </c>
      <c r="C179">
        <f t="shared" si="14"/>
        <v>0</v>
      </c>
      <c r="E179" t="str">
        <f t="shared" ca="1" si="18"/>
        <v/>
      </c>
      <c r="F179" t="str">
        <f t="shared" si="19"/>
        <v/>
      </c>
      <c r="H179" t="str">
        <f>IF(OR(
  AND(NOT(ISERROR(FIND("상자",D179))),ISBLANK(G179)),
  AND(ISBLANK(D179),ISBLANK(G179)),
  AND(NOT(ISERROR(FIND("안 지정",D179))),ISNUMBER(G179))),"",
IF(AND(NOT(ISERROR(FIND("상자",D179))),NOT(ISBLANK(G179))),"밸류불필요",
IF(AND(NOT(ISERROR(FIND("안 지정",D179))),NOT(ISNUMBER(G179))),"숫자필요",
IF(NOT(ISERROR(FIND("장비",D179))),
  IFERROR(VLOOKUP(G179,[1]EquipTable!$A:$T,MATCH("이름참고",[1]EquipTable!$1:$1,0),0),"장비없음"),
IF(NOT(ISERROR(FIND("캐릭터",D179))),
  IFERROR(VLOOKUP(G179,[2]ActorTable!$A:$G,MATCH("이름참고",[2]ActorTable!$1:$1,0),0),"캐릭터없음"),
"")))))</f>
        <v/>
      </c>
      <c r="P17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9" t="str">
        <f t="shared" si="15"/>
        <v/>
      </c>
    </row>
    <row r="180" spans="1:17">
      <c r="A180">
        <v>26</v>
      </c>
      <c r="B180">
        <v>3</v>
      </c>
      <c r="C180">
        <f t="shared" si="14"/>
        <v>0</v>
      </c>
      <c r="E180" t="str">
        <f t="shared" ca="1" si="18"/>
        <v/>
      </c>
      <c r="F180" t="str">
        <f t="shared" si="19"/>
        <v/>
      </c>
      <c r="H180" t="str">
        <f>IF(OR(
  AND(NOT(ISERROR(FIND("상자",D180))),ISBLANK(G180)),
  AND(ISBLANK(D180),ISBLANK(G180)),
  AND(NOT(ISERROR(FIND("안 지정",D180))),ISNUMBER(G180))),"",
IF(AND(NOT(ISERROR(FIND("상자",D180))),NOT(ISBLANK(G180))),"밸류불필요",
IF(AND(NOT(ISERROR(FIND("안 지정",D180))),NOT(ISNUMBER(G180))),"숫자필요",
IF(NOT(ISERROR(FIND("장비",D180))),
  IFERROR(VLOOKUP(G180,[1]EquipTable!$A:$T,MATCH("이름참고",[1]EquipTable!$1:$1,0),0),"장비없음"),
IF(NOT(ISERROR(FIND("캐릭터",D180))),
  IFERROR(VLOOKUP(G180,[2]ActorTable!$A:$G,MATCH("이름참고",[2]ActorTable!$1:$1,0),0),"캐릭터없음"),
"")))))</f>
        <v/>
      </c>
      <c r="P18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0" t="str">
        <f t="shared" si="15"/>
        <v/>
      </c>
    </row>
    <row r="181" spans="1:17">
      <c r="A181">
        <v>26</v>
      </c>
      <c r="B181">
        <v>4</v>
      </c>
      <c r="C181">
        <f t="shared" si="14"/>
        <v>0</v>
      </c>
      <c r="E181" t="str">
        <f t="shared" ca="1" si="18"/>
        <v/>
      </c>
      <c r="F181" t="str">
        <f t="shared" si="19"/>
        <v/>
      </c>
      <c r="H181" t="str">
        <f>IF(OR(
  AND(NOT(ISERROR(FIND("상자",D181))),ISBLANK(G181)),
  AND(ISBLANK(D181),ISBLANK(G181)),
  AND(NOT(ISERROR(FIND("안 지정",D181))),ISNUMBER(G181))),"",
IF(AND(NOT(ISERROR(FIND("상자",D181))),NOT(ISBLANK(G181))),"밸류불필요",
IF(AND(NOT(ISERROR(FIND("안 지정",D181))),NOT(ISNUMBER(G181))),"숫자필요",
IF(NOT(ISERROR(FIND("장비",D181))),
  IFERROR(VLOOKUP(G181,[1]EquipTable!$A:$T,MATCH("이름참고",[1]EquipTable!$1:$1,0),0),"장비없음"),
IF(NOT(ISERROR(FIND("캐릭터",D181))),
  IFERROR(VLOOKUP(G181,[2]ActorTable!$A:$G,MATCH("이름참고",[2]ActorTable!$1:$1,0),0),"캐릭터없음"),
"")))))</f>
        <v/>
      </c>
      <c r="P18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1" t="str">
        <f t="shared" si="15"/>
        <v/>
      </c>
    </row>
    <row r="182" spans="1:17">
      <c r="A182">
        <v>26</v>
      </c>
      <c r="B182">
        <v>5</v>
      </c>
      <c r="C182">
        <f t="shared" si="14"/>
        <v>0</v>
      </c>
      <c r="E182" t="str">
        <f t="shared" ca="1" si="18"/>
        <v/>
      </c>
      <c r="F182" t="str">
        <f t="shared" si="19"/>
        <v/>
      </c>
      <c r="H182" t="str">
        <f>IF(OR(
  AND(NOT(ISERROR(FIND("상자",D182))),ISBLANK(G182)),
  AND(ISBLANK(D182),ISBLANK(G182)),
  AND(NOT(ISERROR(FIND("안 지정",D182))),ISNUMBER(G182))),"",
IF(AND(NOT(ISERROR(FIND("상자",D182))),NOT(ISBLANK(G182))),"밸류불필요",
IF(AND(NOT(ISERROR(FIND("안 지정",D182))),NOT(ISNUMBER(G182))),"숫자필요",
IF(NOT(ISERROR(FIND("장비",D182))),
  IFERROR(VLOOKUP(G182,[1]EquipTable!$A:$T,MATCH("이름참고",[1]EquipTable!$1:$1,0),0),"장비없음"),
IF(NOT(ISERROR(FIND("캐릭터",D182))),
  IFERROR(VLOOKUP(G182,[2]ActorTable!$A:$G,MATCH("이름참고",[2]ActorTable!$1:$1,0),0),"캐릭터없음"),
"")))))</f>
        <v/>
      </c>
      <c r="P18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2" t="str">
        <f t="shared" si="15"/>
        <v/>
      </c>
    </row>
    <row r="183" spans="1:17">
      <c r="A183">
        <v>26</v>
      </c>
      <c r="B183">
        <v>6</v>
      </c>
      <c r="C183">
        <f t="shared" si="14"/>
        <v>0</v>
      </c>
      <c r="E183" t="str">
        <f t="shared" ca="1" si="18"/>
        <v/>
      </c>
      <c r="F183" t="str">
        <f t="shared" si="19"/>
        <v/>
      </c>
      <c r="H183" t="str">
        <f>IF(OR(
  AND(NOT(ISERROR(FIND("상자",D183))),ISBLANK(G183)),
  AND(ISBLANK(D183),ISBLANK(G183)),
  AND(NOT(ISERROR(FIND("안 지정",D183))),ISNUMBER(G183))),"",
IF(AND(NOT(ISERROR(FIND("상자",D183))),NOT(ISBLANK(G183))),"밸류불필요",
IF(AND(NOT(ISERROR(FIND("안 지정",D183))),NOT(ISNUMBER(G183))),"숫자필요",
IF(NOT(ISERROR(FIND("장비",D183))),
  IFERROR(VLOOKUP(G183,[1]EquipTable!$A:$T,MATCH("이름참고",[1]EquipTable!$1:$1,0),0),"장비없음"),
IF(NOT(ISERROR(FIND("캐릭터",D183))),
  IFERROR(VLOOKUP(G183,[2]ActorTable!$A:$G,MATCH("이름참고",[2]ActorTable!$1:$1,0),0),"캐릭터없음"),
"")))))</f>
        <v/>
      </c>
      <c r="P18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3" t="str">
        <f t="shared" si="15"/>
        <v/>
      </c>
    </row>
    <row r="184" spans="1:17">
      <c r="A184">
        <v>27</v>
      </c>
      <c r="B184">
        <v>0</v>
      </c>
      <c r="C184">
        <f t="shared" si="14"/>
        <v>0</v>
      </c>
      <c r="E184" t="str">
        <f t="shared" ca="1" si="18"/>
        <v/>
      </c>
      <c r="F184" t="str">
        <f t="shared" si="19"/>
        <v/>
      </c>
      <c r="H184" t="str">
        <f>IF(OR(
  AND(NOT(ISERROR(FIND("상자",D184))),ISBLANK(G184)),
  AND(ISBLANK(D184),ISBLANK(G184)),
  AND(NOT(ISERROR(FIND("안 지정",D184))),ISNUMBER(G184))),"",
IF(AND(NOT(ISERROR(FIND("상자",D184))),NOT(ISBLANK(G184))),"밸류불필요",
IF(AND(NOT(ISERROR(FIND("안 지정",D184))),NOT(ISNUMBER(G184))),"숫자필요",
IF(NOT(ISERROR(FIND("장비",D184))),
  IFERROR(VLOOKUP(G184,[1]EquipTable!$A:$T,MATCH("이름참고",[1]EquipTable!$1:$1,0),0),"장비없음"),
IF(NOT(ISERROR(FIND("캐릭터",D184))),
  IFERROR(VLOOKUP(G184,[2]ActorTable!$A:$G,MATCH("이름참고",[2]ActorTable!$1:$1,0),0),"캐릭터없음"),
"")))))</f>
        <v/>
      </c>
      <c r="P18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4" t="str">
        <f t="shared" si="15"/>
        <v/>
      </c>
    </row>
    <row r="185" spans="1:17">
      <c r="A185">
        <v>27</v>
      </c>
      <c r="B185">
        <v>1</v>
      </c>
      <c r="C185">
        <f t="shared" si="14"/>
        <v>0</v>
      </c>
      <c r="E185" t="str">
        <f t="shared" ca="1" si="18"/>
        <v/>
      </c>
      <c r="F185" t="str">
        <f t="shared" si="19"/>
        <v/>
      </c>
      <c r="H185" t="str">
        <f>IF(OR(
  AND(NOT(ISERROR(FIND("상자",D185))),ISBLANK(G185)),
  AND(ISBLANK(D185),ISBLANK(G185)),
  AND(NOT(ISERROR(FIND("안 지정",D185))),ISNUMBER(G185))),"",
IF(AND(NOT(ISERROR(FIND("상자",D185))),NOT(ISBLANK(G185))),"밸류불필요",
IF(AND(NOT(ISERROR(FIND("안 지정",D185))),NOT(ISNUMBER(G185))),"숫자필요",
IF(NOT(ISERROR(FIND("장비",D185))),
  IFERROR(VLOOKUP(G185,[1]EquipTable!$A:$T,MATCH("이름참고",[1]EquipTable!$1:$1,0),0),"장비없음"),
IF(NOT(ISERROR(FIND("캐릭터",D185))),
  IFERROR(VLOOKUP(G185,[2]ActorTable!$A:$G,MATCH("이름참고",[2]ActorTable!$1:$1,0),0),"캐릭터없음"),
"")))))</f>
        <v/>
      </c>
      <c r="P18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5" t="str">
        <f t="shared" si="15"/>
        <v/>
      </c>
    </row>
    <row r="186" spans="1:17">
      <c r="A186">
        <v>27</v>
      </c>
      <c r="B186">
        <v>2</v>
      </c>
      <c r="C186">
        <f t="shared" si="14"/>
        <v>0</v>
      </c>
      <c r="E186" t="str">
        <f t="shared" ca="1" si="18"/>
        <v/>
      </c>
      <c r="F186" t="str">
        <f t="shared" si="19"/>
        <v/>
      </c>
      <c r="H186" t="str">
        <f>IF(OR(
  AND(NOT(ISERROR(FIND("상자",D186))),ISBLANK(G186)),
  AND(ISBLANK(D186),ISBLANK(G186)),
  AND(NOT(ISERROR(FIND("안 지정",D186))),ISNUMBER(G186))),"",
IF(AND(NOT(ISERROR(FIND("상자",D186))),NOT(ISBLANK(G186))),"밸류불필요",
IF(AND(NOT(ISERROR(FIND("안 지정",D186))),NOT(ISNUMBER(G186))),"숫자필요",
IF(NOT(ISERROR(FIND("장비",D186))),
  IFERROR(VLOOKUP(G186,[1]EquipTable!$A:$T,MATCH("이름참고",[1]EquipTable!$1:$1,0),0),"장비없음"),
IF(NOT(ISERROR(FIND("캐릭터",D186))),
  IFERROR(VLOOKUP(G186,[2]ActorTable!$A:$G,MATCH("이름참고",[2]ActorTable!$1:$1,0),0),"캐릭터없음"),
"")))))</f>
        <v/>
      </c>
      <c r="P18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6" t="str">
        <f t="shared" si="15"/>
        <v/>
      </c>
    </row>
    <row r="187" spans="1:17">
      <c r="A187">
        <v>27</v>
      </c>
      <c r="B187">
        <v>3</v>
      </c>
      <c r="C187">
        <f t="shared" si="14"/>
        <v>0</v>
      </c>
      <c r="E187" t="str">
        <f t="shared" ca="1" si="18"/>
        <v/>
      </c>
      <c r="F187" t="str">
        <f t="shared" si="19"/>
        <v/>
      </c>
      <c r="H187" t="str">
        <f>IF(OR(
  AND(NOT(ISERROR(FIND("상자",D187))),ISBLANK(G187)),
  AND(ISBLANK(D187),ISBLANK(G187)),
  AND(NOT(ISERROR(FIND("안 지정",D187))),ISNUMBER(G187))),"",
IF(AND(NOT(ISERROR(FIND("상자",D187))),NOT(ISBLANK(G187))),"밸류불필요",
IF(AND(NOT(ISERROR(FIND("안 지정",D187))),NOT(ISNUMBER(G187))),"숫자필요",
IF(NOT(ISERROR(FIND("장비",D187))),
  IFERROR(VLOOKUP(G187,[1]EquipTable!$A:$T,MATCH("이름참고",[1]EquipTable!$1:$1,0),0),"장비없음"),
IF(NOT(ISERROR(FIND("캐릭터",D187))),
  IFERROR(VLOOKUP(G187,[2]ActorTable!$A:$G,MATCH("이름참고",[2]ActorTable!$1:$1,0),0),"캐릭터없음"),
"")))))</f>
        <v/>
      </c>
      <c r="P18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7" t="str">
        <f t="shared" si="15"/>
        <v/>
      </c>
    </row>
    <row r="188" spans="1:17">
      <c r="A188">
        <v>27</v>
      </c>
      <c r="B188">
        <v>4</v>
      </c>
      <c r="C188">
        <f t="shared" si="14"/>
        <v>0</v>
      </c>
      <c r="E188" t="str">
        <f t="shared" ca="1" si="18"/>
        <v/>
      </c>
      <c r="F188" t="str">
        <f t="shared" si="19"/>
        <v/>
      </c>
      <c r="H188" t="str">
        <f>IF(OR(
  AND(NOT(ISERROR(FIND("상자",D188))),ISBLANK(G188)),
  AND(ISBLANK(D188),ISBLANK(G188)),
  AND(NOT(ISERROR(FIND("안 지정",D188))),ISNUMBER(G188))),"",
IF(AND(NOT(ISERROR(FIND("상자",D188))),NOT(ISBLANK(G188))),"밸류불필요",
IF(AND(NOT(ISERROR(FIND("안 지정",D188))),NOT(ISNUMBER(G188))),"숫자필요",
IF(NOT(ISERROR(FIND("장비",D188))),
  IFERROR(VLOOKUP(G188,[1]EquipTable!$A:$T,MATCH("이름참고",[1]EquipTable!$1:$1,0),0),"장비없음"),
IF(NOT(ISERROR(FIND("캐릭터",D188))),
  IFERROR(VLOOKUP(G188,[2]ActorTable!$A:$G,MATCH("이름참고",[2]ActorTable!$1:$1,0),0),"캐릭터없음"),
"")))))</f>
        <v/>
      </c>
      <c r="P18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8" t="str">
        <f t="shared" si="15"/>
        <v/>
      </c>
    </row>
    <row r="189" spans="1:17">
      <c r="A189">
        <v>27</v>
      </c>
      <c r="B189">
        <v>5</v>
      </c>
      <c r="C189">
        <f t="shared" si="14"/>
        <v>0</v>
      </c>
      <c r="E189" t="str">
        <f t="shared" ca="1" si="18"/>
        <v/>
      </c>
      <c r="F189" t="str">
        <f t="shared" si="19"/>
        <v/>
      </c>
      <c r="H189" t="str">
        <f>IF(OR(
  AND(NOT(ISERROR(FIND("상자",D189))),ISBLANK(G189)),
  AND(ISBLANK(D189),ISBLANK(G189)),
  AND(NOT(ISERROR(FIND("안 지정",D189))),ISNUMBER(G189))),"",
IF(AND(NOT(ISERROR(FIND("상자",D189))),NOT(ISBLANK(G189))),"밸류불필요",
IF(AND(NOT(ISERROR(FIND("안 지정",D189))),NOT(ISNUMBER(G189))),"숫자필요",
IF(NOT(ISERROR(FIND("장비",D189))),
  IFERROR(VLOOKUP(G189,[1]EquipTable!$A:$T,MATCH("이름참고",[1]EquipTable!$1:$1,0),0),"장비없음"),
IF(NOT(ISERROR(FIND("캐릭터",D189))),
  IFERROR(VLOOKUP(G189,[2]ActorTable!$A:$G,MATCH("이름참고",[2]ActorTable!$1:$1,0),0),"캐릭터없음"),
"")))))</f>
        <v/>
      </c>
      <c r="P18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9" t="str">
        <f t="shared" si="15"/>
        <v/>
      </c>
    </row>
    <row r="190" spans="1:17">
      <c r="A190">
        <v>27</v>
      </c>
      <c r="B190">
        <v>6</v>
      </c>
      <c r="C190">
        <f t="shared" si="14"/>
        <v>0</v>
      </c>
      <c r="E190" t="str">
        <f t="shared" ca="1" si="18"/>
        <v/>
      </c>
      <c r="F190" t="str">
        <f t="shared" si="19"/>
        <v/>
      </c>
      <c r="H190" t="str">
        <f>IF(OR(
  AND(NOT(ISERROR(FIND("상자",D190))),ISBLANK(G190)),
  AND(ISBLANK(D190),ISBLANK(G190)),
  AND(NOT(ISERROR(FIND("안 지정",D190))),ISNUMBER(G190))),"",
IF(AND(NOT(ISERROR(FIND("상자",D190))),NOT(ISBLANK(G190))),"밸류불필요",
IF(AND(NOT(ISERROR(FIND("안 지정",D190))),NOT(ISNUMBER(G190))),"숫자필요",
IF(NOT(ISERROR(FIND("장비",D190))),
  IFERROR(VLOOKUP(G190,[1]EquipTable!$A:$T,MATCH("이름참고",[1]EquipTable!$1:$1,0),0),"장비없음"),
IF(NOT(ISERROR(FIND("캐릭터",D190))),
  IFERROR(VLOOKUP(G190,[2]ActorTable!$A:$G,MATCH("이름참고",[2]ActorTable!$1:$1,0),0),"캐릭터없음"),
"")))))</f>
        <v/>
      </c>
      <c r="P19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0" t="str">
        <f t="shared" si="15"/>
        <v/>
      </c>
    </row>
    <row r="191" spans="1:17">
      <c r="A191">
        <v>28</v>
      </c>
      <c r="B191">
        <v>0</v>
      </c>
      <c r="C191">
        <f t="shared" si="14"/>
        <v>0</v>
      </c>
      <c r="E191" t="str">
        <f t="shared" ca="1" si="18"/>
        <v/>
      </c>
      <c r="F191" t="str">
        <f t="shared" si="19"/>
        <v/>
      </c>
      <c r="H191" t="str">
        <f>IF(OR(
  AND(NOT(ISERROR(FIND("상자",D191))),ISBLANK(G191)),
  AND(ISBLANK(D191),ISBLANK(G191)),
  AND(NOT(ISERROR(FIND("안 지정",D191))),ISNUMBER(G191))),"",
IF(AND(NOT(ISERROR(FIND("상자",D191))),NOT(ISBLANK(G191))),"밸류불필요",
IF(AND(NOT(ISERROR(FIND("안 지정",D191))),NOT(ISNUMBER(G191))),"숫자필요",
IF(NOT(ISERROR(FIND("장비",D191))),
  IFERROR(VLOOKUP(G191,[1]EquipTable!$A:$T,MATCH("이름참고",[1]EquipTable!$1:$1,0),0),"장비없음"),
IF(NOT(ISERROR(FIND("캐릭터",D191))),
  IFERROR(VLOOKUP(G191,[2]ActorTable!$A:$G,MATCH("이름참고",[2]ActorTable!$1:$1,0),0),"캐릭터없음"),
"")))))</f>
        <v/>
      </c>
      <c r="P19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1" t="str">
        <f t="shared" si="15"/>
        <v/>
      </c>
    </row>
    <row r="192" spans="1:17">
      <c r="A192">
        <v>28</v>
      </c>
      <c r="B192">
        <v>1</v>
      </c>
      <c r="C192">
        <f t="shared" si="14"/>
        <v>0</v>
      </c>
      <c r="E192" t="str">
        <f t="shared" ca="1" si="18"/>
        <v/>
      </c>
      <c r="F192" t="str">
        <f t="shared" si="19"/>
        <v/>
      </c>
      <c r="H192" t="str">
        <f>IF(OR(
  AND(NOT(ISERROR(FIND("상자",D192))),ISBLANK(G192)),
  AND(ISBLANK(D192),ISBLANK(G192)),
  AND(NOT(ISERROR(FIND("안 지정",D192))),ISNUMBER(G192))),"",
IF(AND(NOT(ISERROR(FIND("상자",D192))),NOT(ISBLANK(G192))),"밸류불필요",
IF(AND(NOT(ISERROR(FIND("안 지정",D192))),NOT(ISNUMBER(G192))),"숫자필요",
IF(NOT(ISERROR(FIND("장비",D192))),
  IFERROR(VLOOKUP(G192,[1]EquipTable!$A:$T,MATCH("이름참고",[1]EquipTable!$1:$1,0),0),"장비없음"),
IF(NOT(ISERROR(FIND("캐릭터",D192))),
  IFERROR(VLOOKUP(G192,[2]ActorTable!$A:$G,MATCH("이름참고",[2]ActorTable!$1:$1,0),0),"캐릭터없음"),
"")))))</f>
        <v/>
      </c>
      <c r="P19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2" t="str">
        <f t="shared" si="15"/>
        <v/>
      </c>
    </row>
    <row r="193" spans="1:17">
      <c r="A193">
        <v>28</v>
      </c>
      <c r="B193">
        <v>2</v>
      </c>
      <c r="C193">
        <f t="shared" si="14"/>
        <v>0</v>
      </c>
      <c r="E193" t="str">
        <f t="shared" ca="1" si="18"/>
        <v/>
      </c>
      <c r="F193" t="str">
        <f t="shared" si="19"/>
        <v/>
      </c>
      <c r="H193" t="str">
        <f>IF(OR(
  AND(NOT(ISERROR(FIND("상자",D193))),ISBLANK(G193)),
  AND(ISBLANK(D193),ISBLANK(G193)),
  AND(NOT(ISERROR(FIND("안 지정",D193))),ISNUMBER(G193))),"",
IF(AND(NOT(ISERROR(FIND("상자",D193))),NOT(ISBLANK(G193))),"밸류불필요",
IF(AND(NOT(ISERROR(FIND("안 지정",D193))),NOT(ISNUMBER(G193))),"숫자필요",
IF(NOT(ISERROR(FIND("장비",D193))),
  IFERROR(VLOOKUP(G193,[1]EquipTable!$A:$T,MATCH("이름참고",[1]EquipTable!$1:$1,0),0),"장비없음"),
IF(NOT(ISERROR(FIND("캐릭터",D193))),
  IFERROR(VLOOKUP(G193,[2]ActorTable!$A:$G,MATCH("이름참고",[2]ActorTable!$1:$1,0),0),"캐릭터없음"),
"")))))</f>
        <v/>
      </c>
      <c r="P19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3" t="str">
        <f t="shared" si="15"/>
        <v/>
      </c>
    </row>
    <row r="194" spans="1:17">
      <c r="A194">
        <v>28</v>
      </c>
      <c r="B194">
        <v>3</v>
      </c>
      <c r="C194">
        <f t="shared" ref="C194:C257" si="20">IF(B194&lt;=6,0,
IF(B194=7,1,2))</f>
        <v>0</v>
      </c>
      <c r="E194" t="str">
        <f t="shared" ref="E194:E257" ca="1" si="21">IF(ISBLANK(D194),"",
VLOOKUP(D194,OFFSET(INDIRECT("$A:$B"),0,MATCH(D$1&amp;"_Verify",INDIRECT("$1:$1"),0)-1),2,0)
)</f>
        <v/>
      </c>
      <c r="F194" t="str">
        <f t="shared" si="19"/>
        <v/>
      </c>
      <c r="H194" t="str">
        <f>IF(OR(
  AND(NOT(ISERROR(FIND("상자",D194))),ISBLANK(G194)),
  AND(ISBLANK(D194),ISBLANK(G194)),
  AND(NOT(ISERROR(FIND("안 지정",D194))),ISNUMBER(G194))),"",
IF(AND(NOT(ISERROR(FIND("상자",D194))),NOT(ISBLANK(G194))),"밸류불필요",
IF(AND(NOT(ISERROR(FIND("안 지정",D194))),NOT(ISNUMBER(G194))),"숫자필요",
IF(NOT(ISERROR(FIND("장비",D194))),
  IFERROR(VLOOKUP(G194,[1]EquipTable!$A:$T,MATCH("이름참고",[1]EquipTable!$1:$1,0),0),"장비없음"),
IF(NOT(ISERROR(FIND("캐릭터",D194))),
  IFERROR(VLOOKUP(G194,[2]ActorTable!$A:$G,MATCH("이름참고",[2]ActorTable!$1:$1,0),0),"캐릭터없음"),
"")))))</f>
        <v/>
      </c>
      <c r="P19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4" t="str">
        <f t="shared" ref="Q194:Q257" si="22">IF(O194&lt;&gt;1,"",
"{"""&amp;A$1&amp;""":"&amp;A194
&amp;","""&amp;B$1&amp;""":"&amp;B194
&amp;IF(LEN(E194)=0,"",","""&amp;E$1&amp;""":"""&amp;E194&amp;"""")
&amp;IF(LEN(G194)=0,"",","""&amp;G$1&amp;""":"""&amp;G194&amp;"""")
&amp;IF(LEN(I194)=0,"",","""&amp;I$1&amp;""":"&amp;I194)
&amp;IF(LEN(K194)=0,"",","""&amp;K$1&amp;""":"""&amp;K194&amp;"""")
&amp;IF(LEN(M194)=0,"",","""&amp;M$1&amp;""":"&amp;M194)
&amp;IF(LEN(N194)=0,"",","""&amp;N$1&amp;""":"&amp;N194)&amp;"}")</f>
        <v/>
      </c>
    </row>
    <row r="195" spans="1:17">
      <c r="A195">
        <v>28</v>
      </c>
      <c r="B195">
        <v>4</v>
      </c>
      <c r="C195">
        <f t="shared" si="20"/>
        <v>0</v>
      </c>
      <c r="E195" t="str">
        <f t="shared" ca="1" si="21"/>
        <v/>
      </c>
      <c r="F195" t="str">
        <f t="shared" ref="F195:F258" si="23">IF(ISBLANK($D195),"",
IF(AND($B195&gt;=VLOOKUP($D195,$S:$V,3,0),$B195&lt;=VLOOKUP($D195,$S:$V,4,0)),"","슬롯타입이상"))</f>
        <v/>
      </c>
      <c r="H195" t="str">
        <f>IF(OR(
  AND(NOT(ISERROR(FIND("상자",D195))),ISBLANK(G195)),
  AND(ISBLANK(D195),ISBLANK(G195)),
  AND(NOT(ISERROR(FIND("안 지정",D195))),ISNUMBER(G195))),"",
IF(AND(NOT(ISERROR(FIND("상자",D195))),NOT(ISBLANK(G195))),"밸류불필요",
IF(AND(NOT(ISERROR(FIND("안 지정",D195))),NOT(ISNUMBER(G195))),"숫자필요",
IF(NOT(ISERROR(FIND("장비",D195))),
  IFERROR(VLOOKUP(G195,[1]EquipTable!$A:$T,MATCH("이름참고",[1]EquipTable!$1:$1,0),0),"장비없음"),
IF(NOT(ISERROR(FIND("캐릭터",D195))),
  IFERROR(VLOOKUP(G195,[2]ActorTable!$A:$G,MATCH("이름참고",[2]ActorTable!$1:$1,0),0),"캐릭터없음"),
"")))))</f>
        <v/>
      </c>
      <c r="P195" t="str">
        <f t="shared" ref="P195:P258" ca="1" si="24">P194&amp;IF(LEN(Q195)=0,"",","&amp;Q195)</f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5" t="str">
        <f t="shared" si="22"/>
        <v/>
      </c>
    </row>
    <row r="196" spans="1:17">
      <c r="A196">
        <v>28</v>
      </c>
      <c r="B196">
        <v>5</v>
      </c>
      <c r="C196">
        <f t="shared" si="20"/>
        <v>0</v>
      </c>
      <c r="E196" t="str">
        <f t="shared" ca="1" si="21"/>
        <v/>
      </c>
      <c r="F196" t="str">
        <f t="shared" si="23"/>
        <v/>
      </c>
      <c r="H196" t="str">
        <f>IF(OR(
  AND(NOT(ISERROR(FIND("상자",D196))),ISBLANK(G196)),
  AND(ISBLANK(D196),ISBLANK(G196)),
  AND(NOT(ISERROR(FIND("안 지정",D196))),ISNUMBER(G196))),"",
IF(AND(NOT(ISERROR(FIND("상자",D196))),NOT(ISBLANK(G196))),"밸류불필요",
IF(AND(NOT(ISERROR(FIND("안 지정",D196))),NOT(ISNUMBER(G196))),"숫자필요",
IF(NOT(ISERROR(FIND("장비",D196))),
  IFERROR(VLOOKUP(G196,[1]EquipTable!$A:$T,MATCH("이름참고",[1]EquipTable!$1:$1,0),0),"장비없음"),
IF(NOT(ISERROR(FIND("캐릭터",D196))),
  IFERROR(VLOOKUP(G196,[2]ActorTable!$A:$G,MATCH("이름참고",[2]ActorTable!$1:$1,0),0),"캐릭터없음"),
"")))))</f>
        <v/>
      </c>
      <c r="P19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6" t="str">
        <f t="shared" si="22"/>
        <v/>
      </c>
    </row>
    <row r="197" spans="1:17">
      <c r="A197">
        <v>28</v>
      </c>
      <c r="B197">
        <v>6</v>
      </c>
      <c r="C197">
        <f t="shared" si="20"/>
        <v>0</v>
      </c>
      <c r="E197" t="str">
        <f t="shared" ca="1" si="21"/>
        <v/>
      </c>
      <c r="F197" t="str">
        <f t="shared" si="23"/>
        <v/>
      </c>
      <c r="H197" t="str">
        <f>IF(OR(
  AND(NOT(ISERROR(FIND("상자",D197))),ISBLANK(G197)),
  AND(ISBLANK(D197),ISBLANK(G197)),
  AND(NOT(ISERROR(FIND("안 지정",D197))),ISNUMBER(G197))),"",
IF(AND(NOT(ISERROR(FIND("상자",D197))),NOT(ISBLANK(G197))),"밸류불필요",
IF(AND(NOT(ISERROR(FIND("안 지정",D197))),NOT(ISNUMBER(G197))),"숫자필요",
IF(NOT(ISERROR(FIND("장비",D197))),
  IFERROR(VLOOKUP(G197,[1]EquipTable!$A:$T,MATCH("이름참고",[1]EquipTable!$1:$1,0),0),"장비없음"),
IF(NOT(ISERROR(FIND("캐릭터",D197))),
  IFERROR(VLOOKUP(G197,[2]ActorTable!$A:$G,MATCH("이름참고",[2]ActorTable!$1:$1,0),0),"캐릭터없음"),
"")))))</f>
        <v/>
      </c>
      <c r="P19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7" t="str">
        <f t="shared" si="22"/>
        <v/>
      </c>
    </row>
    <row r="198" spans="1:17">
      <c r="A198">
        <v>29</v>
      </c>
      <c r="B198">
        <v>0</v>
      </c>
      <c r="C198">
        <f t="shared" si="20"/>
        <v>0</v>
      </c>
      <c r="E198" t="str">
        <f t="shared" ca="1" si="21"/>
        <v/>
      </c>
      <c r="F198" t="str">
        <f t="shared" si="23"/>
        <v/>
      </c>
      <c r="H198" t="str">
        <f>IF(OR(
  AND(NOT(ISERROR(FIND("상자",D198))),ISBLANK(G198)),
  AND(ISBLANK(D198),ISBLANK(G198)),
  AND(NOT(ISERROR(FIND("안 지정",D198))),ISNUMBER(G198))),"",
IF(AND(NOT(ISERROR(FIND("상자",D198))),NOT(ISBLANK(G198))),"밸류불필요",
IF(AND(NOT(ISERROR(FIND("안 지정",D198))),NOT(ISNUMBER(G198))),"숫자필요",
IF(NOT(ISERROR(FIND("장비",D198))),
  IFERROR(VLOOKUP(G198,[1]EquipTable!$A:$T,MATCH("이름참고",[1]EquipTable!$1:$1,0),0),"장비없음"),
IF(NOT(ISERROR(FIND("캐릭터",D198))),
  IFERROR(VLOOKUP(G198,[2]ActorTable!$A:$G,MATCH("이름참고",[2]ActorTable!$1:$1,0),0),"캐릭터없음"),
"")))))</f>
        <v/>
      </c>
      <c r="P19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8" t="str">
        <f t="shared" si="22"/>
        <v/>
      </c>
    </row>
    <row r="199" spans="1:17">
      <c r="A199">
        <v>29</v>
      </c>
      <c r="B199">
        <v>1</v>
      </c>
      <c r="C199">
        <f t="shared" si="20"/>
        <v>0</v>
      </c>
      <c r="E199" t="str">
        <f t="shared" ca="1" si="21"/>
        <v/>
      </c>
      <c r="F199" t="str">
        <f t="shared" si="23"/>
        <v/>
      </c>
      <c r="H199" t="str">
        <f>IF(OR(
  AND(NOT(ISERROR(FIND("상자",D199))),ISBLANK(G199)),
  AND(ISBLANK(D199),ISBLANK(G199)),
  AND(NOT(ISERROR(FIND("안 지정",D199))),ISNUMBER(G199))),"",
IF(AND(NOT(ISERROR(FIND("상자",D199))),NOT(ISBLANK(G199))),"밸류불필요",
IF(AND(NOT(ISERROR(FIND("안 지정",D199))),NOT(ISNUMBER(G199))),"숫자필요",
IF(NOT(ISERROR(FIND("장비",D199))),
  IFERROR(VLOOKUP(G199,[1]EquipTable!$A:$T,MATCH("이름참고",[1]EquipTable!$1:$1,0),0),"장비없음"),
IF(NOT(ISERROR(FIND("캐릭터",D199))),
  IFERROR(VLOOKUP(G199,[2]ActorTable!$A:$G,MATCH("이름참고",[2]ActorTable!$1:$1,0),0),"캐릭터없음"),
"")))))</f>
        <v/>
      </c>
      <c r="P19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9" t="str">
        <f t="shared" si="22"/>
        <v/>
      </c>
    </row>
    <row r="200" spans="1:17">
      <c r="A200">
        <v>29</v>
      </c>
      <c r="B200">
        <v>2</v>
      </c>
      <c r="C200">
        <f t="shared" si="20"/>
        <v>0</v>
      </c>
      <c r="E200" t="str">
        <f t="shared" ca="1" si="21"/>
        <v/>
      </c>
      <c r="F200" t="str">
        <f t="shared" si="23"/>
        <v/>
      </c>
      <c r="H200" t="str">
        <f>IF(OR(
  AND(NOT(ISERROR(FIND("상자",D200))),ISBLANK(G200)),
  AND(ISBLANK(D200),ISBLANK(G200)),
  AND(NOT(ISERROR(FIND("안 지정",D200))),ISNUMBER(G200))),"",
IF(AND(NOT(ISERROR(FIND("상자",D200))),NOT(ISBLANK(G200))),"밸류불필요",
IF(AND(NOT(ISERROR(FIND("안 지정",D200))),NOT(ISNUMBER(G200))),"숫자필요",
IF(NOT(ISERROR(FIND("장비",D200))),
  IFERROR(VLOOKUP(G200,[1]EquipTable!$A:$T,MATCH("이름참고",[1]EquipTable!$1:$1,0),0),"장비없음"),
IF(NOT(ISERROR(FIND("캐릭터",D200))),
  IFERROR(VLOOKUP(G200,[2]ActorTable!$A:$G,MATCH("이름참고",[2]ActorTable!$1:$1,0),0),"캐릭터없음"),
"")))))</f>
        <v/>
      </c>
      <c r="P20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0" t="str">
        <f t="shared" si="22"/>
        <v/>
      </c>
    </row>
    <row r="201" spans="1:17">
      <c r="A201">
        <v>29</v>
      </c>
      <c r="B201">
        <v>3</v>
      </c>
      <c r="C201">
        <f t="shared" si="20"/>
        <v>0</v>
      </c>
      <c r="E201" t="str">
        <f t="shared" ca="1" si="21"/>
        <v/>
      </c>
      <c r="F201" t="str">
        <f t="shared" si="23"/>
        <v/>
      </c>
      <c r="H201" t="str">
        <f>IF(OR(
  AND(NOT(ISERROR(FIND("상자",D201))),ISBLANK(G201)),
  AND(ISBLANK(D201),ISBLANK(G201)),
  AND(NOT(ISERROR(FIND("안 지정",D201))),ISNUMBER(G201))),"",
IF(AND(NOT(ISERROR(FIND("상자",D201))),NOT(ISBLANK(G201))),"밸류불필요",
IF(AND(NOT(ISERROR(FIND("안 지정",D201))),NOT(ISNUMBER(G201))),"숫자필요",
IF(NOT(ISERROR(FIND("장비",D201))),
  IFERROR(VLOOKUP(G201,[1]EquipTable!$A:$T,MATCH("이름참고",[1]EquipTable!$1:$1,0),0),"장비없음"),
IF(NOT(ISERROR(FIND("캐릭터",D201))),
  IFERROR(VLOOKUP(G201,[2]ActorTable!$A:$G,MATCH("이름참고",[2]ActorTable!$1:$1,0),0),"캐릭터없음"),
"")))))</f>
        <v/>
      </c>
      <c r="P20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1" t="str">
        <f t="shared" si="22"/>
        <v/>
      </c>
    </row>
    <row r="202" spans="1:17">
      <c r="A202">
        <v>29</v>
      </c>
      <c r="B202">
        <v>4</v>
      </c>
      <c r="C202">
        <f t="shared" si="20"/>
        <v>0</v>
      </c>
      <c r="E202" t="str">
        <f t="shared" ca="1" si="21"/>
        <v/>
      </c>
      <c r="F202" t="str">
        <f t="shared" si="23"/>
        <v/>
      </c>
      <c r="H202" t="str">
        <f>IF(OR(
  AND(NOT(ISERROR(FIND("상자",D202))),ISBLANK(G202)),
  AND(ISBLANK(D202),ISBLANK(G202)),
  AND(NOT(ISERROR(FIND("안 지정",D202))),ISNUMBER(G202))),"",
IF(AND(NOT(ISERROR(FIND("상자",D202))),NOT(ISBLANK(G202))),"밸류불필요",
IF(AND(NOT(ISERROR(FIND("안 지정",D202))),NOT(ISNUMBER(G202))),"숫자필요",
IF(NOT(ISERROR(FIND("장비",D202))),
  IFERROR(VLOOKUP(G202,[1]EquipTable!$A:$T,MATCH("이름참고",[1]EquipTable!$1:$1,0),0),"장비없음"),
IF(NOT(ISERROR(FIND("캐릭터",D202))),
  IFERROR(VLOOKUP(G202,[2]ActorTable!$A:$G,MATCH("이름참고",[2]ActorTable!$1:$1,0),0),"캐릭터없음"),
"")))))</f>
        <v/>
      </c>
      <c r="P20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2" t="str">
        <f t="shared" si="22"/>
        <v/>
      </c>
    </row>
    <row r="203" spans="1:17">
      <c r="A203">
        <v>29</v>
      </c>
      <c r="B203">
        <v>5</v>
      </c>
      <c r="C203">
        <f t="shared" si="20"/>
        <v>0</v>
      </c>
      <c r="E203" t="str">
        <f t="shared" ca="1" si="21"/>
        <v/>
      </c>
      <c r="F203" t="str">
        <f t="shared" si="23"/>
        <v/>
      </c>
      <c r="H203" t="str">
        <f>IF(OR(
  AND(NOT(ISERROR(FIND("상자",D203))),ISBLANK(G203)),
  AND(ISBLANK(D203),ISBLANK(G203)),
  AND(NOT(ISERROR(FIND("안 지정",D203))),ISNUMBER(G203))),"",
IF(AND(NOT(ISERROR(FIND("상자",D203))),NOT(ISBLANK(G203))),"밸류불필요",
IF(AND(NOT(ISERROR(FIND("안 지정",D203))),NOT(ISNUMBER(G203))),"숫자필요",
IF(NOT(ISERROR(FIND("장비",D203))),
  IFERROR(VLOOKUP(G203,[1]EquipTable!$A:$T,MATCH("이름참고",[1]EquipTable!$1:$1,0),0),"장비없음"),
IF(NOT(ISERROR(FIND("캐릭터",D203))),
  IFERROR(VLOOKUP(G203,[2]ActorTable!$A:$G,MATCH("이름참고",[2]ActorTable!$1:$1,0),0),"캐릭터없음"),
"")))))</f>
        <v/>
      </c>
      <c r="P20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3" t="str">
        <f t="shared" si="22"/>
        <v/>
      </c>
    </row>
    <row r="204" spans="1:17">
      <c r="A204">
        <v>29</v>
      </c>
      <c r="B204">
        <v>6</v>
      </c>
      <c r="C204">
        <f t="shared" si="20"/>
        <v>0</v>
      </c>
      <c r="E204" t="str">
        <f t="shared" ca="1" si="21"/>
        <v/>
      </c>
      <c r="F204" t="str">
        <f t="shared" si="23"/>
        <v/>
      </c>
      <c r="H204" t="str">
        <f>IF(OR(
  AND(NOT(ISERROR(FIND("상자",D204))),ISBLANK(G204)),
  AND(ISBLANK(D204),ISBLANK(G204)),
  AND(NOT(ISERROR(FIND("안 지정",D204))),ISNUMBER(G204))),"",
IF(AND(NOT(ISERROR(FIND("상자",D204))),NOT(ISBLANK(G204))),"밸류불필요",
IF(AND(NOT(ISERROR(FIND("안 지정",D204))),NOT(ISNUMBER(G204))),"숫자필요",
IF(NOT(ISERROR(FIND("장비",D204))),
  IFERROR(VLOOKUP(G204,[1]EquipTable!$A:$T,MATCH("이름참고",[1]EquipTable!$1:$1,0),0),"장비없음"),
IF(NOT(ISERROR(FIND("캐릭터",D204))),
  IFERROR(VLOOKUP(G204,[2]ActorTable!$A:$G,MATCH("이름참고",[2]ActorTable!$1:$1,0),0),"캐릭터없음"),
"")))))</f>
        <v/>
      </c>
      <c r="P20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4" t="str">
        <f t="shared" si="22"/>
        <v/>
      </c>
    </row>
    <row r="205" spans="1:17">
      <c r="A205">
        <v>30</v>
      </c>
      <c r="B205">
        <v>0</v>
      </c>
      <c r="C205">
        <f t="shared" si="20"/>
        <v>0</v>
      </c>
      <c r="E205" t="str">
        <f t="shared" ca="1" si="21"/>
        <v/>
      </c>
      <c r="F205" t="str">
        <f t="shared" si="23"/>
        <v/>
      </c>
      <c r="H205" t="str">
        <f>IF(OR(
  AND(NOT(ISERROR(FIND("상자",D205))),ISBLANK(G205)),
  AND(ISBLANK(D205),ISBLANK(G205)),
  AND(NOT(ISERROR(FIND("안 지정",D205))),ISNUMBER(G205))),"",
IF(AND(NOT(ISERROR(FIND("상자",D205))),NOT(ISBLANK(G205))),"밸류불필요",
IF(AND(NOT(ISERROR(FIND("안 지정",D205))),NOT(ISNUMBER(G205))),"숫자필요",
IF(NOT(ISERROR(FIND("장비",D205))),
  IFERROR(VLOOKUP(G205,[1]EquipTable!$A:$T,MATCH("이름참고",[1]EquipTable!$1:$1,0),0),"장비없음"),
IF(NOT(ISERROR(FIND("캐릭터",D205))),
  IFERROR(VLOOKUP(G205,[2]ActorTable!$A:$G,MATCH("이름참고",[2]ActorTable!$1:$1,0),0),"캐릭터없음"),
"")))))</f>
        <v/>
      </c>
      <c r="P20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5" t="str">
        <f t="shared" si="22"/>
        <v/>
      </c>
    </row>
    <row r="206" spans="1:17">
      <c r="A206">
        <v>30</v>
      </c>
      <c r="B206">
        <v>1</v>
      </c>
      <c r="C206">
        <f t="shared" si="20"/>
        <v>0</v>
      </c>
      <c r="E206" t="str">
        <f t="shared" ca="1" si="21"/>
        <v/>
      </c>
      <c r="F206" t="str">
        <f t="shared" si="23"/>
        <v/>
      </c>
      <c r="H206" t="str">
        <f>IF(OR(
  AND(NOT(ISERROR(FIND("상자",D206))),ISBLANK(G206)),
  AND(ISBLANK(D206),ISBLANK(G206)),
  AND(NOT(ISERROR(FIND("안 지정",D206))),ISNUMBER(G206))),"",
IF(AND(NOT(ISERROR(FIND("상자",D206))),NOT(ISBLANK(G206))),"밸류불필요",
IF(AND(NOT(ISERROR(FIND("안 지정",D206))),NOT(ISNUMBER(G206))),"숫자필요",
IF(NOT(ISERROR(FIND("장비",D206))),
  IFERROR(VLOOKUP(G206,[1]EquipTable!$A:$T,MATCH("이름참고",[1]EquipTable!$1:$1,0),0),"장비없음"),
IF(NOT(ISERROR(FIND("캐릭터",D206))),
  IFERROR(VLOOKUP(G206,[2]ActorTable!$A:$G,MATCH("이름참고",[2]ActorTable!$1:$1,0),0),"캐릭터없음"),
"")))))</f>
        <v/>
      </c>
      <c r="P20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6" t="str">
        <f t="shared" si="22"/>
        <v/>
      </c>
    </row>
    <row r="207" spans="1:17">
      <c r="A207">
        <v>30</v>
      </c>
      <c r="B207">
        <v>2</v>
      </c>
      <c r="C207">
        <f t="shared" si="20"/>
        <v>0</v>
      </c>
      <c r="E207" t="str">
        <f t="shared" ca="1" si="21"/>
        <v/>
      </c>
      <c r="F207" t="str">
        <f t="shared" si="23"/>
        <v/>
      </c>
      <c r="H207" t="str">
        <f>IF(OR(
  AND(NOT(ISERROR(FIND("상자",D207))),ISBLANK(G207)),
  AND(ISBLANK(D207),ISBLANK(G207)),
  AND(NOT(ISERROR(FIND("안 지정",D207))),ISNUMBER(G207))),"",
IF(AND(NOT(ISERROR(FIND("상자",D207))),NOT(ISBLANK(G207))),"밸류불필요",
IF(AND(NOT(ISERROR(FIND("안 지정",D207))),NOT(ISNUMBER(G207))),"숫자필요",
IF(NOT(ISERROR(FIND("장비",D207))),
  IFERROR(VLOOKUP(G207,[1]EquipTable!$A:$T,MATCH("이름참고",[1]EquipTable!$1:$1,0),0),"장비없음"),
IF(NOT(ISERROR(FIND("캐릭터",D207))),
  IFERROR(VLOOKUP(G207,[2]ActorTable!$A:$G,MATCH("이름참고",[2]ActorTable!$1:$1,0),0),"캐릭터없음"),
"")))))</f>
        <v/>
      </c>
      <c r="P20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7" t="str">
        <f t="shared" si="22"/>
        <v/>
      </c>
    </row>
    <row r="208" spans="1:17">
      <c r="A208">
        <v>30</v>
      </c>
      <c r="B208">
        <v>3</v>
      </c>
      <c r="C208">
        <f t="shared" si="20"/>
        <v>0</v>
      </c>
      <c r="E208" t="str">
        <f t="shared" ca="1" si="21"/>
        <v/>
      </c>
      <c r="F208" t="str">
        <f t="shared" si="23"/>
        <v/>
      </c>
      <c r="H208" t="str">
        <f>IF(OR(
  AND(NOT(ISERROR(FIND("상자",D208))),ISBLANK(G208)),
  AND(ISBLANK(D208),ISBLANK(G208)),
  AND(NOT(ISERROR(FIND("안 지정",D208))),ISNUMBER(G208))),"",
IF(AND(NOT(ISERROR(FIND("상자",D208))),NOT(ISBLANK(G208))),"밸류불필요",
IF(AND(NOT(ISERROR(FIND("안 지정",D208))),NOT(ISNUMBER(G208))),"숫자필요",
IF(NOT(ISERROR(FIND("장비",D208))),
  IFERROR(VLOOKUP(G208,[1]EquipTable!$A:$T,MATCH("이름참고",[1]EquipTable!$1:$1,0),0),"장비없음"),
IF(NOT(ISERROR(FIND("캐릭터",D208))),
  IFERROR(VLOOKUP(G208,[2]ActorTable!$A:$G,MATCH("이름참고",[2]ActorTable!$1:$1,0),0),"캐릭터없음"),
"")))))</f>
        <v/>
      </c>
      <c r="P20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8" t="str">
        <f t="shared" si="22"/>
        <v/>
      </c>
    </row>
    <row r="209" spans="1:17">
      <c r="A209">
        <v>30</v>
      </c>
      <c r="B209">
        <v>4</v>
      </c>
      <c r="C209">
        <f t="shared" si="20"/>
        <v>0</v>
      </c>
      <c r="E209" t="str">
        <f t="shared" ca="1" si="21"/>
        <v/>
      </c>
      <c r="F209" t="str">
        <f t="shared" si="23"/>
        <v/>
      </c>
      <c r="H209" t="str">
        <f>IF(OR(
  AND(NOT(ISERROR(FIND("상자",D209))),ISBLANK(G209)),
  AND(ISBLANK(D209),ISBLANK(G209)),
  AND(NOT(ISERROR(FIND("안 지정",D209))),ISNUMBER(G209))),"",
IF(AND(NOT(ISERROR(FIND("상자",D209))),NOT(ISBLANK(G209))),"밸류불필요",
IF(AND(NOT(ISERROR(FIND("안 지정",D209))),NOT(ISNUMBER(G209))),"숫자필요",
IF(NOT(ISERROR(FIND("장비",D209))),
  IFERROR(VLOOKUP(G209,[1]EquipTable!$A:$T,MATCH("이름참고",[1]EquipTable!$1:$1,0),0),"장비없음"),
IF(NOT(ISERROR(FIND("캐릭터",D209))),
  IFERROR(VLOOKUP(G209,[2]ActorTable!$A:$G,MATCH("이름참고",[2]ActorTable!$1:$1,0),0),"캐릭터없음"),
"")))))</f>
        <v/>
      </c>
      <c r="P20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9" t="str">
        <f t="shared" si="22"/>
        <v/>
      </c>
    </row>
    <row r="210" spans="1:17">
      <c r="A210">
        <v>30</v>
      </c>
      <c r="B210">
        <v>5</v>
      </c>
      <c r="C210">
        <f t="shared" si="20"/>
        <v>0</v>
      </c>
      <c r="E210" t="str">
        <f t="shared" ca="1" si="21"/>
        <v/>
      </c>
      <c r="F210" t="str">
        <f t="shared" si="23"/>
        <v/>
      </c>
      <c r="H210" t="str">
        <f>IF(OR(
  AND(NOT(ISERROR(FIND("상자",D210))),ISBLANK(G210)),
  AND(ISBLANK(D210),ISBLANK(G210)),
  AND(NOT(ISERROR(FIND("안 지정",D210))),ISNUMBER(G210))),"",
IF(AND(NOT(ISERROR(FIND("상자",D210))),NOT(ISBLANK(G210))),"밸류불필요",
IF(AND(NOT(ISERROR(FIND("안 지정",D210))),NOT(ISNUMBER(G210))),"숫자필요",
IF(NOT(ISERROR(FIND("장비",D210))),
  IFERROR(VLOOKUP(G210,[1]EquipTable!$A:$T,MATCH("이름참고",[1]EquipTable!$1:$1,0),0),"장비없음"),
IF(NOT(ISERROR(FIND("캐릭터",D210))),
  IFERROR(VLOOKUP(G210,[2]ActorTable!$A:$G,MATCH("이름참고",[2]ActorTable!$1:$1,0),0),"캐릭터없음"),
"")))))</f>
        <v/>
      </c>
      <c r="P21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0" t="str">
        <f t="shared" si="22"/>
        <v/>
      </c>
    </row>
    <row r="211" spans="1:17">
      <c r="A211">
        <v>30</v>
      </c>
      <c r="B211">
        <v>6</v>
      </c>
      <c r="C211">
        <f t="shared" si="20"/>
        <v>0</v>
      </c>
      <c r="E211" t="str">
        <f t="shared" ca="1" si="21"/>
        <v/>
      </c>
      <c r="F211" t="str">
        <f t="shared" si="23"/>
        <v/>
      </c>
      <c r="H211" t="str">
        <f>IF(OR(
  AND(NOT(ISERROR(FIND("상자",D211))),ISBLANK(G211)),
  AND(ISBLANK(D211),ISBLANK(G211)),
  AND(NOT(ISERROR(FIND("안 지정",D211))),ISNUMBER(G211))),"",
IF(AND(NOT(ISERROR(FIND("상자",D211))),NOT(ISBLANK(G211))),"밸류불필요",
IF(AND(NOT(ISERROR(FIND("안 지정",D211))),NOT(ISNUMBER(G211))),"숫자필요",
IF(NOT(ISERROR(FIND("장비",D211))),
  IFERROR(VLOOKUP(G211,[1]EquipTable!$A:$T,MATCH("이름참고",[1]EquipTable!$1:$1,0),0),"장비없음"),
IF(NOT(ISERROR(FIND("캐릭터",D211))),
  IFERROR(VLOOKUP(G211,[2]ActorTable!$A:$G,MATCH("이름참고",[2]ActorTable!$1:$1,0),0),"캐릭터없음"),
"")))))</f>
        <v/>
      </c>
      <c r="P21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1" t="str">
        <f t="shared" si="22"/>
        <v/>
      </c>
    </row>
    <row r="212" spans="1:17">
      <c r="A212">
        <v>31</v>
      </c>
      <c r="B212">
        <v>0</v>
      </c>
      <c r="C212">
        <f t="shared" si="20"/>
        <v>0</v>
      </c>
      <c r="E212" t="str">
        <f t="shared" ca="1" si="21"/>
        <v/>
      </c>
      <c r="F212" t="str">
        <f t="shared" si="23"/>
        <v/>
      </c>
      <c r="H212" t="str">
        <f>IF(OR(
  AND(NOT(ISERROR(FIND("상자",D212))),ISBLANK(G212)),
  AND(ISBLANK(D212),ISBLANK(G212)),
  AND(NOT(ISERROR(FIND("안 지정",D212))),ISNUMBER(G212))),"",
IF(AND(NOT(ISERROR(FIND("상자",D212))),NOT(ISBLANK(G212))),"밸류불필요",
IF(AND(NOT(ISERROR(FIND("안 지정",D212))),NOT(ISNUMBER(G212))),"숫자필요",
IF(NOT(ISERROR(FIND("장비",D212))),
  IFERROR(VLOOKUP(G212,[1]EquipTable!$A:$T,MATCH("이름참고",[1]EquipTable!$1:$1,0),0),"장비없음"),
IF(NOT(ISERROR(FIND("캐릭터",D212))),
  IFERROR(VLOOKUP(G212,[2]ActorTable!$A:$G,MATCH("이름참고",[2]ActorTable!$1:$1,0),0),"캐릭터없음"),
"")))))</f>
        <v/>
      </c>
      <c r="P21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2" t="str">
        <f t="shared" si="22"/>
        <v/>
      </c>
    </row>
    <row r="213" spans="1:17">
      <c r="A213">
        <v>31</v>
      </c>
      <c r="B213">
        <v>1</v>
      </c>
      <c r="C213">
        <f t="shared" si="20"/>
        <v>0</v>
      </c>
      <c r="E213" t="str">
        <f t="shared" ca="1" si="21"/>
        <v/>
      </c>
      <c r="F213" t="str">
        <f t="shared" si="23"/>
        <v/>
      </c>
      <c r="H213" t="str">
        <f>IF(OR(
  AND(NOT(ISERROR(FIND("상자",D213))),ISBLANK(G213)),
  AND(ISBLANK(D213),ISBLANK(G213)),
  AND(NOT(ISERROR(FIND("안 지정",D213))),ISNUMBER(G213))),"",
IF(AND(NOT(ISERROR(FIND("상자",D213))),NOT(ISBLANK(G213))),"밸류불필요",
IF(AND(NOT(ISERROR(FIND("안 지정",D213))),NOT(ISNUMBER(G213))),"숫자필요",
IF(NOT(ISERROR(FIND("장비",D213))),
  IFERROR(VLOOKUP(G213,[1]EquipTable!$A:$T,MATCH("이름참고",[1]EquipTable!$1:$1,0),0),"장비없음"),
IF(NOT(ISERROR(FIND("캐릭터",D213))),
  IFERROR(VLOOKUP(G213,[2]ActorTable!$A:$G,MATCH("이름참고",[2]ActorTable!$1:$1,0),0),"캐릭터없음"),
"")))))</f>
        <v/>
      </c>
      <c r="P21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3" t="str">
        <f t="shared" si="22"/>
        <v/>
      </c>
    </row>
    <row r="214" spans="1:17">
      <c r="A214">
        <v>31</v>
      </c>
      <c r="B214">
        <v>2</v>
      </c>
      <c r="C214">
        <f t="shared" si="20"/>
        <v>0</v>
      </c>
      <c r="E214" t="str">
        <f t="shared" ca="1" si="21"/>
        <v/>
      </c>
      <c r="F214" t="str">
        <f t="shared" si="23"/>
        <v/>
      </c>
      <c r="H214" t="str">
        <f>IF(OR(
  AND(NOT(ISERROR(FIND("상자",D214))),ISBLANK(G214)),
  AND(ISBLANK(D214),ISBLANK(G214)),
  AND(NOT(ISERROR(FIND("안 지정",D214))),ISNUMBER(G214))),"",
IF(AND(NOT(ISERROR(FIND("상자",D214))),NOT(ISBLANK(G214))),"밸류불필요",
IF(AND(NOT(ISERROR(FIND("안 지정",D214))),NOT(ISNUMBER(G214))),"숫자필요",
IF(NOT(ISERROR(FIND("장비",D214))),
  IFERROR(VLOOKUP(G214,[1]EquipTable!$A:$T,MATCH("이름참고",[1]EquipTable!$1:$1,0),0),"장비없음"),
IF(NOT(ISERROR(FIND("캐릭터",D214))),
  IFERROR(VLOOKUP(G214,[2]ActorTable!$A:$G,MATCH("이름참고",[2]ActorTable!$1:$1,0),0),"캐릭터없음"),
"")))))</f>
        <v/>
      </c>
      <c r="P21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4" t="str">
        <f t="shared" si="22"/>
        <v/>
      </c>
    </row>
    <row r="215" spans="1:17">
      <c r="A215">
        <v>31</v>
      </c>
      <c r="B215">
        <v>3</v>
      </c>
      <c r="C215">
        <f t="shared" si="20"/>
        <v>0</v>
      </c>
      <c r="E215" t="str">
        <f t="shared" ca="1" si="21"/>
        <v/>
      </c>
      <c r="F215" t="str">
        <f t="shared" si="23"/>
        <v/>
      </c>
      <c r="H215" t="str">
        <f>IF(OR(
  AND(NOT(ISERROR(FIND("상자",D215))),ISBLANK(G215)),
  AND(ISBLANK(D215),ISBLANK(G215)),
  AND(NOT(ISERROR(FIND("안 지정",D215))),ISNUMBER(G215))),"",
IF(AND(NOT(ISERROR(FIND("상자",D215))),NOT(ISBLANK(G215))),"밸류불필요",
IF(AND(NOT(ISERROR(FIND("안 지정",D215))),NOT(ISNUMBER(G215))),"숫자필요",
IF(NOT(ISERROR(FIND("장비",D215))),
  IFERROR(VLOOKUP(G215,[1]EquipTable!$A:$T,MATCH("이름참고",[1]EquipTable!$1:$1,0),0),"장비없음"),
IF(NOT(ISERROR(FIND("캐릭터",D215))),
  IFERROR(VLOOKUP(G215,[2]ActorTable!$A:$G,MATCH("이름참고",[2]ActorTable!$1:$1,0),0),"캐릭터없음"),
"")))))</f>
        <v/>
      </c>
      <c r="P21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5" t="str">
        <f t="shared" si="22"/>
        <v/>
      </c>
    </row>
    <row r="216" spans="1:17">
      <c r="A216">
        <v>31</v>
      </c>
      <c r="B216">
        <v>4</v>
      </c>
      <c r="C216">
        <f t="shared" si="20"/>
        <v>0</v>
      </c>
      <c r="E216" t="str">
        <f t="shared" ca="1" si="21"/>
        <v/>
      </c>
      <c r="F216" t="str">
        <f t="shared" si="23"/>
        <v/>
      </c>
      <c r="H216" t="str">
        <f>IF(OR(
  AND(NOT(ISERROR(FIND("상자",D216))),ISBLANK(G216)),
  AND(ISBLANK(D216),ISBLANK(G216)),
  AND(NOT(ISERROR(FIND("안 지정",D216))),ISNUMBER(G216))),"",
IF(AND(NOT(ISERROR(FIND("상자",D216))),NOT(ISBLANK(G216))),"밸류불필요",
IF(AND(NOT(ISERROR(FIND("안 지정",D216))),NOT(ISNUMBER(G216))),"숫자필요",
IF(NOT(ISERROR(FIND("장비",D216))),
  IFERROR(VLOOKUP(G216,[1]EquipTable!$A:$T,MATCH("이름참고",[1]EquipTable!$1:$1,0),0),"장비없음"),
IF(NOT(ISERROR(FIND("캐릭터",D216))),
  IFERROR(VLOOKUP(G216,[2]ActorTable!$A:$G,MATCH("이름참고",[2]ActorTable!$1:$1,0),0),"캐릭터없음"),
"")))))</f>
        <v/>
      </c>
      <c r="P21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6" t="str">
        <f t="shared" si="22"/>
        <v/>
      </c>
    </row>
    <row r="217" spans="1:17">
      <c r="A217">
        <v>31</v>
      </c>
      <c r="B217">
        <v>5</v>
      </c>
      <c r="C217">
        <f t="shared" si="20"/>
        <v>0</v>
      </c>
      <c r="E217" t="str">
        <f t="shared" ca="1" si="21"/>
        <v/>
      </c>
      <c r="F217" t="str">
        <f t="shared" si="23"/>
        <v/>
      </c>
      <c r="H217" t="str">
        <f>IF(OR(
  AND(NOT(ISERROR(FIND("상자",D217))),ISBLANK(G217)),
  AND(ISBLANK(D217),ISBLANK(G217)),
  AND(NOT(ISERROR(FIND("안 지정",D217))),ISNUMBER(G217))),"",
IF(AND(NOT(ISERROR(FIND("상자",D217))),NOT(ISBLANK(G217))),"밸류불필요",
IF(AND(NOT(ISERROR(FIND("안 지정",D217))),NOT(ISNUMBER(G217))),"숫자필요",
IF(NOT(ISERROR(FIND("장비",D217))),
  IFERROR(VLOOKUP(G217,[1]EquipTable!$A:$T,MATCH("이름참고",[1]EquipTable!$1:$1,0),0),"장비없음"),
IF(NOT(ISERROR(FIND("캐릭터",D217))),
  IFERROR(VLOOKUP(G217,[2]ActorTable!$A:$G,MATCH("이름참고",[2]ActorTable!$1:$1,0),0),"캐릭터없음"),
"")))))</f>
        <v/>
      </c>
      <c r="P21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7" t="str">
        <f t="shared" si="22"/>
        <v/>
      </c>
    </row>
    <row r="218" spans="1:17">
      <c r="A218">
        <v>31</v>
      </c>
      <c r="B218">
        <v>6</v>
      </c>
      <c r="C218">
        <f t="shared" si="20"/>
        <v>0</v>
      </c>
      <c r="E218" t="str">
        <f t="shared" ca="1" si="21"/>
        <v/>
      </c>
      <c r="F218" t="str">
        <f t="shared" si="23"/>
        <v/>
      </c>
      <c r="H218" t="str">
        <f>IF(OR(
  AND(NOT(ISERROR(FIND("상자",D218))),ISBLANK(G218)),
  AND(ISBLANK(D218),ISBLANK(G218)),
  AND(NOT(ISERROR(FIND("안 지정",D218))),ISNUMBER(G218))),"",
IF(AND(NOT(ISERROR(FIND("상자",D218))),NOT(ISBLANK(G218))),"밸류불필요",
IF(AND(NOT(ISERROR(FIND("안 지정",D218))),NOT(ISNUMBER(G218))),"숫자필요",
IF(NOT(ISERROR(FIND("장비",D218))),
  IFERROR(VLOOKUP(G218,[1]EquipTable!$A:$T,MATCH("이름참고",[1]EquipTable!$1:$1,0),0),"장비없음"),
IF(NOT(ISERROR(FIND("캐릭터",D218))),
  IFERROR(VLOOKUP(G218,[2]ActorTable!$A:$G,MATCH("이름참고",[2]ActorTable!$1:$1,0),0),"캐릭터없음"),
"")))))</f>
        <v/>
      </c>
      <c r="P21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8" t="str">
        <f t="shared" si="22"/>
        <v/>
      </c>
    </row>
    <row r="219" spans="1:17">
      <c r="A219">
        <v>1</v>
      </c>
      <c r="B219">
        <v>7</v>
      </c>
      <c r="C219">
        <f t="shared" si="20"/>
        <v>1</v>
      </c>
      <c r="E219" t="str">
        <f t="shared" ca="1" si="21"/>
        <v/>
      </c>
      <c r="F219" t="str">
        <f t="shared" si="23"/>
        <v/>
      </c>
      <c r="H219" t="str">
        <f>IF(OR(
  AND(NOT(ISERROR(FIND("상자",D219))),ISBLANK(G219)),
  AND(ISBLANK(D219),ISBLANK(G219)),
  AND(NOT(ISERROR(FIND("안 지정",D219))),ISNUMBER(G219))),"",
IF(AND(NOT(ISERROR(FIND("상자",D219))),NOT(ISBLANK(G219))),"밸류불필요",
IF(AND(NOT(ISERROR(FIND("안 지정",D219))),NOT(ISNUMBER(G219))),"숫자필요",
IF(NOT(ISERROR(FIND("장비",D219))),
  IFERROR(VLOOKUP(G219,[1]EquipTable!$A:$T,MATCH("이름참고",[1]EquipTable!$1:$1,0),0),"장비없음"),
IF(NOT(ISERROR(FIND("캐릭터",D219))),
  IFERROR(VLOOKUP(G219,[2]ActorTable!$A:$G,MATCH("이름참고",[2]ActorTable!$1:$1,0),0),"캐릭터없음"),
"")))))</f>
        <v/>
      </c>
      <c r="P21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9" t="str">
        <f t="shared" si="22"/>
        <v/>
      </c>
    </row>
    <row r="220" spans="1:17">
      <c r="A220">
        <v>2</v>
      </c>
      <c r="B220">
        <v>7</v>
      </c>
      <c r="C220">
        <f t="shared" si="20"/>
        <v>1</v>
      </c>
      <c r="E220" t="str">
        <f t="shared" ca="1" si="21"/>
        <v/>
      </c>
      <c r="F220" t="str">
        <f t="shared" si="23"/>
        <v/>
      </c>
      <c r="H220" t="str">
        <f>IF(OR(
  AND(NOT(ISERROR(FIND("상자",D220))),ISBLANK(G220)),
  AND(ISBLANK(D220),ISBLANK(G220)),
  AND(NOT(ISERROR(FIND("안 지정",D220))),ISNUMBER(G220))),"",
IF(AND(NOT(ISERROR(FIND("상자",D220))),NOT(ISBLANK(G220))),"밸류불필요",
IF(AND(NOT(ISERROR(FIND("안 지정",D220))),NOT(ISNUMBER(G220))),"숫자필요",
IF(NOT(ISERROR(FIND("장비",D220))),
  IFERROR(VLOOKUP(G220,[1]EquipTable!$A:$T,MATCH("이름참고",[1]EquipTable!$1:$1,0),0),"장비없음"),
IF(NOT(ISERROR(FIND("캐릭터",D220))),
  IFERROR(VLOOKUP(G220,[2]ActorTable!$A:$G,MATCH("이름참고",[2]ActorTable!$1:$1,0),0),"캐릭터없음"),
"")))))</f>
        <v/>
      </c>
      <c r="P22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0" t="str">
        <f t="shared" si="22"/>
        <v/>
      </c>
    </row>
    <row r="221" spans="1:17">
      <c r="A221">
        <v>3</v>
      </c>
      <c r="B221">
        <v>7</v>
      </c>
      <c r="C221">
        <f t="shared" si="20"/>
        <v>1</v>
      </c>
      <c r="E221" t="str">
        <f t="shared" ca="1" si="21"/>
        <v/>
      </c>
      <c r="F221" t="str">
        <f t="shared" si="23"/>
        <v/>
      </c>
      <c r="H221" t="str">
        <f>IF(OR(
  AND(NOT(ISERROR(FIND("상자",D221))),ISBLANK(G221)),
  AND(ISBLANK(D221),ISBLANK(G221)),
  AND(NOT(ISERROR(FIND("안 지정",D221))),ISNUMBER(G221))),"",
IF(AND(NOT(ISERROR(FIND("상자",D221))),NOT(ISBLANK(G221))),"밸류불필요",
IF(AND(NOT(ISERROR(FIND("안 지정",D221))),NOT(ISNUMBER(G221))),"숫자필요",
IF(NOT(ISERROR(FIND("장비",D221))),
  IFERROR(VLOOKUP(G221,[1]EquipTable!$A:$T,MATCH("이름참고",[1]EquipTable!$1:$1,0),0),"장비없음"),
IF(NOT(ISERROR(FIND("캐릭터",D221))),
  IFERROR(VLOOKUP(G221,[2]ActorTable!$A:$G,MATCH("이름참고",[2]ActorTable!$1:$1,0),0),"캐릭터없음"),
"")))))</f>
        <v/>
      </c>
      <c r="P22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1" t="str">
        <f t="shared" si="22"/>
        <v/>
      </c>
    </row>
    <row r="222" spans="1:17">
      <c r="A222">
        <v>4</v>
      </c>
      <c r="B222">
        <v>7</v>
      </c>
      <c r="C222">
        <f t="shared" si="20"/>
        <v>1</v>
      </c>
      <c r="E222" t="str">
        <f t="shared" ca="1" si="21"/>
        <v/>
      </c>
      <c r="F222" t="str">
        <f t="shared" si="23"/>
        <v/>
      </c>
      <c r="H222" t="str">
        <f>IF(OR(
  AND(NOT(ISERROR(FIND("상자",D222))),ISBLANK(G222)),
  AND(ISBLANK(D222),ISBLANK(G222)),
  AND(NOT(ISERROR(FIND("안 지정",D222))),ISNUMBER(G222))),"",
IF(AND(NOT(ISERROR(FIND("상자",D222))),NOT(ISBLANK(G222))),"밸류불필요",
IF(AND(NOT(ISERROR(FIND("안 지정",D222))),NOT(ISNUMBER(G222))),"숫자필요",
IF(NOT(ISERROR(FIND("장비",D222))),
  IFERROR(VLOOKUP(G222,[1]EquipTable!$A:$T,MATCH("이름참고",[1]EquipTable!$1:$1,0),0),"장비없음"),
IF(NOT(ISERROR(FIND("캐릭터",D222))),
  IFERROR(VLOOKUP(G222,[2]ActorTable!$A:$G,MATCH("이름참고",[2]ActorTable!$1:$1,0),0),"캐릭터없음"),
"")))))</f>
        <v/>
      </c>
      <c r="P22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2" t="str">
        <f t="shared" si="22"/>
        <v/>
      </c>
    </row>
    <row r="223" spans="1:17">
      <c r="A223">
        <v>5</v>
      </c>
      <c r="B223">
        <v>7</v>
      </c>
      <c r="C223">
        <f t="shared" si="20"/>
        <v>1</v>
      </c>
      <c r="E223" t="str">
        <f t="shared" ca="1" si="21"/>
        <v/>
      </c>
      <c r="F223" t="str">
        <f t="shared" si="23"/>
        <v/>
      </c>
      <c r="H223" t="str">
        <f>IF(OR(
  AND(NOT(ISERROR(FIND("상자",D223))),ISBLANK(G223)),
  AND(ISBLANK(D223),ISBLANK(G223)),
  AND(NOT(ISERROR(FIND("안 지정",D223))),ISNUMBER(G223))),"",
IF(AND(NOT(ISERROR(FIND("상자",D223))),NOT(ISBLANK(G223))),"밸류불필요",
IF(AND(NOT(ISERROR(FIND("안 지정",D223))),NOT(ISNUMBER(G223))),"숫자필요",
IF(NOT(ISERROR(FIND("장비",D223))),
  IFERROR(VLOOKUP(G223,[1]EquipTable!$A:$T,MATCH("이름참고",[1]EquipTable!$1:$1,0),0),"장비없음"),
IF(NOT(ISERROR(FIND("캐릭터",D223))),
  IFERROR(VLOOKUP(G223,[2]ActorTable!$A:$G,MATCH("이름참고",[2]ActorTable!$1:$1,0),0),"캐릭터없음"),
"")))))</f>
        <v/>
      </c>
      <c r="P22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3" t="str">
        <f t="shared" si="22"/>
        <v/>
      </c>
    </row>
    <row r="224" spans="1:17">
      <c r="A224">
        <v>6</v>
      </c>
      <c r="B224">
        <v>7</v>
      </c>
      <c r="C224">
        <f t="shared" si="20"/>
        <v>1</v>
      </c>
      <c r="E224" t="str">
        <f t="shared" ca="1" si="21"/>
        <v/>
      </c>
      <c r="F224" t="str">
        <f t="shared" si="23"/>
        <v/>
      </c>
      <c r="H224" t="str">
        <f>IF(OR(
  AND(NOT(ISERROR(FIND("상자",D224))),ISBLANK(G224)),
  AND(ISBLANK(D224),ISBLANK(G224)),
  AND(NOT(ISERROR(FIND("안 지정",D224))),ISNUMBER(G224))),"",
IF(AND(NOT(ISERROR(FIND("상자",D224))),NOT(ISBLANK(G224))),"밸류불필요",
IF(AND(NOT(ISERROR(FIND("안 지정",D224))),NOT(ISNUMBER(G224))),"숫자필요",
IF(NOT(ISERROR(FIND("장비",D224))),
  IFERROR(VLOOKUP(G224,[1]EquipTable!$A:$T,MATCH("이름참고",[1]EquipTable!$1:$1,0),0),"장비없음"),
IF(NOT(ISERROR(FIND("캐릭터",D224))),
  IFERROR(VLOOKUP(G224,[2]ActorTable!$A:$G,MATCH("이름참고",[2]ActorTable!$1:$1,0),0),"캐릭터없음"),
"")))))</f>
        <v/>
      </c>
      <c r="P22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4" t="str">
        <f t="shared" si="22"/>
        <v/>
      </c>
    </row>
    <row r="225" spans="1:17">
      <c r="A225">
        <v>7</v>
      </c>
      <c r="B225">
        <v>7</v>
      </c>
      <c r="C225">
        <f t="shared" si="20"/>
        <v>1</v>
      </c>
      <c r="E225" t="str">
        <f t="shared" ca="1" si="21"/>
        <v/>
      </c>
      <c r="F225" t="str">
        <f t="shared" si="23"/>
        <v/>
      </c>
      <c r="H225" t="str">
        <f>IF(OR(
  AND(NOT(ISERROR(FIND("상자",D225))),ISBLANK(G225)),
  AND(ISBLANK(D225),ISBLANK(G225)),
  AND(NOT(ISERROR(FIND("안 지정",D225))),ISNUMBER(G225))),"",
IF(AND(NOT(ISERROR(FIND("상자",D225))),NOT(ISBLANK(G225))),"밸류불필요",
IF(AND(NOT(ISERROR(FIND("안 지정",D225))),NOT(ISNUMBER(G225))),"숫자필요",
IF(NOT(ISERROR(FIND("장비",D225))),
  IFERROR(VLOOKUP(G225,[1]EquipTable!$A:$T,MATCH("이름참고",[1]EquipTable!$1:$1,0),0),"장비없음"),
IF(NOT(ISERROR(FIND("캐릭터",D225))),
  IFERROR(VLOOKUP(G225,[2]ActorTable!$A:$G,MATCH("이름참고",[2]ActorTable!$1:$1,0),0),"캐릭터없음"),
"")))))</f>
        <v/>
      </c>
      <c r="P22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5" t="str">
        <f t="shared" si="22"/>
        <v/>
      </c>
    </row>
    <row r="226" spans="1:17">
      <c r="A226">
        <v>8</v>
      </c>
      <c r="B226">
        <v>7</v>
      </c>
      <c r="C226">
        <f t="shared" si="20"/>
        <v>1</v>
      </c>
      <c r="E226" t="str">
        <f t="shared" ca="1" si="21"/>
        <v/>
      </c>
      <c r="F226" t="str">
        <f t="shared" si="23"/>
        <v/>
      </c>
      <c r="H226" t="str">
        <f>IF(OR(
  AND(NOT(ISERROR(FIND("상자",D226))),ISBLANK(G226)),
  AND(ISBLANK(D226),ISBLANK(G226)),
  AND(NOT(ISERROR(FIND("안 지정",D226))),ISNUMBER(G226))),"",
IF(AND(NOT(ISERROR(FIND("상자",D226))),NOT(ISBLANK(G226))),"밸류불필요",
IF(AND(NOT(ISERROR(FIND("안 지정",D226))),NOT(ISNUMBER(G226))),"숫자필요",
IF(NOT(ISERROR(FIND("장비",D226))),
  IFERROR(VLOOKUP(G226,[1]EquipTable!$A:$T,MATCH("이름참고",[1]EquipTable!$1:$1,0),0),"장비없음"),
IF(NOT(ISERROR(FIND("캐릭터",D226))),
  IFERROR(VLOOKUP(G226,[2]ActorTable!$A:$G,MATCH("이름참고",[2]ActorTable!$1:$1,0),0),"캐릭터없음"),
"")))))</f>
        <v/>
      </c>
      <c r="P22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6" t="str">
        <f t="shared" si="22"/>
        <v/>
      </c>
    </row>
    <row r="227" spans="1:17">
      <c r="A227">
        <v>9</v>
      </c>
      <c r="B227">
        <v>7</v>
      </c>
      <c r="C227">
        <f t="shared" si="20"/>
        <v>1</v>
      </c>
      <c r="E227" t="str">
        <f t="shared" ca="1" si="21"/>
        <v/>
      </c>
      <c r="F227" t="str">
        <f t="shared" si="23"/>
        <v/>
      </c>
      <c r="H227" t="str">
        <f>IF(OR(
  AND(NOT(ISERROR(FIND("상자",D227))),ISBLANK(G227)),
  AND(ISBLANK(D227),ISBLANK(G227)),
  AND(NOT(ISERROR(FIND("안 지정",D227))),ISNUMBER(G227))),"",
IF(AND(NOT(ISERROR(FIND("상자",D227))),NOT(ISBLANK(G227))),"밸류불필요",
IF(AND(NOT(ISERROR(FIND("안 지정",D227))),NOT(ISNUMBER(G227))),"숫자필요",
IF(NOT(ISERROR(FIND("장비",D227))),
  IFERROR(VLOOKUP(G227,[1]EquipTable!$A:$T,MATCH("이름참고",[1]EquipTable!$1:$1,0),0),"장비없음"),
IF(NOT(ISERROR(FIND("캐릭터",D227))),
  IFERROR(VLOOKUP(G227,[2]ActorTable!$A:$G,MATCH("이름참고",[2]ActorTable!$1:$1,0),0),"캐릭터없음"),
"")))))</f>
        <v/>
      </c>
      <c r="P22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7" t="str">
        <f t="shared" si="22"/>
        <v/>
      </c>
    </row>
    <row r="228" spans="1:17">
      <c r="A228">
        <v>10</v>
      </c>
      <c r="B228">
        <v>7</v>
      </c>
      <c r="C228">
        <f t="shared" si="20"/>
        <v>1</v>
      </c>
      <c r="D228" t="s">
        <v>99</v>
      </c>
      <c r="E228" t="str">
        <f t="shared" ca="1" si="21"/>
        <v>fc</v>
      </c>
      <c r="F228" t="str">
        <f t="shared" si="23"/>
        <v/>
      </c>
      <c r="G228" t="s">
        <v>122</v>
      </c>
      <c r="H228" t="str">
        <f>IF(OR(
  AND(NOT(ISERROR(FIND("상자",D228))),ISBLANK(G228)),
  AND(ISBLANK(D228),ISBLANK(G228)),
  AND(NOT(ISERROR(FIND("안 지정",D228))),ISNUMBER(G228))),"",
IF(AND(NOT(ISERROR(FIND("상자",D228))),NOT(ISBLANK(G228))),"밸류불필요",
IF(AND(NOT(ISERROR(FIND("안 지정",D228))),NOT(ISNUMBER(G228))),"숫자필요",
IF(NOT(ISERROR(FIND("장비",D228))),
  IFERROR(VLOOKUP(G228,[1]EquipTable!$A:$T,MATCH("이름참고",[1]EquipTable!$1:$1,0),0),"장비없음"),
IF(NOT(ISERROR(FIND("캐릭터",D228))),
  IFERROR(VLOOKUP(G228,[2]ActorTable!$A:$G,MATCH("이름참고",[2]ActorTable!$1:$1,0),0),"캐릭터없음"),
"")))))</f>
        <v>메릴</v>
      </c>
      <c r="I228">
        <v>1</v>
      </c>
      <c r="K228" t="s">
        <v>112</v>
      </c>
      <c r="M228">
        <v>1340</v>
      </c>
      <c r="N228">
        <v>720</v>
      </c>
      <c r="P22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8" t="str">
        <f t="shared" si="22"/>
        <v/>
      </c>
    </row>
    <row r="229" spans="1:17">
      <c r="A229">
        <v>11</v>
      </c>
      <c r="B229">
        <v>7</v>
      </c>
      <c r="C229">
        <f t="shared" si="20"/>
        <v>1</v>
      </c>
      <c r="D229" t="s">
        <v>99</v>
      </c>
      <c r="E229" t="str">
        <f t="shared" ca="1" si="21"/>
        <v>fc</v>
      </c>
      <c r="F229" t="str">
        <f t="shared" si="23"/>
        <v/>
      </c>
      <c r="G229" t="s">
        <v>122</v>
      </c>
      <c r="H229" t="str">
        <f>IF(OR(
  AND(NOT(ISERROR(FIND("상자",D229))),ISBLANK(G229)),
  AND(ISBLANK(D229),ISBLANK(G229)),
  AND(NOT(ISERROR(FIND("안 지정",D229))),ISNUMBER(G229))),"",
IF(AND(NOT(ISERROR(FIND("상자",D229))),NOT(ISBLANK(G229))),"밸류불필요",
IF(AND(NOT(ISERROR(FIND("안 지정",D229))),NOT(ISNUMBER(G229))),"숫자필요",
IF(NOT(ISERROR(FIND("장비",D229))),
  IFERROR(VLOOKUP(G229,[1]EquipTable!$A:$T,MATCH("이름참고",[1]EquipTable!$1:$1,0),0),"장비없음"),
IF(NOT(ISERROR(FIND("캐릭터",D229))),
  IFERROR(VLOOKUP(G229,[2]ActorTable!$A:$G,MATCH("이름참고",[2]ActorTable!$1:$1,0),0),"캐릭터없음"),
"")))))</f>
        <v>메릴</v>
      </c>
      <c r="I229">
        <v>1</v>
      </c>
      <c r="K229" t="s">
        <v>112</v>
      </c>
      <c r="M229">
        <v>1340</v>
      </c>
      <c r="N229">
        <v>720</v>
      </c>
      <c r="P22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9" t="str">
        <f t="shared" si="22"/>
        <v/>
      </c>
    </row>
    <row r="230" spans="1:17">
      <c r="A230">
        <v>12</v>
      </c>
      <c r="B230">
        <v>7</v>
      </c>
      <c r="C230">
        <f t="shared" si="20"/>
        <v>1</v>
      </c>
      <c r="D230" t="s">
        <v>99</v>
      </c>
      <c r="E230" t="str">
        <f t="shared" ca="1" si="21"/>
        <v>fc</v>
      </c>
      <c r="F230" t="str">
        <f t="shared" si="23"/>
        <v/>
      </c>
      <c r="G230" t="s">
        <v>122</v>
      </c>
      <c r="H230" t="str">
        <f>IF(OR(
  AND(NOT(ISERROR(FIND("상자",D230))),ISBLANK(G230)),
  AND(ISBLANK(D230),ISBLANK(G230)),
  AND(NOT(ISERROR(FIND("안 지정",D230))),ISNUMBER(G230))),"",
IF(AND(NOT(ISERROR(FIND("상자",D230))),NOT(ISBLANK(G230))),"밸류불필요",
IF(AND(NOT(ISERROR(FIND("안 지정",D230))),NOT(ISNUMBER(G230))),"숫자필요",
IF(NOT(ISERROR(FIND("장비",D230))),
  IFERROR(VLOOKUP(G230,[1]EquipTable!$A:$T,MATCH("이름참고",[1]EquipTable!$1:$1,0),0),"장비없음"),
IF(NOT(ISERROR(FIND("캐릭터",D230))),
  IFERROR(VLOOKUP(G230,[2]ActorTable!$A:$G,MATCH("이름참고",[2]ActorTable!$1:$1,0),0),"캐릭터없음"),
"")))))</f>
        <v>메릴</v>
      </c>
      <c r="I230">
        <v>1</v>
      </c>
      <c r="K230" t="s">
        <v>112</v>
      </c>
      <c r="M230">
        <v>1340</v>
      </c>
      <c r="N230">
        <v>720</v>
      </c>
      <c r="P23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0" t="str">
        <f t="shared" si="22"/>
        <v/>
      </c>
    </row>
    <row r="231" spans="1:17">
      <c r="A231">
        <v>13</v>
      </c>
      <c r="B231">
        <v>7</v>
      </c>
      <c r="C231">
        <f t="shared" si="20"/>
        <v>1</v>
      </c>
      <c r="E231" t="str">
        <f t="shared" ca="1" si="21"/>
        <v/>
      </c>
      <c r="F231" t="str">
        <f t="shared" si="23"/>
        <v/>
      </c>
      <c r="H231" t="str">
        <f>IF(OR(
  AND(NOT(ISERROR(FIND("상자",D231))),ISBLANK(G231)),
  AND(ISBLANK(D231),ISBLANK(G231)),
  AND(NOT(ISERROR(FIND("안 지정",D231))),ISNUMBER(G231))),"",
IF(AND(NOT(ISERROR(FIND("상자",D231))),NOT(ISBLANK(G231))),"밸류불필요",
IF(AND(NOT(ISERROR(FIND("안 지정",D231))),NOT(ISNUMBER(G231))),"숫자필요",
IF(NOT(ISERROR(FIND("장비",D231))),
  IFERROR(VLOOKUP(G231,[1]EquipTable!$A:$T,MATCH("이름참고",[1]EquipTable!$1:$1,0),0),"장비없음"),
IF(NOT(ISERROR(FIND("캐릭터",D231))),
  IFERROR(VLOOKUP(G231,[2]ActorTable!$A:$G,MATCH("이름참고",[2]ActorTable!$1:$1,0),0),"캐릭터없음"),
"")))))</f>
        <v/>
      </c>
      <c r="P23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1" t="str">
        <f t="shared" si="22"/>
        <v/>
      </c>
    </row>
    <row r="232" spans="1:17">
      <c r="A232">
        <v>14</v>
      </c>
      <c r="B232">
        <v>7</v>
      </c>
      <c r="C232">
        <f t="shared" si="20"/>
        <v>1</v>
      </c>
      <c r="D232" t="s">
        <v>99</v>
      </c>
      <c r="E232" t="str">
        <f t="shared" ref="E232:E234" ca="1" si="25">IF(ISBLANK(D232),"",
VLOOKUP(D232,OFFSET(INDIRECT("$A:$B"),0,MATCH(D$1&amp;"_Verify",INDIRECT("$1:$1"),0)-1),2,0)
)</f>
        <v>fc</v>
      </c>
      <c r="F232" t="str">
        <f t="shared" si="23"/>
        <v/>
      </c>
      <c r="G232" t="s">
        <v>135</v>
      </c>
      <c r="H232" t="str">
        <f>IF(OR(
  AND(NOT(ISERROR(FIND("상자",D232))),ISBLANK(G232)),
  AND(ISBLANK(D232),ISBLANK(G232)),
  AND(NOT(ISERROR(FIND("안 지정",D232))),ISNUMBER(G232))),"",
IF(AND(NOT(ISERROR(FIND("상자",D232))),NOT(ISBLANK(G232))),"밸류불필요",
IF(AND(NOT(ISERROR(FIND("안 지정",D232))),NOT(ISNUMBER(G232))),"숫자필요",
IF(NOT(ISERROR(FIND("장비",D232))),
  IFERROR(VLOOKUP(G232,[1]EquipTable!$A:$T,MATCH("이름참고",[1]EquipTable!$1:$1,0),0),"장비없음"),
IF(NOT(ISERROR(FIND("캐릭터",D232))),
  IFERROR(VLOOKUP(G232,[2]ActorTable!$A:$G,MATCH("이름참고",[2]ActorTable!$1:$1,0),0),"캐릭터없음"),
"")))))</f>
        <v>시리아</v>
      </c>
      <c r="I232">
        <v>1</v>
      </c>
      <c r="K232" t="s">
        <v>76</v>
      </c>
      <c r="M232">
        <v>1340</v>
      </c>
      <c r="N232">
        <v>720</v>
      </c>
      <c r="P23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2" t="str">
        <f t="shared" si="22"/>
        <v/>
      </c>
    </row>
    <row r="233" spans="1:17">
      <c r="A233">
        <v>15</v>
      </c>
      <c r="B233">
        <v>7</v>
      </c>
      <c r="C233">
        <f t="shared" si="20"/>
        <v>1</v>
      </c>
      <c r="D233" t="s">
        <v>99</v>
      </c>
      <c r="E233" t="str">
        <f t="shared" ca="1" si="25"/>
        <v>fc</v>
      </c>
      <c r="F233" t="str">
        <f t="shared" si="23"/>
        <v/>
      </c>
      <c r="G233" t="s">
        <v>135</v>
      </c>
      <c r="H233" t="str">
        <f>IF(OR(
  AND(NOT(ISERROR(FIND("상자",D233))),ISBLANK(G233)),
  AND(ISBLANK(D233),ISBLANK(G233)),
  AND(NOT(ISERROR(FIND("안 지정",D233))),ISNUMBER(G233))),"",
IF(AND(NOT(ISERROR(FIND("상자",D233))),NOT(ISBLANK(G233))),"밸류불필요",
IF(AND(NOT(ISERROR(FIND("안 지정",D233))),NOT(ISNUMBER(G233))),"숫자필요",
IF(NOT(ISERROR(FIND("장비",D233))),
  IFERROR(VLOOKUP(G233,[1]EquipTable!$A:$T,MATCH("이름참고",[1]EquipTable!$1:$1,0),0),"장비없음"),
IF(NOT(ISERROR(FIND("캐릭터",D233))),
  IFERROR(VLOOKUP(G233,[2]ActorTable!$A:$G,MATCH("이름참고",[2]ActorTable!$1:$1,0),0),"캐릭터없음"),
"")))))</f>
        <v>시리아</v>
      </c>
      <c r="I233">
        <v>1</v>
      </c>
      <c r="K233" t="s">
        <v>76</v>
      </c>
      <c r="M233">
        <v>1340</v>
      </c>
      <c r="N233">
        <v>720</v>
      </c>
      <c r="P23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3" t="str">
        <f t="shared" si="22"/>
        <v/>
      </c>
    </row>
    <row r="234" spans="1:17">
      <c r="A234">
        <v>16</v>
      </c>
      <c r="B234">
        <v>7</v>
      </c>
      <c r="C234">
        <f t="shared" si="20"/>
        <v>1</v>
      </c>
      <c r="D234" t="s">
        <v>99</v>
      </c>
      <c r="E234" t="str">
        <f t="shared" ca="1" si="25"/>
        <v>fc</v>
      </c>
      <c r="F234" t="str">
        <f t="shared" si="23"/>
        <v/>
      </c>
      <c r="G234" t="s">
        <v>135</v>
      </c>
      <c r="H234" t="str">
        <f>IF(OR(
  AND(NOT(ISERROR(FIND("상자",D234))),ISBLANK(G234)),
  AND(ISBLANK(D234),ISBLANK(G234)),
  AND(NOT(ISERROR(FIND("안 지정",D234))),ISNUMBER(G234))),"",
IF(AND(NOT(ISERROR(FIND("상자",D234))),NOT(ISBLANK(G234))),"밸류불필요",
IF(AND(NOT(ISERROR(FIND("안 지정",D234))),NOT(ISNUMBER(G234))),"숫자필요",
IF(NOT(ISERROR(FIND("장비",D234))),
  IFERROR(VLOOKUP(G234,[1]EquipTable!$A:$T,MATCH("이름참고",[1]EquipTable!$1:$1,0),0),"장비없음"),
IF(NOT(ISERROR(FIND("캐릭터",D234))),
  IFERROR(VLOOKUP(G234,[2]ActorTable!$A:$G,MATCH("이름참고",[2]ActorTable!$1:$1,0),0),"캐릭터없음"),
"")))))</f>
        <v>시리아</v>
      </c>
      <c r="I234">
        <v>1</v>
      </c>
      <c r="K234" t="s">
        <v>76</v>
      </c>
      <c r="M234">
        <v>1340</v>
      </c>
      <c r="N234">
        <v>720</v>
      </c>
      <c r="P23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4" t="str">
        <f t="shared" si="22"/>
        <v/>
      </c>
    </row>
    <row r="235" spans="1:17">
      <c r="A235">
        <v>17</v>
      </c>
      <c r="B235">
        <v>7</v>
      </c>
      <c r="C235">
        <f t="shared" si="20"/>
        <v>1</v>
      </c>
      <c r="E235" t="str">
        <f t="shared" ca="1" si="21"/>
        <v/>
      </c>
      <c r="F235" t="str">
        <f t="shared" si="23"/>
        <v/>
      </c>
      <c r="H235" t="str">
        <f>IF(OR(
  AND(NOT(ISERROR(FIND("상자",D235))),ISBLANK(G235)),
  AND(ISBLANK(D235),ISBLANK(G235)),
  AND(NOT(ISERROR(FIND("안 지정",D235))),ISNUMBER(G235))),"",
IF(AND(NOT(ISERROR(FIND("상자",D235))),NOT(ISBLANK(G235))),"밸류불필요",
IF(AND(NOT(ISERROR(FIND("안 지정",D235))),NOT(ISNUMBER(G235))),"숫자필요",
IF(NOT(ISERROR(FIND("장비",D235))),
  IFERROR(VLOOKUP(G235,[1]EquipTable!$A:$T,MATCH("이름참고",[1]EquipTable!$1:$1,0),0),"장비없음"),
IF(NOT(ISERROR(FIND("캐릭터",D235))),
  IFERROR(VLOOKUP(G235,[2]ActorTable!$A:$G,MATCH("이름참고",[2]ActorTable!$1:$1,0),0),"캐릭터없음"),
"")))))</f>
        <v/>
      </c>
      <c r="P23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5" t="str">
        <f t="shared" si="22"/>
        <v/>
      </c>
    </row>
    <row r="236" spans="1:17">
      <c r="A236">
        <v>18</v>
      </c>
      <c r="B236">
        <v>7</v>
      </c>
      <c r="C236">
        <f t="shared" si="20"/>
        <v>1</v>
      </c>
      <c r="D236" t="s">
        <v>99</v>
      </c>
      <c r="E236" t="str">
        <f t="shared" ca="1" si="21"/>
        <v>fc</v>
      </c>
      <c r="F236" t="str">
        <f t="shared" si="23"/>
        <v/>
      </c>
      <c r="G236" t="s">
        <v>142</v>
      </c>
      <c r="H236" t="str">
        <f>IF(OR(
  AND(NOT(ISERROR(FIND("상자",D236))),ISBLANK(G236)),
  AND(ISBLANK(D236),ISBLANK(G236)),
  AND(NOT(ISERROR(FIND("안 지정",D236))),ISNUMBER(G236))),"",
IF(AND(NOT(ISERROR(FIND("상자",D236))),NOT(ISBLANK(G236))),"밸류불필요",
IF(AND(NOT(ISERROR(FIND("안 지정",D236))),NOT(ISNUMBER(G236))),"숫자필요",
IF(NOT(ISERROR(FIND("장비",D236))),
  IFERROR(VLOOKUP(G236,[1]EquipTable!$A:$T,MATCH("이름참고",[1]EquipTable!$1:$1,0),0),"장비없음"),
IF(NOT(ISERROR(FIND("캐릭터",D236))),
  IFERROR(VLOOKUP(G236,[2]ActorTable!$A:$G,MATCH("이름참고",[2]ActorTable!$1:$1,0),0),"캐릭터없음"),
"")))))</f>
        <v>아이스매지션</v>
      </c>
      <c r="I236">
        <v>1</v>
      </c>
      <c r="K236" t="s">
        <v>76</v>
      </c>
      <c r="M236">
        <v>1340</v>
      </c>
      <c r="N236">
        <v>720</v>
      </c>
      <c r="O236">
        <v>1</v>
      </c>
      <c r="P23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</v>
      </c>
      <c r="Q236" t="str">
        <f t="shared" ca="1" si="22"/>
        <v>{"dy":18,"sl":7,"tp":"fc","vl":"Actor0240","cn":1,"pt":"DI","pp":1340,"pr":720}</v>
      </c>
    </row>
    <row r="237" spans="1:17">
      <c r="A237">
        <v>19</v>
      </c>
      <c r="B237">
        <v>7</v>
      </c>
      <c r="C237">
        <f t="shared" si="20"/>
        <v>1</v>
      </c>
      <c r="P23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</v>
      </c>
      <c r="Q237" t="str">
        <f t="shared" si="22"/>
        <v/>
      </c>
    </row>
    <row r="238" spans="1:17">
      <c r="A238">
        <v>20</v>
      </c>
      <c r="B238">
        <v>7</v>
      </c>
      <c r="C238">
        <f t="shared" si="20"/>
        <v>1</v>
      </c>
      <c r="D238" t="s">
        <v>99</v>
      </c>
      <c r="E238" t="str">
        <f t="shared" ca="1" si="21"/>
        <v>fc</v>
      </c>
      <c r="F238" t="str">
        <f t="shared" si="23"/>
        <v/>
      </c>
      <c r="G238" t="s">
        <v>142</v>
      </c>
      <c r="H238" t="str">
        <f>IF(OR(
  AND(NOT(ISERROR(FIND("상자",D238))),ISBLANK(G238)),
  AND(ISBLANK(D238),ISBLANK(G238)),
  AND(NOT(ISERROR(FIND("안 지정",D238))),ISNUMBER(G238))),"",
IF(AND(NOT(ISERROR(FIND("상자",D238))),NOT(ISBLANK(G238))),"밸류불필요",
IF(AND(NOT(ISERROR(FIND("안 지정",D238))),NOT(ISNUMBER(G238))),"숫자필요",
IF(NOT(ISERROR(FIND("장비",D238))),
  IFERROR(VLOOKUP(G238,[1]EquipTable!$A:$T,MATCH("이름참고",[1]EquipTable!$1:$1,0),0),"장비없음"),
IF(NOT(ISERROR(FIND("캐릭터",D238))),
  IFERROR(VLOOKUP(G238,[2]ActorTable!$A:$G,MATCH("이름참고",[2]ActorTable!$1:$1,0),0),"캐릭터없음"),
"")))))</f>
        <v>아이스매지션</v>
      </c>
      <c r="I238">
        <v>1</v>
      </c>
      <c r="K238" t="s">
        <v>76</v>
      </c>
      <c r="M238">
        <v>1340</v>
      </c>
      <c r="N238">
        <v>720</v>
      </c>
      <c r="O238">
        <v>1</v>
      </c>
      <c r="P23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38" t="str">
        <f t="shared" ca="1" si="22"/>
        <v>{"dy":20,"sl":7,"tp":"fc","vl":"Actor0240","cn":1,"pt":"DI","pp":1340,"pr":720}</v>
      </c>
    </row>
    <row r="239" spans="1:17">
      <c r="A239">
        <v>21</v>
      </c>
      <c r="B239">
        <v>7</v>
      </c>
      <c r="C239">
        <f t="shared" si="20"/>
        <v>1</v>
      </c>
      <c r="E239" t="str">
        <f t="shared" ca="1" si="21"/>
        <v/>
      </c>
      <c r="F239" t="str">
        <f t="shared" si="23"/>
        <v/>
      </c>
      <c r="H239" t="str">
        <f>IF(OR(
  AND(NOT(ISERROR(FIND("상자",D239))),ISBLANK(G239)),
  AND(ISBLANK(D239),ISBLANK(G239)),
  AND(NOT(ISERROR(FIND("안 지정",D239))),ISNUMBER(G239))),"",
IF(AND(NOT(ISERROR(FIND("상자",D239))),NOT(ISBLANK(G239))),"밸류불필요",
IF(AND(NOT(ISERROR(FIND("안 지정",D239))),NOT(ISNUMBER(G239))),"숫자필요",
IF(NOT(ISERROR(FIND("장비",D239))),
  IFERROR(VLOOKUP(G239,[1]EquipTable!$A:$T,MATCH("이름참고",[1]EquipTable!$1:$1,0),0),"장비없음"),
IF(NOT(ISERROR(FIND("캐릭터",D239))),
  IFERROR(VLOOKUP(G239,[2]ActorTable!$A:$G,MATCH("이름참고",[2]ActorTable!$1:$1,0),0),"캐릭터없음"),
"")))))</f>
        <v/>
      </c>
      <c r="P23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39" t="str">
        <f t="shared" si="22"/>
        <v/>
      </c>
    </row>
    <row r="240" spans="1:17">
      <c r="A240">
        <v>22</v>
      </c>
      <c r="B240">
        <v>7</v>
      </c>
      <c r="C240">
        <f t="shared" si="20"/>
        <v>1</v>
      </c>
      <c r="E240" t="str">
        <f t="shared" ca="1" si="21"/>
        <v/>
      </c>
      <c r="F240" t="str">
        <f t="shared" si="23"/>
        <v/>
      </c>
      <c r="H240" t="str">
        <f>IF(OR(
  AND(NOT(ISERROR(FIND("상자",D240))),ISBLANK(G240)),
  AND(ISBLANK(D240),ISBLANK(G240)),
  AND(NOT(ISERROR(FIND("안 지정",D240))),ISNUMBER(G240))),"",
IF(AND(NOT(ISERROR(FIND("상자",D240))),NOT(ISBLANK(G240))),"밸류불필요",
IF(AND(NOT(ISERROR(FIND("안 지정",D240))),NOT(ISNUMBER(G240))),"숫자필요",
IF(NOT(ISERROR(FIND("장비",D240))),
  IFERROR(VLOOKUP(G240,[1]EquipTable!$A:$T,MATCH("이름참고",[1]EquipTable!$1:$1,0),0),"장비없음"),
IF(NOT(ISERROR(FIND("캐릭터",D240))),
  IFERROR(VLOOKUP(G240,[2]ActorTable!$A:$G,MATCH("이름참고",[2]ActorTable!$1:$1,0),0),"캐릭터없음"),
"")))))</f>
        <v/>
      </c>
      <c r="P24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0" t="str">
        <f t="shared" si="22"/>
        <v/>
      </c>
    </row>
    <row r="241" spans="1:17">
      <c r="A241">
        <v>23</v>
      </c>
      <c r="B241">
        <v>7</v>
      </c>
      <c r="C241">
        <f t="shared" si="20"/>
        <v>1</v>
      </c>
      <c r="E241" t="str">
        <f t="shared" ca="1" si="21"/>
        <v/>
      </c>
      <c r="F241" t="str">
        <f t="shared" si="23"/>
        <v/>
      </c>
      <c r="H241" t="str">
        <f>IF(OR(
  AND(NOT(ISERROR(FIND("상자",D241))),ISBLANK(G241)),
  AND(ISBLANK(D241),ISBLANK(G241)),
  AND(NOT(ISERROR(FIND("안 지정",D241))),ISNUMBER(G241))),"",
IF(AND(NOT(ISERROR(FIND("상자",D241))),NOT(ISBLANK(G241))),"밸류불필요",
IF(AND(NOT(ISERROR(FIND("안 지정",D241))),NOT(ISNUMBER(G241))),"숫자필요",
IF(NOT(ISERROR(FIND("장비",D241))),
  IFERROR(VLOOKUP(G241,[1]EquipTable!$A:$T,MATCH("이름참고",[1]EquipTable!$1:$1,0),0),"장비없음"),
IF(NOT(ISERROR(FIND("캐릭터",D241))),
  IFERROR(VLOOKUP(G241,[2]ActorTable!$A:$G,MATCH("이름참고",[2]ActorTable!$1:$1,0),0),"캐릭터없음"),
"")))))</f>
        <v/>
      </c>
      <c r="P24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1" t="str">
        <f t="shared" si="22"/>
        <v/>
      </c>
    </row>
    <row r="242" spans="1:17">
      <c r="A242">
        <v>24</v>
      </c>
      <c r="B242">
        <v>7</v>
      </c>
      <c r="C242">
        <f t="shared" si="20"/>
        <v>1</v>
      </c>
      <c r="E242" t="str">
        <f t="shared" ca="1" si="21"/>
        <v/>
      </c>
      <c r="F242" t="str">
        <f t="shared" si="23"/>
        <v/>
      </c>
      <c r="H242" t="str">
        <f>IF(OR(
  AND(NOT(ISERROR(FIND("상자",D242))),ISBLANK(G242)),
  AND(ISBLANK(D242),ISBLANK(G242)),
  AND(NOT(ISERROR(FIND("안 지정",D242))),ISNUMBER(G242))),"",
IF(AND(NOT(ISERROR(FIND("상자",D242))),NOT(ISBLANK(G242))),"밸류불필요",
IF(AND(NOT(ISERROR(FIND("안 지정",D242))),NOT(ISNUMBER(G242))),"숫자필요",
IF(NOT(ISERROR(FIND("장비",D242))),
  IFERROR(VLOOKUP(G242,[1]EquipTable!$A:$T,MATCH("이름참고",[1]EquipTable!$1:$1,0),0),"장비없음"),
IF(NOT(ISERROR(FIND("캐릭터",D242))),
  IFERROR(VLOOKUP(G242,[2]ActorTable!$A:$G,MATCH("이름참고",[2]ActorTable!$1:$1,0),0),"캐릭터없음"),
"")))))</f>
        <v/>
      </c>
      <c r="P24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2" t="str">
        <f t="shared" si="22"/>
        <v/>
      </c>
    </row>
    <row r="243" spans="1:17">
      <c r="A243">
        <v>25</v>
      </c>
      <c r="B243">
        <v>7</v>
      </c>
      <c r="C243">
        <f t="shared" si="20"/>
        <v>1</v>
      </c>
      <c r="E243" t="str">
        <f t="shared" ca="1" si="21"/>
        <v/>
      </c>
      <c r="F243" t="str">
        <f t="shared" si="23"/>
        <v/>
      </c>
      <c r="H243" t="str">
        <f>IF(OR(
  AND(NOT(ISERROR(FIND("상자",D243))),ISBLANK(G243)),
  AND(ISBLANK(D243),ISBLANK(G243)),
  AND(NOT(ISERROR(FIND("안 지정",D243))),ISNUMBER(G243))),"",
IF(AND(NOT(ISERROR(FIND("상자",D243))),NOT(ISBLANK(G243))),"밸류불필요",
IF(AND(NOT(ISERROR(FIND("안 지정",D243))),NOT(ISNUMBER(G243))),"숫자필요",
IF(NOT(ISERROR(FIND("장비",D243))),
  IFERROR(VLOOKUP(G243,[1]EquipTable!$A:$T,MATCH("이름참고",[1]EquipTable!$1:$1,0),0),"장비없음"),
IF(NOT(ISERROR(FIND("캐릭터",D243))),
  IFERROR(VLOOKUP(G243,[2]ActorTable!$A:$G,MATCH("이름참고",[2]ActorTable!$1:$1,0),0),"캐릭터없음"),
"")))))</f>
        <v/>
      </c>
      <c r="P24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3" t="str">
        <f t="shared" si="22"/>
        <v/>
      </c>
    </row>
    <row r="244" spans="1:17">
      <c r="A244">
        <v>26</v>
      </c>
      <c r="B244">
        <v>7</v>
      </c>
      <c r="C244">
        <f t="shared" si="20"/>
        <v>1</v>
      </c>
      <c r="E244" t="str">
        <f t="shared" ca="1" si="21"/>
        <v/>
      </c>
      <c r="F244" t="str">
        <f t="shared" si="23"/>
        <v/>
      </c>
      <c r="H244" t="str">
        <f>IF(OR(
  AND(NOT(ISERROR(FIND("상자",D244))),ISBLANK(G244)),
  AND(ISBLANK(D244),ISBLANK(G244)),
  AND(NOT(ISERROR(FIND("안 지정",D244))),ISNUMBER(G244))),"",
IF(AND(NOT(ISERROR(FIND("상자",D244))),NOT(ISBLANK(G244))),"밸류불필요",
IF(AND(NOT(ISERROR(FIND("안 지정",D244))),NOT(ISNUMBER(G244))),"숫자필요",
IF(NOT(ISERROR(FIND("장비",D244))),
  IFERROR(VLOOKUP(G244,[1]EquipTable!$A:$T,MATCH("이름참고",[1]EquipTable!$1:$1,0),0),"장비없음"),
IF(NOT(ISERROR(FIND("캐릭터",D244))),
  IFERROR(VLOOKUP(G244,[2]ActorTable!$A:$G,MATCH("이름참고",[2]ActorTable!$1:$1,0),0),"캐릭터없음"),
"")))))</f>
        <v/>
      </c>
      <c r="P24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4" t="str">
        <f t="shared" si="22"/>
        <v/>
      </c>
    </row>
    <row r="245" spans="1:17">
      <c r="A245">
        <v>27</v>
      </c>
      <c r="B245">
        <v>7</v>
      </c>
      <c r="C245">
        <f t="shared" si="20"/>
        <v>1</v>
      </c>
      <c r="E245" t="str">
        <f t="shared" ca="1" si="21"/>
        <v/>
      </c>
      <c r="F245" t="str">
        <f t="shared" si="23"/>
        <v/>
      </c>
      <c r="H245" t="str">
        <f>IF(OR(
  AND(NOT(ISERROR(FIND("상자",D245))),ISBLANK(G245)),
  AND(ISBLANK(D245),ISBLANK(G245)),
  AND(NOT(ISERROR(FIND("안 지정",D245))),ISNUMBER(G245))),"",
IF(AND(NOT(ISERROR(FIND("상자",D245))),NOT(ISBLANK(G245))),"밸류불필요",
IF(AND(NOT(ISERROR(FIND("안 지정",D245))),NOT(ISNUMBER(G245))),"숫자필요",
IF(NOT(ISERROR(FIND("장비",D245))),
  IFERROR(VLOOKUP(G245,[1]EquipTable!$A:$T,MATCH("이름참고",[1]EquipTable!$1:$1,0),0),"장비없음"),
IF(NOT(ISERROR(FIND("캐릭터",D245))),
  IFERROR(VLOOKUP(G245,[2]ActorTable!$A:$G,MATCH("이름참고",[2]ActorTable!$1:$1,0),0),"캐릭터없음"),
"")))))</f>
        <v/>
      </c>
      <c r="P24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5" t="str">
        <f t="shared" si="22"/>
        <v/>
      </c>
    </row>
    <row r="246" spans="1:17">
      <c r="A246">
        <v>28</v>
      </c>
      <c r="B246">
        <v>7</v>
      </c>
      <c r="C246">
        <f t="shared" si="20"/>
        <v>1</v>
      </c>
      <c r="E246" t="str">
        <f t="shared" ca="1" si="21"/>
        <v/>
      </c>
      <c r="F246" t="str">
        <f t="shared" si="23"/>
        <v/>
      </c>
      <c r="H246" t="str">
        <f>IF(OR(
  AND(NOT(ISERROR(FIND("상자",D246))),ISBLANK(G246)),
  AND(ISBLANK(D246),ISBLANK(G246)),
  AND(NOT(ISERROR(FIND("안 지정",D246))),ISNUMBER(G246))),"",
IF(AND(NOT(ISERROR(FIND("상자",D246))),NOT(ISBLANK(G246))),"밸류불필요",
IF(AND(NOT(ISERROR(FIND("안 지정",D246))),NOT(ISNUMBER(G246))),"숫자필요",
IF(NOT(ISERROR(FIND("장비",D246))),
  IFERROR(VLOOKUP(G246,[1]EquipTable!$A:$T,MATCH("이름참고",[1]EquipTable!$1:$1,0),0),"장비없음"),
IF(NOT(ISERROR(FIND("캐릭터",D246))),
  IFERROR(VLOOKUP(G246,[2]ActorTable!$A:$G,MATCH("이름참고",[2]ActorTable!$1:$1,0),0),"캐릭터없음"),
"")))))</f>
        <v/>
      </c>
      <c r="P24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6" t="str">
        <f t="shared" si="22"/>
        <v/>
      </c>
    </row>
    <row r="247" spans="1:17">
      <c r="A247">
        <v>29</v>
      </c>
      <c r="B247">
        <v>7</v>
      </c>
      <c r="C247">
        <f t="shared" si="20"/>
        <v>1</v>
      </c>
      <c r="E247" t="str">
        <f t="shared" ca="1" si="21"/>
        <v/>
      </c>
      <c r="F247" t="str">
        <f t="shared" si="23"/>
        <v/>
      </c>
      <c r="H247" t="str">
        <f>IF(OR(
  AND(NOT(ISERROR(FIND("상자",D247))),ISBLANK(G247)),
  AND(ISBLANK(D247),ISBLANK(G247)),
  AND(NOT(ISERROR(FIND("안 지정",D247))),ISNUMBER(G247))),"",
IF(AND(NOT(ISERROR(FIND("상자",D247))),NOT(ISBLANK(G247))),"밸류불필요",
IF(AND(NOT(ISERROR(FIND("안 지정",D247))),NOT(ISNUMBER(G247))),"숫자필요",
IF(NOT(ISERROR(FIND("장비",D247))),
  IFERROR(VLOOKUP(G247,[1]EquipTable!$A:$T,MATCH("이름참고",[1]EquipTable!$1:$1,0),0),"장비없음"),
IF(NOT(ISERROR(FIND("캐릭터",D247))),
  IFERROR(VLOOKUP(G247,[2]ActorTable!$A:$G,MATCH("이름참고",[2]ActorTable!$1:$1,0),0),"캐릭터없음"),
"")))))</f>
        <v/>
      </c>
      <c r="P24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7" t="str">
        <f t="shared" si="22"/>
        <v/>
      </c>
    </row>
    <row r="248" spans="1:17">
      <c r="A248">
        <v>30</v>
      </c>
      <c r="B248">
        <v>7</v>
      </c>
      <c r="C248">
        <f t="shared" si="20"/>
        <v>1</v>
      </c>
      <c r="E248" t="str">
        <f t="shared" ca="1" si="21"/>
        <v/>
      </c>
      <c r="F248" t="str">
        <f t="shared" si="23"/>
        <v/>
      </c>
      <c r="H248" t="str">
        <f>IF(OR(
  AND(NOT(ISERROR(FIND("상자",D248))),ISBLANK(G248)),
  AND(ISBLANK(D248),ISBLANK(G248)),
  AND(NOT(ISERROR(FIND("안 지정",D248))),ISNUMBER(G248))),"",
IF(AND(NOT(ISERROR(FIND("상자",D248))),NOT(ISBLANK(G248))),"밸류불필요",
IF(AND(NOT(ISERROR(FIND("안 지정",D248))),NOT(ISNUMBER(G248))),"숫자필요",
IF(NOT(ISERROR(FIND("장비",D248))),
  IFERROR(VLOOKUP(G248,[1]EquipTable!$A:$T,MATCH("이름참고",[1]EquipTable!$1:$1,0),0),"장비없음"),
IF(NOT(ISERROR(FIND("캐릭터",D248))),
  IFERROR(VLOOKUP(G248,[2]ActorTable!$A:$G,MATCH("이름참고",[2]ActorTable!$1:$1,0),0),"캐릭터없음"),
"")))))</f>
        <v/>
      </c>
      <c r="P24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8" t="str">
        <f t="shared" si="22"/>
        <v/>
      </c>
    </row>
    <row r="249" spans="1:17">
      <c r="A249">
        <v>31</v>
      </c>
      <c r="B249">
        <v>7</v>
      </c>
      <c r="C249">
        <f t="shared" si="20"/>
        <v>1</v>
      </c>
      <c r="E249" t="str">
        <f t="shared" ca="1" si="21"/>
        <v/>
      </c>
      <c r="F249" t="str">
        <f t="shared" si="23"/>
        <v/>
      </c>
      <c r="H249" t="str">
        <f>IF(OR(
  AND(NOT(ISERROR(FIND("상자",D249))),ISBLANK(G249)),
  AND(ISBLANK(D249),ISBLANK(G249)),
  AND(NOT(ISERROR(FIND("안 지정",D249))),ISNUMBER(G249))),"",
IF(AND(NOT(ISERROR(FIND("상자",D249))),NOT(ISBLANK(G249))),"밸류불필요",
IF(AND(NOT(ISERROR(FIND("안 지정",D249))),NOT(ISNUMBER(G249))),"숫자필요",
IF(NOT(ISERROR(FIND("장비",D249))),
  IFERROR(VLOOKUP(G249,[1]EquipTable!$A:$T,MATCH("이름참고",[1]EquipTable!$1:$1,0),0),"장비없음"),
IF(NOT(ISERROR(FIND("캐릭터",D249))),
  IFERROR(VLOOKUP(G249,[2]ActorTable!$A:$G,MATCH("이름참고",[2]ActorTable!$1:$1,0),0),"캐릭터없음"),
"")))))</f>
        <v/>
      </c>
      <c r="P24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9" t="str">
        <f t="shared" si="22"/>
        <v/>
      </c>
    </row>
    <row r="250" spans="1:17">
      <c r="A250">
        <v>1</v>
      </c>
      <c r="B250">
        <v>8</v>
      </c>
      <c r="C250">
        <f t="shared" si="20"/>
        <v>2</v>
      </c>
      <c r="E250" t="str">
        <f t="shared" ca="1" si="21"/>
        <v/>
      </c>
      <c r="F250" t="str">
        <f t="shared" si="23"/>
        <v/>
      </c>
      <c r="H250" t="str">
        <f>IF(OR(
  AND(NOT(ISERROR(FIND("상자",D250))),ISBLANK(G250)),
  AND(ISBLANK(D250),ISBLANK(G250)),
  AND(NOT(ISERROR(FIND("안 지정",D250))),ISNUMBER(G250))),"",
IF(AND(NOT(ISERROR(FIND("상자",D250))),NOT(ISBLANK(G250))),"밸류불필요",
IF(AND(NOT(ISERROR(FIND("안 지정",D250))),NOT(ISNUMBER(G250))),"숫자필요",
IF(NOT(ISERROR(FIND("장비",D250))),
  IFERROR(VLOOKUP(G250,[1]EquipTable!$A:$T,MATCH("이름참고",[1]EquipTable!$1:$1,0),0),"장비없음"),
IF(NOT(ISERROR(FIND("캐릭터",D250))),
  IFERROR(VLOOKUP(G250,[2]ActorTable!$A:$G,MATCH("이름참고",[2]ActorTable!$1:$1,0),0),"캐릭터없음"),
"")))))</f>
        <v/>
      </c>
      <c r="P25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0" t="str">
        <f t="shared" si="22"/>
        <v/>
      </c>
    </row>
    <row r="251" spans="1:17">
      <c r="A251">
        <v>2</v>
      </c>
      <c r="B251">
        <v>8</v>
      </c>
      <c r="C251">
        <f t="shared" si="20"/>
        <v>2</v>
      </c>
      <c r="E251" t="str">
        <f t="shared" ca="1" si="21"/>
        <v/>
      </c>
      <c r="F251" t="str">
        <f t="shared" si="23"/>
        <v/>
      </c>
      <c r="H251" t="str">
        <f>IF(OR(
  AND(NOT(ISERROR(FIND("상자",D251))),ISBLANK(G251)),
  AND(ISBLANK(D251),ISBLANK(G251)),
  AND(NOT(ISERROR(FIND("안 지정",D251))),ISNUMBER(G251))),"",
IF(AND(NOT(ISERROR(FIND("상자",D251))),NOT(ISBLANK(G251))),"밸류불필요",
IF(AND(NOT(ISERROR(FIND("안 지정",D251))),NOT(ISNUMBER(G251))),"숫자필요",
IF(NOT(ISERROR(FIND("장비",D251))),
  IFERROR(VLOOKUP(G251,[1]EquipTable!$A:$T,MATCH("이름참고",[1]EquipTable!$1:$1,0),0),"장비없음"),
IF(NOT(ISERROR(FIND("캐릭터",D251))),
  IFERROR(VLOOKUP(G251,[2]ActorTable!$A:$G,MATCH("이름참고",[2]ActorTable!$1:$1,0),0),"캐릭터없음"),
"")))))</f>
        <v/>
      </c>
      <c r="P25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1" t="str">
        <f t="shared" si="22"/>
        <v/>
      </c>
    </row>
    <row r="252" spans="1:17">
      <c r="A252">
        <v>3</v>
      </c>
      <c r="B252">
        <v>8</v>
      </c>
      <c r="C252">
        <f t="shared" si="20"/>
        <v>2</v>
      </c>
      <c r="E252" t="str">
        <f t="shared" ca="1" si="21"/>
        <v/>
      </c>
      <c r="F252" t="str">
        <f t="shared" si="23"/>
        <v/>
      </c>
      <c r="H252" t="str">
        <f>IF(OR(
  AND(NOT(ISERROR(FIND("상자",D252))),ISBLANK(G252)),
  AND(ISBLANK(D252),ISBLANK(G252)),
  AND(NOT(ISERROR(FIND("안 지정",D252))),ISNUMBER(G252))),"",
IF(AND(NOT(ISERROR(FIND("상자",D252))),NOT(ISBLANK(G252))),"밸류불필요",
IF(AND(NOT(ISERROR(FIND("안 지정",D252))),NOT(ISNUMBER(G252))),"숫자필요",
IF(NOT(ISERROR(FIND("장비",D252))),
  IFERROR(VLOOKUP(G252,[1]EquipTable!$A:$T,MATCH("이름참고",[1]EquipTable!$1:$1,0),0),"장비없음"),
IF(NOT(ISERROR(FIND("캐릭터",D252))),
  IFERROR(VLOOKUP(G252,[2]ActorTable!$A:$G,MATCH("이름참고",[2]ActorTable!$1:$1,0),0),"캐릭터없음"),
"")))))</f>
        <v/>
      </c>
      <c r="P25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2" t="str">
        <f t="shared" si="22"/>
        <v/>
      </c>
    </row>
    <row r="253" spans="1:17">
      <c r="A253">
        <v>4</v>
      </c>
      <c r="B253">
        <v>8</v>
      </c>
      <c r="C253">
        <f t="shared" si="20"/>
        <v>2</v>
      </c>
      <c r="E253" t="str">
        <f t="shared" ca="1" si="21"/>
        <v/>
      </c>
      <c r="F253" t="str">
        <f t="shared" si="23"/>
        <v/>
      </c>
      <c r="H253" t="str">
        <f>IF(OR(
  AND(NOT(ISERROR(FIND("상자",D253))),ISBLANK(G253)),
  AND(ISBLANK(D253),ISBLANK(G253)),
  AND(NOT(ISERROR(FIND("안 지정",D253))),ISNUMBER(G253))),"",
IF(AND(NOT(ISERROR(FIND("상자",D253))),NOT(ISBLANK(G253))),"밸류불필요",
IF(AND(NOT(ISERROR(FIND("안 지정",D253))),NOT(ISNUMBER(G253))),"숫자필요",
IF(NOT(ISERROR(FIND("장비",D253))),
  IFERROR(VLOOKUP(G253,[1]EquipTable!$A:$T,MATCH("이름참고",[1]EquipTable!$1:$1,0),0),"장비없음"),
IF(NOT(ISERROR(FIND("캐릭터",D253))),
  IFERROR(VLOOKUP(G253,[2]ActorTable!$A:$G,MATCH("이름참고",[2]ActorTable!$1:$1,0),0),"캐릭터없음"),
"")))))</f>
        <v/>
      </c>
      <c r="P25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3" t="str">
        <f t="shared" si="22"/>
        <v/>
      </c>
    </row>
    <row r="254" spans="1:17">
      <c r="A254">
        <v>5</v>
      </c>
      <c r="B254">
        <v>8</v>
      </c>
      <c r="C254">
        <f t="shared" si="20"/>
        <v>2</v>
      </c>
      <c r="E254" t="str">
        <f t="shared" ca="1" si="21"/>
        <v/>
      </c>
      <c r="F254" t="str">
        <f t="shared" si="23"/>
        <v/>
      </c>
      <c r="H254" t="str">
        <f>IF(OR(
  AND(NOT(ISERROR(FIND("상자",D254))),ISBLANK(G254)),
  AND(ISBLANK(D254),ISBLANK(G254)),
  AND(NOT(ISERROR(FIND("안 지정",D254))),ISNUMBER(G254))),"",
IF(AND(NOT(ISERROR(FIND("상자",D254))),NOT(ISBLANK(G254))),"밸류불필요",
IF(AND(NOT(ISERROR(FIND("안 지정",D254))),NOT(ISNUMBER(G254))),"숫자필요",
IF(NOT(ISERROR(FIND("장비",D254))),
  IFERROR(VLOOKUP(G254,[1]EquipTable!$A:$T,MATCH("이름참고",[1]EquipTable!$1:$1,0),0),"장비없음"),
IF(NOT(ISERROR(FIND("캐릭터",D254))),
  IFERROR(VLOOKUP(G254,[2]ActorTable!$A:$G,MATCH("이름참고",[2]ActorTable!$1:$1,0),0),"캐릭터없음"),
"")))))</f>
        <v/>
      </c>
      <c r="P25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4" t="str">
        <f t="shared" si="22"/>
        <v/>
      </c>
    </row>
    <row r="255" spans="1:17">
      <c r="A255">
        <v>6</v>
      </c>
      <c r="B255">
        <v>8</v>
      </c>
      <c r="C255">
        <f t="shared" si="20"/>
        <v>2</v>
      </c>
      <c r="E255" t="str">
        <f t="shared" ca="1" si="21"/>
        <v/>
      </c>
      <c r="F255" t="str">
        <f t="shared" si="23"/>
        <v/>
      </c>
      <c r="H255" t="str">
        <f>IF(OR(
  AND(NOT(ISERROR(FIND("상자",D255))),ISBLANK(G255)),
  AND(ISBLANK(D255),ISBLANK(G255)),
  AND(NOT(ISERROR(FIND("안 지정",D255))),ISNUMBER(G255))),"",
IF(AND(NOT(ISERROR(FIND("상자",D255))),NOT(ISBLANK(G255))),"밸류불필요",
IF(AND(NOT(ISERROR(FIND("안 지정",D255))),NOT(ISNUMBER(G255))),"숫자필요",
IF(NOT(ISERROR(FIND("장비",D255))),
  IFERROR(VLOOKUP(G255,[1]EquipTable!$A:$T,MATCH("이름참고",[1]EquipTable!$1:$1,0),0),"장비없음"),
IF(NOT(ISERROR(FIND("캐릭터",D255))),
  IFERROR(VLOOKUP(G255,[2]ActorTable!$A:$G,MATCH("이름참고",[2]ActorTable!$1:$1,0),0),"캐릭터없음"),
"")))))</f>
        <v/>
      </c>
      <c r="P25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5" t="str">
        <f t="shared" si="22"/>
        <v/>
      </c>
    </row>
    <row r="256" spans="1:17">
      <c r="A256">
        <v>7</v>
      </c>
      <c r="B256">
        <v>8</v>
      </c>
      <c r="C256">
        <f t="shared" si="20"/>
        <v>2</v>
      </c>
      <c r="E256" t="str">
        <f t="shared" ca="1" si="21"/>
        <v/>
      </c>
      <c r="F256" t="str">
        <f t="shared" si="23"/>
        <v/>
      </c>
      <c r="H256" t="str">
        <f>IF(OR(
  AND(NOT(ISERROR(FIND("상자",D256))),ISBLANK(G256)),
  AND(ISBLANK(D256),ISBLANK(G256)),
  AND(NOT(ISERROR(FIND("안 지정",D256))),ISNUMBER(G256))),"",
IF(AND(NOT(ISERROR(FIND("상자",D256))),NOT(ISBLANK(G256))),"밸류불필요",
IF(AND(NOT(ISERROR(FIND("안 지정",D256))),NOT(ISNUMBER(G256))),"숫자필요",
IF(NOT(ISERROR(FIND("장비",D256))),
  IFERROR(VLOOKUP(G256,[1]EquipTable!$A:$T,MATCH("이름참고",[1]EquipTable!$1:$1,0),0),"장비없음"),
IF(NOT(ISERROR(FIND("캐릭터",D256))),
  IFERROR(VLOOKUP(G256,[2]ActorTable!$A:$G,MATCH("이름참고",[2]ActorTable!$1:$1,0),0),"캐릭터없음"),
"")))))</f>
        <v/>
      </c>
      <c r="P25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6" t="str">
        <f t="shared" si="22"/>
        <v/>
      </c>
    </row>
    <row r="257" spans="1:17">
      <c r="A257">
        <v>8</v>
      </c>
      <c r="B257">
        <v>8</v>
      </c>
      <c r="C257">
        <f t="shared" si="20"/>
        <v>2</v>
      </c>
      <c r="E257" t="str">
        <f t="shared" ca="1" si="21"/>
        <v/>
      </c>
      <c r="F257" t="str">
        <f t="shared" si="23"/>
        <v/>
      </c>
      <c r="H257" t="str">
        <f>IF(OR(
  AND(NOT(ISERROR(FIND("상자",D257))),ISBLANK(G257)),
  AND(ISBLANK(D257),ISBLANK(G257)),
  AND(NOT(ISERROR(FIND("안 지정",D257))),ISNUMBER(G257))),"",
IF(AND(NOT(ISERROR(FIND("상자",D257))),NOT(ISBLANK(G257))),"밸류불필요",
IF(AND(NOT(ISERROR(FIND("안 지정",D257))),NOT(ISNUMBER(G257))),"숫자필요",
IF(NOT(ISERROR(FIND("장비",D257))),
  IFERROR(VLOOKUP(G257,[1]EquipTable!$A:$T,MATCH("이름참고",[1]EquipTable!$1:$1,0),0),"장비없음"),
IF(NOT(ISERROR(FIND("캐릭터",D257))),
  IFERROR(VLOOKUP(G257,[2]ActorTable!$A:$G,MATCH("이름참고",[2]ActorTable!$1:$1,0),0),"캐릭터없음"),
"")))))</f>
        <v/>
      </c>
      <c r="P25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7" t="str">
        <f t="shared" si="22"/>
        <v/>
      </c>
    </row>
    <row r="258" spans="1:17">
      <c r="A258">
        <v>9</v>
      </c>
      <c r="B258">
        <v>8</v>
      </c>
      <c r="C258">
        <f t="shared" ref="C258:C280" si="26">IF(B258&lt;=6,0,
IF(B258=7,1,2))</f>
        <v>2</v>
      </c>
      <c r="E258" t="str">
        <f t="shared" ref="E258:E280" ca="1" si="27">IF(ISBLANK(D258),"",
VLOOKUP(D258,OFFSET(INDIRECT("$A:$B"),0,MATCH(D$1&amp;"_Verify",INDIRECT("$1:$1"),0)-1),2,0)
)</f>
        <v/>
      </c>
      <c r="F258" t="str">
        <f t="shared" si="23"/>
        <v/>
      </c>
      <c r="H258" t="str">
        <f>IF(OR(
  AND(NOT(ISERROR(FIND("상자",D258))),ISBLANK(G258)),
  AND(ISBLANK(D258),ISBLANK(G258)),
  AND(NOT(ISERROR(FIND("안 지정",D258))),ISNUMBER(G258))),"",
IF(AND(NOT(ISERROR(FIND("상자",D258))),NOT(ISBLANK(G258))),"밸류불필요",
IF(AND(NOT(ISERROR(FIND("안 지정",D258))),NOT(ISNUMBER(G258))),"숫자필요",
IF(NOT(ISERROR(FIND("장비",D258))),
  IFERROR(VLOOKUP(G258,[1]EquipTable!$A:$T,MATCH("이름참고",[1]EquipTable!$1:$1,0),0),"장비없음"),
IF(NOT(ISERROR(FIND("캐릭터",D258))),
  IFERROR(VLOOKUP(G258,[2]ActorTable!$A:$G,MATCH("이름참고",[2]ActorTable!$1:$1,0),0),"캐릭터없음"),
"")))))</f>
        <v/>
      </c>
      <c r="P25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8" t="str">
        <f t="shared" ref="Q258:Q280" si="28">IF(O258&lt;&gt;1,"",
"{"""&amp;A$1&amp;""":"&amp;A258
&amp;","""&amp;B$1&amp;""":"&amp;B258
&amp;IF(LEN(E258)=0,"",","""&amp;E$1&amp;""":"""&amp;E258&amp;"""")
&amp;IF(LEN(G258)=0,"",","""&amp;G$1&amp;""":"""&amp;G258&amp;"""")
&amp;IF(LEN(I258)=0,"",","""&amp;I$1&amp;""":"&amp;I258)
&amp;IF(LEN(K258)=0,"",","""&amp;K$1&amp;""":"""&amp;K258&amp;"""")
&amp;IF(LEN(M258)=0,"",","""&amp;M$1&amp;""":"&amp;M258)
&amp;IF(LEN(N258)=0,"",","""&amp;N$1&amp;""":"&amp;N258)&amp;"}")</f>
        <v/>
      </c>
    </row>
    <row r="259" spans="1:17">
      <c r="A259">
        <v>10</v>
      </c>
      <c r="B259">
        <v>8</v>
      </c>
      <c r="C259">
        <f t="shared" si="26"/>
        <v>2</v>
      </c>
      <c r="D259" t="s">
        <v>104</v>
      </c>
      <c r="E259" t="str">
        <f t="shared" ca="1" si="27"/>
        <v>uch</v>
      </c>
      <c r="F259" t="str">
        <f t="shared" ref="F259:F280" si="29">IF(ISBLANK($D259),"",
IF(AND($B259&gt;=VLOOKUP($D259,$S:$V,3,0),$B259&lt;=VLOOKUP($D259,$S:$V,4,0)),"","슬롯타입이상"))</f>
        <v/>
      </c>
      <c r="G259">
        <v>68415</v>
      </c>
      <c r="H259" t="str">
        <f>IF(OR(
  AND(NOT(ISERROR(FIND("상자",D259))),ISBLANK(G259)),
  AND(ISBLANK(D259),ISBLANK(G259)),
  AND(NOT(ISERROR(FIND("안 지정",D259))),ISNUMBER(G259))),"",
IF(AND(NOT(ISERROR(FIND("상자",D259))),NOT(ISBLANK(G259))),"밸류불필요",
IF(AND(NOT(ISERROR(FIND("안 지정",D259))),NOT(ISNUMBER(G259))),"숫자필요",
IF(NOT(ISERROR(FIND("장비",D259))),
  IFERROR(VLOOKUP(G259,[1]EquipTable!$A:$T,MATCH("이름참고",[1]EquipTable!$1:$1,0),0),"장비없음"),
IF(NOT(ISERROR(FIND("캐릭터",D259))),
  IFERROR(VLOOKUP(G259,[2]ActorTable!$A:$G,MATCH("이름참고",[2]ActorTable!$1:$1,0),0),"캐릭터없음"),
"")))))</f>
        <v/>
      </c>
      <c r="I259">
        <v>1</v>
      </c>
      <c r="K259" t="s">
        <v>112</v>
      </c>
      <c r="M259">
        <v>620</v>
      </c>
      <c r="N259">
        <v>230</v>
      </c>
      <c r="P259" t="str">
        <f t="shared" ref="P259:P280" ca="1" si="30">P258&amp;IF(LEN(Q259)=0,"",","&amp;Q259)</f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9" t="str">
        <f t="shared" si="28"/>
        <v/>
      </c>
    </row>
    <row r="260" spans="1:17">
      <c r="A260">
        <v>11</v>
      </c>
      <c r="B260">
        <v>8</v>
      </c>
      <c r="C260">
        <f t="shared" si="26"/>
        <v>2</v>
      </c>
      <c r="D260" t="s">
        <v>104</v>
      </c>
      <c r="E260" t="str">
        <f t="shared" ca="1" si="27"/>
        <v>uch</v>
      </c>
      <c r="F260" t="str">
        <f t="shared" si="29"/>
        <v/>
      </c>
      <c r="G260">
        <v>68415</v>
      </c>
      <c r="H260" t="str">
        <f>IF(OR(
  AND(NOT(ISERROR(FIND("상자",D260))),ISBLANK(G260)),
  AND(ISBLANK(D260),ISBLANK(G260)),
  AND(NOT(ISERROR(FIND("안 지정",D260))),ISNUMBER(G260))),"",
IF(AND(NOT(ISERROR(FIND("상자",D260))),NOT(ISBLANK(G260))),"밸류불필요",
IF(AND(NOT(ISERROR(FIND("안 지정",D260))),NOT(ISNUMBER(G260))),"숫자필요",
IF(NOT(ISERROR(FIND("장비",D260))),
  IFERROR(VLOOKUP(G260,[1]EquipTable!$A:$T,MATCH("이름참고",[1]EquipTable!$1:$1,0),0),"장비없음"),
IF(NOT(ISERROR(FIND("캐릭터",D260))),
  IFERROR(VLOOKUP(G260,[2]ActorTable!$A:$G,MATCH("이름참고",[2]ActorTable!$1:$1,0),0),"캐릭터없음"),
"")))))</f>
        <v/>
      </c>
      <c r="I260">
        <v>1</v>
      </c>
      <c r="K260" t="s">
        <v>112</v>
      </c>
      <c r="M260">
        <v>620</v>
      </c>
      <c r="N260">
        <v>230</v>
      </c>
      <c r="P260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0" t="str">
        <f t="shared" si="28"/>
        <v/>
      </c>
    </row>
    <row r="261" spans="1:17">
      <c r="A261">
        <v>12</v>
      </c>
      <c r="B261">
        <v>8</v>
      </c>
      <c r="C261">
        <f t="shared" si="26"/>
        <v>2</v>
      </c>
      <c r="D261" t="s">
        <v>104</v>
      </c>
      <c r="E261" t="str">
        <f t="shared" ca="1" si="27"/>
        <v>uch</v>
      </c>
      <c r="F261" t="str">
        <f t="shared" si="29"/>
        <v/>
      </c>
      <c r="G261">
        <v>68415</v>
      </c>
      <c r="H261" t="str">
        <f>IF(OR(
  AND(NOT(ISERROR(FIND("상자",D261))),ISBLANK(G261)),
  AND(ISBLANK(D261),ISBLANK(G261)),
  AND(NOT(ISERROR(FIND("안 지정",D261))),ISNUMBER(G261))),"",
IF(AND(NOT(ISERROR(FIND("상자",D261))),NOT(ISBLANK(G261))),"밸류불필요",
IF(AND(NOT(ISERROR(FIND("안 지정",D261))),NOT(ISNUMBER(G261))),"숫자필요",
IF(NOT(ISERROR(FIND("장비",D261))),
  IFERROR(VLOOKUP(G261,[1]EquipTable!$A:$T,MATCH("이름참고",[1]EquipTable!$1:$1,0),0),"장비없음"),
IF(NOT(ISERROR(FIND("캐릭터",D261))),
  IFERROR(VLOOKUP(G261,[2]ActorTable!$A:$G,MATCH("이름참고",[2]ActorTable!$1:$1,0),0),"캐릭터없음"),
"")))))</f>
        <v/>
      </c>
      <c r="I261">
        <v>1</v>
      </c>
      <c r="K261" t="s">
        <v>112</v>
      </c>
      <c r="M261">
        <v>620</v>
      </c>
      <c r="N261">
        <v>230</v>
      </c>
      <c r="P261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1" t="str">
        <f t="shared" si="28"/>
        <v/>
      </c>
    </row>
    <row r="262" spans="1:17">
      <c r="A262">
        <v>13</v>
      </c>
      <c r="B262">
        <v>8</v>
      </c>
      <c r="C262">
        <f t="shared" si="26"/>
        <v>2</v>
      </c>
      <c r="E262" t="str">
        <f t="shared" ca="1" si="27"/>
        <v/>
      </c>
      <c r="F262" t="str">
        <f t="shared" si="29"/>
        <v/>
      </c>
      <c r="H262" t="str">
        <f>IF(OR(
  AND(NOT(ISERROR(FIND("상자",D262))),ISBLANK(G262)),
  AND(ISBLANK(D262),ISBLANK(G262)),
  AND(NOT(ISERROR(FIND("안 지정",D262))),ISNUMBER(G262))),"",
IF(AND(NOT(ISERROR(FIND("상자",D262))),NOT(ISBLANK(G262))),"밸류불필요",
IF(AND(NOT(ISERROR(FIND("안 지정",D262))),NOT(ISNUMBER(G262))),"숫자필요",
IF(NOT(ISERROR(FIND("장비",D262))),
  IFERROR(VLOOKUP(G262,[1]EquipTable!$A:$T,MATCH("이름참고",[1]EquipTable!$1:$1,0),0),"장비없음"),
IF(NOT(ISERROR(FIND("캐릭터",D262))),
  IFERROR(VLOOKUP(G262,[2]ActorTable!$A:$G,MATCH("이름참고",[2]ActorTable!$1:$1,0),0),"캐릭터없음"),
"")))))</f>
        <v/>
      </c>
      <c r="P262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2" t="str">
        <f t="shared" si="28"/>
        <v/>
      </c>
    </row>
    <row r="263" spans="1:17">
      <c r="A263">
        <v>14</v>
      </c>
      <c r="B263">
        <v>8</v>
      </c>
      <c r="C263">
        <f t="shared" si="26"/>
        <v>2</v>
      </c>
      <c r="D263" t="s">
        <v>104</v>
      </c>
      <c r="E263" t="str">
        <f t="shared" ref="E263:E265" ca="1" si="31">IF(ISBLANK(D263),"",
VLOOKUP(D263,OFFSET(INDIRECT("$A:$B"),0,MATCH(D$1&amp;"_Verify",INDIRECT("$1:$1"),0)-1),2,0)
)</f>
        <v>uch</v>
      </c>
      <c r="F263" t="str">
        <f t="shared" si="29"/>
        <v/>
      </c>
      <c r="G263">
        <v>68415</v>
      </c>
      <c r="H263" t="str">
        <f>IF(OR(
  AND(NOT(ISERROR(FIND("상자",D263))),ISBLANK(G263)),
  AND(ISBLANK(D263),ISBLANK(G263)),
  AND(NOT(ISERROR(FIND("안 지정",D263))),ISNUMBER(G263))),"",
IF(AND(NOT(ISERROR(FIND("상자",D263))),NOT(ISBLANK(G263))),"밸류불필요",
IF(AND(NOT(ISERROR(FIND("안 지정",D263))),NOT(ISNUMBER(G263))),"숫자필요",
IF(NOT(ISERROR(FIND("장비",D263))),
  IFERROR(VLOOKUP(G263,[1]EquipTable!$A:$T,MATCH("이름참고",[1]EquipTable!$1:$1,0),0),"장비없음"),
IF(NOT(ISERROR(FIND("캐릭터",D263))),
  IFERROR(VLOOKUP(G263,[2]ActorTable!$A:$G,MATCH("이름참고",[2]ActorTable!$1:$1,0),0),"캐릭터없음"),
"")))))</f>
        <v/>
      </c>
      <c r="I263">
        <v>1</v>
      </c>
      <c r="K263" t="s">
        <v>76</v>
      </c>
      <c r="M263">
        <v>620</v>
      </c>
      <c r="N263">
        <v>230</v>
      </c>
      <c r="P263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3" t="str">
        <f t="shared" si="28"/>
        <v/>
      </c>
    </row>
    <row r="264" spans="1:17">
      <c r="A264">
        <v>15</v>
      </c>
      <c r="B264">
        <v>8</v>
      </c>
      <c r="C264">
        <f t="shared" si="26"/>
        <v>2</v>
      </c>
      <c r="D264" t="s">
        <v>104</v>
      </c>
      <c r="E264" t="str">
        <f t="shared" ca="1" si="31"/>
        <v>uch</v>
      </c>
      <c r="F264" t="str">
        <f t="shared" si="29"/>
        <v/>
      </c>
      <c r="G264">
        <v>68415</v>
      </c>
      <c r="H264" t="str">
        <f>IF(OR(
  AND(NOT(ISERROR(FIND("상자",D264))),ISBLANK(G264)),
  AND(ISBLANK(D264),ISBLANK(G264)),
  AND(NOT(ISERROR(FIND("안 지정",D264))),ISNUMBER(G264))),"",
IF(AND(NOT(ISERROR(FIND("상자",D264))),NOT(ISBLANK(G264))),"밸류불필요",
IF(AND(NOT(ISERROR(FIND("안 지정",D264))),NOT(ISNUMBER(G264))),"숫자필요",
IF(NOT(ISERROR(FIND("장비",D264))),
  IFERROR(VLOOKUP(G264,[1]EquipTable!$A:$T,MATCH("이름참고",[1]EquipTable!$1:$1,0),0),"장비없음"),
IF(NOT(ISERROR(FIND("캐릭터",D264))),
  IFERROR(VLOOKUP(G264,[2]ActorTable!$A:$G,MATCH("이름참고",[2]ActorTable!$1:$1,0),0),"캐릭터없음"),
"")))))</f>
        <v/>
      </c>
      <c r="I264">
        <v>1</v>
      </c>
      <c r="K264" t="s">
        <v>76</v>
      </c>
      <c r="M264">
        <v>620</v>
      </c>
      <c r="N264">
        <v>230</v>
      </c>
      <c r="P264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4" t="str">
        <f t="shared" si="28"/>
        <v/>
      </c>
    </row>
    <row r="265" spans="1:17">
      <c r="A265">
        <v>16</v>
      </c>
      <c r="B265">
        <v>8</v>
      </c>
      <c r="C265">
        <f t="shared" si="26"/>
        <v>2</v>
      </c>
      <c r="D265" t="s">
        <v>104</v>
      </c>
      <c r="E265" t="str">
        <f t="shared" ca="1" si="31"/>
        <v>uch</v>
      </c>
      <c r="F265" t="str">
        <f t="shared" si="29"/>
        <v/>
      </c>
      <c r="G265">
        <v>68415</v>
      </c>
      <c r="H265" t="str">
        <f>IF(OR(
  AND(NOT(ISERROR(FIND("상자",D265))),ISBLANK(G265)),
  AND(ISBLANK(D265),ISBLANK(G265)),
  AND(NOT(ISERROR(FIND("안 지정",D265))),ISNUMBER(G265))),"",
IF(AND(NOT(ISERROR(FIND("상자",D265))),NOT(ISBLANK(G265))),"밸류불필요",
IF(AND(NOT(ISERROR(FIND("안 지정",D265))),NOT(ISNUMBER(G265))),"숫자필요",
IF(NOT(ISERROR(FIND("장비",D265))),
  IFERROR(VLOOKUP(G265,[1]EquipTable!$A:$T,MATCH("이름참고",[1]EquipTable!$1:$1,0),0),"장비없음"),
IF(NOT(ISERROR(FIND("캐릭터",D265))),
  IFERROR(VLOOKUP(G265,[2]ActorTable!$A:$G,MATCH("이름참고",[2]ActorTable!$1:$1,0),0),"캐릭터없음"),
"")))))</f>
        <v/>
      </c>
      <c r="I265">
        <v>1</v>
      </c>
      <c r="K265" t="s">
        <v>76</v>
      </c>
      <c r="M265">
        <v>620</v>
      </c>
      <c r="N265">
        <v>230</v>
      </c>
      <c r="P265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5" t="str">
        <f t="shared" si="28"/>
        <v/>
      </c>
    </row>
    <row r="266" spans="1:17">
      <c r="A266">
        <v>17</v>
      </c>
      <c r="B266">
        <v>8</v>
      </c>
      <c r="C266">
        <f t="shared" si="26"/>
        <v>2</v>
      </c>
      <c r="E266" t="str">
        <f t="shared" ca="1" si="27"/>
        <v/>
      </c>
      <c r="F266" t="str">
        <f t="shared" si="29"/>
        <v/>
      </c>
      <c r="H266" t="str">
        <f>IF(OR(
  AND(NOT(ISERROR(FIND("상자",D266))),ISBLANK(G266)),
  AND(ISBLANK(D266),ISBLANK(G266)),
  AND(NOT(ISERROR(FIND("안 지정",D266))),ISNUMBER(G266))),"",
IF(AND(NOT(ISERROR(FIND("상자",D266))),NOT(ISBLANK(G266))),"밸류불필요",
IF(AND(NOT(ISERROR(FIND("안 지정",D266))),NOT(ISNUMBER(G266))),"숫자필요",
IF(NOT(ISERROR(FIND("장비",D266))),
  IFERROR(VLOOKUP(G266,[1]EquipTable!$A:$T,MATCH("이름참고",[1]EquipTable!$1:$1,0),0),"장비없음"),
IF(NOT(ISERROR(FIND("캐릭터",D266))),
  IFERROR(VLOOKUP(G266,[2]ActorTable!$A:$G,MATCH("이름참고",[2]ActorTable!$1:$1,0),0),"캐릭터없음"),
"")))))</f>
        <v/>
      </c>
      <c r="P266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6" t="str">
        <f t="shared" si="28"/>
        <v/>
      </c>
    </row>
    <row r="267" spans="1:17">
      <c r="A267">
        <v>18</v>
      </c>
      <c r="B267">
        <v>8</v>
      </c>
      <c r="C267">
        <f t="shared" si="26"/>
        <v>2</v>
      </c>
      <c r="D267" t="s">
        <v>104</v>
      </c>
      <c r="E267" t="str">
        <f t="shared" ca="1" si="27"/>
        <v>uch</v>
      </c>
      <c r="F267" t="str">
        <f t="shared" si="29"/>
        <v/>
      </c>
      <c r="G267">
        <v>68415</v>
      </c>
      <c r="H267" t="str">
        <f>IF(OR(
  AND(NOT(ISERROR(FIND("상자",D267))),ISBLANK(G267)),
  AND(ISBLANK(D267),ISBLANK(G267)),
  AND(NOT(ISERROR(FIND("안 지정",D267))),ISNUMBER(G267))),"",
IF(AND(NOT(ISERROR(FIND("상자",D267))),NOT(ISBLANK(G267))),"밸류불필요",
IF(AND(NOT(ISERROR(FIND("안 지정",D267))),NOT(ISNUMBER(G267))),"숫자필요",
IF(NOT(ISERROR(FIND("장비",D267))),
  IFERROR(VLOOKUP(G267,[1]EquipTable!$A:$T,MATCH("이름참고",[1]EquipTable!$1:$1,0),0),"장비없음"),
IF(NOT(ISERROR(FIND("캐릭터",D267))),
  IFERROR(VLOOKUP(G267,[2]ActorTable!$A:$G,MATCH("이름참고",[2]ActorTable!$1:$1,0),0),"캐릭터없음"),
"")))))</f>
        <v/>
      </c>
      <c r="I267">
        <v>1</v>
      </c>
      <c r="K267" t="s">
        <v>76</v>
      </c>
      <c r="M267">
        <v>620</v>
      </c>
      <c r="N267">
        <v>230</v>
      </c>
      <c r="O267">
        <v>1</v>
      </c>
      <c r="P267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</v>
      </c>
      <c r="Q267" t="str">
        <f t="shared" ca="1" si="28"/>
        <v>{"dy":18,"sl":8,"tp":"uch","vl":"68415","cn":1,"pt":"DI","pp":620,"pr":230}</v>
      </c>
    </row>
    <row r="268" spans="1:17">
      <c r="A268">
        <v>19</v>
      </c>
      <c r="B268">
        <v>8</v>
      </c>
      <c r="C268">
        <f t="shared" si="26"/>
        <v>2</v>
      </c>
      <c r="P268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</v>
      </c>
      <c r="Q268" t="str">
        <f t="shared" si="28"/>
        <v/>
      </c>
    </row>
    <row r="269" spans="1:17">
      <c r="A269">
        <v>20</v>
      </c>
      <c r="B269">
        <v>8</v>
      </c>
      <c r="C269">
        <f t="shared" si="26"/>
        <v>2</v>
      </c>
      <c r="D269" t="s">
        <v>104</v>
      </c>
      <c r="E269" t="str">
        <f t="shared" ca="1" si="27"/>
        <v>uch</v>
      </c>
      <c r="F269" t="str">
        <f t="shared" si="29"/>
        <v/>
      </c>
      <c r="G269">
        <v>68415</v>
      </c>
      <c r="H269" t="str">
        <f>IF(OR(
  AND(NOT(ISERROR(FIND("상자",D269))),ISBLANK(G269)),
  AND(ISBLANK(D269),ISBLANK(G269)),
  AND(NOT(ISERROR(FIND("안 지정",D269))),ISNUMBER(G269))),"",
IF(AND(NOT(ISERROR(FIND("상자",D269))),NOT(ISBLANK(G269))),"밸류불필요",
IF(AND(NOT(ISERROR(FIND("안 지정",D269))),NOT(ISNUMBER(G269))),"숫자필요",
IF(NOT(ISERROR(FIND("장비",D269))),
  IFERROR(VLOOKUP(G269,[1]EquipTable!$A:$T,MATCH("이름참고",[1]EquipTable!$1:$1,0),0),"장비없음"),
IF(NOT(ISERROR(FIND("캐릭터",D269))),
  IFERROR(VLOOKUP(G269,[2]ActorTable!$A:$G,MATCH("이름참고",[2]ActorTable!$1:$1,0),0),"캐릭터없음"),
"")))))</f>
        <v/>
      </c>
      <c r="I269">
        <v>1</v>
      </c>
      <c r="K269" t="s">
        <v>76</v>
      </c>
      <c r="M269">
        <v>620</v>
      </c>
      <c r="N269">
        <v>230</v>
      </c>
      <c r="O269">
        <v>1</v>
      </c>
      <c r="P269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69" t="str">
        <f t="shared" ca="1" si="28"/>
        <v>{"dy":20,"sl":8,"tp":"uch","vl":"68415","cn":1,"pt":"DI","pp":620,"pr":230}</v>
      </c>
    </row>
    <row r="270" spans="1:17">
      <c r="A270">
        <v>21</v>
      </c>
      <c r="B270">
        <v>8</v>
      </c>
      <c r="C270">
        <f t="shared" si="26"/>
        <v>2</v>
      </c>
      <c r="E270" t="str">
        <f t="shared" ca="1" si="27"/>
        <v/>
      </c>
      <c r="F270" t="str">
        <f t="shared" si="29"/>
        <v/>
      </c>
      <c r="H270" t="str">
        <f>IF(OR(
  AND(NOT(ISERROR(FIND("상자",D270))),ISBLANK(G270)),
  AND(ISBLANK(D270),ISBLANK(G270)),
  AND(NOT(ISERROR(FIND("안 지정",D270))),ISNUMBER(G270))),"",
IF(AND(NOT(ISERROR(FIND("상자",D270))),NOT(ISBLANK(G270))),"밸류불필요",
IF(AND(NOT(ISERROR(FIND("안 지정",D270))),NOT(ISNUMBER(G270))),"숫자필요",
IF(NOT(ISERROR(FIND("장비",D270))),
  IFERROR(VLOOKUP(G270,[1]EquipTable!$A:$T,MATCH("이름참고",[1]EquipTable!$1:$1,0),0),"장비없음"),
IF(NOT(ISERROR(FIND("캐릭터",D270))),
  IFERROR(VLOOKUP(G270,[2]ActorTable!$A:$G,MATCH("이름참고",[2]ActorTable!$1:$1,0),0),"캐릭터없음"),
"")))))</f>
        <v/>
      </c>
      <c r="P270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0" t="str">
        <f t="shared" si="28"/>
        <v/>
      </c>
    </row>
    <row r="271" spans="1:17">
      <c r="A271">
        <v>22</v>
      </c>
      <c r="B271">
        <v>8</v>
      </c>
      <c r="C271">
        <f t="shared" si="26"/>
        <v>2</v>
      </c>
      <c r="E271" t="str">
        <f t="shared" ca="1" si="27"/>
        <v/>
      </c>
      <c r="F271" t="str">
        <f t="shared" si="29"/>
        <v/>
      </c>
      <c r="H271" t="str">
        <f>IF(OR(
  AND(NOT(ISERROR(FIND("상자",D271))),ISBLANK(G271)),
  AND(ISBLANK(D271),ISBLANK(G271)),
  AND(NOT(ISERROR(FIND("안 지정",D271))),ISNUMBER(G271))),"",
IF(AND(NOT(ISERROR(FIND("상자",D271))),NOT(ISBLANK(G271))),"밸류불필요",
IF(AND(NOT(ISERROR(FIND("안 지정",D271))),NOT(ISNUMBER(G271))),"숫자필요",
IF(NOT(ISERROR(FIND("장비",D271))),
  IFERROR(VLOOKUP(G271,[1]EquipTable!$A:$T,MATCH("이름참고",[1]EquipTable!$1:$1,0),0),"장비없음"),
IF(NOT(ISERROR(FIND("캐릭터",D271))),
  IFERROR(VLOOKUP(G271,[2]ActorTable!$A:$G,MATCH("이름참고",[2]ActorTable!$1:$1,0),0),"캐릭터없음"),
"")))))</f>
        <v/>
      </c>
      <c r="P271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1" t="str">
        <f t="shared" si="28"/>
        <v/>
      </c>
    </row>
    <row r="272" spans="1:17">
      <c r="A272">
        <v>23</v>
      </c>
      <c r="B272">
        <v>8</v>
      </c>
      <c r="C272">
        <f t="shared" si="26"/>
        <v>2</v>
      </c>
      <c r="E272" t="str">
        <f t="shared" ca="1" si="27"/>
        <v/>
      </c>
      <c r="F272" t="str">
        <f t="shared" si="29"/>
        <v/>
      </c>
      <c r="H272" t="str">
        <f>IF(OR(
  AND(NOT(ISERROR(FIND("상자",D272))),ISBLANK(G272)),
  AND(ISBLANK(D272),ISBLANK(G272)),
  AND(NOT(ISERROR(FIND("안 지정",D272))),ISNUMBER(G272))),"",
IF(AND(NOT(ISERROR(FIND("상자",D272))),NOT(ISBLANK(G272))),"밸류불필요",
IF(AND(NOT(ISERROR(FIND("안 지정",D272))),NOT(ISNUMBER(G272))),"숫자필요",
IF(NOT(ISERROR(FIND("장비",D272))),
  IFERROR(VLOOKUP(G272,[1]EquipTable!$A:$T,MATCH("이름참고",[1]EquipTable!$1:$1,0),0),"장비없음"),
IF(NOT(ISERROR(FIND("캐릭터",D272))),
  IFERROR(VLOOKUP(G272,[2]ActorTable!$A:$G,MATCH("이름참고",[2]ActorTable!$1:$1,0),0),"캐릭터없음"),
"")))))</f>
        <v/>
      </c>
      <c r="P272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2" t="str">
        <f t="shared" si="28"/>
        <v/>
      </c>
    </row>
    <row r="273" spans="1:17">
      <c r="A273">
        <v>24</v>
      </c>
      <c r="B273">
        <v>8</v>
      </c>
      <c r="C273">
        <f t="shared" si="26"/>
        <v>2</v>
      </c>
      <c r="E273" t="str">
        <f t="shared" ca="1" si="27"/>
        <v/>
      </c>
      <c r="F273" t="str">
        <f t="shared" si="29"/>
        <v/>
      </c>
      <c r="H273" t="str">
        <f>IF(OR(
  AND(NOT(ISERROR(FIND("상자",D273))),ISBLANK(G273)),
  AND(ISBLANK(D273),ISBLANK(G273)),
  AND(NOT(ISERROR(FIND("안 지정",D273))),ISNUMBER(G273))),"",
IF(AND(NOT(ISERROR(FIND("상자",D273))),NOT(ISBLANK(G273))),"밸류불필요",
IF(AND(NOT(ISERROR(FIND("안 지정",D273))),NOT(ISNUMBER(G273))),"숫자필요",
IF(NOT(ISERROR(FIND("장비",D273))),
  IFERROR(VLOOKUP(G273,[1]EquipTable!$A:$T,MATCH("이름참고",[1]EquipTable!$1:$1,0),0),"장비없음"),
IF(NOT(ISERROR(FIND("캐릭터",D273))),
  IFERROR(VLOOKUP(G273,[2]ActorTable!$A:$G,MATCH("이름참고",[2]ActorTable!$1:$1,0),0),"캐릭터없음"),
"")))))</f>
        <v/>
      </c>
      <c r="P273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3" t="str">
        <f t="shared" si="28"/>
        <v/>
      </c>
    </row>
    <row r="274" spans="1:17">
      <c r="A274">
        <v>25</v>
      </c>
      <c r="B274">
        <v>8</v>
      </c>
      <c r="C274">
        <f t="shared" si="26"/>
        <v>2</v>
      </c>
      <c r="E274" t="str">
        <f t="shared" ca="1" si="27"/>
        <v/>
      </c>
      <c r="F274" t="str">
        <f t="shared" si="29"/>
        <v/>
      </c>
      <c r="H274" t="str">
        <f>IF(OR(
  AND(NOT(ISERROR(FIND("상자",D274))),ISBLANK(G274)),
  AND(ISBLANK(D274),ISBLANK(G274)),
  AND(NOT(ISERROR(FIND("안 지정",D274))),ISNUMBER(G274))),"",
IF(AND(NOT(ISERROR(FIND("상자",D274))),NOT(ISBLANK(G274))),"밸류불필요",
IF(AND(NOT(ISERROR(FIND("안 지정",D274))),NOT(ISNUMBER(G274))),"숫자필요",
IF(NOT(ISERROR(FIND("장비",D274))),
  IFERROR(VLOOKUP(G274,[1]EquipTable!$A:$T,MATCH("이름참고",[1]EquipTable!$1:$1,0),0),"장비없음"),
IF(NOT(ISERROR(FIND("캐릭터",D274))),
  IFERROR(VLOOKUP(G274,[2]ActorTable!$A:$G,MATCH("이름참고",[2]ActorTable!$1:$1,0),0),"캐릭터없음"),
"")))))</f>
        <v/>
      </c>
      <c r="P274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4" t="str">
        <f t="shared" si="28"/>
        <v/>
      </c>
    </row>
    <row r="275" spans="1:17">
      <c r="A275">
        <v>26</v>
      </c>
      <c r="B275">
        <v>8</v>
      </c>
      <c r="C275">
        <f t="shared" si="26"/>
        <v>2</v>
      </c>
      <c r="E275" t="str">
        <f t="shared" ca="1" si="27"/>
        <v/>
      </c>
      <c r="F275" t="str">
        <f t="shared" si="29"/>
        <v/>
      </c>
      <c r="H275" t="str">
        <f>IF(OR(
  AND(NOT(ISERROR(FIND("상자",D275))),ISBLANK(G275)),
  AND(ISBLANK(D275),ISBLANK(G275)),
  AND(NOT(ISERROR(FIND("안 지정",D275))),ISNUMBER(G275))),"",
IF(AND(NOT(ISERROR(FIND("상자",D275))),NOT(ISBLANK(G275))),"밸류불필요",
IF(AND(NOT(ISERROR(FIND("안 지정",D275))),NOT(ISNUMBER(G275))),"숫자필요",
IF(NOT(ISERROR(FIND("장비",D275))),
  IFERROR(VLOOKUP(G275,[1]EquipTable!$A:$T,MATCH("이름참고",[1]EquipTable!$1:$1,0),0),"장비없음"),
IF(NOT(ISERROR(FIND("캐릭터",D275))),
  IFERROR(VLOOKUP(G275,[2]ActorTable!$A:$G,MATCH("이름참고",[2]ActorTable!$1:$1,0),0),"캐릭터없음"),
"")))))</f>
        <v/>
      </c>
      <c r="P275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5" t="str">
        <f t="shared" si="28"/>
        <v/>
      </c>
    </row>
    <row r="276" spans="1:17">
      <c r="A276">
        <v>27</v>
      </c>
      <c r="B276">
        <v>8</v>
      </c>
      <c r="C276">
        <f t="shared" si="26"/>
        <v>2</v>
      </c>
      <c r="E276" t="str">
        <f t="shared" ca="1" si="27"/>
        <v/>
      </c>
      <c r="F276" t="str">
        <f t="shared" si="29"/>
        <v/>
      </c>
      <c r="H276" t="str">
        <f>IF(OR(
  AND(NOT(ISERROR(FIND("상자",D276))),ISBLANK(G276)),
  AND(ISBLANK(D276),ISBLANK(G276)),
  AND(NOT(ISERROR(FIND("안 지정",D276))),ISNUMBER(G276))),"",
IF(AND(NOT(ISERROR(FIND("상자",D276))),NOT(ISBLANK(G276))),"밸류불필요",
IF(AND(NOT(ISERROR(FIND("안 지정",D276))),NOT(ISNUMBER(G276))),"숫자필요",
IF(NOT(ISERROR(FIND("장비",D276))),
  IFERROR(VLOOKUP(G276,[1]EquipTable!$A:$T,MATCH("이름참고",[1]EquipTable!$1:$1,0),0),"장비없음"),
IF(NOT(ISERROR(FIND("캐릭터",D276))),
  IFERROR(VLOOKUP(G276,[2]ActorTable!$A:$G,MATCH("이름참고",[2]ActorTable!$1:$1,0),0),"캐릭터없음"),
"")))))</f>
        <v/>
      </c>
      <c r="P276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6" t="str">
        <f t="shared" si="28"/>
        <v/>
      </c>
    </row>
    <row r="277" spans="1:17">
      <c r="A277">
        <v>28</v>
      </c>
      <c r="B277">
        <v>8</v>
      </c>
      <c r="C277">
        <f t="shared" si="26"/>
        <v>2</v>
      </c>
      <c r="E277" t="str">
        <f t="shared" ca="1" si="27"/>
        <v/>
      </c>
      <c r="F277" t="str">
        <f t="shared" si="29"/>
        <v/>
      </c>
      <c r="H277" t="str">
        <f>IF(OR(
  AND(NOT(ISERROR(FIND("상자",D277))),ISBLANK(G277)),
  AND(ISBLANK(D277),ISBLANK(G277)),
  AND(NOT(ISERROR(FIND("안 지정",D277))),ISNUMBER(G277))),"",
IF(AND(NOT(ISERROR(FIND("상자",D277))),NOT(ISBLANK(G277))),"밸류불필요",
IF(AND(NOT(ISERROR(FIND("안 지정",D277))),NOT(ISNUMBER(G277))),"숫자필요",
IF(NOT(ISERROR(FIND("장비",D277))),
  IFERROR(VLOOKUP(G277,[1]EquipTable!$A:$T,MATCH("이름참고",[1]EquipTable!$1:$1,0),0),"장비없음"),
IF(NOT(ISERROR(FIND("캐릭터",D277))),
  IFERROR(VLOOKUP(G277,[2]ActorTable!$A:$G,MATCH("이름참고",[2]ActorTable!$1:$1,0),0),"캐릭터없음"),
"")))))</f>
        <v/>
      </c>
      <c r="P277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7" t="str">
        <f t="shared" si="28"/>
        <v/>
      </c>
    </row>
    <row r="278" spans="1:17">
      <c r="A278">
        <v>29</v>
      </c>
      <c r="B278">
        <v>8</v>
      </c>
      <c r="C278">
        <f t="shared" si="26"/>
        <v>2</v>
      </c>
      <c r="E278" t="str">
        <f t="shared" ca="1" si="27"/>
        <v/>
      </c>
      <c r="F278" t="str">
        <f t="shared" si="29"/>
        <v/>
      </c>
      <c r="H278" t="str">
        <f>IF(OR(
  AND(NOT(ISERROR(FIND("상자",D278))),ISBLANK(G278)),
  AND(ISBLANK(D278),ISBLANK(G278)),
  AND(NOT(ISERROR(FIND("안 지정",D278))),ISNUMBER(G278))),"",
IF(AND(NOT(ISERROR(FIND("상자",D278))),NOT(ISBLANK(G278))),"밸류불필요",
IF(AND(NOT(ISERROR(FIND("안 지정",D278))),NOT(ISNUMBER(G278))),"숫자필요",
IF(NOT(ISERROR(FIND("장비",D278))),
  IFERROR(VLOOKUP(G278,[1]EquipTable!$A:$T,MATCH("이름참고",[1]EquipTable!$1:$1,0),0),"장비없음"),
IF(NOT(ISERROR(FIND("캐릭터",D278))),
  IFERROR(VLOOKUP(G278,[2]ActorTable!$A:$G,MATCH("이름참고",[2]ActorTable!$1:$1,0),0),"캐릭터없음"),
"")))))</f>
        <v/>
      </c>
      <c r="P278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8" t="str">
        <f t="shared" si="28"/>
        <v/>
      </c>
    </row>
    <row r="279" spans="1:17">
      <c r="A279">
        <v>30</v>
      </c>
      <c r="B279">
        <v>8</v>
      </c>
      <c r="C279">
        <f t="shared" si="26"/>
        <v>2</v>
      </c>
      <c r="E279" t="str">
        <f t="shared" ca="1" si="27"/>
        <v/>
      </c>
      <c r="F279" t="str">
        <f t="shared" si="29"/>
        <v/>
      </c>
      <c r="H279" t="str">
        <f>IF(OR(
  AND(NOT(ISERROR(FIND("상자",D279))),ISBLANK(G279)),
  AND(ISBLANK(D279),ISBLANK(G279)),
  AND(NOT(ISERROR(FIND("안 지정",D279))),ISNUMBER(G279))),"",
IF(AND(NOT(ISERROR(FIND("상자",D279))),NOT(ISBLANK(G279))),"밸류불필요",
IF(AND(NOT(ISERROR(FIND("안 지정",D279))),NOT(ISNUMBER(G279))),"숫자필요",
IF(NOT(ISERROR(FIND("장비",D279))),
  IFERROR(VLOOKUP(G279,[1]EquipTable!$A:$T,MATCH("이름참고",[1]EquipTable!$1:$1,0),0),"장비없음"),
IF(NOT(ISERROR(FIND("캐릭터",D279))),
  IFERROR(VLOOKUP(G279,[2]ActorTable!$A:$G,MATCH("이름참고",[2]ActorTable!$1:$1,0),0),"캐릭터없음"),
"")))))</f>
        <v/>
      </c>
      <c r="P279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9" t="str">
        <f t="shared" si="28"/>
        <v/>
      </c>
    </row>
    <row r="280" spans="1:17">
      <c r="A280">
        <v>31</v>
      </c>
      <c r="B280">
        <v>8</v>
      </c>
      <c r="C280">
        <f t="shared" si="26"/>
        <v>2</v>
      </c>
      <c r="E280" t="str">
        <f t="shared" ca="1" si="27"/>
        <v/>
      </c>
      <c r="F280" t="str">
        <f t="shared" si="29"/>
        <v/>
      </c>
      <c r="H280" t="str">
        <f>IF(OR(
  AND(NOT(ISERROR(FIND("상자",D280))),ISBLANK(G280)),
  AND(ISBLANK(D280),ISBLANK(G280)),
  AND(NOT(ISERROR(FIND("안 지정",D280))),ISNUMBER(G280))),"",
IF(AND(NOT(ISERROR(FIND("상자",D280))),NOT(ISBLANK(G280))),"밸류불필요",
IF(AND(NOT(ISERROR(FIND("안 지정",D280))),NOT(ISNUMBER(G280))),"숫자필요",
IF(NOT(ISERROR(FIND("장비",D280))),
  IFERROR(VLOOKUP(G280,[1]EquipTable!$A:$T,MATCH("이름참고",[1]EquipTable!$1:$1,0),0),"장비없음"),
IF(NOT(ISERROR(FIND("캐릭터",D280))),
  IFERROR(VLOOKUP(G280,[2]ActorTable!$A:$G,MATCH("이름참고",[2]ActorTable!$1:$1,0),0),"캐릭터없음"),
"")))))</f>
        <v/>
      </c>
      <c r="P280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80" t="str">
        <f t="shared" si="28"/>
        <v/>
      </c>
    </row>
  </sheetData>
  <autoFilter ref="O1:O280" xr:uid="{2D1E7AD5-7508-4439-B76E-7FCBFCB9C0E2}"/>
  <sortState xmlns:xlrd2="http://schemas.microsoft.com/office/spreadsheetml/2017/richdata2" ref="A2:Q280">
    <sortCondition ref="C2:C280"/>
    <sortCondition ref="A2:A280"/>
    <sortCondition ref="B2:B280"/>
  </sortState>
  <phoneticPr fontId="1" type="noConversion"/>
  <dataValidations count="1">
    <dataValidation type="list" allowBlank="1" showInputMessage="1" showErrorMessage="1" sqref="D2:D280" xr:uid="{2C9A71EA-E66E-4755-B69A-000F3F44FEA5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workbookViewId="0"/>
  </sheetViews>
  <sheetFormatPr defaultRowHeight="16.5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>
      <c r="A1" t="s">
        <v>3</v>
      </c>
      <c r="B1" s="2" t="s">
        <v>2</v>
      </c>
      <c r="C1" t="s">
        <v>25</v>
      </c>
      <c r="D1" t="s">
        <v>0</v>
      </c>
    </row>
    <row r="2" spans="1:4">
      <c r="A2" t="s">
        <v>22</v>
      </c>
      <c r="B2">
        <v>50</v>
      </c>
      <c r="C2" t="s">
        <v>26</v>
      </c>
      <c r="D2" t="s">
        <v>34</v>
      </c>
    </row>
    <row r="3" spans="1:4">
      <c r="A3" t="s">
        <v>23</v>
      </c>
      <c r="B3">
        <v>30</v>
      </c>
      <c r="C3" t="s">
        <v>27</v>
      </c>
    </row>
    <row r="4" spans="1:4">
      <c r="A4" t="s">
        <v>24</v>
      </c>
      <c r="B4">
        <v>200</v>
      </c>
      <c r="C4" t="s">
        <v>28</v>
      </c>
      <c r="D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>
      <c r="A1" t="s">
        <v>12</v>
      </c>
      <c r="B1" s="2" t="s">
        <v>11</v>
      </c>
      <c r="C1" s="4" t="s">
        <v>30</v>
      </c>
      <c r="D1" s="5" t="s">
        <v>29</v>
      </c>
      <c r="E1" s="3" t="s">
        <v>13</v>
      </c>
      <c r="F1" t="s">
        <v>0</v>
      </c>
    </row>
    <row r="2" spans="1:6">
      <c r="A2" t="s">
        <v>15</v>
      </c>
      <c r="C2" s="1">
        <v>2</v>
      </c>
      <c r="D2" s="1">
        <v>2500</v>
      </c>
      <c r="E2">
        <v>30</v>
      </c>
    </row>
    <row r="3" spans="1:6">
      <c r="A3" t="s">
        <v>16</v>
      </c>
      <c r="C3" s="1">
        <v>5</v>
      </c>
      <c r="D3" s="1">
        <v>5900</v>
      </c>
      <c r="E3">
        <v>80</v>
      </c>
    </row>
    <row r="4" spans="1:6">
      <c r="A4" t="s">
        <v>17</v>
      </c>
      <c r="C4" s="1">
        <v>11</v>
      </c>
      <c r="D4" s="1">
        <v>12000</v>
      </c>
      <c r="E4">
        <v>170</v>
      </c>
      <c r="F4" t="s">
        <v>21</v>
      </c>
    </row>
    <row r="5" spans="1:6">
      <c r="A5" t="s">
        <v>18</v>
      </c>
      <c r="C5" s="1">
        <v>24</v>
      </c>
      <c r="D5" s="1">
        <v>25000</v>
      </c>
      <c r="E5">
        <v>360</v>
      </c>
    </row>
    <row r="6" spans="1:6">
      <c r="A6" t="s">
        <v>19</v>
      </c>
      <c r="C6" s="1">
        <v>60</v>
      </c>
      <c r="D6" s="1">
        <v>65000</v>
      </c>
      <c r="E6">
        <v>950</v>
      </c>
    </row>
    <row r="7" spans="1:6">
      <c r="A7" t="s">
        <v>20</v>
      </c>
      <c r="C7" s="1">
        <v>110</v>
      </c>
      <c r="D7" s="1">
        <v>119000</v>
      </c>
      <c r="E7">
        <v>2000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</sheetViews>
  <sheetFormatPr defaultRowHeight="16.5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>
      <c r="A1" t="s">
        <v>1</v>
      </c>
      <c r="B1" s="2" t="s">
        <v>11</v>
      </c>
      <c r="C1" s="3" t="s">
        <v>2</v>
      </c>
      <c r="D1" s="3" t="s">
        <v>5</v>
      </c>
      <c r="E1" t="s">
        <v>0</v>
      </c>
      <c r="F1" t="s">
        <v>9</v>
      </c>
    </row>
    <row r="2" spans="1:6">
      <c r="A2" t="s">
        <v>6</v>
      </c>
      <c r="B2" t="s">
        <v>31</v>
      </c>
      <c r="C2">
        <v>20</v>
      </c>
      <c r="D2">
        <v>1500</v>
      </c>
    </row>
    <row r="3" spans="1:6">
      <c r="A3" t="s">
        <v>7</v>
      </c>
      <c r="B3" t="s">
        <v>32</v>
      </c>
      <c r="C3">
        <v>140</v>
      </c>
      <c r="D3">
        <v>12000</v>
      </c>
      <c r="E3" t="s">
        <v>10</v>
      </c>
      <c r="F3">
        <v>6</v>
      </c>
    </row>
    <row r="4" spans="1:6">
      <c r="A4" t="s">
        <v>8</v>
      </c>
      <c r="B4" t="s">
        <v>33</v>
      </c>
      <c r="C4">
        <v>280</v>
      </c>
      <c r="D4">
        <v>26000</v>
      </c>
      <c r="E4" t="s">
        <v>10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ShopLevelPackageTable</vt:lpstr>
      <vt:lpstr>ShopDailyDiamondTable</vt:lpstr>
      <vt:lpstr>daFre서버</vt:lpstr>
      <vt:lpstr>daShp서버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2020-05-18T10:13:55Z</dcterms:modified>
</cp:coreProperties>
</file>