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374E60-AA99-4036-A14D-F3A3ED8EA79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C64" i="1"/>
  <c r="S67" i="5" l="1"/>
  <c r="O67" i="5"/>
  <c r="H67" i="5"/>
  <c r="E67" i="5"/>
  <c r="C67" i="5"/>
  <c r="A67" i="5"/>
  <c r="C66" i="1"/>
  <c r="S73" i="5" l="1"/>
  <c r="O73" i="5"/>
  <c r="H73" i="5"/>
  <c r="E73" i="5"/>
  <c r="C73" i="5"/>
  <c r="A73" i="5"/>
  <c r="C72" i="1"/>
  <c r="J495" i="5" l="1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S11" i="5" l="1"/>
  <c r="O11" i="5"/>
  <c r="H11" i="5"/>
  <c r="E11" i="5"/>
  <c r="C11" i="5"/>
  <c r="A11" i="5"/>
  <c r="C10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C161" i="1"/>
  <c r="C162" i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C160" i="1"/>
  <c r="S160" i="5" l="1"/>
  <c r="O160" i="5"/>
  <c r="H160" i="5"/>
  <c r="E160" i="5"/>
  <c r="C160" i="5"/>
  <c r="A160" i="5"/>
  <c r="C159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2" i="5" l="1"/>
  <c r="O52" i="5"/>
  <c r="H52" i="5"/>
  <c r="E52" i="5"/>
  <c r="C52" i="5"/>
  <c r="A52" i="5"/>
  <c r="S100" i="5"/>
  <c r="O100" i="5"/>
  <c r="H100" i="5"/>
  <c r="E100" i="5"/>
  <c r="C100" i="5"/>
  <c r="A100" i="5"/>
  <c r="C51" i="1"/>
  <c r="C40" i="1"/>
  <c r="C99" i="1"/>
  <c r="S63" i="5" l="1"/>
  <c r="O63" i="5"/>
  <c r="H63" i="5"/>
  <c r="E63" i="5"/>
  <c r="C63" i="5"/>
  <c r="A63" i="5"/>
  <c r="S159" i="5" l="1"/>
  <c r="O159" i="5"/>
  <c r="H159" i="5"/>
  <c r="E159" i="5"/>
  <c r="C159" i="5"/>
  <c r="A159" i="5"/>
  <c r="O158" i="5"/>
  <c r="H158" i="5"/>
  <c r="E158" i="5"/>
  <c r="C158" i="5"/>
  <c r="A158" i="5"/>
  <c r="C158" i="1"/>
  <c r="C157" i="1"/>
  <c r="C62" i="1"/>
  <c r="S158" i="5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C156" i="1"/>
  <c r="C155" i="1"/>
  <c r="U154" i="5" l="1"/>
  <c r="U153" i="5"/>
  <c r="U147" i="5"/>
  <c r="U146" i="5"/>
  <c r="U131" i="5"/>
  <c r="U130" i="5"/>
  <c r="U129" i="5"/>
  <c r="U115" i="5"/>
  <c r="U114" i="5"/>
  <c r="U113" i="5"/>
  <c r="U112" i="5"/>
  <c r="U111" i="5"/>
  <c r="S155" i="5" l="1"/>
  <c r="O155" i="5"/>
  <c r="H155" i="5"/>
  <c r="E155" i="5"/>
  <c r="C155" i="5"/>
  <c r="A155" i="5"/>
  <c r="C154" i="1"/>
  <c r="S154" i="5" l="1"/>
  <c r="O154" i="5"/>
  <c r="H154" i="5"/>
  <c r="E154" i="5"/>
  <c r="C154" i="5"/>
  <c r="A154" i="5"/>
  <c r="C153" i="1"/>
  <c r="J481" i="5" l="1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S638" i="5" l="1"/>
  <c r="O638" i="5"/>
  <c r="J638" i="5"/>
  <c r="H638" i="5"/>
  <c r="E638" i="5"/>
  <c r="C638" i="5"/>
  <c r="A638" i="5"/>
  <c r="S637" i="5"/>
  <c r="O637" i="5"/>
  <c r="J637" i="5"/>
  <c r="H637" i="5"/>
  <c r="E637" i="5"/>
  <c r="C637" i="5"/>
  <c r="A637" i="5"/>
  <c r="O620" i="5"/>
  <c r="H620" i="5"/>
  <c r="E620" i="5"/>
  <c r="C620" i="5"/>
  <c r="A620" i="5"/>
  <c r="O619" i="5"/>
  <c r="H619" i="5"/>
  <c r="E619" i="5"/>
  <c r="C619" i="5"/>
  <c r="A619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J639" i="5" l="1"/>
  <c r="J640" i="5"/>
  <c r="J641" i="5"/>
  <c r="J634" i="5"/>
  <c r="J635" i="5"/>
  <c r="J636" i="5"/>
  <c r="J560" i="5"/>
  <c r="J561" i="5"/>
  <c r="J562" i="5"/>
  <c r="J563" i="5"/>
  <c r="J564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C262" i="1"/>
  <c r="C261" i="1"/>
  <c r="C263" i="1"/>
  <c r="S564" i="5" l="1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S493" i="5"/>
  <c r="O493" i="5"/>
  <c r="H493" i="5"/>
  <c r="S492" i="5"/>
  <c r="O492" i="5"/>
  <c r="H492" i="5"/>
  <c r="S491" i="5"/>
  <c r="O491" i="5"/>
  <c r="H491" i="5"/>
  <c r="S490" i="5"/>
  <c r="O490" i="5"/>
  <c r="H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C242" i="1"/>
  <c r="C232" i="1"/>
  <c r="C231" i="1"/>
  <c r="O560" i="5"/>
  <c r="C230" i="1"/>
  <c r="C229" i="1"/>
  <c r="O562" i="5"/>
  <c r="O561" i="5"/>
  <c r="O563" i="5"/>
  <c r="O564" i="5"/>
  <c r="J405" i="5" l="1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C216" i="1"/>
  <c r="C215" i="1"/>
  <c r="J261" i="5" l="1"/>
  <c r="J262" i="5"/>
  <c r="J263" i="5"/>
  <c r="J264" i="5"/>
  <c r="J265" i="5"/>
  <c r="S265" i="5"/>
  <c r="H265" i="5"/>
  <c r="E265" i="5"/>
  <c r="C265" i="5"/>
  <c r="A265" i="5"/>
  <c r="S264" i="5"/>
  <c r="H264" i="5"/>
  <c r="E264" i="5"/>
  <c r="C264" i="5"/>
  <c r="A264" i="5"/>
  <c r="S263" i="5"/>
  <c r="H263" i="5"/>
  <c r="E263" i="5"/>
  <c r="C263" i="5"/>
  <c r="A263" i="5"/>
  <c r="S262" i="5"/>
  <c r="H262" i="5"/>
  <c r="E262" i="5"/>
  <c r="C262" i="5"/>
  <c r="A262" i="5"/>
  <c r="S261" i="5"/>
  <c r="H261" i="5"/>
  <c r="E261" i="5"/>
  <c r="C261" i="5"/>
  <c r="A261" i="5"/>
  <c r="O262" i="5"/>
  <c r="O264" i="5"/>
  <c r="O265" i="5"/>
  <c r="O263" i="5"/>
  <c r="O261" i="5"/>
  <c r="L320" i="5" l="1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J347" i="5"/>
  <c r="J348" i="5"/>
  <c r="J349" i="5"/>
  <c r="C188" i="1"/>
  <c r="K353" i="5" l="1"/>
  <c r="K354" i="5"/>
  <c r="K355" i="5"/>
  <c r="S153" i="5" l="1"/>
  <c r="O153" i="5"/>
  <c r="H153" i="5"/>
  <c r="E153" i="5"/>
  <c r="C153" i="5"/>
  <c r="A153" i="5"/>
  <c r="C152" i="1"/>
  <c r="S119" i="5" l="1"/>
  <c r="O119" i="5"/>
  <c r="H119" i="5"/>
  <c r="E119" i="5"/>
  <c r="C119" i="5"/>
  <c r="A119" i="5"/>
  <c r="S121" i="5"/>
  <c r="O121" i="5"/>
  <c r="H121" i="5"/>
  <c r="E121" i="5"/>
  <c r="C121" i="5"/>
  <c r="A121" i="5"/>
  <c r="S120" i="5"/>
  <c r="O120" i="5"/>
  <c r="H120" i="5"/>
  <c r="E120" i="5"/>
  <c r="C120" i="5"/>
  <c r="A120" i="5"/>
  <c r="C119" i="1"/>
  <c r="C118" i="1"/>
  <c r="C120" i="1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6" i="1"/>
  <c r="S152" i="5" l="1"/>
  <c r="H152" i="5"/>
  <c r="E152" i="5"/>
  <c r="C152" i="5"/>
  <c r="A152" i="5"/>
  <c r="O152" i="5"/>
  <c r="C151" i="1"/>
  <c r="S150" i="5" l="1"/>
  <c r="O150" i="5"/>
  <c r="H150" i="5"/>
  <c r="E150" i="5"/>
  <c r="C150" i="5"/>
  <c r="A150" i="5"/>
  <c r="S151" i="5"/>
  <c r="H151" i="5"/>
  <c r="E151" i="5"/>
  <c r="C151" i="5"/>
  <c r="A151" i="5"/>
  <c r="E5" i="4"/>
  <c r="D5" i="4"/>
  <c r="O151" i="5"/>
  <c r="C149" i="1"/>
  <c r="C150" i="1"/>
  <c r="S149" i="5" l="1"/>
  <c r="O149" i="5"/>
  <c r="H149" i="5"/>
  <c r="E149" i="5"/>
  <c r="C149" i="5"/>
  <c r="A149" i="5"/>
  <c r="E4" i="4"/>
  <c r="D4" i="4"/>
  <c r="S170" i="5"/>
  <c r="O170" i="5"/>
  <c r="H170" i="5"/>
  <c r="E170" i="5"/>
  <c r="C170" i="5"/>
  <c r="A170" i="5"/>
  <c r="S169" i="5"/>
  <c r="O169" i="5"/>
  <c r="H169" i="5"/>
  <c r="E169" i="5"/>
  <c r="C169" i="5"/>
  <c r="A169" i="5"/>
  <c r="S19" i="5"/>
  <c r="O19" i="5"/>
  <c r="H19" i="5"/>
  <c r="E19" i="5"/>
  <c r="C19" i="5"/>
  <c r="A19" i="5"/>
  <c r="S18" i="5"/>
  <c r="O18" i="5"/>
  <c r="H18" i="5"/>
  <c r="E18" i="5"/>
  <c r="C18" i="5"/>
  <c r="A18" i="5"/>
  <c r="C169" i="1"/>
  <c r="C168" i="1"/>
  <c r="C18" i="1"/>
  <c r="C17" i="1"/>
  <c r="C148" i="1"/>
  <c r="S148" i="5" l="1"/>
  <c r="O148" i="5"/>
  <c r="H148" i="5"/>
  <c r="E148" i="5"/>
  <c r="C148" i="5"/>
  <c r="A148" i="5"/>
  <c r="S146" i="5" l="1"/>
  <c r="O146" i="5"/>
  <c r="S147" i="5"/>
  <c r="O147" i="5"/>
  <c r="H147" i="5"/>
  <c r="E147" i="5"/>
  <c r="C147" i="5"/>
  <c r="A147" i="5"/>
  <c r="C146" i="1"/>
  <c r="C147" i="1"/>
  <c r="S168" i="5" l="1"/>
  <c r="O168" i="5"/>
  <c r="H168" i="5"/>
  <c r="E168" i="5"/>
  <c r="C168" i="5"/>
  <c r="A168" i="5"/>
  <c r="H146" i="5" l="1"/>
  <c r="E146" i="5"/>
  <c r="C146" i="5"/>
  <c r="A146" i="5"/>
  <c r="C145" i="1"/>
  <c r="C167" i="1"/>
  <c r="E3" i="4" l="1"/>
  <c r="D3" i="4"/>
  <c r="S145" i="5" l="1"/>
  <c r="O145" i="5"/>
  <c r="H145" i="5"/>
  <c r="E145" i="5"/>
  <c r="C145" i="5"/>
  <c r="A145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4" i="1"/>
  <c r="S624" i="5" l="1"/>
  <c r="O624" i="5"/>
  <c r="H624" i="5"/>
  <c r="E624" i="5"/>
  <c r="C624" i="5"/>
  <c r="A624" i="5"/>
  <c r="S480" i="5"/>
  <c r="O480" i="5"/>
  <c r="H480" i="5"/>
  <c r="E480" i="5"/>
  <c r="C480" i="5"/>
  <c r="A480" i="5"/>
  <c r="S260" i="5"/>
  <c r="H260" i="5"/>
  <c r="E260" i="5"/>
  <c r="C260" i="5"/>
  <c r="A260" i="5"/>
  <c r="S254" i="5"/>
  <c r="J254" i="5"/>
  <c r="H254" i="5"/>
  <c r="E254" i="5"/>
  <c r="C254" i="5"/>
  <c r="A254" i="5"/>
  <c r="S235" i="5"/>
  <c r="H235" i="5"/>
  <c r="E235" i="5"/>
  <c r="C235" i="5"/>
  <c r="A235" i="5"/>
  <c r="S231" i="5"/>
  <c r="H231" i="5"/>
  <c r="E231" i="5"/>
  <c r="C231" i="5"/>
  <c r="A231" i="5"/>
  <c r="S216" i="5"/>
  <c r="J216" i="5"/>
  <c r="H216" i="5"/>
  <c r="E216" i="5"/>
  <c r="C216" i="5"/>
  <c r="A216" i="5"/>
  <c r="S212" i="5"/>
  <c r="J212" i="5"/>
  <c r="H212" i="5"/>
  <c r="E212" i="5"/>
  <c r="C212" i="5"/>
  <c r="A212" i="5"/>
  <c r="S193" i="5"/>
  <c r="H193" i="5"/>
  <c r="E193" i="5"/>
  <c r="C193" i="5"/>
  <c r="A193" i="5"/>
  <c r="S189" i="5"/>
  <c r="H189" i="5"/>
  <c r="E189" i="5"/>
  <c r="C189" i="5"/>
  <c r="A189" i="5"/>
  <c r="C143" i="1"/>
  <c r="O260" i="5"/>
  <c r="O193" i="5"/>
  <c r="O231" i="5"/>
  <c r="C142" i="1"/>
  <c r="O235" i="5"/>
  <c r="O254" i="5"/>
  <c r="O216" i="5"/>
  <c r="O189" i="5"/>
  <c r="O212" i="5"/>
  <c r="S142" i="5" l="1"/>
  <c r="H142" i="5"/>
  <c r="E142" i="5"/>
  <c r="C142" i="5"/>
  <c r="A142" i="5"/>
  <c r="S141" i="5"/>
  <c r="O141" i="5"/>
  <c r="H141" i="5"/>
  <c r="E141" i="5"/>
  <c r="C141" i="5"/>
  <c r="A141" i="5"/>
  <c r="O142" i="5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C141" i="1"/>
  <c r="C267" i="1"/>
  <c r="C140" i="1"/>
  <c r="C265" i="1"/>
  <c r="C266" i="1"/>
  <c r="C264" i="1"/>
  <c r="I92" i="5" l="1"/>
  <c r="S47" i="5" l="1"/>
  <c r="O47" i="5"/>
  <c r="H47" i="5"/>
  <c r="E47" i="5"/>
  <c r="C47" i="5"/>
  <c r="A47" i="5"/>
  <c r="S86" i="5"/>
  <c r="O86" i="5"/>
  <c r="H86" i="5"/>
  <c r="E86" i="5"/>
  <c r="C86" i="5"/>
  <c r="A86" i="5"/>
  <c r="C46" i="1"/>
  <c r="C85" i="1"/>
  <c r="S50" i="5" l="1"/>
  <c r="H50" i="5"/>
  <c r="E50" i="5"/>
  <c r="C50" i="5"/>
  <c r="A50" i="5"/>
  <c r="O50" i="5"/>
  <c r="S89" i="5" l="1"/>
  <c r="O89" i="5"/>
  <c r="H89" i="5"/>
  <c r="E89" i="5"/>
  <c r="C89" i="5"/>
  <c r="A89" i="5"/>
  <c r="C88" i="1"/>
  <c r="C49" i="1"/>
  <c r="O90" i="5" l="1"/>
  <c r="H90" i="5"/>
  <c r="E90" i="5"/>
  <c r="C90" i="5"/>
  <c r="A90" i="5"/>
  <c r="S90" i="5"/>
  <c r="C89" i="1"/>
  <c r="S140" i="5" l="1"/>
  <c r="O140" i="5"/>
  <c r="H140" i="5"/>
  <c r="E140" i="5"/>
  <c r="C140" i="5"/>
  <c r="A140" i="5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C139" i="1"/>
  <c r="C137" i="1"/>
  <c r="C138" i="1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I104" i="5" l="1"/>
  <c r="I105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C272" i="1"/>
  <c r="C274" i="1"/>
  <c r="C273" i="1"/>
  <c r="C103" i="1"/>
  <c r="C275" i="1"/>
  <c r="C10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4" i="5" l="1"/>
  <c r="O124" i="5"/>
  <c r="H124" i="5"/>
  <c r="E124" i="5"/>
  <c r="C124" i="5"/>
  <c r="A124" i="5"/>
  <c r="C123" i="1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S97" i="5" l="1"/>
  <c r="S171" i="5"/>
  <c r="S166" i="5"/>
  <c r="S165" i="5"/>
  <c r="S164" i="5"/>
  <c r="S135" i="5"/>
  <c r="S134" i="5"/>
  <c r="S133" i="5"/>
  <c r="S132" i="5"/>
  <c r="S131" i="5"/>
  <c r="S130" i="5"/>
  <c r="S129" i="5"/>
  <c r="S126" i="5"/>
  <c r="S125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59" i="5"/>
  <c r="S258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4" i="5"/>
  <c r="S233" i="5"/>
  <c r="S232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2" i="5"/>
  <c r="S191" i="5"/>
  <c r="S190" i="5"/>
  <c r="S188" i="5"/>
  <c r="S356" i="5"/>
  <c r="S355" i="5"/>
  <c r="S354" i="5"/>
  <c r="S353" i="5"/>
  <c r="S352" i="5"/>
  <c r="S351" i="5"/>
  <c r="S350" i="5"/>
  <c r="S349" i="5"/>
  <c r="O134" i="5"/>
  <c r="H134" i="5"/>
  <c r="E134" i="5"/>
  <c r="C134" i="5"/>
  <c r="A134" i="5"/>
  <c r="C136" i="1"/>
  <c r="C135" i="1"/>
  <c r="C134" i="1"/>
  <c r="O135" i="5" l="1"/>
  <c r="H135" i="5" l="1"/>
  <c r="E135" i="5"/>
  <c r="C135" i="5"/>
  <c r="A135" i="5"/>
  <c r="C133" i="1"/>
  <c r="O133" i="5" l="1"/>
  <c r="H133" i="5"/>
  <c r="E133" i="5"/>
  <c r="C133" i="5"/>
  <c r="A133" i="5"/>
  <c r="S85" i="5" l="1"/>
  <c r="O85" i="5"/>
  <c r="H85" i="5"/>
  <c r="E85" i="5"/>
  <c r="C85" i="5"/>
  <c r="A85" i="5"/>
  <c r="C84" i="1"/>
  <c r="C132" i="1"/>
  <c r="I49" i="5" l="1"/>
  <c r="S49" i="5"/>
  <c r="H49" i="5"/>
  <c r="E49" i="5"/>
  <c r="C49" i="5"/>
  <c r="A49" i="5"/>
  <c r="C48" i="1"/>
  <c r="O49" i="5"/>
  <c r="S48" i="5" l="1"/>
  <c r="O48" i="5"/>
  <c r="H48" i="5"/>
  <c r="E48" i="5"/>
  <c r="C48" i="5"/>
  <c r="A48" i="5"/>
  <c r="S92" i="5" l="1"/>
  <c r="O92" i="5"/>
  <c r="H92" i="5"/>
  <c r="E92" i="5"/>
  <c r="C92" i="5"/>
  <c r="A92" i="5"/>
  <c r="C47" i="1"/>
  <c r="S93" i="5" l="1"/>
  <c r="O93" i="5"/>
  <c r="H93" i="5"/>
  <c r="E93" i="5"/>
  <c r="C93" i="5"/>
  <c r="A93" i="5"/>
  <c r="C91" i="1"/>
  <c r="S58" i="5" l="1"/>
  <c r="O58" i="5"/>
  <c r="H58" i="5"/>
  <c r="E58" i="5"/>
  <c r="C58" i="5"/>
  <c r="A58" i="5"/>
  <c r="S57" i="5"/>
  <c r="O57" i="5"/>
  <c r="H57" i="5"/>
  <c r="E57" i="5"/>
  <c r="C57" i="5"/>
  <c r="A57" i="5"/>
  <c r="C92" i="1"/>
  <c r="C57" i="1"/>
  <c r="C56" i="1"/>
  <c r="S75" i="5" l="1"/>
  <c r="O75" i="5"/>
  <c r="H75" i="5"/>
  <c r="E75" i="5"/>
  <c r="C75" i="5"/>
  <c r="A75" i="5"/>
  <c r="S82" i="5" l="1"/>
  <c r="O82" i="5"/>
  <c r="H82" i="5"/>
  <c r="E82" i="5"/>
  <c r="C82" i="5"/>
  <c r="A82" i="5"/>
  <c r="S80" i="5"/>
  <c r="O80" i="5"/>
  <c r="H80" i="5"/>
  <c r="E80" i="5"/>
  <c r="C80" i="5"/>
  <c r="A80" i="5"/>
  <c r="C80" i="1"/>
  <c r="C74" i="1"/>
  <c r="C81" i="1"/>
  <c r="S88" i="5" l="1"/>
  <c r="O88" i="5"/>
  <c r="H88" i="5"/>
  <c r="E88" i="5"/>
  <c r="C88" i="5"/>
  <c r="A88" i="5"/>
  <c r="C87" i="1"/>
  <c r="S103" i="5" l="1"/>
  <c r="O103" i="5"/>
  <c r="H103" i="5"/>
  <c r="E103" i="5"/>
  <c r="C103" i="5"/>
  <c r="A103" i="5"/>
  <c r="O97" i="5" l="1"/>
  <c r="H97" i="5"/>
  <c r="E97" i="5"/>
  <c r="C97" i="5"/>
  <c r="A97" i="5"/>
  <c r="C102" i="1"/>
  <c r="C96" i="1"/>
  <c r="S96" i="5" l="1"/>
  <c r="O96" i="5"/>
  <c r="H96" i="5"/>
  <c r="E96" i="5"/>
  <c r="C96" i="5"/>
  <c r="A96" i="5"/>
  <c r="C94" i="1"/>
  <c r="S84" i="5" l="1"/>
  <c r="O84" i="5"/>
  <c r="H84" i="5"/>
  <c r="E84" i="5"/>
  <c r="C84" i="5"/>
  <c r="A84" i="5"/>
  <c r="S71" i="5" l="1"/>
  <c r="O71" i="5"/>
  <c r="H71" i="5"/>
  <c r="E71" i="5"/>
  <c r="C71" i="5"/>
  <c r="A71" i="5"/>
  <c r="S72" i="5"/>
  <c r="O72" i="5"/>
  <c r="H72" i="5"/>
  <c r="E72" i="5"/>
  <c r="C72" i="5"/>
  <c r="A72" i="5"/>
  <c r="C71" i="1"/>
  <c r="C83" i="1"/>
  <c r="S40" i="5" l="1"/>
  <c r="O40" i="5"/>
  <c r="H40" i="5"/>
  <c r="E40" i="5"/>
  <c r="C40" i="5"/>
  <c r="A40" i="5"/>
  <c r="C70" i="1"/>
  <c r="C39" i="1"/>
  <c r="S77" i="5" l="1"/>
  <c r="O77" i="5"/>
  <c r="H77" i="5"/>
  <c r="E77" i="5"/>
  <c r="C77" i="5"/>
  <c r="A77" i="5"/>
  <c r="C76" i="1"/>
  <c r="S54" i="5" l="1"/>
  <c r="O54" i="5"/>
  <c r="H54" i="5"/>
  <c r="E54" i="5"/>
  <c r="C54" i="5"/>
  <c r="A54" i="5"/>
  <c r="S44" i="5" l="1"/>
  <c r="O44" i="5"/>
  <c r="H44" i="5"/>
  <c r="E44" i="5"/>
  <c r="C44" i="5"/>
  <c r="A44" i="5"/>
  <c r="C53" i="1"/>
  <c r="C63" i="1"/>
  <c r="S98" i="5" l="1"/>
  <c r="O98" i="5"/>
  <c r="H98" i="5"/>
  <c r="E98" i="5"/>
  <c r="C98" i="5"/>
  <c r="A98" i="5"/>
  <c r="S69" i="5"/>
  <c r="O69" i="5"/>
  <c r="H69" i="5"/>
  <c r="E69" i="5"/>
  <c r="C69" i="5"/>
  <c r="A69" i="5"/>
  <c r="C43" i="1"/>
  <c r="C97" i="1"/>
  <c r="H132" i="5" l="1"/>
  <c r="E132" i="5"/>
  <c r="C132" i="5"/>
  <c r="A132" i="5"/>
  <c r="O132" i="5"/>
  <c r="C68" i="1"/>
  <c r="C13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2" i="1"/>
  <c r="C24" i="1"/>
  <c r="C20" i="1"/>
  <c r="C21" i="1"/>
  <c r="C19" i="1"/>
  <c r="C23" i="1"/>
  <c r="O166" i="5" l="1"/>
  <c r="H166" i="5"/>
  <c r="E166" i="5"/>
  <c r="C166" i="5"/>
  <c r="A166" i="5"/>
  <c r="O165" i="5"/>
  <c r="H165" i="5"/>
  <c r="E165" i="5"/>
  <c r="C165" i="5"/>
  <c r="A165" i="5"/>
  <c r="C165" i="1"/>
  <c r="C164" i="1"/>
  <c r="O164" i="5" l="1"/>
  <c r="H164" i="5"/>
  <c r="E164" i="5"/>
  <c r="C164" i="5"/>
  <c r="A164" i="5"/>
  <c r="O131" i="5" l="1"/>
  <c r="H131" i="5"/>
  <c r="E131" i="5"/>
  <c r="C131" i="5"/>
  <c r="A131" i="5"/>
  <c r="O130" i="5"/>
  <c r="H130" i="5"/>
  <c r="E130" i="5"/>
  <c r="C130" i="5"/>
  <c r="A130" i="5"/>
  <c r="O129" i="5"/>
  <c r="H129" i="5"/>
  <c r="E129" i="5"/>
  <c r="C129" i="5"/>
  <c r="A129" i="5"/>
  <c r="C130" i="1"/>
  <c r="C129" i="1"/>
  <c r="C163" i="1"/>
  <c r="O126" i="5" l="1"/>
  <c r="H126" i="5"/>
  <c r="E126" i="5"/>
  <c r="C126" i="5"/>
  <c r="A126" i="5"/>
  <c r="O125" i="5"/>
  <c r="H125" i="5"/>
  <c r="E125" i="5"/>
  <c r="C125" i="5"/>
  <c r="A125" i="5"/>
  <c r="C125" i="1"/>
  <c r="C128" i="1"/>
  <c r="S123" i="5" l="1"/>
  <c r="O123" i="5"/>
  <c r="H123" i="5"/>
  <c r="E123" i="5"/>
  <c r="C123" i="5"/>
  <c r="A123" i="5"/>
  <c r="S122" i="5"/>
  <c r="O122" i="5"/>
  <c r="H122" i="5"/>
  <c r="E122" i="5"/>
  <c r="C122" i="5"/>
  <c r="A122" i="5"/>
  <c r="C122" i="1"/>
  <c r="C124" i="1"/>
  <c r="S112" i="5" l="1"/>
  <c r="O112" i="5"/>
  <c r="H112" i="5"/>
  <c r="E112" i="5"/>
  <c r="C112" i="5"/>
  <c r="A112" i="5"/>
  <c r="C121" i="1"/>
  <c r="C111" i="1"/>
  <c r="L359" i="5" l="1"/>
  <c r="I34" i="5" l="1"/>
  <c r="S118" i="5" l="1"/>
  <c r="H118" i="5"/>
  <c r="E118" i="5"/>
  <c r="C118" i="5"/>
  <c r="A118" i="5"/>
  <c r="O118" i="5"/>
  <c r="C117" i="1"/>
  <c r="O116" i="5" l="1"/>
  <c r="S116" i="5"/>
  <c r="H116" i="5"/>
  <c r="E116" i="5"/>
  <c r="A116" i="5"/>
  <c r="C116" i="5"/>
  <c r="E2" i="4"/>
  <c r="D2" i="4"/>
  <c r="S117" i="5"/>
  <c r="H117" i="5"/>
  <c r="E117" i="5"/>
  <c r="C117" i="5"/>
  <c r="A117" i="5"/>
  <c r="O117" i="5"/>
  <c r="C115" i="1"/>
  <c r="C116" i="1"/>
  <c r="S34" i="5" l="1"/>
  <c r="O34" i="5"/>
  <c r="H34" i="5"/>
  <c r="E34" i="5"/>
  <c r="C34" i="5"/>
  <c r="A34" i="5"/>
  <c r="J266" i="5" l="1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C33" i="1"/>
  <c r="J230" i="5" l="1"/>
  <c r="J231" i="5" s="1"/>
  <c r="H230" i="5"/>
  <c r="E230" i="5"/>
  <c r="C230" i="5"/>
  <c r="A230" i="5"/>
  <c r="J229" i="5"/>
  <c r="H229" i="5"/>
  <c r="E229" i="5"/>
  <c r="C229" i="5"/>
  <c r="A229" i="5"/>
  <c r="J217" i="5"/>
  <c r="J218" i="5"/>
  <c r="J219" i="5"/>
  <c r="J220" i="5"/>
  <c r="J221" i="5"/>
  <c r="J222" i="5"/>
  <c r="J223" i="5"/>
  <c r="J224" i="5"/>
  <c r="J225" i="5"/>
  <c r="H225" i="5"/>
  <c r="E225" i="5"/>
  <c r="C225" i="5"/>
  <c r="A225" i="5"/>
  <c r="H224" i="5"/>
  <c r="E224" i="5"/>
  <c r="C224" i="5"/>
  <c r="A224" i="5"/>
  <c r="H223" i="5"/>
  <c r="E223" i="5"/>
  <c r="C223" i="5"/>
  <c r="A223" i="5"/>
  <c r="H222" i="5"/>
  <c r="E222" i="5"/>
  <c r="C222" i="5"/>
  <c r="A222" i="5"/>
  <c r="O229" i="5"/>
  <c r="O224" i="5"/>
  <c r="O223" i="5"/>
  <c r="O225" i="5"/>
  <c r="O222" i="5"/>
  <c r="O230" i="5"/>
  <c r="J232" i="5" l="1"/>
  <c r="J233" i="5"/>
  <c r="J234" i="5"/>
  <c r="J235" i="5" s="1"/>
  <c r="J226" i="5"/>
  <c r="J227" i="5"/>
  <c r="J228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3" i="5"/>
  <c r="J214" i="5"/>
  <c r="J215" i="5"/>
  <c r="J429" i="5" l="1"/>
  <c r="J430" i="5"/>
  <c r="J431" i="5"/>
  <c r="J432" i="5"/>
  <c r="J433" i="5"/>
  <c r="J423" i="5"/>
  <c r="J422" i="5"/>
  <c r="J421" i="5"/>
  <c r="J420" i="5"/>
  <c r="J419" i="5"/>
  <c r="J418" i="5"/>
  <c r="J417" i="5"/>
  <c r="J416" i="5"/>
  <c r="J415" i="5"/>
  <c r="J236" i="5" l="1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5" i="5"/>
  <c r="J256" i="5"/>
  <c r="J25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5" i="5" l="1"/>
  <c r="O115" i="5"/>
  <c r="H115" i="5"/>
  <c r="E115" i="5"/>
  <c r="C115" i="5"/>
  <c r="A115" i="5"/>
  <c r="S114" i="5" l="1"/>
  <c r="O114" i="5"/>
  <c r="H114" i="5"/>
  <c r="E114" i="5"/>
  <c r="C114" i="5"/>
  <c r="A114" i="5"/>
  <c r="C114" i="1"/>
  <c r="S113" i="5" l="1"/>
  <c r="O113" i="5"/>
  <c r="H113" i="5"/>
  <c r="E113" i="5"/>
  <c r="C113" i="5"/>
  <c r="A113" i="5"/>
  <c r="C113" i="1"/>
  <c r="J531" i="5" l="1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C112" i="1"/>
  <c r="O605" i="5" l="1"/>
  <c r="A600" i="5" l="1"/>
  <c r="C600" i="5"/>
  <c r="E600" i="5"/>
  <c r="H600" i="5"/>
  <c r="O600" i="5"/>
  <c r="S600" i="5"/>
  <c r="J588" i="5" l="1"/>
  <c r="J589" i="5"/>
  <c r="J590" i="5"/>
  <c r="J591" i="5"/>
  <c r="J592" i="5"/>
  <c r="L360" i="5" l="1"/>
  <c r="L361" i="5"/>
  <c r="S516" i="5"/>
  <c r="O516" i="5"/>
  <c r="H516" i="5"/>
  <c r="E516" i="5"/>
  <c r="C516" i="5"/>
  <c r="A516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5" i="5"/>
  <c r="O515" i="5"/>
  <c r="H515" i="5"/>
  <c r="E515" i="5"/>
  <c r="C515" i="5"/>
  <c r="A515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1" i="5"/>
  <c r="O111" i="5"/>
  <c r="H111" i="5"/>
  <c r="E111" i="5"/>
  <c r="C111" i="5"/>
  <c r="A111" i="5"/>
  <c r="J456" i="5"/>
  <c r="J455" i="5" s="1"/>
  <c r="J454" i="5" s="1"/>
  <c r="J453" i="5" s="1"/>
  <c r="C12" i="1"/>
  <c r="C7" i="1"/>
  <c r="C13" i="1"/>
  <c r="C14" i="1"/>
  <c r="C5" i="1"/>
  <c r="C6" i="1"/>
  <c r="C110" i="1"/>
  <c r="L434" i="5" l="1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K378" i="5" l="1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O337" i="5" l="1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H234" i="5" l="1"/>
  <c r="E234" i="5"/>
  <c r="C234" i="5"/>
  <c r="A234" i="5"/>
  <c r="H233" i="5"/>
  <c r="E233" i="5"/>
  <c r="C233" i="5"/>
  <c r="A233" i="5"/>
  <c r="O233" i="5"/>
  <c r="O234" i="5"/>
  <c r="H215" i="5" l="1"/>
  <c r="E215" i="5"/>
  <c r="C215" i="5"/>
  <c r="A215" i="5"/>
  <c r="H214" i="5"/>
  <c r="E214" i="5"/>
  <c r="C214" i="5"/>
  <c r="A214" i="5"/>
  <c r="O215" i="5"/>
  <c r="O214" i="5"/>
  <c r="S12" i="5" l="1"/>
  <c r="O12" i="5"/>
  <c r="H12" i="5"/>
  <c r="E12" i="5"/>
  <c r="C12" i="5"/>
  <c r="A12" i="5"/>
  <c r="C11" i="1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3" i="5" l="1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C258" i="1"/>
  <c r="C260" i="1"/>
  <c r="C259" i="1"/>
  <c r="S592" i="5" l="1"/>
  <c r="O592" i="5"/>
  <c r="H592" i="5"/>
  <c r="E592" i="5"/>
  <c r="C592" i="5"/>
  <c r="A592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88" i="5"/>
  <c r="O588" i="5"/>
  <c r="H588" i="5"/>
  <c r="E588" i="5"/>
  <c r="C588" i="5"/>
  <c r="A588" i="5"/>
  <c r="S576" i="5"/>
  <c r="H576" i="5"/>
  <c r="E576" i="5"/>
  <c r="C576" i="5"/>
  <c r="A576" i="5"/>
  <c r="S575" i="5"/>
  <c r="H575" i="5"/>
  <c r="E575" i="5"/>
  <c r="C575" i="5"/>
  <c r="A575" i="5"/>
  <c r="S574" i="5"/>
  <c r="H574" i="5"/>
  <c r="E574" i="5"/>
  <c r="C574" i="5"/>
  <c r="A574" i="5"/>
  <c r="O573" i="5"/>
  <c r="H573" i="5"/>
  <c r="E573" i="5"/>
  <c r="C573" i="5"/>
  <c r="A573" i="5"/>
  <c r="O572" i="5"/>
  <c r="H572" i="5"/>
  <c r="E572" i="5"/>
  <c r="C572" i="5"/>
  <c r="A572" i="5"/>
  <c r="O571" i="5"/>
  <c r="H571" i="5"/>
  <c r="E571" i="5"/>
  <c r="C571" i="5"/>
  <c r="A571" i="5"/>
  <c r="S367" i="5"/>
  <c r="O361" i="5"/>
  <c r="H361" i="5"/>
  <c r="E361" i="5"/>
  <c r="C361" i="5"/>
  <c r="A361" i="5"/>
  <c r="S366" i="5"/>
  <c r="O360" i="5"/>
  <c r="H360" i="5"/>
  <c r="E360" i="5"/>
  <c r="C360" i="5"/>
  <c r="A360" i="5"/>
  <c r="S365" i="5"/>
  <c r="O359" i="5"/>
  <c r="H359" i="5"/>
  <c r="E359" i="5"/>
  <c r="C359" i="5"/>
  <c r="A359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46" i="1"/>
  <c r="C245" i="1"/>
  <c r="C250" i="1"/>
  <c r="O574" i="5"/>
  <c r="C204" i="1"/>
  <c r="S571" i="5"/>
  <c r="S572" i="5"/>
  <c r="S573" i="5"/>
  <c r="O576" i="5"/>
  <c r="C202" i="1"/>
  <c r="O575" i="5"/>
  <c r="C200" i="1"/>
  <c r="O343" i="5" l="1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C180" i="1"/>
  <c r="C182" i="1"/>
  <c r="C198" i="1"/>
  <c r="C183" i="1"/>
  <c r="C190" i="1"/>
  <c r="C192" i="1"/>
  <c r="C194" i="1"/>
  <c r="C184" i="1"/>
  <c r="C181" i="1"/>
  <c r="C191" i="1"/>
  <c r="C196" i="1"/>
  <c r="C195" i="1"/>
  <c r="C179" i="1"/>
  <c r="C197" i="1"/>
  <c r="A652" i="5" l="1"/>
  <c r="C652" i="5"/>
  <c r="E652" i="5"/>
  <c r="H652" i="5"/>
  <c r="O652" i="5"/>
  <c r="S652" i="5"/>
  <c r="S598" i="5"/>
  <c r="O598" i="5"/>
  <c r="H598" i="5"/>
  <c r="E598" i="5"/>
  <c r="C598" i="5"/>
  <c r="A598" i="5"/>
  <c r="O352" i="5" l="1"/>
  <c r="H352" i="5"/>
  <c r="E352" i="5"/>
  <c r="C352" i="5"/>
  <c r="A352" i="5"/>
  <c r="O351" i="5"/>
  <c r="H351" i="5"/>
  <c r="E351" i="5"/>
  <c r="C351" i="5"/>
  <c r="A351" i="5"/>
  <c r="O346" i="5"/>
  <c r="H346" i="5"/>
  <c r="E346" i="5"/>
  <c r="C346" i="5"/>
  <c r="A346" i="5"/>
  <c r="O345" i="5"/>
  <c r="H345" i="5"/>
  <c r="E345" i="5"/>
  <c r="C345" i="5"/>
  <c r="A345" i="5"/>
  <c r="I29" i="5" l="1"/>
  <c r="S102" i="5" l="1"/>
  <c r="O102" i="5"/>
  <c r="H102" i="5"/>
  <c r="E102" i="5"/>
  <c r="C102" i="5"/>
  <c r="A102" i="5"/>
  <c r="C101" i="1"/>
  <c r="S101" i="5" l="1"/>
  <c r="O101" i="5"/>
  <c r="H101" i="5"/>
  <c r="E101" i="5"/>
  <c r="C101" i="5"/>
  <c r="A101" i="5"/>
  <c r="S99" i="5"/>
  <c r="O99" i="5"/>
  <c r="H99" i="5"/>
  <c r="E99" i="5"/>
  <c r="C99" i="5"/>
  <c r="A99" i="5"/>
  <c r="S95" i="5"/>
  <c r="O95" i="5"/>
  <c r="H95" i="5"/>
  <c r="E95" i="5"/>
  <c r="C95" i="5"/>
  <c r="A95" i="5"/>
  <c r="S94" i="5"/>
  <c r="O94" i="5"/>
  <c r="H94" i="5"/>
  <c r="E94" i="5"/>
  <c r="C94" i="5"/>
  <c r="A94" i="5"/>
  <c r="S91" i="5"/>
  <c r="O91" i="5"/>
  <c r="H91" i="5"/>
  <c r="E91" i="5"/>
  <c r="C91" i="5"/>
  <c r="A91" i="5"/>
  <c r="S87" i="5"/>
  <c r="O87" i="5"/>
  <c r="H87" i="5"/>
  <c r="E87" i="5"/>
  <c r="C87" i="5"/>
  <c r="A87" i="5"/>
  <c r="S83" i="5"/>
  <c r="O83" i="5"/>
  <c r="H83" i="5"/>
  <c r="E83" i="5"/>
  <c r="C83" i="5"/>
  <c r="A83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S74" i="5"/>
  <c r="O74" i="5"/>
  <c r="H74" i="5"/>
  <c r="E74" i="5"/>
  <c r="C74" i="5"/>
  <c r="A74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C90" i="1"/>
  <c r="C61" i="1"/>
  <c r="C100" i="1"/>
  <c r="C65" i="1"/>
  <c r="C59" i="1"/>
  <c r="C69" i="1"/>
  <c r="C95" i="1"/>
  <c r="C86" i="1"/>
  <c r="C58" i="1"/>
  <c r="C79" i="1"/>
  <c r="C77" i="1"/>
  <c r="C93" i="1"/>
  <c r="C78" i="1"/>
  <c r="C73" i="1"/>
  <c r="C67" i="1"/>
  <c r="C60" i="1"/>
  <c r="C82" i="1"/>
  <c r="C98" i="1"/>
  <c r="C75" i="1"/>
  <c r="S56" i="5" l="1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1" i="5" l="1"/>
  <c r="O51" i="5"/>
  <c r="H51" i="5"/>
  <c r="E51" i="5"/>
  <c r="C51" i="5"/>
  <c r="A51" i="5"/>
  <c r="S46" i="5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39" i="5"/>
  <c r="O39" i="5"/>
  <c r="H39" i="5"/>
  <c r="E39" i="5"/>
  <c r="C39" i="5"/>
  <c r="A39" i="5"/>
  <c r="C55" i="1"/>
  <c r="C52" i="1"/>
  <c r="C54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4" i="1"/>
  <c r="C38" i="1"/>
  <c r="C50" i="1"/>
  <c r="C36" i="1"/>
  <c r="C42" i="1"/>
  <c r="C45" i="1"/>
  <c r="S36" i="5" l="1"/>
  <c r="O36" i="5"/>
  <c r="H36" i="5"/>
  <c r="E36" i="5"/>
  <c r="C36" i="5"/>
  <c r="A36" i="5"/>
  <c r="C35" i="1"/>
  <c r="I453" i="5" l="1"/>
  <c r="I454" i="5"/>
  <c r="O391" i="5" l="1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S380" i="5"/>
  <c r="S391" i="5"/>
  <c r="S382" i="5"/>
  <c r="S389" i="5"/>
  <c r="S381" i="5"/>
  <c r="S390" i="5"/>
  <c r="I455" i="5" l="1"/>
  <c r="I456" i="5" l="1"/>
  <c r="I457" i="5" l="1"/>
  <c r="O358" i="5" l="1"/>
  <c r="H358" i="5"/>
  <c r="E358" i="5"/>
  <c r="C358" i="5"/>
  <c r="A358" i="5"/>
  <c r="O357" i="5"/>
  <c r="H357" i="5"/>
  <c r="E357" i="5"/>
  <c r="C357" i="5"/>
  <c r="A357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5" i="1"/>
  <c r="C26" i="1"/>
  <c r="C27" i="1"/>
  <c r="C2" i="1"/>
  <c r="S26" i="5" l="1"/>
  <c r="O26" i="5"/>
  <c r="H26" i="5"/>
  <c r="E26" i="5"/>
  <c r="C26" i="5"/>
  <c r="A26" i="5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H651" i="5" l="1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599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0" i="5"/>
  <c r="H569" i="5"/>
  <c r="H568" i="5"/>
  <c r="H567" i="5"/>
  <c r="H566" i="5"/>
  <c r="H565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4" i="5"/>
  <c r="H511" i="5"/>
  <c r="H510" i="5"/>
  <c r="H509" i="5"/>
  <c r="H477" i="5"/>
  <c r="H476" i="5"/>
  <c r="H475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388" i="5"/>
  <c r="H387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56" i="5"/>
  <c r="H350" i="5"/>
  <c r="H344" i="5"/>
  <c r="H310" i="5"/>
  <c r="H309" i="5"/>
  <c r="H308" i="5"/>
  <c r="H307" i="5"/>
  <c r="H306" i="5"/>
  <c r="H305" i="5"/>
  <c r="H304" i="5"/>
  <c r="H303" i="5"/>
  <c r="H302" i="5"/>
  <c r="H274" i="5"/>
  <c r="H273" i="5"/>
  <c r="H272" i="5"/>
  <c r="H271" i="5"/>
  <c r="H270" i="5"/>
  <c r="H269" i="5"/>
  <c r="H268" i="5"/>
  <c r="H267" i="5"/>
  <c r="H266" i="5"/>
  <c r="H259" i="5"/>
  <c r="H258" i="5"/>
  <c r="H257" i="5"/>
  <c r="H256" i="5"/>
  <c r="H255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2" i="5"/>
  <c r="H228" i="5"/>
  <c r="H227" i="5"/>
  <c r="H226" i="5"/>
  <c r="H221" i="5"/>
  <c r="H220" i="5"/>
  <c r="H219" i="5"/>
  <c r="H218" i="5"/>
  <c r="H217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2" i="5"/>
  <c r="H191" i="5"/>
  <c r="H190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10" i="5"/>
  <c r="H109" i="5"/>
  <c r="H108" i="5"/>
  <c r="H107" i="5"/>
  <c r="H106" i="5"/>
  <c r="H35" i="5"/>
  <c r="H33" i="5"/>
  <c r="H29" i="5"/>
  <c r="G5" i="6"/>
  <c r="G4" i="6"/>
  <c r="G3" i="6"/>
  <c r="G2" i="6"/>
  <c r="G8" i="6"/>
  <c r="G7" i="6"/>
  <c r="S651" i="5"/>
  <c r="O651" i="5"/>
  <c r="E651" i="5"/>
  <c r="C651" i="5"/>
  <c r="A651" i="5"/>
  <c r="E2" i="6"/>
  <c r="E5" i="6"/>
  <c r="C5" i="6"/>
  <c r="C4" i="6"/>
  <c r="E3" i="6"/>
  <c r="C3" i="6"/>
  <c r="C271" i="1"/>
  <c r="C270" i="1"/>
  <c r="E4" i="6"/>
  <c r="C2" i="6"/>
  <c r="S615" i="5" l="1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S570" i="5"/>
  <c r="E570" i="5"/>
  <c r="C570" i="5"/>
  <c r="A570" i="5"/>
  <c r="S569" i="5"/>
  <c r="E569" i="5"/>
  <c r="C569" i="5"/>
  <c r="A569" i="5"/>
  <c r="S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S555" i="5"/>
  <c r="S556" i="5"/>
  <c r="S557" i="5"/>
  <c r="S559" i="5"/>
  <c r="S558" i="5"/>
  <c r="C268" i="1"/>
  <c r="O568" i="5"/>
  <c r="C239" i="1"/>
  <c r="O569" i="5"/>
  <c r="S567" i="5"/>
  <c r="C241" i="1"/>
  <c r="C240" i="1"/>
  <c r="S566" i="5"/>
  <c r="C269" i="1"/>
  <c r="O570" i="5"/>
  <c r="C257" i="1"/>
  <c r="C248" i="1"/>
  <c r="C247" i="1"/>
  <c r="S565" i="5"/>
  <c r="S28" i="5" l="1"/>
  <c r="O28" i="5"/>
  <c r="H28" i="5"/>
  <c r="E28" i="5"/>
  <c r="C28" i="5"/>
  <c r="A28" i="5"/>
  <c r="S610" i="5"/>
  <c r="S609" i="5"/>
  <c r="S608" i="5"/>
  <c r="S607" i="5"/>
  <c r="S606" i="5"/>
  <c r="S605" i="5"/>
  <c r="S604" i="5"/>
  <c r="S603" i="5"/>
  <c r="S602" i="5"/>
  <c r="S601" i="5"/>
  <c r="S599" i="5"/>
  <c r="S597" i="5"/>
  <c r="S596" i="5"/>
  <c r="S595" i="5"/>
  <c r="S594" i="5"/>
  <c r="S593" i="5"/>
  <c r="S587" i="5"/>
  <c r="S586" i="5"/>
  <c r="S585" i="5"/>
  <c r="S584" i="5"/>
  <c r="S583" i="5"/>
  <c r="S554" i="5"/>
  <c r="S553" i="5"/>
  <c r="S552" i="5"/>
  <c r="S551" i="5"/>
  <c r="S550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4" i="5"/>
  <c r="S511" i="5"/>
  <c r="S510" i="5"/>
  <c r="S509" i="5"/>
  <c r="S477" i="5"/>
  <c r="S476" i="5"/>
  <c r="S475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33" i="5"/>
  <c r="S432" i="5"/>
  <c r="S431" i="5"/>
  <c r="S430" i="5"/>
  <c r="S429" i="5"/>
  <c r="S423" i="5"/>
  <c r="S422" i="5"/>
  <c r="S421" i="5"/>
  <c r="S420" i="5"/>
  <c r="S419" i="5"/>
  <c r="S418" i="5"/>
  <c r="S417" i="5"/>
  <c r="S416" i="5"/>
  <c r="S415" i="5"/>
  <c r="S377" i="5"/>
  <c r="S376" i="5"/>
  <c r="S375" i="5"/>
  <c r="S374" i="5"/>
  <c r="S373" i="5"/>
  <c r="S372" i="5"/>
  <c r="S371" i="5"/>
  <c r="S370" i="5"/>
  <c r="S369" i="5"/>
  <c r="S368" i="5"/>
  <c r="S364" i="5"/>
  <c r="S363" i="5"/>
  <c r="S362" i="5"/>
  <c r="S358" i="5"/>
  <c r="S357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10" i="5"/>
  <c r="S108" i="5"/>
  <c r="S107" i="5"/>
  <c r="S35" i="5"/>
  <c r="S33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E605" i="5"/>
  <c r="C605" i="5"/>
  <c r="A605" i="5"/>
  <c r="S387" i="5"/>
  <c r="S445" i="5"/>
  <c r="S446" i="5"/>
  <c r="S438" i="5"/>
  <c r="S447" i="5"/>
  <c r="S443" i="5"/>
  <c r="S378" i="5"/>
  <c r="S379" i="5"/>
  <c r="S436" i="5"/>
  <c r="S444" i="5"/>
  <c r="S388" i="5"/>
  <c r="S434" i="5"/>
  <c r="S435" i="5"/>
  <c r="S437" i="5"/>
  <c r="S428" i="5"/>
  <c r="S426" i="5"/>
  <c r="S452" i="5"/>
  <c r="S106" i="5"/>
  <c r="S450" i="5"/>
  <c r="S412" i="5"/>
  <c r="S109" i="5"/>
  <c r="S413" i="5"/>
  <c r="S411" i="5"/>
  <c r="S407" i="5"/>
  <c r="S545" i="5"/>
  <c r="S549" i="5"/>
  <c r="S427" i="5"/>
  <c r="S414" i="5"/>
  <c r="S546" i="5"/>
  <c r="S406" i="5"/>
  <c r="S424" i="5"/>
  <c r="S548" i="5"/>
  <c r="S425" i="5"/>
  <c r="S448" i="5"/>
  <c r="S410" i="5"/>
  <c r="S451" i="5"/>
  <c r="S409" i="5"/>
  <c r="S449" i="5"/>
  <c r="S408" i="5"/>
  <c r="S547" i="5"/>
  <c r="O604" i="5" l="1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599" i="5"/>
  <c r="E599" i="5"/>
  <c r="C599" i="5"/>
  <c r="A599" i="5"/>
  <c r="C255" i="1"/>
  <c r="C251" i="1"/>
  <c r="C256" i="1"/>
  <c r="C252" i="1"/>
  <c r="O544" i="5" l="1"/>
  <c r="E544" i="5"/>
  <c r="C544" i="5"/>
  <c r="A544" i="5"/>
  <c r="O543" i="5"/>
  <c r="E543" i="5"/>
  <c r="C543" i="5"/>
  <c r="A543" i="5"/>
  <c r="O542" i="5"/>
  <c r="E542" i="5"/>
  <c r="C542" i="5"/>
  <c r="A542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11" i="5"/>
  <c r="E511" i="5"/>
  <c r="C511" i="5"/>
  <c r="A511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E587" i="5" l="1"/>
  <c r="C587" i="5"/>
  <c r="A587" i="5"/>
  <c r="E586" i="5"/>
  <c r="C586" i="5"/>
  <c r="A586" i="5"/>
  <c r="E585" i="5"/>
  <c r="C585" i="5"/>
  <c r="A585" i="5"/>
  <c r="E584" i="5"/>
  <c r="C584" i="5"/>
  <c r="A584" i="5"/>
  <c r="E583" i="5"/>
  <c r="C583" i="5"/>
  <c r="A583" i="5"/>
  <c r="E554" i="5"/>
  <c r="C554" i="5"/>
  <c r="A554" i="5"/>
  <c r="E553" i="5"/>
  <c r="C553" i="5"/>
  <c r="A553" i="5"/>
  <c r="E552" i="5"/>
  <c r="C552" i="5"/>
  <c r="A552" i="5"/>
  <c r="E551" i="5"/>
  <c r="C551" i="5"/>
  <c r="A551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1" i="5"/>
  <c r="E541" i="5"/>
  <c r="C541" i="5"/>
  <c r="A541" i="5"/>
  <c r="O540" i="5"/>
  <c r="E540" i="5"/>
  <c r="C540" i="5"/>
  <c r="A540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4" i="5"/>
  <c r="E514" i="5"/>
  <c r="C514" i="5"/>
  <c r="A514" i="5"/>
  <c r="O510" i="5"/>
  <c r="E510" i="5"/>
  <c r="C510" i="5"/>
  <c r="A510" i="5"/>
  <c r="O509" i="5"/>
  <c r="E509" i="5"/>
  <c r="C509" i="5"/>
  <c r="A509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587" i="5"/>
  <c r="O585" i="5"/>
  <c r="O583" i="5"/>
  <c r="O586" i="5"/>
  <c r="O584" i="5"/>
  <c r="O554" i="5"/>
  <c r="O552" i="5"/>
  <c r="O550" i="5"/>
  <c r="O551" i="5"/>
  <c r="O553" i="5"/>
  <c r="C227" i="1"/>
  <c r="C233" i="1"/>
  <c r="C235" i="1"/>
  <c r="C225" i="1"/>
  <c r="C243" i="1"/>
  <c r="C236" i="1"/>
  <c r="C249" i="1"/>
  <c r="C226" i="1"/>
  <c r="C228" i="1"/>
  <c r="C253" i="1"/>
  <c r="C244" i="1"/>
  <c r="C237" i="1"/>
  <c r="C238" i="1"/>
  <c r="C234" i="1"/>
  <c r="C254" i="1"/>
  <c r="O457" i="5" l="1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388" i="5"/>
  <c r="C387" i="5"/>
  <c r="C379" i="5"/>
  <c r="C378" i="5"/>
  <c r="C223" i="1"/>
  <c r="C224" i="1"/>
  <c r="C222" i="1"/>
  <c r="E438" i="5" l="1"/>
  <c r="A438" i="5"/>
  <c r="E437" i="5"/>
  <c r="A437" i="5"/>
  <c r="E436" i="5"/>
  <c r="A436" i="5"/>
  <c r="E435" i="5"/>
  <c r="A435" i="5"/>
  <c r="E434" i="5"/>
  <c r="A434" i="5"/>
  <c r="A433" i="5"/>
  <c r="E433" i="5"/>
  <c r="O438" i="5"/>
  <c r="O436" i="5"/>
  <c r="O434" i="5"/>
  <c r="O435" i="5"/>
  <c r="O437" i="5"/>
  <c r="E432" i="5"/>
  <c r="A432" i="5"/>
  <c r="E431" i="5"/>
  <c r="A431" i="5"/>
  <c r="O428" i="5"/>
  <c r="E428" i="5"/>
  <c r="A428" i="5"/>
  <c r="O427" i="5"/>
  <c r="E427" i="5"/>
  <c r="A427" i="5"/>
  <c r="O426" i="5"/>
  <c r="E426" i="5"/>
  <c r="A426" i="5"/>
  <c r="E423" i="5"/>
  <c r="A423" i="5"/>
  <c r="E422" i="5"/>
  <c r="A422" i="5"/>
  <c r="E421" i="5"/>
  <c r="A421" i="5"/>
  <c r="E420" i="5"/>
  <c r="A420" i="5"/>
  <c r="E419" i="5"/>
  <c r="A419" i="5"/>
  <c r="E418" i="5"/>
  <c r="A418" i="5"/>
  <c r="E417" i="5"/>
  <c r="A417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310" i="5"/>
  <c r="O309" i="5"/>
  <c r="O308" i="5"/>
  <c r="O307" i="5"/>
  <c r="O306" i="5"/>
  <c r="O305" i="5"/>
  <c r="O304" i="5"/>
  <c r="O303" i="5"/>
  <c r="O302" i="5"/>
  <c r="O274" i="5"/>
  <c r="O273" i="5"/>
  <c r="O272" i="5"/>
  <c r="O271" i="5"/>
  <c r="O270" i="5"/>
  <c r="O269" i="5"/>
  <c r="O268" i="5"/>
  <c r="O267" i="5"/>
  <c r="O266" i="5"/>
  <c r="O425" i="5"/>
  <c r="O424" i="5"/>
  <c r="O407" i="5"/>
  <c r="O406" i="5"/>
  <c r="O388" i="5"/>
  <c r="O387" i="5"/>
  <c r="O379" i="5"/>
  <c r="E430" i="5"/>
  <c r="A430" i="5"/>
  <c r="E429" i="5"/>
  <c r="A429" i="5"/>
  <c r="E425" i="5"/>
  <c r="A425" i="5"/>
  <c r="E424" i="5"/>
  <c r="A424" i="5"/>
  <c r="E416" i="5"/>
  <c r="A416" i="5"/>
  <c r="E415" i="5"/>
  <c r="A415" i="5"/>
  <c r="E407" i="5"/>
  <c r="A407" i="5"/>
  <c r="E406" i="5"/>
  <c r="A406" i="5"/>
  <c r="O421" i="5"/>
  <c r="O431" i="5"/>
  <c r="O418" i="5"/>
  <c r="O423" i="5"/>
  <c r="O416" i="5"/>
  <c r="O415" i="5"/>
  <c r="O420" i="5"/>
  <c r="O417" i="5"/>
  <c r="O433" i="5"/>
  <c r="O419" i="5"/>
  <c r="O430" i="5"/>
  <c r="C221" i="1"/>
  <c r="O422" i="5"/>
  <c r="O432" i="5"/>
  <c r="O429" i="5"/>
  <c r="E388" i="5" l="1"/>
  <c r="A388" i="5"/>
  <c r="E387" i="5"/>
  <c r="A387" i="5"/>
  <c r="E379" i="5"/>
  <c r="A379" i="5"/>
  <c r="O378" i="5"/>
  <c r="O377" i="5"/>
  <c r="E378" i="5"/>
  <c r="C377" i="5"/>
  <c r="A378" i="5"/>
  <c r="C217" i="1"/>
  <c r="C214" i="1"/>
  <c r="C220" i="1"/>
  <c r="C219" i="1"/>
  <c r="C218" i="1"/>
  <c r="E310" i="5" l="1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305" i="5"/>
  <c r="E304" i="5"/>
  <c r="E303" i="5"/>
  <c r="E302" i="5"/>
  <c r="E269" i="5"/>
  <c r="E268" i="5"/>
  <c r="E267" i="5"/>
  <c r="E266" i="5"/>
  <c r="C305" i="5"/>
  <c r="C304" i="5"/>
  <c r="C303" i="5"/>
  <c r="C302" i="5"/>
  <c r="C269" i="5"/>
  <c r="C268" i="5"/>
  <c r="C267" i="5"/>
  <c r="C266" i="5"/>
  <c r="A268" i="5"/>
  <c r="A269" i="5"/>
  <c r="A303" i="5"/>
  <c r="A305" i="5"/>
  <c r="A304" i="5"/>
  <c r="A302" i="5"/>
  <c r="A267" i="5"/>
  <c r="A266" i="5"/>
  <c r="E192" i="5"/>
  <c r="C192" i="5"/>
  <c r="A192" i="5"/>
  <c r="E191" i="5"/>
  <c r="C191" i="5"/>
  <c r="A191" i="5"/>
  <c r="O191" i="5"/>
  <c r="O192" i="5"/>
  <c r="C193" i="1"/>
  <c r="C189" i="1"/>
  <c r="C213" i="1"/>
  <c r="S29" i="5" l="1"/>
  <c r="S3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56" i="5"/>
  <c r="O350" i="5"/>
  <c r="O344" i="5"/>
  <c r="O110" i="5"/>
  <c r="O109" i="5"/>
  <c r="O108" i="5"/>
  <c r="O107" i="5"/>
  <c r="O106" i="5"/>
  <c r="O35" i="5"/>
  <c r="O33" i="5"/>
  <c r="O29" i="5"/>
  <c r="O3" i="5"/>
  <c r="O178" i="5"/>
  <c r="O247" i="5"/>
  <c r="C185" i="1"/>
  <c r="O255" i="5"/>
  <c r="O205" i="5"/>
  <c r="O242" i="5"/>
  <c r="O239" i="5"/>
  <c r="C106" i="1"/>
  <c r="C199" i="1"/>
  <c r="O211" i="5"/>
  <c r="O245" i="5"/>
  <c r="O183" i="5"/>
  <c r="O257" i="5"/>
  <c r="O232" i="5"/>
  <c r="O182" i="5"/>
  <c r="O180" i="5"/>
  <c r="O176" i="5"/>
  <c r="C109" i="1"/>
  <c r="O201" i="5"/>
  <c r="O217" i="5"/>
  <c r="C208" i="1"/>
  <c r="O256" i="5"/>
  <c r="C201" i="1"/>
  <c r="C176" i="1"/>
  <c r="C187" i="1"/>
  <c r="O240" i="5"/>
  <c r="O259" i="5"/>
  <c r="O208" i="5"/>
  <c r="C170" i="1"/>
  <c r="O187" i="5"/>
  <c r="C209" i="1"/>
  <c r="O194" i="5"/>
  <c r="O184" i="5"/>
  <c r="O197" i="5"/>
  <c r="O195" i="5"/>
  <c r="O253" i="5"/>
  <c r="C186" i="1"/>
  <c r="O171" i="5"/>
  <c r="O210" i="5"/>
  <c r="O252" i="5"/>
  <c r="O198" i="5"/>
  <c r="O258" i="5"/>
  <c r="C203" i="1"/>
  <c r="O213" i="5"/>
  <c r="C32" i="1"/>
  <c r="O226" i="5"/>
  <c r="C171" i="1"/>
  <c r="O186" i="5"/>
  <c r="C178" i="1"/>
  <c r="O202" i="5"/>
  <c r="O241" i="5"/>
  <c r="O206" i="5"/>
  <c r="O185" i="5"/>
  <c r="O200" i="5"/>
  <c r="O221" i="5"/>
  <c r="C206" i="1"/>
  <c r="C177" i="1"/>
  <c r="O251" i="5"/>
  <c r="O203" i="5"/>
  <c r="O219" i="5"/>
  <c r="C105" i="1"/>
  <c r="C107" i="1"/>
  <c r="C34" i="1"/>
  <c r="C212" i="1"/>
  <c r="O246" i="5"/>
  <c r="O249" i="5"/>
  <c r="C175" i="1"/>
  <c r="C173" i="1"/>
  <c r="O204" i="5"/>
  <c r="O248" i="5"/>
  <c r="O238" i="5"/>
  <c r="C205" i="1"/>
  <c r="O173" i="5"/>
  <c r="O244" i="5"/>
  <c r="O181" i="5"/>
  <c r="O179" i="5"/>
  <c r="C174" i="1"/>
  <c r="O174" i="5"/>
  <c r="O228" i="5"/>
  <c r="O190" i="5"/>
  <c r="O177" i="5"/>
  <c r="O196" i="5"/>
  <c r="O243" i="5"/>
  <c r="O172" i="5"/>
  <c r="O199" i="5"/>
  <c r="O218" i="5"/>
  <c r="O250" i="5"/>
  <c r="C207" i="1"/>
  <c r="O209" i="5"/>
  <c r="O237" i="5"/>
  <c r="O227" i="5"/>
  <c r="C211" i="1"/>
  <c r="C210" i="1"/>
  <c r="C172" i="1"/>
  <c r="O220" i="5"/>
  <c r="O207" i="5"/>
  <c r="O188" i="5"/>
  <c r="C108" i="1"/>
  <c r="O236" i="5"/>
  <c r="Q2" i="5" l="1"/>
  <c r="M2" i="5"/>
  <c r="E6" i="6"/>
  <c r="C6" i="6"/>
  <c r="O175" i="5"/>
  <c r="E377" i="5" l="1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56" i="5"/>
  <c r="C356" i="5"/>
  <c r="A356" i="5"/>
  <c r="E350" i="5"/>
  <c r="C350" i="5"/>
  <c r="A350" i="5"/>
  <c r="E344" i="5"/>
  <c r="C344" i="5"/>
  <c r="A344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90" i="5"/>
  <c r="C190" i="5"/>
  <c r="E190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6" i="5"/>
  <c r="C226" i="5"/>
  <c r="E226" i="5"/>
  <c r="A227" i="5"/>
  <c r="C227" i="5"/>
  <c r="E227" i="5"/>
  <c r="A228" i="5"/>
  <c r="C228" i="5"/>
  <c r="E228" i="5"/>
  <c r="A232" i="5"/>
  <c r="C232" i="5"/>
  <c r="E232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E259" i="5" l="1"/>
  <c r="C259" i="5"/>
  <c r="A259" i="5"/>
  <c r="W2" i="5" l="1"/>
  <c r="V2" i="5"/>
  <c r="U2" i="5"/>
  <c r="T2" i="5"/>
  <c r="S2" i="5"/>
  <c r="R2" i="5" s="1"/>
  <c r="P2" i="5" l="1"/>
  <c r="G6" i="6" l="1"/>
  <c r="A490" i="5" l="1"/>
  <c r="C490" i="5"/>
  <c r="E490" i="5"/>
  <c r="A491" i="5"/>
  <c r="C491" i="5"/>
  <c r="E491" i="5"/>
  <c r="A492" i="5"/>
  <c r="C492" i="5"/>
  <c r="E492" i="5"/>
  <c r="A493" i="5"/>
  <c r="C493" i="5"/>
  <c r="E493" i="5"/>
  <c r="A494" i="5"/>
  <c r="C494" i="5"/>
  <c r="E49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<sst xmlns="http://schemas.openxmlformats.org/spreadsheetml/2006/main" count="2218" uniqueCount="1024">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</sst>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5"/>
  <sheetViews>
    <sheetView workbookViewId="0">
      <pane ySplit="1" topLeftCell="A49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2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1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440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441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804</v>
      </c>
      <c r="B46" s="10" t="s">
        <v>795</v>
      </c>
      <c r="C46" s="6">
        <f t="shared" ref="C46" ca="1" si="18">VLOOKUP(B46,OFFSET(INDIRECT("$A:$B"),0,MATCH(B$1&amp;"_Verify",INDIRECT("$1:$1"),0)-1),2,0)</f>
        <v>78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714</v>
      </c>
      <c r="B47" s="10" t="s">
        <v>711</v>
      </c>
      <c r="C47" s="6">
        <f t="shared" ref="C47" ca="1" si="19">VLOOKUP(B47,OFFSET(INDIRECT("$A:$B"),0,MATCH(B$1&amp;"_Verify",INDIRECT("$1:$1"),0)-1),2,0)</f>
        <v>27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716</v>
      </c>
      <c r="B48" s="10" t="s">
        <v>717</v>
      </c>
      <c r="C48" s="6">
        <f t="shared" ref="C48" ca="1" si="20">VLOOKUP(B48,OFFSET(INDIRECT("$A:$B"),0,MATCH(B$1&amp;"_Verify",INDIRECT("$1:$1"),0)-1),2,0)</f>
        <v>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792</v>
      </c>
      <c r="B49" s="10" t="s">
        <v>229</v>
      </c>
      <c r="C49" s="6">
        <f t="shared" ref="C49" ca="1" si="21">VLOOKUP(B49,OFFSET(INDIRECT("$A:$B"),0,MATCH(B$1&amp;"_Verify",INDIRECT("$1:$1"),0)-1),2,0)</f>
        <v>17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442</v>
      </c>
      <c r="B50" s="10" t="s">
        <v>25</v>
      </c>
      <c r="C50" s="6">
        <f t="shared" ca="1" si="14"/>
        <v>2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972</v>
      </c>
      <c r="B51" s="10" t="s">
        <v>170</v>
      </c>
      <c r="C51" s="6">
        <f t="shared" ca="1" si="14"/>
        <v>56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448</v>
      </c>
      <c r="B52" s="10" t="s">
        <v>25</v>
      </c>
      <c r="C52" s="6">
        <f t="shared" ref="C52:C55" ca="1" si="22">VLOOKUP(B52,OFFSET(INDIRECT("$A:$B"),0,MATCH(B$1&amp;"_Verify",INDIRECT("$1:$1"),0)-1),2,0)</f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662</v>
      </c>
      <c r="B53" s="10" t="s">
        <v>656</v>
      </c>
      <c r="C53" s="6">
        <f t="shared" ca="1" si="22"/>
        <v>44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450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452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690</v>
      </c>
      <c r="B56" s="10" t="s">
        <v>688</v>
      </c>
      <c r="C56" s="6">
        <f t="shared" ref="C56:C57" ca="1" si="23">VLOOKUP(B56,OFFSET(INDIRECT("$A:$B"),0,MATCH(B$1&amp;"_Verify",INDIRECT("$1:$1"),0)-1),2,0)</f>
        <v>13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693</v>
      </c>
      <c r="B57" s="10" t="s">
        <v>694</v>
      </c>
      <c r="C57" s="6">
        <f t="shared" ca="1" si="23"/>
        <v>11</v>
      </c>
      <c r="F57" s="10" t="s">
        <v>478</v>
      </c>
      <c r="G57">
        <v>64</v>
      </c>
      <c r="H57">
        <v>1</v>
      </c>
    </row>
    <row r="58" spans="1:8" x14ac:dyDescent="0.3">
      <c r="A58" s="10" t="s">
        <v>453</v>
      </c>
      <c r="B58" s="10" t="s">
        <v>25</v>
      </c>
      <c r="C58" s="6">
        <f t="shared" ref="C58:C100" ca="1" si="24">VLOOKUP(B58,OFFSET(INDIRECT("$A:$B"),0,MATCH(B$1&amp;"_Verify",INDIRECT("$1:$1"),0)-1),2,0)</f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454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455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456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969</v>
      </c>
      <c r="B62" s="10" t="s">
        <v>973</v>
      </c>
      <c r="C62" s="6">
        <f t="shared" ca="1" si="24"/>
        <v>26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457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1020</v>
      </c>
      <c r="B64" s="10" t="s">
        <v>1015</v>
      </c>
      <c r="C64" s="6">
        <f t="shared" ref="C64" ca="1" si="26">VLOOKUP(B64,OFFSET(INDIRECT("$A:$B"),0,MATCH(B$1&amp;"_Verify",INDIRECT("$1:$1"),0)-1),2,0)</f>
        <v>87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458</v>
      </c>
      <c r="B65" s="10" t="s">
        <v>25</v>
      </c>
      <c r="C65" s="6">
        <f t="shared" ca="1" si="24"/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1013</v>
      </c>
      <c r="B66" s="10" t="s">
        <v>418</v>
      </c>
      <c r="C66" s="6">
        <f t="shared" ca="1" si="24"/>
        <v>63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654</v>
      </c>
      <c r="B67" s="10" t="s">
        <v>25</v>
      </c>
      <c r="C67" s="6">
        <f t="shared" ca="1" si="24"/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655</v>
      </c>
      <c r="B68" s="10" t="s">
        <v>25</v>
      </c>
      <c r="C68" s="6">
        <f t="shared" ref="C68" ca="1" si="27">VLOOKUP(B68,OFFSET(INDIRECT("$A:$B"),0,MATCH(B$1&amp;"_Verify",INDIRECT("$1:$1"),0)-1),2,0)</f>
        <v>2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459</v>
      </c>
      <c r="B69" s="10" t="s">
        <v>25</v>
      </c>
      <c r="C69" s="6">
        <f t="shared" ca="1" si="24"/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672</v>
      </c>
      <c r="B70" s="10" t="s">
        <v>338</v>
      </c>
      <c r="C70" s="6">
        <f t="shared" ref="C70:C72" ca="1" si="28">VLOOKUP(B70,OFFSET(INDIRECT("$A:$B"),0,MATCH(B$1&amp;"_Verify",INDIRECT("$1:$1"),0)-1),2,0)</f>
        <v>21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671</v>
      </c>
      <c r="B71" s="10" t="s">
        <v>25</v>
      </c>
      <c r="C71" s="6">
        <f t="shared" ca="1" si="28"/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1010</v>
      </c>
      <c r="B72" s="10" t="s">
        <v>928</v>
      </c>
      <c r="C72" s="6">
        <f t="shared" ca="1" si="28"/>
        <v>23</v>
      </c>
      <c r="D72" s="10"/>
      <c r="F72" t="s">
        <v>824</v>
      </c>
      <c r="G72">
        <v>79</v>
      </c>
    </row>
    <row r="73" spans="1:8" x14ac:dyDescent="0.3">
      <c r="A73" s="10" t="s">
        <v>460</v>
      </c>
      <c r="B73" s="10" t="s">
        <v>25</v>
      </c>
      <c r="C73" s="6">
        <f t="shared" ca="1" si="24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687</v>
      </c>
      <c r="B74" s="10" t="s">
        <v>25</v>
      </c>
      <c r="C74" s="6">
        <f t="shared" ca="1" si="24"/>
        <v>2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461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663</v>
      </c>
      <c r="B76" s="10" t="s">
        <v>182</v>
      </c>
      <c r="C76" s="6">
        <f t="shared" ca="1" si="24"/>
        <v>33</v>
      </c>
      <c r="F76" t="s">
        <v>922</v>
      </c>
      <c r="G76">
        <v>83</v>
      </c>
      <c r="H76">
        <v>1</v>
      </c>
    </row>
    <row r="77" spans="1:8" x14ac:dyDescent="0.3">
      <c r="A77" s="10" t="s">
        <v>462</v>
      </c>
      <c r="B77" s="10" t="s">
        <v>25</v>
      </c>
      <c r="C77" s="6">
        <f t="shared" ca="1" si="24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463</v>
      </c>
      <c r="B78" s="10" t="s">
        <v>25</v>
      </c>
      <c r="C78" s="6">
        <f t="shared" ca="1" si="24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684</v>
      </c>
      <c r="B79" s="10" t="s">
        <v>25</v>
      </c>
      <c r="C79" s="6">
        <f t="shared" ca="1" si="24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464</v>
      </c>
      <c r="B80" s="10" t="s">
        <v>25</v>
      </c>
      <c r="C80" s="6">
        <f t="shared" ref="C80:C81" ca="1" si="29">VLOOKUP(B80,OFFSET(INDIRECT("$A:$B"),0,MATCH(B$1&amp;"_Verify",INDIRECT("$1:$1"),0)-1),2,0)</f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685</v>
      </c>
      <c r="B81" s="10" t="s">
        <v>777</v>
      </c>
      <c r="C81" s="6">
        <f t="shared" ca="1" si="29"/>
        <v>25</v>
      </c>
      <c r="D81" s="10"/>
      <c r="F81" s="10"/>
      <c r="G81" s="10"/>
      <c r="H81" s="10"/>
    </row>
    <row r="82" spans="1:8" x14ac:dyDescent="0.3">
      <c r="A82" s="10" t="s">
        <v>719</v>
      </c>
      <c r="B82" s="10" t="s">
        <v>25</v>
      </c>
      <c r="C82" s="6">
        <f t="shared" ca="1" si="24"/>
        <v>2</v>
      </c>
      <c r="D82" s="10"/>
      <c r="F82" s="10"/>
      <c r="G82" s="10"/>
      <c r="H82" s="10"/>
    </row>
    <row r="83" spans="1:8" x14ac:dyDescent="0.3">
      <c r="A83" s="10" t="s">
        <v>675</v>
      </c>
      <c r="B83" s="10" t="s">
        <v>928</v>
      </c>
      <c r="C83" s="6">
        <f t="shared" ref="C83:C84" ca="1" si="30">VLOOKUP(B83,OFFSET(INDIRECT("$A:$B"),0,MATCH(B$1&amp;"_Verify",INDIRECT("$1:$1"),0)-1),2,0)</f>
        <v>23</v>
      </c>
      <c r="D83" s="10"/>
    </row>
    <row r="84" spans="1:8" x14ac:dyDescent="0.3">
      <c r="A84" s="10" t="s">
        <v>465</v>
      </c>
      <c r="B84" s="10" t="s">
        <v>25</v>
      </c>
      <c r="C84" s="6">
        <f t="shared" ca="1" si="30"/>
        <v>2</v>
      </c>
      <c r="D84" s="10"/>
    </row>
    <row r="85" spans="1:8" x14ac:dyDescent="0.3">
      <c r="A85" s="10" t="s">
        <v>802</v>
      </c>
      <c r="B85" s="10" t="s">
        <v>793</v>
      </c>
      <c r="C85" s="6">
        <f t="shared" ref="C85" ca="1" si="31">VLOOKUP(B85,OFFSET(INDIRECT("$A:$B"),0,MATCH(B$1&amp;"_Verify",INDIRECT("$1:$1"),0)-1),2,0)</f>
        <v>28</v>
      </c>
      <c r="D85" s="10"/>
    </row>
    <row r="86" spans="1:8" x14ac:dyDescent="0.3">
      <c r="A86" s="10" t="s">
        <v>466</v>
      </c>
      <c r="B86" s="10" t="s">
        <v>25</v>
      </c>
      <c r="C86" s="6">
        <f t="shared" ca="1" si="24"/>
        <v>2</v>
      </c>
      <c r="D86" s="10"/>
    </row>
    <row r="87" spans="1:8" x14ac:dyDescent="0.3">
      <c r="A87" s="10" t="s">
        <v>683</v>
      </c>
      <c r="B87" s="10" t="s">
        <v>170</v>
      </c>
      <c r="C87" s="6">
        <f t="shared" ca="1" si="24"/>
        <v>56</v>
      </c>
      <c r="D87" s="10"/>
    </row>
    <row r="88" spans="1:8" s="10" customFormat="1" x14ac:dyDescent="0.3">
      <c r="A88" s="10" t="s">
        <v>789</v>
      </c>
      <c r="B88" s="10" t="s">
        <v>186</v>
      </c>
      <c r="C88" s="6">
        <f t="shared" ca="1" si="24"/>
        <v>35</v>
      </c>
      <c r="F88"/>
      <c r="G88"/>
      <c r="H88"/>
    </row>
    <row r="89" spans="1:8" x14ac:dyDescent="0.3">
      <c r="A89" s="10" t="s">
        <v>788</v>
      </c>
      <c r="B89" s="10" t="s">
        <v>783</v>
      </c>
      <c r="C89" s="6">
        <f t="shared" ref="C89" ca="1" si="32">VLOOKUP(B89,OFFSET(INDIRECT("$A:$B"),0,MATCH(B$1&amp;"_Verify",INDIRECT("$1:$1"),0)-1),2,0)</f>
        <v>32</v>
      </c>
      <c r="D89" s="10"/>
    </row>
    <row r="90" spans="1:8" x14ac:dyDescent="0.3">
      <c r="A90" s="10" t="s">
        <v>467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709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703</v>
      </c>
      <c r="B92" s="10" t="s">
        <v>697</v>
      </c>
      <c r="C92" s="6">
        <f t="shared" ref="C92" ca="1" si="34">VLOOKUP(B92,OFFSET(INDIRECT("$A:$B"),0,MATCH(B$1&amp;"_Verify",INDIRECT("$1:$1"),0)-1),2,0)</f>
        <v>74</v>
      </c>
      <c r="D92" s="10"/>
    </row>
    <row r="93" spans="1:8" x14ac:dyDescent="0.3">
      <c r="A93" s="10" t="s">
        <v>468</v>
      </c>
      <c r="B93" s="10" t="s">
        <v>25</v>
      </c>
      <c r="C93" s="6">
        <f t="shared" ca="1" si="24"/>
        <v>2</v>
      </c>
      <c r="D93" s="10"/>
    </row>
    <row r="94" spans="1:8" x14ac:dyDescent="0.3">
      <c r="A94" s="10" t="s">
        <v>677</v>
      </c>
      <c r="B94" s="10" t="s">
        <v>25</v>
      </c>
      <c r="C94" s="6">
        <f t="shared" ref="C94" ca="1" si="35">VLOOKUP(B94,OFFSET(INDIRECT("$A:$B"),0,MATCH(B$1&amp;"_Verify",INDIRECT("$1:$1"),0)-1),2,0)</f>
        <v>2</v>
      </c>
      <c r="D94" s="10"/>
    </row>
    <row r="95" spans="1:8" x14ac:dyDescent="0.3">
      <c r="A95" s="10" t="s">
        <v>469</v>
      </c>
      <c r="B95" s="10" t="s">
        <v>25</v>
      </c>
      <c r="C95" s="6">
        <f t="shared" ca="1" si="24"/>
        <v>2</v>
      </c>
      <c r="D95" s="10"/>
      <c r="F95" s="10"/>
      <c r="G95" s="10"/>
      <c r="H95" s="10"/>
    </row>
    <row r="96" spans="1:8" x14ac:dyDescent="0.3">
      <c r="A96" s="10" t="s">
        <v>678</v>
      </c>
      <c r="B96" s="10" t="s">
        <v>413</v>
      </c>
      <c r="C96" s="6">
        <f t="shared" ca="1" si="24"/>
        <v>43</v>
      </c>
      <c r="D96" s="10"/>
    </row>
    <row r="97" spans="1:8" x14ac:dyDescent="0.3">
      <c r="A97" s="10" t="s">
        <v>651</v>
      </c>
      <c r="B97" s="10" t="s">
        <v>25</v>
      </c>
      <c r="C97" s="6">
        <f t="shared" ref="C97" ca="1" si="36">VLOOKUP(B97,OFFSET(INDIRECT("$A:$B"),0,MATCH(B$1&amp;"_Verify",INDIRECT("$1:$1"),0)-1),2,0)</f>
        <v>2</v>
      </c>
      <c r="D97" s="10"/>
    </row>
    <row r="98" spans="1:8" x14ac:dyDescent="0.3">
      <c r="A98" s="10" t="s">
        <v>470</v>
      </c>
      <c r="B98" s="10" t="s">
        <v>646</v>
      </c>
      <c r="C98" s="6">
        <f t="shared" ca="1" si="24"/>
        <v>73</v>
      </c>
      <c r="D98" s="10"/>
    </row>
    <row r="99" spans="1:8" x14ac:dyDescent="0.3">
      <c r="A99" s="10" t="s">
        <v>971</v>
      </c>
      <c r="B99" s="10" t="s">
        <v>170</v>
      </c>
      <c r="C99" s="6">
        <f t="shared" ca="1" si="24"/>
        <v>56</v>
      </c>
      <c r="D99" s="10"/>
    </row>
    <row r="100" spans="1:8" x14ac:dyDescent="0.3">
      <c r="A100" s="10" t="s">
        <v>471</v>
      </c>
      <c r="B100" s="10" t="s">
        <v>25</v>
      </c>
      <c r="C100" s="6">
        <f t="shared" ca="1" si="24"/>
        <v>2</v>
      </c>
      <c r="D100" s="10"/>
    </row>
    <row r="101" spans="1:8" x14ac:dyDescent="0.3">
      <c r="A101" s="10" t="s">
        <v>473</v>
      </c>
      <c r="B101" s="10" t="s">
        <v>25</v>
      </c>
      <c r="C101" s="6">
        <f t="shared" ref="C101" ca="1" si="37">VLOOKUP(B101,OFFSET(INDIRECT("$A:$B"),0,MATCH(B$1&amp;"_Verify",INDIRECT("$1:$1"),0)-1),2,0)</f>
        <v>2</v>
      </c>
      <c r="D101" s="10"/>
    </row>
    <row r="102" spans="1:8" x14ac:dyDescent="0.3">
      <c r="A102" s="10" t="s">
        <v>680</v>
      </c>
      <c r="B102" s="10" t="s">
        <v>25</v>
      </c>
      <c r="C102" s="6">
        <f t="shared" ref="C102:C103" ca="1" si="38">VLOOKUP(B102,OFFSET(INDIRECT("$A:$B"),0,MATCH(B$1&amp;"_Verify",INDIRECT("$1:$1"),0)-1),2,0)</f>
        <v>2</v>
      </c>
      <c r="D102" s="10"/>
    </row>
    <row r="103" spans="1:8" x14ac:dyDescent="0.3">
      <c r="A103" s="10" t="s">
        <v>117</v>
      </c>
      <c r="B103" s="10" t="s">
        <v>13</v>
      </c>
      <c r="C103" s="6">
        <f t="shared" ca="1" si="38"/>
        <v>2</v>
      </c>
      <c r="D103" s="10"/>
    </row>
    <row r="104" spans="1:8" x14ac:dyDescent="0.3">
      <c r="A104" s="10" t="s">
        <v>757</v>
      </c>
      <c r="B104" s="10" t="s">
        <v>13</v>
      </c>
      <c r="C104" s="6">
        <f t="shared" ref="C104" ca="1" si="39">VLOOKUP(B104,OFFSET(INDIRECT("$A:$B"),0,MATCH(B$1&amp;"_Verify",INDIRECT("$1:$1"),0)-1),2,0)</f>
        <v>2</v>
      </c>
      <c r="D104" s="10"/>
    </row>
    <row r="105" spans="1:8" x14ac:dyDescent="0.3">
      <c r="A105" t="s">
        <v>107</v>
      </c>
      <c r="B105" t="s">
        <v>93</v>
      </c>
      <c r="C105" s="6">
        <f t="shared" ca="1" si="11"/>
        <v>13</v>
      </c>
    </row>
    <row r="106" spans="1:8" x14ac:dyDescent="0.3">
      <c r="A106" t="s">
        <v>106</v>
      </c>
      <c r="B106" t="s">
        <v>105</v>
      </c>
      <c r="C106" s="6">
        <f t="shared" ca="1" si="11"/>
        <v>54</v>
      </c>
    </row>
    <row r="107" spans="1:8" x14ac:dyDescent="0.3">
      <c r="A107" t="s">
        <v>113</v>
      </c>
      <c r="B107" t="s">
        <v>112</v>
      </c>
      <c r="C107" s="6">
        <f t="shared" ca="1" si="11"/>
        <v>53</v>
      </c>
    </row>
    <row r="108" spans="1:8" x14ac:dyDescent="0.3">
      <c r="A108" t="s">
        <v>119</v>
      </c>
      <c r="B108" t="s">
        <v>93</v>
      </c>
      <c r="C108" s="6">
        <f t="shared" ca="1" si="11"/>
        <v>13</v>
      </c>
    </row>
    <row r="109" spans="1:8" x14ac:dyDescent="0.3">
      <c r="A109" t="s">
        <v>116</v>
      </c>
      <c r="B109" t="s">
        <v>136</v>
      </c>
      <c r="C109" s="6">
        <f t="shared" ca="1" si="11"/>
        <v>55</v>
      </c>
    </row>
    <row r="110" spans="1:8" x14ac:dyDescent="0.3">
      <c r="A110" s="10" t="s">
        <v>542</v>
      </c>
      <c r="B110" s="10" t="s">
        <v>537</v>
      </c>
      <c r="C110" s="6">
        <f t="shared" ref="C110:C112" ca="1" si="40">VLOOKUP(B110,OFFSET(INDIRECT("$A:$B"),0,MATCH(B$1&amp;"_Verify",INDIRECT("$1:$1"),0)-1),2,0)</f>
        <v>69</v>
      </c>
      <c r="D110" s="10"/>
    </row>
    <row r="111" spans="1:8" x14ac:dyDescent="0.3">
      <c r="A111" s="10" t="s">
        <v>588</v>
      </c>
      <c r="B111" s="10" t="s">
        <v>537</v>
      </c>
      <c r="C111" s="6">
        <f t="shared" ref="C111" ca="1" si="41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559</v>
      </c>
      <c r="B112" s="10" t="s">
        <v>537</v>
      </c>
      <c r="C112" s="6">
        <f t="shared" ca="1" si="40"/>
        <v>69</v>
      </c>
      <c r="F112"/>
      <c r="G112"/>
      <c r="H112"/>
    </row>
    <row r="113" spans="1:8" s="10" customFormat="1" x14ac:dyDescent="0.3">
      <c r="A113" s="10" t="s">
        <v>554</v>
      </c>
      <c r="B113" s="10" t="s">
        <v>537</v>
      </c>
      <c r="C113" s="6">
        <f t="shared" ref="C113" ca="1" si="42">VLOOKUP(B113,OFFSET(INDIRECT("$A:$B"),0,MATCH(B$1&amp;"_Verify",INDIRECT("$1:$1"),0)-1),2,0)</f>
        <v>69</v>
      </c>
    </row>
    <row r="114" spans="1:8" s="10" customFormat="1" x14ac:dyDescent="0.3">
      <c r="A114" s="10" t="s">
        <v>556</v>
      </c>
      <c r="B114" s="10" t="s">
        <v>537</v>
      </c>
      <c r="C114" s="6">
        <f t="shared" ref="C114" ca="1" si="43">VLOOKUP(B114,OFFSET(INDIRECT("$A:$B"),0,MATCH(B$1&amp;"_Verify",INDIRECT("$1:$1"),0)-1),2,0)</f>
        <v>69</v>
      </c>
      <c r="F114"/>
      <c r="G114"/>
      <c r="H114"/>
    </row>
    <row r="115" spans="1:8" x14ac:dyDescent="0.3">
      <c r="A115" s="10" t="s">
        <v>575</v>
      </c>
      <c r="B115" s="10" t="s">
        <v>26</v>
      </c>
      <c r="C115" s="6">
        <f t="shared" ca="1" si="11"/>
        <v>6</v>
      </c>
      <c r="D115" s="10"/>
    </row>
    <row r="116" spans="1:8" x14ac:dyDescent="0.3">
      <c r="A116" s="10" t="s">
        <v>577</v>
      </c>
      <c r="B116" s="10" t="s">
        <v>21</v>
      </c>
      <c r="C116" s="6">
        <f t="shared" ca="1" si="11"/>
        <v>7</v>
      </c>
      <c r="D116" s="10"/>
    </row>
    <row r="117" spans="1:8" x14ac:dyDescent="0.3">
      <c r="A117" s="10" t="s">
        <v>584</v>
      </c>
      <c r="B117" s="10" t="s">
        <v>578</v>
      </c>
      <c r="C117" s="6">
        <f t="shared" ref="C117" ca="1" si="44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904</v>
      </c>
      <c r="B118" s="10" t="s">
        <v>578</v>
      </c>
      <c r="C118" s="6">
        <f t="shared" ref="C118" ca="1" si="45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907</v>
      </c>
      <c r="B119" s="10" t="s">
        <v>578</v>
      </c>
      <c r="C119" s="6">
        <f t="shared" ref="C119" ca="1" si="46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578</v>
      </c>
      <c r="C120" s="6">
        <f t="shared" ref="C120" ca="1" si="47">VLOOKUP(B120,OFFSET(INDIRECT("$A:$B"),0,MATCH(B$1&amp;"_Verify",INDIRECT("$1:$1"),0)-1),2,0)</f>
        <v>70</v>
      </c>
      <c r="D120" s="10"/>
    </row>
    <row r="121" spans="1:8" x14ac:dyDescent="0.3">
      <c r="A121" s="10" t="s">
        <v>597</v>
      </c>
      <c r="B121" s="10" t="s">
        <v>578</v>
      </c>
      <c r="C121" s="6">
        <f t="shared" ref="C121" ca="1" si="48">VLOOKUP(B121,OFFSET(INDIRECT("$A:$B"),0,MATCH(B$1&amp;"_Verify",INDIRECT("$1:$1"),0)-1),2,0)</f>
        <v>70</v>
      </c>
      <c r="D121" s="10"/>
    </row>
    <row r="122" spans="1:8" x14ac:dyDescent="0.3">
      <c r="A122" s="10" t="s">
        <v>599</v>
      </c>
      <c r="B122" s="10" t="s">
        <v>590</v>
      </c>
      <c r="C122" s="6">
        <f t="shared" ref="C122:C124" ca="1" si="49">VLOOKUP(B122,OFFSET(INDIRECT("$A:$B"),0,MATCH(B$1&amp;"_Verify",INDIRECT("$1:$1"),0)-1),2,0)</f>
        <v>71</v>
      </c>
      <c r="D122" s="10"/>
    </row>
    <row r="123" spans="1:8" x14ac:dyDescent="0.3">
      <c r="A123" s="10" t="s">
        <v>754</v>
      </c>
      <c r="B123" s="10" t="s">
        <v>590</v>
      </c>
      <c r="C123" s="6">
        <f t="shared" ref="C123" ca="1" si="50">VLOOKUP(B123,OFFSET(INDIRECT("$A:$B"),0,MATCH(B$1&amp;"_Verify",INDIRECT("$1:$1"),0)-1),2,0)</f>
        <v>71</v>
      </c>
      <c r="D123" s="10"/>
    </row>
    <row r="124" spans="1:8" x14ac:dyDescent="0.3">
      <c r="A124" s="10" t="s">
        <v>602</v>
      </c>
      <c r="B124" s="10" t="s">
        <v>578</v>
      </c>
      <c r="C124" s="6">
        <f t="shared" ca="1" si="49"/>
        <v>70</v>
      </c>
      <c r="D124" s="10"/>
    </row>
    <row r="125" spans="1:8" x14ac:dyDescent="0.3">
      <c r="A125" s="10" t="s">
        <v>603</v>
      </c>
      <c r="B125" s="10" t="s">
        <v>578</v>
      </c>
      <c r="C125" s="6">
        <f t="shared" ref="C125:C128" ca="1" si="51">VLOOKUP(B125,OFFSET(INDIRECT("$A:$B"),0,MATCH(B$1&amp;"_Verify",INDIRECT("$1:$1"),0)-1),2,0)</f>
        <v>70</v>
      </c>
      <c r="D125" s="10"/>
    </row>
    <row r="126" spans="1:8" x14ac:dyDescent="0.3">
      <c r="A126" s="10" t="s">
        <v>900</v>
      </c>
      <c r="B126" s="10" t="s">
        <v>578</v>
      </c>
      <c r="C126" s="6">
        <f t="shared" ca="1" si="51"/>
        <v>70</v>
      </c>
      <c r="D126" s="10"/>
    </row>
    <row r="127" spans="1:8" x14ac:dyDescent="0.3">
      <c r="A127" s="10" t="s">
        <v>901</v>
      </c>
      <c r="B127" s="10" t="s">
        <v>578</v>
      </c>
      <c r="C127" s="6">
        <f t="shared" ref="C127" ca="1" si="52">VLOOKUP(B127,OFFSET(INDIRECT("$A:$B"),0,MATCH(B$1&amp;"_Verify",INDIRECT("$1:$1"),0)-1),2,0)</f>
        <v>70</v>
      </c>
      <c r="D127" s="10"/>
    </row>
    <row r="128" spans="1:8" s="10" customFormat="1" x14ac:dyDescent="0.3">
      <c r="A128" s="10" t="s">
        <v>610</v>
      </c>
      <c r="B128" s="10" t="s">
        <v>537</v>
      </c>
      <c r="C128" s="6">
        <f t="shared" ca="1" si="51"/>
        <v>69</v>
      </c>
      <c r="F128"/>
      <c r="G128"/>
      <c r="H128"/>
    </row>
    <row r="129" spans="1:8" s="10" customFormat="1" x14ac:dyDescent="0.3">
      <c r="A129" s="10" t="s">
        <v>611</v>
      </c>
      <c r="B129" s="10" t="s">
        <v>537</v>
      </c>
      <c r="C129" s="6">
        <f t="shared" ref="C129" ca="1" si="53">VLOOKUP(B129,OFFSET(INDIRECT("$A:$B"),0,MATCH(B$1&amp;"_Verify",INDIRECT("$1:$1"),0)-1),2,0)</f>
        <v>69</v>
      </c>
    </row>
    <row r="130" spans="1:8" s="10" customFormat="1" x14ac:dyDescent="0.3">
      <c r="A130" s="10" t="s">
        <v>612</v>
      </c>
      <c r="B130" s="10" t="s">
        <v>537</v>
      </c>
      <c r="C130" s="6">
        <f t="shared" ref="C130" ca="1" si="54">VLOOKUP(B130,OFFSET(INDIRECT("$A:$B"),0,MATCH(B$1&amp;"_Verify",INDIRECT("$1:$1"),0)-1),2,0)</f>
        <v>69</v>
      </c>
    </row>
    <row r="131" spans="1:8" s="10" customFormat="1" x14ac:dyDescent="0.3">
      <c r="A131" s="10" t="s">
        <v>644</v>
      </c>
      <c r="B131" s="10" t="s">
        <v>639</v>
      </c>
      <c r="C131" s="6">
        <f ca="1">VLOOKUP(B131,OFFSET(INDIRECT("$A:$B"),0,MATCH(B$1&amp;"_Verify",INDIRECT("$1:$1"),0)-1),2,0)</f>
        <v>72</v>
      </c>
    </row>
    <row r="132" spans="1:8" s="10" customFormat="1" x14ac:dyDescent="0.3">
      <c r="A132" s="10" t="s">
        <v>730</v>
      </c>
      <c r="B132" s="10" t="s">
        <v>722</v>
      </c>
      <c r="C132" s="6">
        <f ca="1">VLOOKUP(B132,OFFSET(INDIRECT("$A:$B"),0,MATCH(B$1&amp;"_Verify",INDIRECT("$1:$1"),0)-1),2,0)</f>
        <v>75</v>
      </c>
    </row>
    <row r="133" spans="1:8" s="10" customFormat="1" x14ac:dyDescent="0.3">
      <c r="A133" s="10" t="s">
        <v>734</v>
      </c>
      <c r="B133" s="10" t="s">
        <v>735</v>
      </c>
      <c r="C133" s="6">
        <f ca="1">VLOOKUP(B133,OFFSET(INDIRECT("$A:$B"),0,MATCH(B$1&amp;"_Verify",INDIRECT("$1:$1"),0)-1),2,0)</f>
        <v>4</v>
      </c>
    </row>
    <row r="134" spans="1:8" s="10" customFormat="1" x14ac:dyDescent="0.3">
      <c r="A134" s="10" t="s">
        <v>737</v>
      </c>
      <c r="B134" s="10" t="s">
        <v>736</v>
      </c>
      <c r="C134" s="6">
        <f ca="1">VLOOKUP(B134,OFFSET(INDIRECT("$A:$B"),0,MATCH(B$1&amp;"_Verify",INDIRECT("$1:$1"),0)-1),2,0)</f>
        <v>76</v>
      </c>
    </row>
    <row r="135" spans="1:8" s="10" customFormat="1" x14ac:dyDescent="0.3">
      <c r="A135" s="10" t="s">
        <v>749</v>
      </c>
      <c r="B135" s="10" t="s">
        <v>747</v>
      </c>
      <c r="C135" s="6">
        <f t="shared" ref="C135:C139" ca="1" si="55">VLOOKUP(B135,OFFSET(INDIRECT("$A:$B"),0,MATCH(B$1&amp;"_Verify",INDIRECT("$1:$1"),0)-1),2,0)</f>
        <v>77</v>
      </c>
    </row>
    <row r="136" spans="1:8" x14ac:dyDescent="0.3">
      <c r="A136" s="10" t="s">
        <v>751</v>
      </c>
      <c r="B136" s="10" t="s">
        <v>747</v>
      </c>
      <c r="C136" s="6">
        <f t="shared" ca="1" si="55"/>
        <v>77</v>
      </c>
      <c r="D136" s="10"/>
      <c r="F136" s="10"/>
      <c r="G136" s="10"/>
      <c r="H136" s="10"/>
    </row>
    <row r="137" spans="1:8" x14ac:dyDescent="0.3">
      <c r="A137" s="10" t="s">
        <v>770</v>
      </c>
      <c r="B137" s="10" t="s">
        <v>578</v>
      </c>
      <c r="C137" s="6">
        <f t="shared" ca="1" si="55"/>
        <v>70</v>
      </c>
      <c r="D137" s="10"/>
    </row>
    <row r="138" spans="1:8" s="10" customFormat="1" x14ac:dyDescent="0.3">
      <c r="A138" s="10" t="s">
        <v>772</v>
      </c>
      <c r="B138" s="10" t="s">
        <v>578</v>
      </c>
      <c r="C138" s="6">
        <f t="shared" ca="1" si="55"/>
        <v>70</v>
      </c>
      <c r="F138"/>
      <c r="G138"/>
      <c r="H138"/>
    </row>
    <row r="139" spans="1:8" x14ac:dyDescent="0.3">
      <c r="A139" s="10" t="s">
        <v>775</v>
      </c>
      <c r="B139" s="10" t="s">
        <v>590</v>
      </c>
      <c r="C139" s="6">
        <f t="shared" ca="1" si="55"/>
        <v>71</v>
      </c>
      <c r="D139" s="10"/>
      <c r="F139" s="10"/>
      <c r="G139" s="10"/>
      <c r="H139" s="10"/>
    </row>
    <row r="140" spans="1:8" s="10" customFormat="1" x14ac:dyDescent="0.3">
      <c r="A140" s="10" t="s">
        <v>830</v>
      </c>
      <c r="B140" s="10" t="s">
        <v>824</v>
      </c>
      <c r="C140" s="6">
        <f t="shared" ref="C140:C142" ca="1" si="56">VLOOKUP(B140,OFFSET(INDIRECT("$A:$B"),0,MATCH(B$1&amp;"_Verify",INDIRECT("$1:$1"),0)-1),2,0)</f>
        <v>79</v>
      </c>
      <c r="F140"/>
      <c r="G140"/>
      <c r="H140"/>
    </row>
    <row r="141" spans="1:8" x14ac:dyDescent="0.3">
      <c r="A141" s="10" t="s">
        <v>856</v>
      </c>
      <c r="B141" s="10" t="s">
        <v>828</v>
      </c>
      <c r="C141" s="6">
        <f t="shared" ca="1" si="56"/>
        <v>7</v>
      </c>
      <c r="D141" s="10"/>
      <c r="F141" s="10"/>
      <c r="G141" s="10"/>
      <c r="H141" s="10"/>
    </row>
    <row r="142" spans="1:8" x14ac:dyDescent="0.3">
      <c r="A142" s="10" t="s">
        <v>839</v>
      </c>
      <c r="B142" s="10" t="s">
        <v>578</v>
      </c>
      <c r="C142" s="6">
        <f t="shared" ca="1" si="56"/>
        <v>70</v>
      </c>
      <c r="D142" s="10"/>
    </row>
    <row r="143" spans="1:8" s="10" customFormat="1" x14ac:dyDescent="0.3">
      <c r="A143" s="10" t="s">
        <v>841</v>
      </c>
      <c r="B143" s="10" t="s">
        <v>578</v>
      </c>
      <c r="C143" s="6">
        <f t="shared" ref="C143:C144" ca="1" si="57">VLOOKUP(B143,OFFSET(INDIRECT("$A:$B"),0,MATCH(B$1&amp;"_Verify",INDIRECT("$1:$1"),0)-1),2,0)</f>
        <v>70</v>
      </c>
      <c r="F143"/>
      <c r="G143"/>
      <c r="H143"/>
    </row>
    <row r="144" spans="1:8" s="10" customFormat="1" x14ac:dyDescent="0.3">
      <c r="A144" s="10" t="s">
        <v>847</v>
      </c>
      <c r="B144" s="10" t="s">
        <v>845</v>
      </c>
      <c r="C144" s="6">
        <f t="shared" ca="1" si="57"/>
        <v>80</v>
      </c>
    </row>
    <row r="145" spans="1:8" x14ac:dyDescent="0.3">
      <c r="A145" s="10" t="s">
        <v>859</v>
      </c>
      <c r="B145" s="10" t="s">
        <v>538</v>
      </c>
      <c r="C145" s="6">
        <f t="shared" ref="C145" ca="1" si="58">VLOOKUP(B145,OFFSET(INDIRECT("$A:$B"),0,MATCH(B$1&amp;"_Verify",INDIRECT("$1:$1"),0)-1),2,0)</f>
        <v>69</v>
      </c>
      <c r="D145" s="10"/>
      <c r="F145" s="10"/>
      <c r="G145" s="10"/>
      <c r="H145" s="10"/>
    </row>
    <row r="146" spans="1:8" x14ac:dyDescent="0.3">
      <c r="A146" s="10" t="s">
        <v>863</v>
      </c>
      <c r="B146" s="10" t="s">
        <v>538</v>
      </c>
      <c r="C146" s="6">
        <f t="shared" ref="C146" ca="1" si="59">VLOOKUP(B146,OFFSET(INDIRECT("$A:$B"),0,MATCH(B$1&amp;"_Verify",INDIRECT("$1:$1"),0)-1),2,0)</f>
        <v>69</v>
      </c>
      <c r="D146" s="10"/>
    </row>
    <row r="147" spans="1:8" s="10" customFormat="1" x14ac:dyDescent="0.3">
      <c r="A147" s="10" t="s">
        <v>868</v>
      </c>
      <c r="B147" s="10" t="s">
        <v>226</v>
      </c>
      <c r="C147" s="6">
        <f t="shared" ref="C147:C150" ca="1" si="60">VLOOKUP(B147,OFFSET(INDIRECT("$A:$B"),0,MATCH(B$1&amp;"_Verify",INDIRECT("$1:$1"),0)-1),2,0)</f>
        <v>15</v>
      </c>
      <c r="F147"/>
      <c r="G147"/>
      <c r="H147"/>
    </row>
    <row r="148" spans="1:8" s="10" customFormat="1" x14ac:dyDescent="0.3">
      <c r="A148" s="10" t="s">
        <v>880</v>
      </c>
      <c r="B148" s="10" t="s">
        <v>26</v>
      </c>
      <c r="C148" s="6">
        <f t="shared" ca="1" si="60"/>
        <v>6</v>
      </c>
    </row>
    <row r="149" spans="1:8" s="10" customFormat="1" x14ac:dyDescent="0.3">
      <c r="A149" s="10" t="s">
        <v>887</v>
      </c>
      <c r="B149" s="10" t="s">
        <v>824</v>
      </c>
      <c r="C149" s="6">
        <f t="shared" ca="1" si="60"/>
        <v>79</v>
      </c>
    </row>
    <row r="150" spans="1:8" s="10" customFormat="1" x14ac:dyDescent="0.3">
      <c r="A150" s="10" t="s">
        <v>884</v>
      </c>
      <c r="B150" s="10" t="s">
        <v>717</v>
      </c>
      <c r="C150" s="6">
        <f t="shared" ca="1" si="60"/>
        <v>7</v>
      </c>
    </row>
    <row r="151" spans="1:8" s="10" customFormat="1" x14ac:dyDescent="0.3">
      <c r="A151" s="10" t="s">
        <v>897</v>
      </c>
      <c r="B151" s="10" t="s">
        <v>890</v>
      </c>
      <c r="C151" s="6">
        <f t="shared" ref="C151" ca="1" si="61">VLOOKUP(B151,OFFSET(INDIRECT("$A:$B"),0,MATCH(B$1&amp;"_Verify",INDIRECT("$1:$1"),0)-1),2,0)</f>
        <v>81</v>
      </c>
    </row>
    <row r="152" spans="1:8" s="10" customFormat="1" x14ac:dyDescent="0.3">
      <c r="A152" s="10" t="s">
        <v>910</v>
      </c>
      <c r="B152" s="10" t="s">
        <v>911</v>
      </c>
      <c r="C152" s="6">
        <f t="shared" ref="C152" ca="1" si="62">VLOOKUP(B152,OFFSET(INDIRECT("$A:$B"),0,MATCH(B$1&amp;"_Verify",INDIRECT("$1:$1"),0)-1),2,0)</f>
        <v>69</v>
      </c>
    </row>
    <row r="153" spans="1:8" x14ac:dyDescent="0.3">
      <c r="A153" s="10" t="s">
        <v>945</v>
      </c>
      <c r="B153" s="10" t="s">
        <v>537</v>
      </c>
      <c r="C153" s="6">
        <f t="shared" ref="C153" ca="1" si="63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946</v>
      </c>
      <c r="B154" s="10" t="s">
        <v>24</v>
      </c>
      <c r="C154" s="6">
        <f ca="1">VLOOKUP(B154,OFFSET(INDIRECT("$A:$B"),0,MATCH(B$1&amp;"_Verify",INDIRECT("$1:$1"),0)-1),2,0)</f>
        <v>4</v>
      </c>
      <c r="D154" s="10"/>
    </row>
    <row r="155" spans="1:8" x14ac:dyDescent="0.3">
      <c r="A155" s="10" t="s">
        <v>949</v>
      </c>
      <c r="B155" s="10" t="s">
        <v>578</v>
      </c>
      <c r="C155" s="6">
        <f t="shared" ref="C155" ca="1" si="64">VLOOKUP(B155,OFFSET(INDIRECT("$A:$B"),0,MATCH(B$1&amp;"_Verify",INDIRECT("$1:$1"),0)-1),2,0)</f>
        <v>70</v>
      </c>
      <c r="D155" s="10"/>
    </row>
    <row r="156" spans="1:8" s="10" customFormat="1" x14ac:dyDescent="0.3">
      <c r="A156" s="10" t="s">
        <v>956</v>
      </c>
      <c r="B156" s="10" t="s">
        <v>958</v>
      </c>
      <c r="C156" s="6">
        <f t="shared" ref="C156:C159" ca="1" si="65">VLOOKUP(B156,OFFSET(INDIRECT("$A:$B"),0,MATCH(B$1&amp;"_Verify",INDIRECT("$1:$1"),0)-1),2,0)</f>
        <v>52</v>
      </c>
    </row>
    <row r="157" spans="1:8" s="10" customFormat="1" x14ac:dyDescent="0.3">
      <c r="A157" s="10" t="s">
        <v>963</v>
      </c>
      <c r="B157" s="10" t="s">
        <v>93</v>
      </c>
      <c r="C157" s="6">
        <f t="shared" ca="1" si="65"/>
        <v>13</v>
      </c>
    </row>
    <row r="158" spans="1:8" s="10" customFormat="1" x14ac:dyDescent="0.3">
      <c r="A158" s="10" t="s">
        <v>965</v>
      </c>
      <c r="B158" s="10" t="s">
        <v>169</v>
      </c>
      <c r="C158" s="6">
        <f t="shared" ca="1" si="65"/>
        <v>55</v>
      </c>
    </row>
    <row r="159" spans="1:8" s="10" customFormat="1" x14ac:dyDescent="0.3">
      <c r="A159" s="10" t="s">
        <v>984</v>
      </c>
      <c r="B159" s="10" t="s">
        <v>590</v>
      </c>
      <c r="C159" s="6">
        <f t="shared" ca="1" si="65"/>
        <v>71</v>
      </c>
    </row>
    <row r="160" spans="1:8" x14ac:dyDescent="0.3">
      <c r="A160" s="10" t="s">
        <v>986</v>
      </c>
      <c r="B160" s="10" t="s">
        <v>590</v>
      </c>
      <c r="C160" s="6">
        <f t="shared" ref="C160" ca="1" si="66">VLOOKUP(B160,OFFSET(INDIRECT("$A:$B"),0,MATCH(B$1&amp;"_Verify",INDIRECT("$1:$1"),0)-1),2,0)</f>
        <v>71</v>
      </c>
      <c r="D160" s="10"/>
    </row>
    <row r="161" spans="1:4" x14ac:dyDescent="0.3">
      <c r="A161" s="10" t="s">
        <v>995</v>
      </c>
      <c r="B161" s="10" t="s">
        <v>990</v>
      </c>
      <c r="C161" s="6">
        <f t="shared" ref="C161" ca="1" si="67">VLOOKUP(B161,OFFSET(INDIRECT("$A:$B"),0,MATCH(B$1&amp;"_Verify",INDIRECT("$1:$1"),0)-1),2,0)</f>
        <v>85</v>
      </c>
      <c r="D161" s="10"/>
    </row>
    <row r="162" spans="1:4" x14ac:dyDescent="0.3">
      <c r="A162" s="10" t="s">
        <v>1006</v>
      </c>
      <c r="B162" s="10" t="s">
        <v>997</v>
      </c>
      <c r="C162" s="6">
        <f t="shared" ref="C162" ca="1" si="68">VLOOKUP(B162,OFFSET(INDIRECT("$A:$B"),0,MATCH(B$1&amp;"_Verify",INDIRECT("$1:$1"),0)-1),2,0)</f>
        <v>86</v>
      </c>
      <c r="D162" s="10"/>
    </row>
    <row r="163" spans="1:4" s="10" customFormat="1" x14ac:dyDescent="0.3">
      <c r="A163" s="10" t="s">
        <v>622</v>
      </c>
      <c r="B163" s="10" t="s">
        <v>24</v>
      </c>
      <c r="C163" s="6">
        <f t="shared" ref="C163" ca="1" si="69">VLOOKUP(B163,OFFSET(INDIRECT("$A:$B"),0,MATCH(B$1&amp;"_Verify",INDIRECT("$1:$1"),0)-1),2,0)</f>
        <v>4</v>
      </c>
    </row>
    <row r="164" spans="1:4" x14ac:dyDescent="0.3">
      <c r="A164" s="10" t="s">
        <v>626</v>
      </c>
      <c r="B164" s="10" t="s">
        <v>24</v>
      </c>
      <c r="C164" s="6">
        <f t="shared" ref="C164" ca="1" si="70">VLOOKUP(B164,OFFSET(INDIRECT("$A:$B"),0,MATCH(B$1&amp;"_Verify",INDIRECT("$1:$1"),0)-1),2,0)</f>
        <v>4</v>
      </c>
      <c r="D164" s="10"/>
    </row>
    <row r="165" spans="1:4" x14ac:dyDescent="0.3">
      <c r="A165" s="10" t="s">
        <v>628</v>
      </c>
      <c r="B165" s="10" t="s">
        <v>24</v>
      </c>
      <c r="C165" s="6">
        <f t="shared" ref="C165:C167" ca="1" si="71">VLOOKUP(B165,OFFSET(INDIRECT("$A:$B"),0,MATCH(B$1&amp;"_Verify",INDIRECT("$1:$1"),0)-1),2,0)</f>
        <v>4</v>
      </c>
      <c r="D165" s="10"/>
    </row>
    <row r="166" spans="1:4" x14ac:dyDescent="0.3">
      <c r="A166" s="10" t="s">
        <v>989</v>
      </c>
      <c r="B166" s="10" t="s">
        <v>338</v>
      </c>
      <c r="C166" s="6">
        <f t="shared" ca="1" si="71"/>
        <v>21</v>
      </c>
      <c r="D166" s="10"/>
    </row>
    <row r="167" spans="1:4" x14ac:dyDescent="0.3">
      <c r="A167" s="10" t="s">
        <v>862</v>
      </c>
      <c r="B167" s="10" t="s">
        <v>54</v>
      </c>
      <c r="C167" s="6">
        <f t="shared" ca="1" si="71"/>
        <v>8</v>
      </c>
      <c r="D167" s="10"/>
    </row>
    <row r="168" spans="1:4" x14ac:dyDescent="0.3">
      <c r="A168" s="10" t="s">
        <v>872</v>
      </c>
      <c r="B168" s="10" t="s">
        <v>54</v>
      </c>
      <c r="C168" s="6">
        <f t="shared" ref="C168:C169" ca="1" si="72">VLOOKUP(B168,OFFSET(INDIRECT("$A:$B"),0,MATCH(B$1&amp;"_Verify",INDIRECT("$1:$1"),0)-1),2,0)</f>
        <v>8</v>
      </c>
      <c r="D168" s="10"/>
    </row>
    <row r="169" spans="1:4" x14ac:dyDescent="0.3">
      <c r="A169" s="10" t="s">
        <v>873</v>
      </c>
      <c r="B169" s="10" t="s">
        <v>54</v>
      </c>
      <c r="C169" s="6">
        <f t="shared" ca="1" si="72"/>
        <v>8</v>
      </c>
      <c r="D169" s="10"/>
    </row>
    <row r="170" spans="1:4" x14ac:dyDescent="0.3">
      <c r="A170" t="s">
        <v>242</v>
      </c>
      <c r="B170" t="s">
        <v>21</v>
      </c>
      <c r="C170" s="6">
        <f t="shared" ca="1" si="11"/>
        <v>7</v>
      </c>
    </row>
    <row r="171" spans="1:4" x14ac:dyDescent="0.3">
      <c r="A171" t="s">
        <v>243</v>
      </c>
      <c r="B171" t="s">
        <v>21</v>
      </c>
      <c r="C171" s="6">
        <f t="shared" ca="1" si="11"/>
        <v>7</v>
      </c>
    </row>
    <row r="172" spans="1:4" x14ac:dyDescent="0.3">
      <c r="A172" t="s">
        <v>244</v>
      </c>
      <c r="B172" t="s">
        <v>21</v>
      </c>
      <c r="C172" s="6">
        <f t="shared" ca="1" si="11"/>
        <v>7</v>
      </c>
    </row>
    <row r="173" spans="1:4" x14ac:dyDescent="0.3">
      <c r="A173" t="s">
        <v>245</v>
      </c>
      <c r="B173" t="s">
        <v>21</v>
      </c>
      <c r="C173" s="6">
        <f t="shared" ca="1" si="11"/>
        <v>7</v>
      </c>
    </row>
    <row r="174" spans="1:4" x14ac:dyDescent="0.3">
      <c r="A174" t="s">
        <v>246</v>
      </c>
      <c r="B174" t="s">
        <v>21</v>
      </c>
      <c r="C174" s="6">
        <f t="shared" ca="1" si="11"/>
        <v>7</v>
      </c>
    </row>
    <row r="175" spans="1:4" x14ac:dyDescent="0.3">
      <c r="A175" t="s">
        <v>247</v>
      </c>
      <c r="B175" t="s">
        <v>21</v>
      </c>
      <c r="C175" s="6">
        <f t="shared" ca="1" si="11"/>
        <v>7</v>
      </c>
    </row>
    <row r="176" spans="1:4" x14ac:dyDescent="0.3">
      <c r="A176" t="s">
        <v>248</v>
      </c>
      <c r="B176" t="s">
        <v>21</v>
      </c>
      <c r="C176" s="6">
        <f t="shared" ca="1" si="11"/>
        <v>7</v>
      </c>
    </row>
    <row r="177" spans="1:4" x14ac:dyDescent="0.3">
      <c r="A177" t="s">
        <v>249</v>
      </c>
      <c r="B177" t="s">
        <v>21</v>
      </c>
      <c r="C177" s="6">
        <f t="shared" ca="1" si="11"/>
        <v>7</v>
      </c>
    </row>
    <row r="178" spans="1:4" x14ac:dyDescent="0.3">
      <c r="A178" t="s">
        <v>250</v>
      </c>
      <c r="B178" t="s">
        <v>21</v>
      </c>
      <c r="C178" s="6">
        <f t="shared" ca="1" si="11"/>
        <v>7</v>
      </c>
    </row>
    <row r="179" spans="1:4" x14ac:dyDescent="0.3">
      <c r="A179" s="10" t="s">
        <v>486</v>
      </c>
      <c r="B179" s="10" t="s">
        <v>21</v>
      </c>
      <c r="C179" s="6">
        <f t="shared" ref="C179:C183" ca="1" si="73">VLOOKUP(B179,OFFSET(INDIRECT("$A:$B"),0,MATCH(B$1&amp;"_Verify",INDIRECT("$1:$1"),0)-1),2,0)</f>
        <v>7</v>
      </c>
      <c r="D179" s="10"/>
    </row>
    <row r="180" spans="1:4" x14ac:dyDescent="0.3">
      <c r="A180" s="10" t="s">
        <v>489</v>
      </c>
      <c r="B180" s="10" t="s">
        <v>21</v>
      </c>
      <c r="C180" s="6">
        <f t="shared" ref="C180" ca="1" si="74">VLOOKUP(B180,OFFSET(INDIRECT("$A:$B"),0,MATCH(B$1&amp;"_Verify",INDIRECT("$1:$1"),0)-1),2,0)</f>
        <v>7</v>
      </c>
      <c r="D180" s="10"/>
    </row>
    <row r="181" spans="1:4" x14ac:dyDescent="0.3">
      <c r="A181" s="10" t="s">
        <v>487</v>
      </c>
      <c r="B181" s="10" t="s">
        <v>21</v>
      </c>
      <c r="C181" s="6">
        <f t="shared" ca="1" si="73"/>
        <v>7</v>
      </c>
      <c r="D181" s="10"/>
    </row>
    <row r="182" spans="1:4" x14ac:dyDescent="0.3">
      <c r="A182" s="10" t="s">
        <v>490</v>
      </c>
      <c r="B182" s="10" t="s">
        <v>21</v>
      </c>
      <c r="C182" s="6">
        <f t="shared" ref="C182" ca="1" si="75">VLOOKUP(B182,OFFSET(INDIRECT("$A:$B"),0,MATCH(B$1&amp;"_Verify",INDIRECT("$1:$1"),0)-1),2,0)</f>
        <v>7</v>
      </c>
      <c r="D182" s="10"/>
    </row>
    <row r="183" spans="1:4" x14ac:dyDescent="0.3">
      <c r="A183" s="10" t="s">
        <v>488</v>
      </c>
      <c r="B183" s="10" t="s">
        <v>21</v>
      </c>
      <c r="C183" s="6">
        <f t="shared" ca="1" si="73"/>
        <v>7</v>
      </c>
      <c r="D183" s="10"/>
    </row>
    <row r="184" spans="1:4" x14ac:dyDescent="0.3">
      <c r="A184" s="10" t="s">
        <v>491</v>
      </c>
      <c r="B184" s="10" t="s">
        <v>21</v>
      </c>
      <c r="C184" s="6">
        <f t="shared" ref="C184" ca="1" si="76">VLOOKUP(B184,OFFSET(INDIRECT("$A:$B"),0,MATCH(B$1&amp;"_Verify",INDIRECT("$1:$1"),0)-1),2,0)</f>
        <v>7</v>
      </c>
      <c r="D184" s="10"/>
    </row>
    <row r="185" spans="1:4" x14ac:dyDescent="0.3">
      <c r="A185" t="s">
        <v>251</v>
      </c>
      <c r="B185" t="s">
        <v>21</v>
      </c>
      <c r="C185" s="6">
        <f t="shared" ca="1" si="11"/>
        <v>7</v>
      </c>
    </row>
    <row r="186" spans="1:4" x14ac:dyDescent="0.3">
      <c r="A186" t="s">
        <v>252</v>
      </c>
      <c r="B186" t="s">
        <v>21</v>
      </c>
      <c r="C186" s="6">
        <f t="shared" ca="1" si="11"/>
        <v>7</v>
      </c>
    </row>
    <row r="187" spans="1:4" x14ac:dyDescent="0.3">
      <c r="A187" t="s">
        <v>253</v>
      </c>
      <c r="B187" t="s">
        <v>21</v>
      </c>
      <c r="C187" s="6">
        <f t="shared" ca="1" si="11"/>
        <v>7</v>
      </c>
    </row>
    <row r="188" spans="1:4" x14ac:dyDescent="0.3">
      <c r="A188" s="10" t="s">
        <v>917</v>
      </c>
      <c r="B188" s="10" t="s">
        <v>21</v>
      </c>
      <c r="C188" s="6">
        <f t="shared" ref="C188" ca="1" si="77">VLOOKUP(B188,OFFSET(INDIRECT("$A:$B"),0,MATCH(B$1&amp;"_Verify",INDIRECT("$1:$1"),0)-1),2,0)</f>
        <v>7</v>
      </c>
      <c r="D188" s="10"/>
    </row>
    <row r="189" spans="1:4" x14ac:dyDescent="0.3">
      <c r="A189" t="s">
        <v>266</v>
      </c>
      <c r="B189" t="s">
        <v>268</v>
      </c>
      <c r="C189" s="6">
        <f t="shared" ca="1" si="11"/>
        <v>14</v>
      </c>
    </row>
    <row r="190" spans="1:4" x14ac:dyDescent="0.3">
      <c r="A190" s="10" t="s">
        <v>492</v>
      </c>
      <c r="B190" s="10" t="s">
        <v>268</v>
      </c>
      <c r="C190" s="6">
        <f t="shared" ref="C190:C191" ca="1" si="78">VLOOKUP(B190,OFFSET(INDIRECT("$A:$B"),0,MATCH(B$1&amp;"_Verify",INDIRECT("$1:$1"),0)-1),2,0)</f>
        <v>14</v>
      </c>
      <c r="D190" s="10"/>
    </row>
    <row r="191" spans="1:4" x14ac:dyDescent="0.3">
      <c r="A191" s="10" t="s">
        <v>494</v>
      </c>
      <c r="B191" s="10" t="s">
        <v>268</v>
      </c>
      <c r="C191" s="6">
        <f t="shared" ca="1" si="78"/>
        <v>14</v>
      </c>
      <c r="D191" s="10"/>
    </row>
    <row r="192" spans="1:4" x14ac:dyDescent="0.3">
      <c r="A192" s="10" t="s">
        <v>496</v>
      </c>
      <c r="B192" s="10" t="s">
        <v>268</v>
      </c>
      <c r="C192" s="6">
        <f t="shared" ref="C192" ca="1" si="79">VLOOKUP(B192,OFFSET(INDIRECT("$A:$B"),0,MATCH(B$1&amp;"_Verify",INDIRECT("$1:$1"),0)-1),2,0)</f>
        <v>14</v>
      </c>
      <c r="D192" s="10"/>
    </row>
    <row r="193" spans="1:4" x14ac:dyDescent="0.3">
      <c r="A193" t="s">
        <v>267</v>
      </c>
      <c r="B193" t="s">
        <v>268</v>
      </c>
      <c r="C193" s="6">
        <f t="shared" ca="1" si="11"/>
        <v>14</v>
      </c>
    </row>
    <row r="194" spans="1:4" x14ac:dyDescent="0.3">
      <c r="A194" s="10" t="s">
        <v>497</v>
      </c>
      <c r="B194" s="10" t="s">
        <v>268</v>
      </c>
      <c r="C194" s="6">
        <f t="shared" ref="C194:C195" ca="1" si="80">VLOOKUP(B194,OFFSET(INDIRECT("$A:$B"),0,MATCH(B$1&amp;"_Verify",INDIRECT("$1:$1"),0)-1),2,0)</f>
        <v>14</v>
      </c>
      <c r="D194" s="10"/>
    </row>
    <row r="195" spans="1:4" x14ac:dyDescent="0.3">
      <c r="A195" s="10" t="s">
        <v>498</v>
      </c>
      <c r="B195" s="10" t="s">
        <v>268</v>
      </c>
      <c r="C195" s="6">
        <f t="shared" ca="1" si="80"/>
        <v>14</v>
      </c>
      <c r="D195" s="10"/>
    </row>
    <row r="196" spans="1:4" x14ac:dyDescent="0.3">
      <c r="A196" s="10" t="s">
        <v>499</v>
      </c>
      <c r="B196" s="10" t="s">
        <v>268</v>
      </c>
      <c r="C196" s="6">
        <f t="shared" ref="C196" ca="1" si="81">VLOOKUP(B196,OFFSET(INDIRECT("$A:$B"),0,MATCH(B$1&amp;"_Verify",INDIRECT("$1:$1"),0)-1),2,0)</f>
        <v>14</v>
      </c>
      <c r="D196" s="10"/>
    </row>
    <row r="197" spans="1:4" x14ac:dyDescent="0.3">
      <c r="A197" s="10" t="s">
        <v>500</v>
      </c>
      <c r="B197" s="10" t="s">
        <v>477</v>
      </c>
      <c r="C197" s="6">
        <f t="shared" ref="C197:C198" ca="1" si="82">VLOOKUP(B197,OFFSET(INDIRECT("$A:$B"),0,MATCH(B$1&amp;"_Verify",INDIRECT("$1:$1"),0)-1),2,0)</f>
        <v>64</v>
      </c>
      <c r="D197" s="10"/>
    </row>
    <row r="198" spans="1:4" x14ac:dyDescent="0.3">
      <c r="A198" s="10" t="s">
        <v>501</v>
      </c>
      <c r="B198" s="10" t="s">
        <v>479</v>
      </c>
      <c r="C198" s="6">
        <f t="shared" ca="1" si="82"/>
        <v>65</v>
      </c>
      <c r="D198" s="10"/>
    </row>
    <row r="199" spans="1:4" x14ac:dyDescent="0.3">
      <c r="A199" t="s">
        <v>171</v>
      </c>
      <c r="B199" t="s">
        <v>165</v>
      </c>
      <c r="C199" s="6">
        <f t="shared" ca="1" si="11"/>
        <v>57</v>
      </c>
    </row>
    <row r="200" spans="1:4" x14ac:dyDescent="0.3">
      <c r="A200" s="10" t="s">
        <v>504</v>
      </c>
      <c r="B200" s="10" t="s">
        <v>165</v>
      </c>
      <c r="C200" s="6">
        <f t="shared" ref="C200" ca="1" si="83">VLOOKUP(B200,OFFSET(INDIRECT("$A:$B"),0,MATCH(B$1&amp;"_Verify",INDIRECT("$1:$1"),0)-1),2,0)</f>
        <v>57</v>
      </c>
      <c r="D200" s="10"/>
    </row>
    <row r="201" spans="1:4" x14ac:dyDescent="0.3">
      <c r="A201" t="s">
        <v>172</v>
      </c>
      <c r="B201" t="s">
        <v>165</v>
      </c>
      <c r="C201" s="6">
        <f t="shared" ca="1" si="11"/>
        <v>57</v>
      </c>
    </row>
    <row r="202" spans="1:4" x14ac:dyDescent="0.3">
      <c r="A202" s="10" t="s">
        <v>505</v>
      </c>
      <c r="B202" s="10" t="s">
        <v>165</v>
      </c>
      <c r="C202" s="6">
        <f t="shared" ref="C202" ca="1" si="84">VLOOKUP(B202,OFFSET(INDIRECT("$A:$B"),0,MATCH(B$1&amp;"_Verify",INDIRECT("$1:$1"),0)-1),2,0)</f>
        <v>57</v>
      </c>
      <c r="D202" s="10"/>
    </row>
    <row r="203" spans="1:4" x14ac:dyDescent="0.3">
      <c r="A203" t="s">
        <v>173</v>
      </c>
      <c r="B203" t="s">
        <v>165</v>
      </c>
      <c r="C203" s="6">
        <f t="shared" ca="1" si="11"/>
        <v>57</v>
      </c>
    </row>
    <row r="204" spans="1:4" x14ac:dyDescent="0.3">
      <c r="A204" s="10" t="s">
        <v>506</v>
      </c>
      <c r="B204" s="10" t="s">
        <v>165</v>
      </c>
      <c r="C204" s="6">
        <f t="shared" ref="C204" ca="1" si="85">VLOOKUP(B204,OFFSET(INDIRECT("$A:$B"),0,MATCH(B$1&amp;"_Verify",INDIRECT("$1:$1"),0)-1),2,0)</f>
        <v>57</v>
      </c>
      <c r="D204" s="10"/>
    </row>
    <row r="205" spans="1:4" x14ac:dyDescent="0.3">
      <c r="A205" t="s">
        <v>174</v>
      </c>
      <c r="B205" t="s">
        <v>184</v>
      </c>
      <c r="C205" s="6">
        <f t="shared" ca="1" si="11"/>
        <v>31</v>
      </c>
    </row>
    <row r="206" spans="1:4" x14ac:dyDescent="0.3">
      <c r="A206" t="s">
        <v>175</v>
      </c>
      <c r="B206" t="s">
        <v>182</v>
      </c>
      <c r="C206" s="6">
        <f t="shared" ca="1" si="11"/>
        <v>33</v>
      </c>
    </row>
    <row r="207" spans="1:4" x14ac:dyDescent="0.3">
      <c r="A207" t="s">
        <v>176</v>
      </c>
      <c r="B207" t="s">
        <v>185</v>
      </c>
      <c r="C207" s="6">
        <f t="shared" ca="1" si="11"/>
        <v>34</v>
      </c>
    </row>
    <row r="208" spans="1:4" x14ac:dyDescent="0.3">
      <c r="A208" t="s">
        <v>177</v>
      </c>
      <c r="B208" t="s">
        <v>186</v>
      </c>
      <c r="C208" s="6">
        <f t="shared" ca="1" si="11"/>
        <v>35</v>
      </c>
    </row>
    <row r="209" spans="1:4" x14ac:dyDescent="0.3">
      <c r="A209" t="s">
        <v>178</v>
      </c>
      <c r="B209" t="s">
        <v>187</v>
      </c>
      <c r="C209" s="6">
        <f t="shared" ca="1" si="11"/>
        <v>36</v>
      </c>
    </row>
    <row r="210" spans="1:4" x14ac:dyDescent="0.3">
      <c r="A210" t="s">
        <v>179</v>
      </c>
      <c r="B210" t="s">
        <v>188</v>
      </c>
      <c r="C210" s="6">
        <f t="shared" ca="1" si="11"/>
        <v>37</v>
      </c>
    </row>
    <row r="211" spans="1:4" x14ac:dyDescent="0.3">
      <c r="A211" t="s">
        <v>180</v>
      </c>
      <c r="B211" t="s">
        <v>189</v>
      </c>
      <c r="C211" s="6">
        <f t="shared" ca="1" si="11"/>
        <v>38</v>
      </c>
    </row>
    <row r="212" spans="1:4" x14ac:dyDescent="0.3">
      <c r="A212" t="s">
        <v>181</v>
      </c>
      <c r="B212" t="s">
        <v>190</v>
      </c>
      <c r="C212" s="6">
        <f t="shared" ca="1" si="11"/>
        <v>39</v>
      </c>
    </row>
    <row r="213" spans="1:4" x14ac:dyDescent="0.3">
      <c r="A213" t="s">
        <v>269</v>
      </c>
      <c r="B213" t="s">
        <v>528</v>
      </c>
      <c r="C213" s="6">
        <f t="shared" ref="C213" ca="1" si="86">VLOOKUP(B213,OFFSET(INDIRECT("$A:$B"),0,MATCH(B$1&amp;"_Verify",INDIRECT("$1:$1"),0)-1),2,0)</f>
        <v>68</v>
      </c>
    </row>
    <row r="214" spans="1:4" x14ac:dyDescent="0.3">
      <c r="A214" t="s">
        <v>270</v>
      </c>
      <c r="B214" t="s">
        <v>528</v>
      </c>
      <c r="C214" s="6">
        <f t="shared" ref="C214:C215" ca="1" si="87">VLOOKUP(B214,OFFSET(INDIRECT("$A:$B"),0,MATCH(B$1&amp;"_Verify",INDIRECT("$1:$1"),0)-1),2,0)</f>
        <v>68</v>
      </c>
    </row>
    <row r="215" spans="1:4" x14ac:dyDescent="0.3">
      <c r="A215" s="10" t="s">
        <v>934</v>
      </c>
      <c r="B215" s="10" t="s">
        <v>528</v>
      </c>
      <c r="C215" s="6">
        <f t="shared" ca="1" si="87"/>
        <v>68</v>
      </c>
      <c r="D215" s="10"/>
    </row>
    <row r="216" spans="1:4" x14ac:dyDescent="0.3">
      <c r="A216" s="10" t="s">
        <v>935</v>
      </c>
      <c r="B216" s="10" t="s">
        <v>528</v>
      </c>
      <c r="C216" s="6">
        <f t="shared" ref="C216" ca="1" si="88">VLOOKUP(B216,OFFSET(INDIRECT("$A:$B"),0,MATCH(B$1&amp;"_Verify",INDIRECT("$1:$1"),0)-1),2,0)</f>
        <v>68</v>
      </c>
      <c r="D216" s="10"/>
    </row>
    <row r="217" spans="1:4" x14ac:dyDescent="0.3">
      <c r="A217" t="s">
        <v>290</v>
      </c>
      <c r="B217" t="s">
        <v>93</v>
      </c>
      <c r="C217" s="6">
        <f t="shared" ref="C217:C220" ca="1" si="89">VLOOKUP(B217,OFFSET(INDIRECT("$A:$B"),0,MATCH(B$1&amp;"_Verify",INDIRECT("$1:$1"),0)-1),2,0)</f>
        <v>13</v>
      </c>
    </row>
    <row r="218" spans="1:4" x14ac:dyDescent="0.3">
      <c r="A218" t="s">
        <v>292</v>
      </c>
      <c r="B218" t="s">
        <v>21</v>
      </c>
      <c r="C218" s="6">
        <f t="shared" ca="1" si="89"/>
        <v>7</v>
      </c>
    </row>
    <row r="219" spans="1:4" x14ac:dyDescent="0.3">
      <c r="A219" t="s">
        <v>291</v>
      </c>
      <c r="B219" t="s">
        <v>93</v>
      </c>
      <c r="C219" s="6">
        <f t="shared" ca="1" si="89"/>
        <v>13</v>
      </c>
    </row>
    <row r="220" spans="1:4" x14ac:dyDescent="0.3">
      <c r="A220" t="s">
        <v>294</v>
      </c>
      <c r="B220" t="s">
        <v>21</v>
      </c>
      <c r="C220" s="6">
        <f t="shared" ca="1" si="89"/>
        <v>7</v>
      </c>
    </row>
    <row r="221" spans="1:4" x14ac:dyDescent="0.3">
      <c r="A221" t="s">
        <v>298</v>
      </c>
      <c r="B221" s="10" t="s">
        <v>528</v>
      </c>
      <c r="C221" s="6">
        <f t="shared" ref="C221" ca="1" si="90">VLOOKUP(B221,OFFSET(INDIRECT("$A:$B"),0,MATCH(B$1&amp;"_Verify",INDIRECT("$1:$1"),0)-1),2,0)</f>
        <v>68</v>
      </c>
    </row>
    <row r="222" spans="1:4" x14ac:dyDescent="0.3">
      <c r="A222" t="s">
        <v>299</v>
      </c>
      <c r="B222" s="10" t="s">
        <v>528</v>
      </c>
      <c r="C222" s="6">
        <f t="shared" ref="C222:C224" ca="1" si="91">VLOOKUP(B222,OFFSET(INDIRECT("$A:$B"),0,MATCH(B$1&amp;"_Verify",INDIRECT("$1:$1"),0)-1),2,0)</f>
        <v>68</v>
      </c>
    </row>
    <row r="223" spans="1:4" x14ac:dyDescent="0.3">
      <c r="A223" t="s">
        <v>300</v>
      </c>
      <c r="B223" t="s">
        <v>93</v>
      </c>
      <c r="C223" s="6">
        <f t="shared" ca="1" si="91"/>
        <v>13</v>
      </c>
    </row>
    <row r="224" spans="1:4" x14ac:dyDescent="0.3">
      <c r="A224" t="s">
        <v>301</v>
      </c>
      <c r="B224" t="s">
        <v>225</v>
      </c>
      <c r="C224" s="6">
        <f t="shared" ca="1" si="91"/>
        <v>15</v>
      </c>
    </row>
    <row r="225" spans="1:8" x14ac:dyDescent="0.3">
      <c r="A225" t="s">
        <v>302</v>
      </c>
      <c r="B225" t="s">
        <v>228</v>
      </c>
      <c r="C225" s="6">
        <f t="shared" ref="C225" ca="1" si="92">VLOOKUP(B225,OFFSET(INDIRECT("$A:$B"),0,MATCH(B$1&amp;"_Verify",INDIRECT("$1:$1"),0)-1),2,0)</f>
        <v>16</v>
      </c>
    </row>
    <row r="226" spans="1:8" x14ac:dyDescent="0.3">
      <c r="A226" t="s">
        <v>303</v>
      </c>
      <c r="B226" t="s">
        <v>228</v>
      </c>
      <c r="C226" s="6">
        <f t="shared" ref="C226" ca="1" si="93">VLOOKUP(B226,OFFSET(INDIRECT("$A:$B"),0,MATCH(B$1&amp;"_Verify",INDIRECT("$1:$1"),0)-1),2,0)</f>
        <v>16</v>
      </c>
    </row>
    <row r="227" spans="1:8" x14ac:dyDescent="0.3">
      <c r="A227" t="s">
        <v>306</v>
      </c>
      <c r="B227" t="s">
        <v>229</v>
      </c>
      <c r="C227" s="6">
        <f t="shared" ref="C227" ca="1" si="94">VLOOKUP(B227,OFFSET(INDIRECT("$A:$B"),0,MATCH(B$1&amp;"_Verify",INDIRECT("$1:$1"),0)-1),2,0)</f>
        <v>17</v>
      </c>
    </row>
    <row r="228" spans="1:8" x14ac:dyDescent="0.3">
      <c r="A228" t="s">
        <v>307</v>
      </c>
      <c r="B228" t="s">
        <v>229</v>
      </c>
      <c r="C228" s="6">
        <f t="shared" ref="C228" ca="1" si="95">VLOOKUP(B228,OFFSET(INDIRECT("$A:$B"),0,MATCH(B$1&amp;"_Verify",INDIRECT("$1:$1"),0)-1),2,0)</f>
        <v>17</v>
      </c>
    </row>
    <row r="229" spans="1:8" x14ac:dyDescent="0.3">
      <c r="A229" s="10" t="s">
        <v>936</v>
      </c>
      <c r="B229" s="10" t="s">
        <v>229</v>
      </c>
      <c r="C229" s="6">
        <f t="shared" ref="C229:C230" ca="1" si="96">VLOOKUP(B229,OFFSET(INDIRECT("$A:$B"),0,MATCH(B$1&amp;"_Verify",INDIRECT("$1:$1"),0)-1),2,0)</f>
        <v>17</v>
      </c>
      <c r="D229" s="10"/>
    </row>
    <row r="230" spans="1:8" x14ac:dyDescent="0.3">
      <c r="A230" s="10" t="s">
        <v>937</v>
      </c>
      <c r="B230" s="10" t="s">
        <v>229</v>
      </c>
      <c r="C230" s="6">
        <f t="shared" ca="1" si="96"/>
        <v>17</v>
      </c>
      <c r="D230" s="10"/>
    </row>
    <row r="231" spans="1:8" x14ac:dyDescent="0.3">
      <c r="A231" s="10" t="s">
        <v>938</v>
      </c>
      <c r="B231" s="10" t="s">
        <v>926</v>
      </c>
      <c r="C231" s="6">
        <f t="shared" ref="C231:C232" ca="1" si="97">VLOOKUP(B231,OFFSET(INDIRECT("$A:$B"),0,MATCH(B$1&amp;"_Verify",INDIRECT("$1:$1"),0)-1),2,0)</f>
        <v>84</v>
      </c>
      <c r="D231" s="10"/>
    </row>
    <row r="232" spans="1:8" x14ac:dyDescent="0.3">
      <c r="A232" s="10" t="s">
        <v>939</v>
      </c>
      <c r="B232" s="10" t="s">
        <v>926</v>
      </c>
      <c r="C232" s="6">
        <f t="shared" ca="1" si="97"/>
        <v>84</v>
      </c>
      <c r="D232" s="10"/>
    </row>
    <row r="233" spans="1:8" x14ac:dyDescent="0.3">
      <c r="A233" t="s">
        <v>308</v>
      </c>
      <c r="B233" t="s">
        <v>230</v>
      </c>
      <c r="C233" s="6">
        <f t="shared" ref="C233" ca="1" si="98">VLOOKUP(B233,OFFSET(INDIRECT("$A:$B"),0,MATCH(B$1&amp;"_Verify",INDIRECT("$1:$1"),0)-1),2,0)</f>
        <v>18</v>
      </c>
    </row>
    <row r="234" spans="1:8" x14ac:dyDescent="0.3">
      <c r="A234" t="s">
        <v>309</v>
      </c>
      <c r="B234" t="s">
        <v>230</v>
      </c>
      <c r="C234" s="6">
        <f t="shared" ref="C234" ca="1" si="99">VLOOKUP(B234,OFFSET(INDIRECT("$A:$B"),0,MATCH(B$1&amp;"_Verify",INDIRECT("$1:$1"),0)-1),2,0)</f>
        <v>18</v>
      </c>
    </row>
    <row r="235" spans="1:8" x14ac:dyDescent="0.3">
      <c r="A235" t="s">
        <v>310</v>
      </c>
      <c r="B235" t="s">
        <v>231</v>
      </c>
      <c r="C235" s="6">
        <f t="shared" ref="C235" ca="1" si="100">VLOOKUP(B235,OFFSET(INDIRECT("$A:$B"),0,MATCH(B$1&amp;"_Verify",INDIRECT("$1:$1"),0)-1),2,0)</f>
        <v>19</v>
      </c>
    </row>
    <row r="236" spans="1:8" x14ac:dyDescent="0.3">
      <c r="A236" t="s">
        <v>311</v>
      </c>
      <c r="B236" t="s">
        <v>231</v>
      </c>
      <c r="C236" s="6">
        <f t="shared" ref="C236" ca="1" si="101">VLOOKUP(B236,OFFSET(INDIRECT("$A:$B"),0,MATCH(B$1&amp;"_Verify",INDIRECT("$1:$1"),0)-1),2,0)</f>
        <v>19</v>
      </c>
    </row>
    <row r="237" spans="1:8" s="10" customFormat="1" x14ac:dyDescent="0.3">
      <c r="A237" t="s">
        <v>313</v>
      </c>
      <c r="B237" t="s">
        <v>239</v>
      </c>
      <c r="C237" s="6">
        <f t="shared" ref="C237:C248" ca="1" si="102">VLOOKUP(B237,OFFSET(INDIRECT("$A:$B"),0,MATCH(B$1&amp;"_Verify",INDIRECT("$1:$1"),0)-1),2,0)</f>
        <v>20</v>
      </c>
      <c r="D237"/>
      <c r="F237"/>
      <c r="G237"/>
      <c r="H237"/>
    </row>
    <row r="238" spans="1:8" s="10" customFormat="1" x14ac:dyDescent="0.3">
      <c r="A238" t="s">
        <v>314</v>
      </c>
      <c r="B238" t="s">
        <v>239</v>
      </c>
      <c r="C238" s="6">
        <f t="shared" ca="1" si="102"/>
        <v>20</v>
      </c>
      <c r="D238"/>
    </row>
    <row r="239" spans="1:8" s="10" customFormat="1" x14ac:dyDescent="0.3">
      <c r="A239" t="s">
        <v>365</v>
      </c>
      <c r="B239" t="s">
        <v>93</v>
      </c>
      <c r="C239" s="6">
        <f t="shared" ref="C239:C242" ca="1" si="103">VLOOKUP(B239,OFFSET(INDIRECT("$A:$B"),0,MATCH(B$1&amp;"_Verify",INDIRECT("$1:$1"),0)-1),2,0)</f>
        <v>13</v>
      </c>
      <c r="D239" s="6"/>
    </row>
    <row r="240" spans="1:8" s="10" customFormat="1" x14ac:dyDescent="0.3">
      <c r="A240" t="s">
        <v>367</v>
      </c>
      <c r="B240" t="s">
        <v>338</v>
      </c>
      <c r="C240" s="6">
        <f t="shared" ca="1" si="103"/>
        <v>21</v>
      </c>
      <c r="D240"/>
    </row>
    <row r="241" spans="1:8" x14ac:dyDescent="0.3">
      <c r="A241" t="s">
        <v>371</v>
      </c>
      <c r="B241" t="s">
        <v>57</v>
      </c>
      <c r="C241" s="6">
        <f t="shared" ca="1" si="103"/>
        <v>11</v>
      </c>
      <c r="F241" s="10"/>
      <c r="G241" s="10"/>
      <c r="H241" s="10"/>
    </row>
    <row r="242" spans="1:8" x14ac:dyDescent="0.3">
      <c r="A242" s="10" t="s">
        <v>940</v>
      </c>
      <c r="B242" s="10" t="s">
        <v>21</v>
      </c>
      <c r="C242" s="6">
        <f t="shared" ca="1" si="103"/>
        <v>7</v>
      </c>
      <c r="D242" s="10"/>
    </row>
    <row r="243" spans="1:8" x14ac:dyDescent="0.3">
      <c r="A243" t="s">
        <v>315</v>
      </c>
      <c r="B243" t="s">
        <v>93</v>
      </c>
      <c r="C243" s="6">
        <f t="shared" ca="1" si="102"/>
        <v>13</v>
      </c>
    </row>
    <row r="244" spans="1:8" x14ac:dyDescent="0.3">
      <c r="A244" t="s">
        <v>317</v>
      </c>
      <c r="B244" t="s">
        <v>21</v>
      </c>
      <c r="C244" s="6">
        <f t="shared" ca="1" si="102"/>
        <v>7</v>
      </c>
    </row>
    <row r="245" spans="1:8" x14ac:dyDescent="0.3">
      <c r="A245" s="10" t="s">
        <v>508</v>
      </c>
      <c r="B245" s="10" t="s">
        <v>93</v>
      </c>
      <c r="C245" s="6">
        <f t="shared" ca="1" si="102"/>
        <v>13</v>
      </c>
      <c r="D245" s="10"/>
    </row>
    <row r="246" spans="1:8" x14ac:dyDescent="0.3">
      <c r="A246" s="10" t="s">
        <v>510</v>
      </c>
      <c r="B246" s="10" t="s">
        <v>21</v>
      </c>
      <c r="C246" s="6">
        <f t="shared" ca="1" si="102"/>
        <v>7</v>
      </c>
      <c r="D246" s="10"/>
    </row>
    <row r="247" spans="1:8" x14ac:dyDescent="0.3">
      <c r="A247" t="s">
        <v>372</v>
      </c>
      <c r="B247" t="s">
        <v>342</v>
      </c>
      <c r="C247" s="6">
        <f t="shared" ca="1" si="102"/>
        <v>61</v>
      </c>
    </row>
    <row r="248" spans="1:8" x14ac:dyDescent="0.3">
      <c r="A248" t="s">
        <v>373</v>
      </c>
      <c r="B248" t="s">
        <v>346</v>
      </c>
      <c r="C248" s="6">
        <f t="shared" ca="1" si="102"/>
        <v>59</v>
      </c>
    </row>
    <row r="249" spans="1:8" x14ac:dyDescent="0.3">
      <c r="A249" t="s">
        <v>318</v>
      </c>
      <c r="B249" t="s">
        <v>240</v>
      </c>
      <c r="C249" s="6">
        <f t="shared" ref="C249:C252" ca="1" si="104">VLOOKUP(B249,OFFSET(INDIRECT("$A:$B"),0,MATCH(B$1&amp;"_Verify",INDIRECT("$1:$1"),0)-1),2,0)</f>
        <v>58</v>
      </c>
    </row>
    <row r="250" spans="1:8" x14ac:dyDescent="0.3">
      <c r="A250" s="10" t="s">
        <v>512</v>
      </c>
      <c r="B250" s="10" t="s">
        <v>240</v>
      </c>
      <c r="C250" s="6">
        <f t="shared" ref="C250" ca="1" si="105">VLOOKUP(B250,OFFSET(INDIRECT("$A:$B"),0,MATCH(B$1&amp;"_Verify",INDIRECT("$1:$1"),0)-1),2,0)</f>
        <v>58</v>
      </c>
      <c r="D250" s="10"/>
    </row>
    <row r="251" spans="1:8" x14ac:dyDescent="0.3">
      <c r="A251" t="s">
        <v>329</v>
      </c>
      <c r="B251" t="s">
        <v>273</v>
      </c>
      <c r="C251" s="6">
        <f t="shared" ca="1" si="104"/>
        <v>41</v>
      </c>
    </row>
    <row r="252" spans="1:8" x14ac:dyDescent="0.3">
      <c r="A252" t="s">
        <v>331</v>
      </c>
      <c r="B252" t="s">
        <v>54</v>
      </c>
      <c r="C252" s="6">
        <f t="shared" ca="1" si="104"/>
        <v>8</v>
      </c>
    </row>
    <row r="253" spans="1:8" x14ac:dyDescent="0.3">
      <c r="A253" t="s">
        <v>320</v>
      </c>
      <c r="B253" t="s">
        <v>274</v>
      </c>
      <c r="C253" s="6">
        <f t="shared" ref="C253" ca="1" si="106">VLOOKUP(B253,OFFSET(INDIRECT("$A:$B"),0,MATCH(B$1&amp;"_Verify",INDIRECT("$1:$1"),0)-1),2,0)</f>
        <v>40</v>
      </c>
    </row>
    <row r="254" spans="1:8" x14ac:dyDescent="0.3">
      <c r="A254" t="s">
        <v>322</v>
      </c>
      <c r="B254" t="s">
        <v>55</v>
      </c>
      <c r="C254" s="6">
        <f t="shared" ref="C254" ca="1" si="107">VLOOKUP(B254,OFFSET(INDIRECT("$A:$B"),0,MATCH(B$1&amp;"_Verify",INDIRECT("$1:$1"),0)-1),2,0)</f>
        <v>9</v>
      </c>
    </row>
    <row r="255" spans="1:8" x14ac:dyDescent="0.3">
      <c r="A255" t="s">
        <v>352</v>
      </c>
      <c r="B255" t="s">
        <v>345</v>
      </c>
      <c r="C255" s="6">
        <f t="shared" ref="C255" ca="1" si="108">VLOOKUP(B255,OFFSET(INDIRECT("$A:$B"),0,MATCH(B$1&amp;"_Verify",INDIRECT("$1:$1"),0)-1),2,0)</f>
        <v>42</v>
      </c>
    </row>
    <row r="256" spans="1:8" x14ac:dyDescent="0.3">
      <c r="A256" t="s">
        <v>353</v>
      </c>
      <c r="B256" t="s">
        <v>284</v>
      </c>
      <c r="C256" s="6">
        <f t="shared" ref="C256" ca="1" si="109">VLOOKUP(B256,OFFSET(INDIRECT("$A:$B"),0,MATCH(B$1&amp;"_Verify",INDIRECT("$1:$1"),0)-1),2,0)</f>
        <v>60</v>
      </c>
    </row>
    <row r="257" spans="1:4" x14ac:dyDescent="0.3">
      <c r="A257" t="s">
        <v>377</v>
      </c>
      <c r="B257" t="s">
        <v>378</v>
      </c>
      <c r="C257" s="6">
        <f t="shared" ref="C257:C259" ca="1" si="110">VLOOKUP(B257,OFFSET(INDIRECT("$A:$B"),0,MATCH(B$1&amp;"_Verify",INDIRECT("$1:$1"),0)-1),2,0)</f>
        <v>62</v>
      </c>
    </row>
    <row r="258" spans="1:4" x14ac:dyDescent="0.3">
      <c r="A258" s="10" t="s">
        <v>518</v>
      </c>
      <c r="B258" s="10" t="s">
        <v>521</v>
      </c>
      <c r="C258" s="6">
        <f t="shared" ca="1" si="110"/>
        <v>66</v>
      </c>
      <c r="D258" s="10"/>
    </row>
    <row r="259" spans="1:4" x14ac:dyDescent="0.3">
      <c r="A259" s="10" t="s">
        <v>520</v>
      </c>
      <c r="B259" s="10" t="s">
        <v>521</v>
      </c>
      <c r="C259" s="6">
        <f t="shared" ca="1" si="110"/>
        <v>66</v>
      </c>
      <c r="D259" s="10"/>
    </row>
    <row r="260" spans="1:4" x14ac:dyDescent="0.3">
      <c r="A260" s="10" t="s">
        <v>534</v>
      </c>
      <c r="B260" s="10" t="s">
        <v>524</v>
      </c>
      <c r="C260" s="6">
        <f t="shared" ref="C260:C267" ca="1" si="111">VLOOKUP(B260,OFFSET(INDIRECT("$A:$B"),0,MATCH(B$1&amp;"_Verify",INDIRECT("$1:$1"),0)-1),2,0)</f>
        <v>67</v>
      </c>
      <c r="D260" s="10"/>
    </row>
    <row r="261" spans="1:4" x14ac:dyDescent="0.3">
      <c r="A261" s="10" t="s">
        <v>943</v>
      </c>
      <c r="B261" s="10" t="s">
        <v>941</v>
      </c>
      <c r="C261" s="6">
        <f t="shared" ref="C261:C263" ca="1" si="112">VLOOKUP(B261,OFFSET(INDIRECT("$A:$B"),0,MATCH(B$1&amp;"_Verify",INDIRECT("$1:$1"),0)-1),2,0)</f>
        <v>82</v>
      </c>
      <c r="D261" s="10"/>
    </row>
    <row r="262" spans="1:4" x14ac:dyDescent="0.3">
      <c r="A262" s="10" t="s">
        <v>944</v>
      </c>
      <c r="B262" s="10" t="s">
        <v>941</v>
      </c>
      <c r="C262" s="6">
        <f t="shared" ca="1" si="112"/>
        <v>82</v>
      </c>
      <c r="D262" s="10"/>
    </row>
    <row r="263" spans="1:4" x14ac:dyDescent="0.3">
      <c r="A263" s="10" t="s">
        <v>942</v>
      </c>
      <c r="B263" s="10" t="s">
        <v>922</v>
      </c>
      <c r="C263" s="6">
        <f t="shared" ca="1" si="112"/>
        <v>83</v>
      </c>
      <c r="D263" s="10"/>
    </row>
    <row r="264" spans="1:4" x14ac:dyDescent="0.3">
      <c r="A264" s="10" t="s">
        <v>811</v>
      </c>
      <c r="B264" s="10" t="s">
        <v>383</v>
      </c>
      <c r="C264" s="6">
        <f t="shared" ca="1" si="111"/>
        <v>22</v>
      </c>
      <c r="D264" s="10"/>
    </row>
    <row r="265" spans="1:4" x14ac:dyDescent="0.3">
      <c r="A265" s="10" t="s">
        <v>812</v>
      </c>
      <c r="B265" s="10" t="s">
        <v>383</v>
      </c>
      <c r="C265" s="6">
        <f t="shared" ca="1" si="111"/>
        <v>22</v>
      </c>
      <c r="D265" s="10"/>
    </row>
    <row r="266" spans="1:4" x14ac:dyDescent="0.3">
      <c r="A266" s="10" t="s">
        <v>814</v>
      </c>
      <c r="B266" s="10" t="s">
        <v>383</v>
      </c>
      <c r="C266" s="6">
        <f t="shared" ca="1" si="111"/>
        <v>22</v>
      </c>
      <c r="D266" s="10"/>
    </row>
    <row r="267" spans="1:4" x14ac:dyDescent="0.3">
      <c r="A267" s="10" t="s">
        <v>816</v>
      </c>
      <c r="B267" s="10" t="s">
        <v>383</v>
      </c>
      <c r="C267" s="6">
        <f t="shared" ca="1" si="111"/>
        <v>22</v>
      </c>
      <c r="D267" s="10"/>
    </row>
    <row r="268" spans="1:4" x14ac:dyDescent="0.3">
      <c r="A268" t="s">
        <v>386</v>
      </c>
      <c r="B268" t="s">
        <v>383</v>
      </c>
      <c r="C268" s="6">
        <f t="shared" ref="C268" ca="1" si="113">VLOOKUP(B268,OFFSET(INDIRECT("$A:$B"),0,MATCH(B$1&amp;"_Verify",INDIRECT("$1:$1"),0)-1),2,0)</f>
        <v>22</v>
      </c>
    </row>
    <row r="269" spans="1:4" x14ac:dyDescent="0.3">
      <c r="A269" t="s">
        <v>400</v>
      </c>
      <c r="B269" t="s">
        <v>383</v>
      </c>
      <c r="C269" s="6">
        <f t="shared" ref="C269" ca="1" si="114">VLOOKUP(B269,OFFSET(INDIRECT("$A:$B"),0,MATCH(B$1&amp;"_Verify",INDIRECT("$1:$1"),0)-1),2,0)</f>
        <v>22</v>
      </c>
    </row>
    <row r="270" spans="1:4" x14ac:dyDescent="0.3">
      <c r="A270" t="s">
        <v>388</v>
      </c>
      <c r="B270" t="s">
        <v>383</v>
      </c>
      <c r="C270" s="6">
        <f t="shared" ref="C270:C273" ca="1" si="115">VLOOKUP(B270,OFFSET(INDIRECT("$A:$B"),0,MATCH(B$1&amp;"_Verify",INDIRECT("$1:$1"),0)-1),2,0)</f>
        <v>22</v>
      </c>
    </row>
    <row r="271" spans="1:4" x14ac:dyDescent="0.3">
      <c r="A271" t="s">
        <v>401</v>
      </c>
      <c r="B271" t="s">
        <v>383</v>
      </c>
      <c r="C271" s="6">
        <f t="shared" ca="1" si="115"/>
        <v>22</v>
      </c>
    </row>
    <row r="272" spans="1:4" x14ac:dyDescent="0.3">
      <c r="A272" s="10" t="s">
        <v>764</v>
      </c>
      <c r="B272" s="10" t="s">
        <v>383</v>
      </c>
      <c r="C272" s="6">
        <f t="shared" ca="1" si="115"/>
        <v>22</v>
      </c>
      <c r="D272" s="10"/>
    </row>
    <row r="273" spans="1:4" x14ac:dyDescent="0.3">
      <c r="A273" s="10" t="s">
        <v>765</v>
      </c>
      <c r="B273" s="10" t="s">
        <v>383</v>
      </c>
      <c r="C273" s="6">
        <f t="shared" ca="1" si="115"/>
        <v>22</v>
      </c>
      <c r="D273" s="10"/>
    </row>
    <row r="274" spans="1:4" x14ac:dyDescent="0.3">
      <c r="A274" s="10" t="s">
        <v>766</v>
      </c>
      <c r="B274" s="10" t="s">
        <v>383</v>
      </c>
      <c r="C274" s="6">
        <f t="shared" ref="C274:C275" ca="1" si="116">VLOOKUP(B274,OFFSET(INDIRECT("$A:$B"),0,MATCH(B$1&amp;"_Verify",INDIRECT("$1:$1"),0)-1),2,0)</f>
        <v>22</v>
      </c>
      <c r="D274" s="10"/>
    </row>
    <row r="275" spans="1:4" x14ac:dyDescent="0.3">
      <c r="A275" s="10" t="s">
        <v>767</v>
      </c>
      <c r="B275" s="10" t="s">
        <v>383</v>
      </c>
      <c r="C275" s="6">
        <f t="shared" ca="1" si="116"/>
        <v>22</v>
      </c>
      <c r="D275" s="10"/>
    </row>
  </sheetData>
  <phoneticPr fontId="1" type="noConversion"/>
  <dataValidations count="1">
    <dataValidation type="list" allowBlank="1" showInputMessage="1" showErrorMessage="1" sqref="B2:B2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8"/>
  <sheetViews>
    <sheetView tabSelected="1" workbookViewId="0">
      <pane xSplit="2" ySplit="2" topLeftCell="F54" activePane="bottomRight" state="frozen"/>
      <selection pane="topRight" activeCell="C1" sqref="C1"/>
      <selection pane="bottomLeft" activeCell="A3" sqref="A3"/>
      <selection pane="bottomRight" activeCell="G67" sqref="G6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409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2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4" ca="1" si="1">IF(NOT(ISBLANK(N3)),N3,
IF(ISBLANK(M3),"",
VLOOKUP(M3,OFFSET(INDIRECT("$A:$B"),0,MATCH(M$1&amp;"_Verify",INDIRECT("$1:$1"),0)-1),2,0)
))</f>
        <v/>
      </c>
      <c r="S3" s="7" t="str">
        <f t="shared" ref="S3:S23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2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2" ca="1" si="46">IF(NOT(ISBLANK(N39)),N39,
IF(ISBLANK(M39),"",
VLOOKUP(M39,OFFSET(INDIRECT("$A:$B"),0,MATCH(M$1&amp;"_Verify",INDIRECT("$1:$1"),0)-1),2,0)
))</f>
        <v/>
      </c>
      <c r="S39" s="7" t="str">
        <f t="shared" ref="S39:S52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" ca="1" si="55">IF(NOT(ISBLANK(N44)),N44,
IF(ISBLANK(M44),"",
VLOOKUP(M44,OFFSET(INDIRECT("$A:$B"),0,MATCH(M$1&amp;"_Verify",INDIRECT("$1:$1"),0)-1),2,0)
))</f>
        <v/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45"/>
        <v>NormalAttackSuperHero_01</v>
      </c>
      <c r="B45" s="10" t="s">
        <v>444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0.35199999999999998</v>
      </c>
      <c r="O45" s="7" t="str">
        <f t="shared" ca="1" si="46"/>
        <v/>
      </c>
      <c r="S45" s="7" t="str">
        <f t="shared" ca="1" si="47"/>
        <v/>
      </c>
    </row>
    <row r="46" spans="1:21" x14ac:dyDescent="0.3">
      <c r="A46" s="1" t="str">
        <f t="shared" si="45"/>
        <v>NormalAttackMeryl_01</v>
      </c>
      <c r="B46" s="10" t="s">
        <v>445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1.03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ref="A47" si="57">B47&amp;"_"&amp;TEXT(D47,"00")</f>
        <v>HealSpOnDamageMeryl_01</v>
      </c>
      <c r="B47" s="10" t="s">
        <v>803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HealSpOnDamage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</v>
      </c>
      <c r="N47" s="1">
        <v>1</v>
      </c>
      <c r="O47" s="7">
        <f t="shared" ref="O47" ca="1" si="58">IF(NOT(ISBLANK(N47)),N47,
IF(ISBLANK(M47),"",
VLOOKUP(M47,OFFSET(INDIRECT("$A:$B"),0,MATCH(M$1&amp;"_Verify",INDIRECT("$1:$1"),0)-1),2,0)
))</f>
        <v>1</v>
      </c>
      <c r="S47" s="7" t="str">
        <f t="shared" ref="S47" ca="1" si="59">IF(NOT(ISBLANK(R47)),R47,
IF(ISBLANK(Q47),"",
VLOOKUP(Q47,OFFSET(INDIRECT("$A:$B"),0,MATCH(Q$1&amp;"_Verify",INDIRECT("$1:$1"),0)-1),2,0)
))</f>
        <v/>
      </c>
    </row>
    <row r="48" spans="1:21" x14ac:dyDescent="0.3">
      <c r="A48" s="1" t="str">
        <f t="shared" ref="A48:A49" si="60">B48&amp;"_"&amp;TEXT(D48,"00")</f>
        <v>TimeSlowMeryl_01</v>
      </c>
      <c r="B48" s="10" t="s">
        <v>714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TimeSlow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4.7</v>
      </c>
      <c r="J48" s="1">
        <v>0.4</v>
      </c>
      <c r="O48" s="7" t="str">
        <f t="shared" ref="O48:O49" ca="1" si="61">IF(NOT(ISBLANK(N48)),N48,
IF(ISBLANK(M48),"",
VLOOKUP(M48,OFFSET(INDIRECT("$A:$B"),0,MATCH(M$1&amp;"_Verify",INDIRECT("$1:$1"),0)-1),2,0)
))</f>
        <v/>
      </c>
      <c r="S48" s="7" t="str">
        <f t="shared" ref="S48:S49" ca="1" si="62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60"/>
        <v>MoveSpeedUpMeryl_01</v>
      </c>
      <c r="B49" s="1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f>I48*J48</f>
        <v>1.8800000000000001</v>
      </c>
      <c r="J49" s="1">
        <v>1</v>
      </c>
      <c r="M49" s="1" t="s">
        <v>548</v>
      </c>
      <c r="O49" s="7">
        <f t="shared" ca="1" si="61"/>
        <v>5</v>
      </c>
      <c r="S49" s="7" t="str">
        <f t="shared" ca="1" si="62"/>
        <v/>
      </c>
      <c r="W49" s="1" t="s">
        <v>718</v>
      </c>
    </row>
    <row r="50" spans="1:23" x14ac:dyDescent="0.3">
      <c r="A50" s="1" t="str">
        <f t="shared" ref="A50" si="63">B50&amp;"_"&amp;TEXT(D50,"00")</f>
        <v>LP_AtkUpOnFoeMaxHpMeryl_01</v>
      </c>
      <c r="B50" s="1" t="s">
        <v>792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AddAttackByHp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0.65</v>
      </c>
      <c r="N50" s="1">
        <v>2</v>
      </c>
      <c r="O50" s="7">
        <f t="shared" ref="O50" ca="1" si="64">IF(NOT(ISBLANK(N50)),N50,
IF(ISBLANK(M50),"",
VLOOKUP(M50,OFFSET(INDIRECT("$A:$B"),0,MATCH(M$1&amp;"_Verify",INDIRECT("$1:$1"),0)-1),2,0)
))</f>
        <v>2</v>
      </c>
      <c r="S50" s="7" t="str">
        <f t="shared" ref="S50" ca="1" si="65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5"/>
        <v>NormalAttackGreekWarrior_01</v>
      </c>
      <c r="B51" s="10" t="s">
        <v>446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1.1000000000000001</v>
      </c>
      <c r="O51" s="7" t="str">
        <f t="shared" ca="1" si="46"/>
        <v/>
      </c>
      <c r="R51" s="1">
        <v>1</v>
      </c>
      <c r="S51" s="7">
        <f t="shared" ca="1" si="47"/>
        <v>1</v>
      </c>
    </row>
    <row r="52" spans="1:23" x14ac:dyDescent="0.3">
      <c r="A52" s="1" t="str">
        <f t="shared" si="45"/>
        <v>IgnoreEvadeVisualGreekWarrior_01</v>
      </c>
      <c r="B52" s="10" t="s">
        <v>972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IgnoreEvadeVisual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K52" s="1">
        <v>0.56999999999999995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6" si="66">B53&amp;"_"&amp;TEXT(D53,"00")</f>
        <v>NormalAttackAkai_01</v>
      </c>
      <c r="B53" s="10" t="s">
        <v>447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0.39500000000000002</v>
      </c>
      <c r="O53" s="7" t="str">
        <f t="shared" ref="O53:O56" ca="1" si="67">IF(NOT(ISBLANK(N53)),N53,
IF(ISBLANK(M53),"",
VLOOKUP(M53,OFFSET(INDIRECT("$A:$B"),0,MATCH(M$1&amp;"_Verify",INDIRECT("$1:$1"),0)-1),2,0)
))</f>
        <v/>
      </c>
      <c r="S53" s="7" t="str">
        <f t="shared" ref="S53:S56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ref="A54" si="69">B54&amp;"_"&amp;TEXT(D54,"00")</f>
        <v>LP_ArcFormAkai_01</v>
      </c>
      <c r="B54" s="10" t="s">
        <v>662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ArcFormHitObject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0.1</v>
      </c>
      <c r="N54" s="1">
        <v>4</v>
      </c>
      <c r="O54" s="7">
        <f t="shared" ref="O54" ca="1" si="70">IF(NOT(ISBLANK(N54)),N54,
IF(ISBLANK(M54),"",
VLOOKUP(M54,OFFSET(INDIRECT("$A:$B"),0,MATCH(M$1&amp;"_Verify",INDIRECT("$1:$1"),0)-1),2,0)
))</f>
        <v>4</v>
      </c>
      <c r="S54" s="7" t="str">
        <f t="shared" ref="S54" ca="1" si="71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si="66"/>
        <v>NormalAttackYuka_01</v>
      </c>
      <c r="B55" s="10" t="s">
        <v>449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0.57999999999999996</v>
      </c>
      <c r="O55" s="7" t="str">
        <f t="shared" ca="1" si="67"/>
        <v/>
      </c>
      <c r="S55" s="7" t="str">
        <f t="shared" ca="1" si="68"/>
        <v/>
      </c>
    </row>
    <row r="56" spans="1:23" x14ac:dyDescent="0.3">
      <c r="A56" s="1" t="str">
        <f t="shared" si="66"/>
        <v>NormalAttackSteampunkRobot_01</v>
      </c>
      <c r="B56" s="10" t="s">
        <v>451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0.38200000000000001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ref="A57" si="72">B57&amp;"_"&amp;TEXT(D57,"00")</f>
        <v>CallHealSpSteampunkRobot_01</v>
      </c>
      <c r="B57" s="10" t="s">
        <v>689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ref="O57" ca="1" si="73">IF(NOT(ISBLANK(N57)),N57,
IF(ISBLANK(M57),"",
VLOOKUP(M57,OFFSET(INDIRECT("$A:$B"),0,MATCH(M$1&amp;"_Verify",INDIRECT("$1:$1"),0)-1),2,0)
))</f>
        <v/>
      </c>
      <c r="R57" s="1">
        <v>1</v>
      </c>
      <c r="S57" s="7">
        <f t="shared" ref="S57" ca="1" si="74">IF(NOT(ISBLANK(R57)),R57,
IF(ISBLANK(Q57),"",
VLOOKUP(Q57,OFFSET(INDIRECT("$A:$B"),0,MATCH(Q$1&amp;"_Verify",INDIRECT("$1:$1"),0)-1),2,0)
))</f>
        <v>1</v>
      </c>
      <c r="U57" s="1" t="s">
        <v>695</v>
      </c>
    </row>
    <row r="58" spans="1:23" x14ac:dyDescent="0.3">
      <c r="A58" s="1" t="str">
        <f t="shared" ref="A58" si="75">B58&amp;"_"&amp;TEXT(D58,"00")</f>
        <v>CallHealSpSteampunkRobot_HealSp_01</v>
      </c>
      <c r="B58" s="10" t="s">
        <v>692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K58" s="1">
        <v>1</v>
      </c>
      <c r="N58" s="1">
        <v>1</v>
      </c>
      <c r="O58" s="7">
        <f t="shared" ref="O58" ca="1" si="76">IF(NOT(ISBLANK(N58)),N58,
IF(ISBLANK(M58),"",
VLOOKUP(M58,OFFSET(INDIRECT("$A:$B"),0,MATCH(M$1&amp;"_Verify",INDIRECT("$1:$1"),0)-1),2,0)
))</f>
        <v>1</v>
      </c>
      <c r="S58" s="7" t="str">
        <f t="shared" ref="S58" ca="1" si="77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101" si="78">B59&amp;"_"&amp;TEXT(D59,"00")</f>
        <v>NormalAttackKachujin_01</v>
      </c>
      <c r="B59" s="10" t="s">
        <v>453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0.82499999999999996</v>
      </c>
      <c r="O59" s="7" t="str">
        <f t="shared" ref="O59:O101" ca="1" si="79">IF(NOT(ISBLANK(N59)),N59,
IF(ISBLANK(M59),"",
VLOOKUP(M59,OFFSET(INDIRECT("$A:$B"),0,MATCH(M$1&amp;"_Verify",INDIRECT("$1:$1"),0)-1),2,0)
))</f>
        <v/>
      </c>
      <c r="S59" s="7" t="str">
        <f t="shared" ref="S59:S101" ca="1" si="80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78"/>
        <v>NormalAttackMedea_01</v>
      </c>
      <c r="B60" s="10" t="s">
        <v>454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0.46899999999999997</v>
      </c>
      <c r="O60" s="7" t="str">
        <f t="shared" ca="1" si="79"/>
        <v/>
      </c>
      <c r="S60" s="7" t="str">
        <f t="shared" ca="1" si="80"/>
        <v/>
      </c>
    </row>
    <row r="61" spans="1:23" x14ac:dyDescent="0.3">
      <c r="A61" s="1" t="str">
        <f t="shared" si="78"/>
        <v>NormalAttackLola_01</v>
      </c>
      <c r="B61" s="10" t="s">
        <v>455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0.57499999999999996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NormalAttackRockElemental_01</v>
      </c>
      <c r="B62" s="10" t="s">
        <v>456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0.88500000000000001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ChangeAttackStateRockElemental_01</v>
      </c>
      <c r="B63" s="10" t="s">
        <v>969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ChangeAttackStateByTime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J63" s="1">
        <v>1.2</v>
      </c>
      <c r="O63" s="7" t="str">
        <f t="shared" ca="1" si="79"/>
        <v/>
      </c>
      <c r="S63" s="7" t="str">
        <f t="shared" ca="1" si="80"/>
        <v/>
      </c>
      <c r="T63" s="1" t="s">
        <v>970</v>
      </c>
    </row>
    <row r="64" spans="1:23" x14ac:dyDescent="0.3">
      <c r="A64" s="1" t="str">
        <f t="shared" si="78"/>
        <v>NormalAttackSoldier_01</v>
      </c>
      <c r="B64" s="10" t="s">
        <v>457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0.71499999999999997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ref="A65" si="81">B65&amp;"_"&amp;TEXT(D65,"00")</f>
        <v>UltimateOnMoveBuffSoldier_01</v>
      </c>
      <c r="B65" s="10" t="s">
        <v>1019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OnMove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9.5</v>
      </c>
      <c r="L65" s="1">
        <v>0.8</v>
      </c>
      <c r="O65" s="7" t="str">
        <f t="shared" ref="O65" ca="1" si="82">IF(NOT(ISBLANK(N65)),N65,
IF(ISBLANK(M65),"",
VLOOKUP(M65,OFFSET(INDIRECT("$A:$B"),0,MATCH(M$1&amp;"_Verify",INDIRECT("$1:$1"),0)-1),2,0)
))</f>
        <v/>
      </c>
      <c r="S65" s="7" t="str">
        <f t="shared" ref="S65" ca="1" si="83">IF(NOT(ISBLANK(R65)),R65,
IF(ISBLANK(Q65),"",
VLOOKUP(Q65,OFFSET(INDIRECT("$A:$B"),0,MATCH(Q$1&amp;"_Verify",INDIRECT("$1:$1"),0)-1),2,0)
))</f>
        <v/>
      </c>
      <c r="V65" s="1" t="s">
        <v>1021</v>
      </c>
      <c r="W65" s="1" t="s">
        <v>1022</v>
      </c>
    </row>
    <row r="66" spans="1:23" x14ac:dyDescent="0.3">
      <c r="A66" s="1" t="str">
        <f t="shared" si="78"/>
        <v>NormalAttackDualWarrior_01</v>
      </c>
      <c r="B66" s="10" t="s">
        <v>458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0.753</v>
      </c>
      <c r="O66" s="7" t="str">
        <f t="shared" ca="1" si="79"/>
        <v/>
      </c>
      <c r="S66" s="7" t="str">
        <f t="shared" ca="1" si="80"/>
        <v/>
      </c>
    </row>
    <row r="67" spans="1:23" x14ac:dyDescent="0.3">
      <c r="A67" s="1" t="str">
        <f t="shared" si="78"/>
        <v>UltimatePositionBuffDualWarrior_01</v>
      </c>
      <c r="B67" s="10" t="s">
        <v>1013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PositionBuff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7.2</v>
      </c>
      <c r="J67" s="1">
        <v>4.5</v>
      </c>
      <c r="L67" s="1">
        <v>0.5</v>
      </c>
      <c r="O67" s="7" t="str">
        <f t="shared" ca="1" si="79"/>
        <v/>
      </c>
      <c r="P67" s="1">
        <v>3</v>
      </c>
      <c r="S67" s="7" t="str">
        <f t="shared" ca="1" si="80"/>
        <v/>
      </c>
      <c r="V67" s="1" t="s">
        <v>1014</v>
      </c>
    </row>
    <row r="68" spans="1:23" x14ac:dyDescent="0.3">
      <c r="A68" s="1" t="str">
        <f t="shared" si="78"/>
        <v>NormalAttackPreGloryArmor_01</v>
      </c>
      <c r="B68" s="10" t="s">
        <v>654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0.48</v>
      </c>
      <c r="O68" s="7" t="str">
        <f t="shared" ca="1" si="79"/>
        <v/>
      </c>
      <c r="S68" s="7" t="str">
        <f t="shared" ca="1" si="80"/>
        <v/>
      </c>
    </row>
    <row r="69" spans="1:23" x14ac:dyDescent="0.3">
      <c r="A69" s="1" t="str">
        <f t="shared" ref="A69" si="84">B69&amp;"_"&amp;TEXT(D69,"00")</f>
        <v>NormalAttackGloryArmor_01</v>
      </c>
      <c r="B69" s="10" t="s">
        <v>655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1.385</v>
      </c>
      <c r="O69" s="7" t="str">
        <f t="shared" ref="O69" ca="1" si="85">IF(NOT(ISBLANK(N69)),N69,
IF(ISBLANK(M69),"",
VLOOKUP(M69,OFFSET(INDIRECT("$A:$B"),0,MATCH(M$1&amp;"_Verify",INDIRECT("$1:$1"),0)-1),2,0)
))</f>
        <v/>
      </c>
      <c r="S69" s="7" t="str">
        <f t="shared" ref="S69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78"/>
        <v>NormalAttackRpgKnight_01</v>
      </c>
      <c r="B70" s="10" t="s">
        <v>459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1.024</v>
      </c>
      <c r="O70" s="7" t="str">
        <f t="shared" ca="1" si="79"/>
        <v/>
      </c>
      <c r="S70" s="7" t="str">
        <f t="shared" ca="1" si="80"/>
        <v/>
      </c>
    </row>
    <row r="71" spans="1:23" x14ac:dyDescent="0.3">
      <c r="A71" s="1" t="str">
        <f t="shared" ref="A71" si="87">B71&amp;"_"&amp;TEXT(D71,"00")</f>
        <v>NormalAttackCreateRpgKnight_01</v>
      </c>
      <c r="B71" s="10" t="s">
        <v>672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CreateHitObject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1</v>
      </c>
      <c r="O71" s="7">
        <f t="shared" ref="O71" ca="1" si="88">IF(NOT(ISBLANK(N71)),N71,
IF(ISBLANK(M71),"",
VLOOKUP(M71,OFFSET(INDIRECT("$A:$B"),0,MATCH(M$1&amp;"_Verify",INDIRECT("$1:$1"),0)-1),2,0)
))</f>
        <v>1</v>
      </c>
      <c r="P71" s="1">
        <v>1</v>
      </c>
      <c r="S71" s="7" t="str">
        <f t="shared" ref="S71" ca="1" si="89">IF(NOT(ISBLANK(R71)),R71,
IF(ISBLANK(Q71),"",
VLOOKUP(Q71,OFFSET(INDIRECT("$A:$B"),0,MATCH(Q$1&amp;"_Verify",INDIRECT("$1:$1"),0)-1),2,0)
))</f>
        <v/>
      </c>
      <c r="T71" s="1" t="s">
        <v>673</v>
      </c>
    </row>
    <row r="72" spans="1:23" x14ac:dyDescent="0.3">
      <c r="A72" s="1" t="str">
        <f t="shared" ref="A72:A73" si="90">B72&amp;"_"&amp;TEXT(D72,"00")</f>
        <v>NormalAttackPostRpgKnight_01</v>
      </c>
      <c r="B72" s="10" t="s">
        <v>671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</v>
      </c>
      <c r="O72" s="7" t="str">
        <f t="shared" ref="O72:O73" ca="1" si="91">IF(NOT(ISBLANK(N72)),N72,
IF(ISBLANK(M72),"",
VLOOKUP(M72,OFFSET(INDIRECT("$A:$B"),0,MATCH(M$1&amp;"_Verify",INDIRECT("$1:$1"),0)-1),2,0)
))</f>
        <v/>
      </c>
      <c r="S72" s="7" t="str">
        <f t="shared" ref="S72:S73" ca="1" si="92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90"/>
        <v>UltimateRemoveRpgKnight_01</v>
      </c>
      <c r="B73" s="10" t="s">
        <v>1010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RemoveColliderHitObject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10</v>
      </c>
      <c r="J73" s="1">
        <v>2</v>
      </c>
      <c r="O73" s="7" t="str">
        <f t="shared" ca="1" si="91"/>
        <v/>
      </c>
      <c r="P73" s="1">
        <v>1</v>
      </c>
      <c r="R73" s="1">
        <v>1</v>
      </c>
      <c r="S73" s="7">
        <f t="shared" ca="1" si="92"/>
        <v>1</v>
      </c>
      <c r="W73" s="1" t="s">
        <v>1011</v>
      </c>
    </row>
    <row r="74" spans="1:23" x14ac:dyDescent="0.3">
      <c r="A74" s="1" t="str">
        <f t="shared" si="78"/>
        <v>NormalAttackDemonHuntress_01</v>
      </c>
      <c r="B74" s="10" t="s">
        <v>460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0.45500000000000002</v>
      </c>
      <c r="O74" s="7" t="str">
        <f t="shared" ca="1" si="79"/>
        <v/>
      </c>
      <c r="S74" s="7" t="str">
        <f t="shared" ca="1" si="80"/>
        <v/>
      </c>
    </row>
    <row r="75" spans="1:23" x14ac:dyDescent="0.3">
      <c r="A75" s="1" t="str">
        <f t="shared" si="78"/>
        <v>UltimateAttackDemonHuntress_01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4.25</v>
      </c>
      <c r="O75" s="7" t="str">
        <f t="shared" ca="1" si="79"/>
        <v/>
      </c>
      <c r="S75" s="7" t="str">
        <f t="shared" ca="1" si="80"/>
        <v/>
      </c>
    </row>
    <row r="76" spans="1:23" x14ac:dyDescent="0.3">
      <c r="A76" s="1" t="str">
        <f t="shared" si="78"/>
        <v>NormalAttackMobileFemale_01</v>
      </c>
      <c r="B76" s="10" t="s">
        <v>461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0.85499999999999998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ref="A77" si="93">B77&amp;"_"&amp;TEXT(D77,"00")</f>
        <v>LP_RicochetBetterMobileFemale_01</v>
      </c>
      <c r="B77" s="10" t="s">
        <v>663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RicochetHitObject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N77" s="1">
        <v>2</v>
      </c>
      <c r="O77" s="7">
        <f t="shared" ref="O77" ca="1" si="94">IF(NOT(ISBLANK(N77)),N77,
IF(ISBLANK(M77),"",
VLOOKUP(M77,OFFSET(INDIRECT("$A:$B"),0,MATCH(M$1&amp;"_Verify",INDIRECT("$1:$1"),0)-1),2,0)
))</f>
        <v>2</v>
      </c>
      <c r="S77" s="7" t="str">
        <f t="shared" ref="S77" ca="1" si="95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78"/>
        <v>NormalAttackCyborgCharacter_01</v>
      </c>
      <c r="B78" s="10" t="s">
        <v>462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0.65</v>
      </c>
      <c r="O78" s="7" t="str">
        <f t="shared" ca="1" si="79"/>
        <v/>
      </c>
      <c r="S78" s="7" t="str">
        <f t="shared" ca="1" si="80"/>
        <v/>
      </c>
    </row>
    <row r="79" spans="1:23" x14ac:dyDescent="0.3">
      <c r="A79" s="1" t="str">
        <f t="shared" si="78"/>
        <v>NormalAttackSandWarrior_01</v>
      </c>
      <c r="B79" s="10" t="s">
        <v>463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1.125</v>
      </c>
      <c r="O79" s="7" t="str">
        <f t="shared" ca="1" si="79"/>
        <v/>
      </c>
      <c r="S79" s="7" t="str">
        <f t="shared" ca="1" si="80"/>
        <v/>
      </c>
    </row>
    <row r="80" spans="1:23" x14ac:dyDescent="0.3">
      <c r="A80" s="1" t="str">
        <f t="shared" ref="A80" si="96">B80&amp;"_"&amp;TEXT(D80,"00")</f>
        <v>NormalAttackPreBladeFanDancer_01</v>
      </c>
      <c r="B80" s="10" t="s">
        <v>684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0.65500000000000003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78"/>
        <v>NormalAttackBladeFanDancer_01</v>
      </c>
      <c r="B81" s="10" t="s">
        <v>464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1.4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ChangeAttackStateBladeFanDancer_01</v>
      </c>
      <c r="B82" s="10" t="s">
        <v>686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ChangeAttackStateByDistance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2.5</v>
      </c>
      <c r="N82" s="1">
        <v>1</v>
      </c>
      <c r="O82" s="7">
        <f t="shared" ca="1" si="79"/>
        <v>1</v>
      </c>
      <c r="S82" s="7" t="str">
        <f t="shared" ca="1" si="80"/>
        <v/>
      </c>
      <c r="T82" s="1" t="s">
        <v>668</v>
      </c>
    </row>
    <row r="83" spans="1:23" x14ac:dyDescent="0.3">
      <c r="A83" s="1" t="str">
        <f t="shared" si="78"/>
        <v>NormalAttackPreSyria_01</v>
      </c>
      <c r="B83" s="10" t="s">
        <v>719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0.41499999999999998</v>
      </c>
      <c r="O83" s="7" t="str">
        <f t="shared" ca="1" si="79"/>
        <v/>
      </c>
      <c r="S83" s="7" t="str">
        <f t="shared" ca="1" si="80"/>
        <v/>
      </c>
    </row>
    <row r="84" spans="1:23" x14ac:dyDescent="0.3">
      <c r="A84" s="1" t="str">
        <f t="shared" ref="A84:A85" si="99">B84&amp;"_"&amp;TEXT(D84,"00")</f>
        <v>NormalAttackRemoveSyria_01</v>
      </c>
      <c r="B84" s="10" t="s">
        <v>675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0.17</v>
      </c>
      <c r="J84" s="1">
        <v>1.9</v>
      </c>
      <c r="K84" s="1">
        <v>160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  <c r="T84" s="1" t="s">
        <v>721</v>
      </c>
    </row>
    <row r="85" spans="1:23" x14ac:dyDescent="0.3">
      <c r="A85" s="1" t="str">
        <f t="shared" si="99"/>
        <v>NormalAttackSyria_01</v>
      </c>
      <c r="B85" s="10" t="s">
        <v>465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2.57</v>
      </c>
      <c r="O85" s="7" t="str">
        <f t="shared" ca="1" si="100"/>
        <v/>
      </c>
      <c r="S85" s="7" t="str">
        <f t="shared" ca="1" si="101"/>
        <v/>
      </c>
    </row>
    <row r="86" spans="1:23" x14ac:dyDescent="0.3">
      <c r="A86" s="1" t="str">
        <f t="shared" ref="A86" si="102">B86&amp;"_"&amp;TEXT(D86,"00")</f>
        <v>HitFlagSyria_01</v>
      </c>
      <c r="B86" s="10" t="s">
        <v>801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HitFlag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ref="O86" ca="1" si="103">IF(NOT(ISBLANK(N86)),N86,
IF(ISBLANK(M86),"",
VLOOKUP(M86,OFFSET(INDIRECT("$A:$B"),0,MATCH(M$1&amp;"_Verify",INDIRECT("$1:$1"),0)-1),2,0)
))</f>
        <v>2</v>
      </c>
      <c r="P86" s="1">
        <v>1</v>
      </c>
      <c r="S86" s="7" t="str">
        <f t="shared" ref="S86" ca="1" si="104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si="78"/>
        <v>NormalAttackLinhi_01</v>
      </c>
      <c r="B87" s="10" t="s">
        <v>466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0.82499999999999996</v>
      </c>
      <c r="O87" s="7" t="str">
        <f t="shared" ca="1" si="79"/>
        <v/>
      </c>
      <c r="R87" s="1">
        <v>1</v>
      </c>
      <c r="S87" s="7">
        <f t="shared" ca="1" si="80"/>
        <v>1</v>
      </c>
    </row>
    <row r="88" spans="1:23" x14ac:dyDescent="0.3">
      <c r="A88" s="1" t="str">
        <f t="shared" si="78"/>
        <v>IgnoreEvadeVisualLinhi_01</v>
      </c>
      <c r="B88" s="10" t="s">
        <v>682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IgnoreEvadeVisual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K88" s="1">
        <v>0.28000000000000003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si="78"/>
        <v>LP_ParallelBetterLinhi_01</v>
      </c>
      <c r="B89" s="10" t="s">
        <v>789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ParallelHitObject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ca="1" si="79"/>
        <v>2</v>
      </c>
      <c r="S89" s="7" t="str">
        <f t="shared" ca="1" si="80"/>
        <v/>
      </c>
    </row>
    <row r="90" spans="1:23" x14ac:dyDescent="0.3">
      <c r="A90" s="1" t="str">
        <f t="shared" ref="A90" si="105">B90&amp;"_"&amp;TEXT(D90,"00")</f>
        <v>LP_WallThroughLinhi_01</v>
      </c>
      <c r="B90" s="10" t="s">
        <v>788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WallThroughHitObject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</v>
      </c>
      <c r="J90" s="1">
        <v>0</v>
      </c>
      <c r="K90" s="1">
        <v>1</v>
      </c>
      <c r="L90" s="1">
        <v>0</v>
      </c>
      <c r="N90" s="1">
        <v>1</v>
      </c>
      <c r="O90" s="7">
        <f t="shared" ref="O90" ca="1" si="106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78"/>
        <v>NormalAttackNecromancerFour_01</v>
      </c>
      <c r="B91" s="10" t="s">
        <v>467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1.05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ref="A92" si="108">B92&amp;"_"&amp;TEXT(D92,"00")</f>
        <v>NormalAttackMovingNecromancerFour_01</v>
      </c>
      <c r="B92" s="10" t="s">
        <v>709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0.675*K93</f>
        <v>0.40500000000000003</v>
      </c>
      <c r="O92" s="7" t="str">
        <f t="shared" ref="O92" ca="1" si="109">IF(NOT(ISBLANK(N92)),N92,
IF(ISBLANK(M92),"",
VLOOKUP(M92,OFFSET(INDIRECT("$A:$B"),0,MATCH(M$1&amp;"_Verify",INDIRECT("$1:$1"),0)-1),2,0)
))</f>
        <v/>
      </c>
      <c r="S92" s="7" t="str">
        <f t="shared" ref="S92" ca="1" si="11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11">B93&amp;"_"&amp;TEXT(D93,"00")</f>
        <v>AttackOnMovingNecromancerFour_01</v>
      </c>
      <c r="B93" s="10" t="s">
        <v>702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AttackOnMoving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0.31</v>
      </c>
      <c r="K93" s="1">
        <v>0.6</v>
      </c>
      <c r="O93" s="7" t="str">
        <f t="shared" ref="O93" ca="1" si="112">IF(NOT(ISBLANK(N93)),N93,
IF(ISBLANK(M93),"",
VLOOKUP(M93,OFFSET(INDIRECT("$A:$B"),0,MATCH(M$1&amp;"_Verify",INDIRECT("$1:$1"),0)-1),2,0)
))</f>
        <v/>
      </c>
      <c r="S93" s="7" t="str">
        <f t="shared" ref="S93" ca="1" si="113">IF(NOT(ISBLANK(R93)),R93,
IF(ISBLANK(Q93),"",
VLOOKUP(Q93,OFFSET(INDIRECT("$A:$B"),0,MATCH(Q$1&amp;"_Verify",INDIRECT("$1:$1"),0)-1),2,0)
))</f>
        <v/>
      </c>
      <c r="T93" s="1" t="s">
        <v>704</v>
      </c>
      <c r="U93" s="1" t="s">
        <v>708</v>
      </c>
      <c r="V93" s="1" t="s">
        <v>706</v>
      </c>
      <c r="W93" s="1" t="s">
        <v>705</v>
      </c>
    </row>
    <row r="94" spans="1:23" x14ac:dyDescent="0.3">
      <c r="A94" s="1" t="str">
        <f t="shared" si="78"/>
        <v>NormalAttackGirlWarrior_01</v>
      </c>
      <c r="B94" s="10" t="s">
        <v>468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0.81499999999999995</v>
      </c>
      <c r="O94" s="7" t="str">
        <f t="shared" ca="1" si="79"/>
        <v/>
      </c>
      <c r="S94" s="7" t="str">
        <f t="shared" ca="1" si="80"/>
        <v/>
      </c>
    </row>
    <row r="95" spans="1:23" x14ac:dyDescent="0.3">
      <c r="A95" s="1" t="str">
        <f t="shared" si="78"/>
        <v>NormalAttackPreGirlArcher_01</v>
      </c>
      <c r="B95" s="10" t="s">
        <v>677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0.76300000000000001</v>
      </c>
      <c r="O95" s="7" t="str">
        <f t="shared" ca="1" si="79"/>
        <v/>
      </c>
      <c r="S95" s="7" t="str">
        <f t="shared" ca="1" si="80"/>
        <v/>
      </c>
    </row>
    <row r="96" spans="1:23" x14ac:dyDescent="0.3">
      <c r="A96" s="1" t="str">
        <f t="shared" ref="A96:A97" si="114">B96&amp;"_"&amp;TEXT(D96,"00")</f>
        <v>NormalAttackGirlArcher_01</v>
      </c>
      <c r="B96" s="10" t="s">
        <v>469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0.52500000000000002</v>
      </c>
      <c r="O96" s="7" t="str">
        <f t="shared" ref="O96:O97" ca="1" si="115">IF(NOT(ISBLANK(N96)),N96,
IF(ISBLANK(M96),"",
VLOOKUP(M96,OFFSET(INDIRECT("$A:$B"),0,MATCH(M$1&amp;"_Verify",INDIRECT("$1:$1"),0)-1),2,0)
))</f>
        <v/>
      </c>
      <c r="S96" s="7" t="str">
        <f t="shared" ref="S96" ca="1" si="116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14"/>
        <v>LP_AddGeneratorCreateCountGirlArcher_01</v>
      </c>
      <c r="B97" s="10" t="s">
        <v>679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AddGeneratorCreateCount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ca="1" si="115"/>
        <v>2</v>
      </c>
      <c r="S97" s="7" t="str">
        <f t="shared" ref="S97:S98" ca="1" si="117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ref="A98" si="118">B98&amp;"_"&amp;TEXT(D98,"00")</f>
        <v>NormalAttackWeakEnergyShieldRobot_01</v>
      </c>
      <c r="B98" s="10" t="s">
        <v>651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0.1</v>
      </c>
      <c r="O98" s="7" t="str">
        <f t="shared" ref="O98" ca="1" si="119">IF(NOT(ISBLANK(N98)),N98,
IF(ISBLANK(M98),"",
VLOOKUP(M98,OFFSET(INDIRECT("$A:$B"),0,MATCH(M$1&amp;"_Verify",INDIRECT("$1:$1"),0)-1),2,0)
))</f>
        <v/>
      </c>
      <c r="R98" s="1">
        <v>1</v>
      </c>
      <c r="S98" s="7">
        <f t="shared" ca="1" si="117"/>
        <v>1</v>
      </c>
    </row>
    <row r="99" spans="1:23" x14ac:dyDescent="0.3">
      <c r="A99" s="1" t="str">
        <f t="shared" si="78"/>
        <v>NormalAttackEnergyShieldRobot_01</v>
      </c>
      <c r="B99" s="10" t="s">
        <v>470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DelayedBasedDamage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1.3</v>
      </c>
      <c r="J99" s="1">
        <v>2.8</v>
      </c>
      <c r="O99" s="7" t="str">
        <f t="shared" ca="1" si="79"/>
        <v/>
      </c>
      <c r="R99" s="1">
        <v>1</v>
      </c>
      <c r="S99" s="7">
        <f t="shared" ca="1" si="80"/>
        <v>1</v>
      </c>
      <c r="W99" s="1" t="s">
        <v>652</v>
      </c>
    </row>
    <row r="100" spans="1:23" x14ac:dyDescent="0.3">
      <c r="A100" s="1" t="str">
        <f t="shared" si="78"/>
        <v>IgnoreEvadeVisualEnergyShieldRobot_01</v>
      </c>
      <c r="B100" s="10" t="s">
        <v>971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IgnoreEvadeVisual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0.36</v>
      </c>
      <c r="O100" s="7" t="str">
        <f t="shared" ca="1" si="79"/>
        <v/>
      </c>
      <c r="S100" s="7" t="str">
        <f t="shared" ca="1" si="80"/>
        <v/>
      </c>
    </row>
    <row r="101" spans="1:23" x14ac:dyDescent="0.3">
      <c r="A101" s="1" t="str">
        <f t="shared" si="78"/>
        <v>NormalAttackIceMagician_01</v>
      </c>
      <c r="B101" s="10" t="s">
        <v>471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0.224</v>
      </c>
      <c r="O101" s="7" t="str">
        <f t="shared" ca="1" si="79"/>
        <v/>
      </c>
      <c r="S101" s="7" t="str">
        <f t="shared" ca="1" si="80"/>
        <v/>
      </c>
    </row>
    <row r="102" spans="1:23" x14ac:dyDescent="0.3">
      <c r="A102" s="1" t="str">
        <f t="shared" ref="A102" si="120">B102&amp;"_"&amp;TEXT(D102,"00")</f>
        <v>NormalAttackAngelicWarrior_01</v>
      </c>
      <c r="B102" s="10" t="s">
        <v>472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0.495</v>
      </c>
      <c r="O102" s="7" t="str">
        <f t="shared" ref="O102" ca="1" si="121">IF(NOT(ISBLANK(N102)),N102,
IF(ISBLANK(M102),"",
VLOOKUP(M102,OFFSET(INDIRECT("$A:$B"),0,MATCH(M$1&amp;"_Verify",INDIRECT("$1:$1"),0)-1),2,0)
))</f>
        <v/>
      </c>
      <c r="S102" s="7" t="str">
        <f t="shared" ref="S102" ca="1" si="122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ref="A103:A104" si="123">B103&amp;"_"&amp;TEXT(D103,"00")</f>
        <v>NormalAttackUnicornCharacter_01</v>
      </c>
      <c r="B103" s="10" t="s">
        <v>681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0.54500000000000004</v>
      </c>
      <c r="K103" s="1">
        <v>1</v>
      </c>
      <c r="O103" s="7" t="str">
        <f t="shared" ref="O103:O104" ca="1" si="124">IF(NOT(ISBLANK(N103)),N103,
IF(ISBLANK(M103),"",
VLOOKUP(M103,OFFSET(INDIRECT("$A:$B"),0,MATCH(M$1&amp;"_Verify",INDIRECT("$1:$1"),0)-1),2,0)
))</f>
        <v/>
      </c>
      <c r="S103" s="7" t="str">
        <f t="shared" ref="S103:S104" ca="1" si="125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23"/>
        <v>NormalAttackKeepSeries_01</v>
      </c>
      <c r="B104" s="10" t="s">
        <v>762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f>(1/0.8)*0.45</f>
        <v>0.5625</v>
      </c>
      <c r="O104" s="7" t="str">
        <f t="shared" ca="1" si="124"/>
        <v/>
      </c>
      <c r="S104" s="7" t="str">
        <f t="shared" ca="1" si="125"/>
        <v/>
      </c>
    </row>
    <row r="105" spans="1:23" x14ac:dyDescent="0.3">
      <c r="A105" s="1" t="str">
        <f t="shared" ref="A105" si="126">B105&amp;"_"&amp;TEXT(D105,"00")</f>
        <v>NormalAttackAyuko_01</v>
      </c>
      <c r="B105" s="10" t="s">
        <v>763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f>(1/0.8)*0.45</f>
        <v>0.5625</v>
      </c>
      <c r="O105" s="7" t="str">
        <f t="shared" ref="O105" ca="1" si="127">IF(NOT(ISBLANK(N105)),N105,
IF(ISBLANK(M105),"",
VLOOKUP(M105,OFFSET(INDIRECT("$A:$B"),0,MATCH(M$1&amp;"_Verify",INDIRECT("$1:$1"),0)-1),2,0)
))</f>
        <v/>
      </c>
      <c r="S105" s="7" t="str">
        <f t="shared" ref="S105" ca="1" si="128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0"/>
        <v>CallInvincibleTortoise_01</v>
      </c>
      <c r="B106" t="s">
        <v>107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106</v>
      </c>
    </row>
    <row r="107" spans="1:23" x14ac:dyDescent="0.3">
      <c r="A107" s="1" t="str">
        <f t="shared" si="0"/>
        <v>InvincibleTortoise_01</v>
      </c>
      <c r="B107" t="s">
        <v>106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InvincibleTortoise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O107" s="7" t="str">
        <f t="shared" ca="1" si="1"/>
        <v/>
      </c>
      <c r="S107" s="7" t="str">
        <f t="shared" ca="1" si="2"/>
        <v/>
      </c>
      <c r="T107" s="1" t="s">
        <v>108</v>
      </c>
      <c r="U107" s="1" t="s">
        <v>109</v>
      </c>
    </row>
    <row r="108" spans="1:23" x14ac:dyDescent="0.3">
      <c r="A108" s="1" t="str">
        <f t="shared" si="0"/>
        <v>CountBarrier5Times_01</v>
      </c>
      <c r="B108" t="s">
        <v>114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CountBarrier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O108" s="7" t="str">
        <f t="shared" ca="1" si="1"/>
        <v/>
      </c>
      <c r="P108" s="1">
        <v>5</v>
      </c>
      <c r="S108" s="7" t="str">
        <f t="shared" ca="1" si="2"/>
        <v/>
      </c>
      <c r="V108" s="1" t="s">
        <v>115</v>
      </c>
    </row>
    <row r="109" spans="1:23" x14ac:dyDescent="0.3">
      <c r="A109" s="1" t="str">
        <f t="shared" si="0"/>
        <v>CallBurrowNinjaAssassin_01</v>
      </c>
      <c r="B109" t="s">
        <v>119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CallAffectorValue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O109" s="7" t="str">
        <f t="shared" ca="1" si="1"/>
        <v/>
      </c>
      <c r="Q109" s="1" t="s">
        <v>224</v>
      </c>
      <c r="S109" s="7">
        <f t="shared" ca="1" si="2"/>
        <v>4</v>
      </c>
      <c r="U109" s="1" t="s">
        <v>116</v>
      </c>
    </row>
    <row r="110" spans="1:23" x14ac:dyDescent="0.3">
      <c r="A110" s="1" t="str">
        <f t="shared" si="0"/>
        <v>BurrowNinjaAssassin_01</v>
      </c>
      <c r="B110" t="s">
        <v>116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Burrow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3</v>
      </c>
      <c r="K110" s="1">
        <v>0.5</v>
      </c>
      <c r="L110" s="1">
        <v>1</v>
      </c>
      <c r="O110" s="7" t="str">
        <f t="shared" ca="1" si="1"/>
        <v/>
      </c>
      <c r="P110" s="1">
        <v>2</v>
      </c>
      <c r="S110" s="7" t="str">
        <f t="shared" ca="1" si="2"/>
        <v/>
      </c>
      <c r="T110" s="1" t="s">
        <v>129</v>
      </c>
      <c r="U110" s="1" t="s">
        <v>130</v>
      </c>
      <c r="V110" s="1" t="s">
        <v>131</v>
      </c>
      <c r="W110" s="1" t="s">
        <v>132</v>
      </c>
    </row>
    <row r="111" spans="1:23" x14ac:dyDescent="0.3">
      <c r="A111" s="1" t="str">
        <f t="shared" si="0"/>
        <v>RushPigPet_01</v>
      </c>
      <c r="B111" s="10" t="s">
        <v>542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1.5</v>
      </c>
      <c r="K111" s="1">
        <v>-1</v>
      </c>
      <c r="L111" s="1">
        <v>0</v>
      </c>
      <c r="N111" s="1">
        <v>1</v>
      </c>
      <c r="O111" s="7">
        <f t="shared" ca="1" si="1"/>
        <v>1</v>
      </c>
      <c r="P111" s="1">
        <v>-1</v>
      </c>
      <c r="S111" s="7" t="str">
        <f t="shared" ca="1" si="2"/>
        <v/>
      </c>
      <c r="T111" s="1" t="s">
        <v>543</v>
      </c>
      <c r="U111" s="1">
        <f>1/1.25*(3/2)*1.25</f>
        <v>1.5000000000000002</v>
      </c>
    </row>
    <row r="112" spans="1:23" x14ac:dyDescent="0.3">
      <c r="A112" s="1" t="str">
        <f t="shared" ref="A112" si="129">B112&amp;"_"&amp;TEXT(D112,"00")</f>
        <v>RushPigPet_Purple_01</v>
      </c>
      <c r="B112" s="10" t="s">
        <v>588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</v>
      </c>
      <c r="J112" s="1">
        <v>1.5</v>
      </c>
      <c r="K112" s="1">
        <v>-1</v>
      </c>
      <c r="L112" s="1">
        <v>100</v>
      </c>
      <c r="N112" s="1">
        <v>3</v>
      </c>
      <c r="O112" s="7">
        <f t="shared" ref="O112" ca="1" si="130">IF(NOT(ISBLANK(N112)),N112,
IF(ISBLANK(M112),"",
VLOOKUP(M112,OFFSET(INDIRECT("$A:$B"),0,MATCH(M$1&amp;"_Verify",INDIRECT("$1:$1"),0)-1),2,0)
))</f>
        <v>3</v>
      </c>
      <c r="P112" s="1">
        <v>-1</v>
      </c>
      <c r="S112" s="7" t="str">
        <f t="shared" ref="S112" ca="1" si="131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1/1.25*(3/2)*1.25</f>
        <v>1.5000000000000002</v>
      </c>
    </row>
    <row r="113" spans="1:23" x14ac:dyDescent="0.3">
      <c r="A113" s="1" t="str">
        <f t="shared" ref="A113" si="132">B113&amp;"_"&amp;TEXT(D113,"00")</f>
        <v>RushPolygonalMetalon_Green_01</v>
      </c>
      <c r="B113" s="10" t="s">
        <v>558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J113" s="1">
        <v>1</v>
      </c>
      <c r="K113" s="1">
        <v>0</v>
      </c>
      <c r="L113" s="1">
        <v>0</v>
      </c>
      <c r="N113" s="1">
        <v>1</v>
      </c>
      <c r="O113" s="7">
        <f t="shared" ref="O113" ca="1" si="133">IF(NOT(ISBLANK(N113)),N113,
IF(ISBLANK(M113),"",
VLOOKUP(M113,OFFSET(INDIRECT("$A:$B"),0,MATCH(M$1&amp;"_Verify",INDIRECT("$1:$1"),0)-1),2,0)
))</f>
        <v>1</v>
      </c>
      <c r="P113" s="1">
        <v>250</v>
      </c>
      <c r="S113" s="7" t="str">
        <f t="shared" ref="S113" ca="1" si="134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1/1.25*(6/5)*1.25</f>
        <v>1.2</v>
      </c>
    </row>
    <row r="114" spans="1:23" x14ac:dyDescent="0.3">
      <c r="A114" s="1" t="str">
        <f t="shared" ref="A114" si="135">B114&amp;"_"&amp;TEXT(D114,"00")</f>
        <v>RushCuteUniq_01</v>
      </c>
      <c r="B114" s="10" t="s">
        <v>555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6.5</v>
      </c>
      <c r="J114" s="1">
        <v>2.5</v>
      </c>
      <c r="K114" s="1">
        <v>1</v>
      </c>
      <c r="L114" s="1">
        <v>0</v>
      </c>
      <c r="N114" s="1">
        <v>0</v>
      </c>
      <c r="O114" s="7">
        <f t="shared" ref="O114" ca="1" si="136">IF(NOT(ISBLANK(N114)),N114,
IF(ISBLANK(M114),"",
VLOOKUP(M114,OFFSET(INDIRECT("$A:$B"),0,MATCH(M$1&amp;"_Verify",INDIRECT("$1:$1"),0)-1),2,0)
))</f>
        <v>0</v>
      </c>
      <c r="P114" s="1">
        <v>-1</v>
      </c>
      <c r="S114" s="7" t="str">
        <f t="shared" ref="S114" ca="1" si="137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1/1.25*(6/5)*1.25</f>
        <v>1.2</v>
      </c>
    </row>
    <row r="115" spans="1:23" x14ac:dyDescent="0.3">
      <c r="A115" s="1" t="str">
        <f t="shared" ref="A115:A117" si="138">B115&amp;"_"&amp;TEXT(D115,"00")</f>
        <v>RushRobotSphere_01</v>
      </c>
      <c r="B115" s="10" t="s">
        <v>556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8</v>
      </c>
      <c r="J115" s="1">
        <v>2</v>
      </c>
      <c r="K115" s="1">
        <v>5</v>
      </c>
      <c r="L115" s="1">
        <v>0</v>
      </c>
      <c r="N115" s="1">
        <v>0</v>
      </c>
      <c r="O115" s="7">
        <f t="shared" ref="O115:O117" ca="1" si="139">IF(NOT(ISBLANK(N115)),N115,
IF(ISBLANK(M115),"",
VLOOKUP(M115,OFFSET(INDIRECT("$A:$B"),0,MATCH(M$1&amp;"_Verify",INDIRECT("$1:$1"),0)-1),2,0)
))</f>
        <v>0</v>
      </c>
      <c r="P115" s="1">
        <v>-1</v>
      </c>
      <c r="S115" s="7" t="str">
        <f t="shared" ref="S115:S117" ca="1" si="140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1/1.25*(6/5)*1.25</f>
        <v>1.2</v>
      </c>
    </row>
    <row r="116" spans="1:23" x14ac:dyDescent="0.3">
      <c r="A116" s="1" t="str">
        <f t="shared" si="138"/>
        <v>SlowDebuffCyc_01</v>
      </c>
      <c r="B116" s="10" t="s">
        <v>575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AddActorState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139"/>
        <v/>
      </c>
      <c r="S116" s="7" t="str">
        <f t="shared" ca="1" si="140"/>
        <v/>
      </c>
      <c r="T116" s="1" t="s">
        <v>576</v>
      </c>
    </row>
    <row r="117" spans="1:23" x14ac:dyDescent="0.3">
      <c r="A117" s="1" t="str">
        <f t="shared" si="138"/>
        <v>AS_SlowCyc_01</v>
      </c>
      <c r="B117" s="1" t="s">
        <v>577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J117" s="1">
        <v>-0.5</v>
      </c>
      <c r="M117" s="1" t="s">
        <v>155</v>
      </c>
      <c r="O117" s="7">
        <f t="shared" ca="1" si="139"/>
        <v>10</v>
      </c>
      <c r="R117" s="1">
        <v>1</v>
      </c>
      <c r="S117" s="7">
        <f t="shared" ca="1" si="140"/>
        <v>1</v>
      </c>
      <c r="W117" s="1" t="s">
        <v>586</v>
      </c>
    </row>
    <row r="118" spans="1:23" x14ac:dyDescent="0.3">
      <c r="A118" s="1" t="str">
        <f t="shared" ref="A118" si="141">B118&amp;"_"&amp;TEXT(D118,"00")</f>
        <v>TeleportWarAssassin_01</v>
      </c>
      <c r="B118" s="1" t="s">
        <v>583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0.8</v>
      </c>
      <c r="J118" s="1">
        <v>1.5</v>
      </c>
      <c r="N118" s="1">
        <v>0</v>
      </c>
      <c r="O118" s="7">
        <f t="shared" ref="O118" ca="1" si="142">IF(NOT(ISBLANK(N118)),N118,
IF(ISBLANK(M118),"",
VLOOKUP(M118,OFFSET(INDIRECT("$A:$B"),0,MATCH(M$1&amp;"_Verify",INDIRECT("$1:$1"),0)-1),2,0)
))</f>
        <v>0</v>
      </c>
      <c r="S118" s="7" t="str">
        <f t="shared" ref="S118" ca="1" si="143">IF(NOT(ISBLANK(R118)),R118,
IF(ISBLANK(Q118),"",
VLOOKUP(Q118,OFFSET(INDIRECT("$A:$B"),0,MATCH(Q$1&amp;"_Verify",INDIRECT("$1:$1"),0)-1),2,0)
))</f>
        <v/>
      </c>
      <c r="T118" s="1" t="s">
        <v>580</v>
      </c>
      <c r="W118" s="1" t="s">
        <v>585</v>
      </c>
    </row>
    <row r="119" spans="1:23" x14ac:dyDescent="0.3">
      <c r="A119" s="1" t="str">
        <f t="shared" ref="A119" si="144">B119&amp;"_"&amp;TEXT(D119,"00")</f>
        <v>TeleportWarAssassin_Red_01</v>
      </c>
      <c r="B119" s="1" t="s">
        <v>904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1.5</v>
      </c>
      <c r="N119" s="1">
        <v>0</v>
      </c>
      <c r="O119" s="7">
        <f t="shared" ref="O119" ca="1" si="145">IF(NOT(ISBLANK(N119)),N119,
IF(ISBLANK(M119),"",
VLOOKUP(M119,OFFSET(INDIRECT("$A:$B"),0,MATCH(M$1&amp;"_Verify",INDIRECT("$1:$1"),0)-1),2,0)
))</f>
        <v>0</v>
      </c>
      <c r="S119" s="7" t="str">
        <f t="shared" ref="S119" ca="1" si="146">IF(NOT(ISBLANK(R119)),R119,
IF(ISBLANK(Q119),"",
VLOOKUP(Q119,OFFSET(INDIRECT("$A:$B"),0,MATCH(Q$1&amp;"_Verify",INDIRECT("$1:$1"),0)-1),2,0)
))</f>
        <v/>
      </c>
      <c r="T119" s="1" t="s">
        <v>905</v>
      </c>
      <c r="W119" s="1" t="s">
        <v>842</v>
      </c>
    </row>
    <row r="120" spans="1:23" x14ac:dyDescent="0.3">
      <c r="A120" s="1" t="str">
        <f t="shared" ref="A120" si="147">B120&amp;"_"&amp;TEXT(D120,"00")</f>
        <v>TeleportWarAssassin_RedRandom_01</v>
      </c>
      <c r="B120" s="1" t="s">
        <v>907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2.2000000000000002</v>
      </c>
      <c r="N120" s="1">
        <v>4</v>
      </c>
      <c r="O120" s="7">
        <f t="shared" ref="O120" ca="1" si="148">IF(NOT(ISBLANK(N120)),N120,
IF(ISBLANK(M120),"",
VLOOKUP(M120,OFFSET(INDIRECT("$A:$B"),0,MATCH(M$1&amp;"_Verify",INDIRECT("$1:$1"),0)-1),2,0)
))</f>
        <v>4</v>
      </c>
      <c r="S120" s="7" t="str">
        <f t="shared" ref="S120" ca="1" si="149">IF(NOT(ISBLANK(R120)),R120,
IF(ISBLANK(Q120),"",
VLOOKUP(Q120,OFFSET(INDIRECT("$A:$B"),0,MATCH(Q$1&amp;"_Verify",INDIRECT("$1:$1"),0)-1),2,0)
))</f>
        <v/>
      </c>
      <c r="T120" s="1" t="s">
        <v>906</v>
      </c>
      <c r="W120" s="1" t="s">
        <v>842</v>
      </c>
    </row>
    <row r="121" spans="1:23" x14ac:dyDescent="0.3">
      <c r="A121" s="1" t="str">
        <f t="shared" ref="A121" si="150">B121&amp;"_"&amp;TEXT(D121,"00")</f>
        <v>TeleportWarAssassin_RedRandom2_01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2.2000000000000002</v>
      </c>
      <c r="N121" s="1">
        <v>4</v>
      </c>
      <c r="O121" s="7">
        <f t="shared" ref="O121" ca="1" si="151">IF(NOT(ISBLANK(N121)),N121,
IF(ISBLANK(M121),"",
VLOOKUP(M121,OFFSET(INDIRECT("$A:$B"),0,MATCH(M$1&amp;"_Verify",INDIRECT("$1:$1"),0)-1),2,0)
))</f>
        <v>4</v>
      </c>
      <c r="S121" s="7" t="str">
        <f t="shared" ref="S121" ca="1" si="152">IF(NOT(ISBLANK(R121)),R121,
IF(ISBLANK(Q121),"",
VLOOKUP(Q121,OFFSET(INDIRECT("$A:$B"),0,MATCH(Q$1&amp;"_Verify",INDIRECT("$1:$1"),0)-1),2,0)
))</f>
        <v/>
      </c>
      <c r="T121" s="1" t="s">
        <v>908</v>
      </c>
      <c r="W121" s="1" t="s">
        <v>842</v>
      </c>
    </row>
    <row r="122" spans="1:23" x14ac:dyDescent="0.3">
      <c r="A122" s="1" t="str">
        <f t="shared" ref="A122" si="153">B122&amp;"_"&amp;TEXT(D122,"00")</f>
        <v>TeleportZippermouth_Green_01</v>
      </c>
      <c r="B122" s="1" t="s">
        <v>596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</v>
      </c>
      <c r="K122" s="1">
        <v>0</v>
      </c>
      <c r="L122" s="1">
        <v>0</v>
      </c>
      <c r="N122" s="1">
        <v>1</v>
      </c>
      <c r="O122" s="7">
        <f t="shared" ref="O122" ca="1" si="154">IF(NOT(ISBLANK(N122)),N122,
IF(ISBLANK(M122),"",
VLOOKUP(M122,OFFSET(INDIRECT("$A:$B"),0,MATCH(M$1&amp;"_Verify",INDIRECT("$1:$1"),0)-1),2,0)
))</f>
        <v>1</v>
      </c>
      <c r="S122" s="7" t="str">
        <f t="shared" ref="S122" ca="1" si="155">IF(NOT(ISBLANK(R122)),R122,
IF(ISBLANK(Q122),"",
VLOOKUP(Q122,OFFSET(INDIRECT("$A:$B"),0,MATCH(Q$1&amp;"_Verify",INDIRECT("$1:$1"),0)-1),2,0)
))</f>
        <v/>
      </c>
      <c r="T122" s="1" t="s">
        <v>580</v>
      </c>
      <c r="W122" s="1" t="s">
        <v>585</v>
      </c>
    </row>
    <row r="123" spans="1:23" x14ac:dyDescent="0.3">
      <c r="A123" s="1" t="str">
        <f t="shared" ref="A123:A125" si="156">B123&amp;"_"&amp;TEXT(D123,"00")</f>
        <v>RotateZippermouth_Green_01</v>
      </c>
      <c r="B123" s="1" t="s">
        <v>598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Rotate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6</v>
      </c>
      <c r="J123" s="1">
        <v>360</v>
      </c>
      <c r="O123" s="7" t="str">
        <f t="shared" ref="O123:O125" ca="1" si="157">IF(NOT(ISBLANK(N123)),N123,
IF(ISBLANK(M123),"",
VLOOKUP(M123,OFFSET(INDIRECT("$A:$B"),0,MATCH(M$1&amp;"_Verify",INDIRECT("$1:$1"),0)-1),2,0)
))</f>
        <v/>
      </c>
      <c r="S123" s="7" t="str">
        <f t="shared" ref="S123" ca="1" si="158">IF(NOT(ISBLANK(R123)),R123,
IF(ISBLANK(Q123),"",
VLOOKUP(Q123,OFFSET(INDIRECT("$A:$B"),0,MATCH(Q$1&amp;"_Verify",INDIRECT("$1:$1"),0)-1),2,0)
))</f>
        <v/>
      </c>
      <c r="T123" s="1" t="s">
        <v>600</v>
      </c>
    </row>
    <row r="124" spans="1:23" x14ac:dyDescent="0.3">
      <c r="A124" s="1" t="str">
        <f t="shared" ref="A124" si="159">B124&amp;"_"&amp;TEXT(D124,"00")</f>
        <v>RotateZippermouth_Black_01</v>
      </c>
      <c r="B124" s="1" t="s">
        <v>753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Rotate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</v>
      </c>
      <c r="J124" s="1">
        <v>360</v>
      </c>
      <c r="O124" s="7" t="str">
        <f t="shared" ref="O124" ca="1" si="160">IF(NOT(ISBLANK(N124)),N124,
IF(ISBLANK(M124),"",
VLOOKUP(M124,OFFSET(INDIRECT("$A:$B"),0,MATCH(M$1&amp;"_Verify",INDIRECT("$1:$1"),0)-1),2,0)
))</f>
        <v/>
      </c>
      <c r="S124" s="7" t="str">
        <f t="shared" ref="S124" ca="1" si="161">IF(NOT(ISBLANK(R124)),R124,
IF(ISBLANK(Q124),"",
VLOOKUP(Q124,OFFSET(INDIRECT("$A:$B"),0,MATCH(Q$1&amp;"_Verify",INDIRECT("$1:$1"),0)-1),2,0)
))</f>
        <v/>
      </c>
      <c r="T124" s="1" t="s">
        <v>600</v>
      </c>
    </row>
    <row r="125" spans="1:23" x14ac:dyDescent="0.3">
      <c r="A125" s="1" t="str">
        <f t="shared" si="156"/>
        <v>TeleportOneEyedWizard_BlueClose_01</v>
      </c>
      <c r="B125" s="1" t="s">
        <v>604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2</v>
      </c>
      <c r="O125" s="7">
        <f t="shared" ca="1" si="157"/>
        <v>2</v>
      </c>
      <c r="S125" s="7" t="str">
        <f t="shared" ca="1" si="2"/>
        <v/>
      </c>
      <c r="T125" s="1" t="s">
        <v>606</v>
      </c>
      <c r="U125" s="1" t="s">
        <v>617</v>
      </c>
      <c r="W125" s="1" t="s">
        <v>585</v>
      </c>
    </row>
    <row r="126" spans="1:23" x14ac:dyDescent="0.3">
      <c r="A126" s="1" t="str">
        <f t="shared" ref="A126:A129" si="162">B126&amp;"_"&amp;TEXT(D126,"00")</f>
        <v>TeleportOneEyedWizard_BlueFar_01</v>
      </c>
      <c r="B126" s="1" t="s">
        <v>605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3</v>
      </c>
      <c r="O126" s="7">
        <f t="shared" ref="O126:O129" ca="1" si="163">IF(NOT(ISBLANK(N126)),N126,
IF(ISBLANK(M126),"",
VLOOKUP(M126,OFFSET(INDIRECT("$A:$B"),0,MATCH(M$1&amp;"_Verify",INDIRECT("$1:$1"),0)-1),2,0)
))</f>
        <v>3</v>
      </c>
      <c r="S126" s="7" t="str">
        <f t="shared" ca="1" si="2"/>
        <v/>
      </c>
      <c r="T126" s="1" t="s">
        <v>607</v>
      </c>
      <c r="U126" s="1" t="s">
        <v>617</v>
      </c>
      <c r="W126" s="1" t="s">
        <v>585</v>
      </c>
    </row>
    <row r="127" spans="1:23" x14ac:dyDescent="0.3">
      <c r="A127" s="1" t="str">
        <f t="shared" si="162"/>
        <v>TeleportOneEyedWizard_GreenClose_01</v>
      </c>
      <c r="B127" s="1" t="s">
        <v>900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2</v>
      </c>
      <c r="O127" s="7">
        <f t="shared" ca="1" si="163"/>
        <v>2</v>
      </c>
      <c r="S127" s="7" t="str">
        <f t="shared" ref="S127:S128" ca="1" si="164">IF(NOT(ISBLANK(R127)),R127,
IF(ISBLANK(Q127),"",
VLOOKUP(Q127,OFFSET(INDIRECT("$A:$B"),0,MATCH(Q$1&amp;"_Verify",INDIRECT("$1:$1"),0)-1),2,0)
))</f>
        <v/>
      </c>
      <c r="T127" s="1" t="s">
        <v>898</v>
      </c>
      <c r="U127" s="1" t="s">
        <v>902</v>
      </c>
      <c r="W127" s="1" t="s">
        <v>842</v>
      </c>
    </row>
    <row r="128" spans="1:23" x14ac:dyDescent="0.3">
      <c r="A128" s="1" t="str">
        <f t="shared" ref="A128" si="165">B128&amp;"_"&amp;TEXT(D128,"00")</f>
        <v>TeleportOneEyedWizard_GreenFar_01</v>
      </c>
      <c r="B128" s="1" t="s">
        <v>901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3</v>
      </c>
      <c r="O128" s="7">
        <f t="shared" ref="O128" ca="1" si="166">IF(NOT(ISBLANK(N128)),N128,
IF(ISBLANK(M128),"",
VLOOKUP(M128,OFFSET(INDIRECT("$A:$B"),0,MATCH(M$1&amp;"_Verify",INDIRECT("$1:$1"),0)-1),2,0)
))</f>
        <v>3</v>
      </c>
      <c r="S128" s="7" t="str">
        <f t="shared" ca="1" si="164"/>
        <v/>
      </c>
      <c r="T128" s="1" t="s">
        <v>899</v>
      </c>
      <c r="U128" s="1" t="s">
        <v>902</v>
      </c>
      <c r="W128" s="1" t="s">
        <v>842</v>
      </c>
    </row>
    <row r="129" spans="1:23" x14ac:dyDescent="0.3">
      <c r="A129" s="1" t="str">
        <f t="shared" si="162"/>
        <v>RushHeavyKnight_YellowFirst_01</v>
      </c>
      <c r="B129" s="10" t="s">
        <v>609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4.2</v>
      </c>
      <c r="J129" s="1">
        <v>1.5</v>
      </c>
      <c r="K129" s="1">
        <v>2</v>
      </c>
      <c r="L129" s="1">
        <v>0</v>
      </c>
      <c r="N129" s="1">
        <v>1</v>
      </c>
      <c r="O129" s="7">
        <f t="shared" ca="1" si="163"/>
        <v>1</v>
      </c>
      <c r="P129" s="1">
        <v>-1</v>
      </c>
      <c r="S129" s="7" t="str">
        <f t="shared" ca="1" si="2"/>
        <v/>
      </c>
      <c r="T129" s="1" t="s">
        <v>615</v>
      </c>
      <c r="U129" s="1">
        <f>1/1.25*(6/5)*1.5625</f>
        <v>1.5</v>
      </c>
    </row>
    <row r="130" spans="1:23" x14ac:dyDescent="0.3">
      <c r="A130" s="1" t="str">
        <f t="shared" ref="A130:A164" si="167">B130&amp;"_"&amp;TEXT(D130,"00")</f>
        <v>RushHeavyKnight_YellowSecond_01</v>
      </c>
      <c r="B130" s="10" t="s">
        <v>613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4.2</v>
      </c>
      <c r="J130" s="1">
        <v>1.5</v>
      </c>
      <c r="K130" s="1">
        <v>1</v>
      </c>
      <c r="L130" s="1">
        <v>0</v>
      </c>
      <c r="N130" s="1">
        <v>1</v>
      </c>
      <c r="O130" s="7">
        <f t="shared" ref="O130:O164" ca="1" si="168">IF(NOT(ISBLANK(N130)),N130,
IF(ISBLANK(M130),"",
VLOOKUP(M130,OFFSET(INDIRECT("$A:$B"),0,MATCH(M$1&amp;"_Verify",INDIRECT("$1:$1"),0)-1),2,0)
))</f>
        <v>1</v>
      </c>
      <c r="P130" s="1">
        <v>-1</v>
      </c>
      <c r="S130" s="7" t="str">
        <f t="shared" ca="1" si="2"/>
        <v/>
      </c>
      <c r="T130" s="1" t="s">
        <v>616</v>
      </c>
      <c r="U130" s="1">
        <f t="shared" ref="U130:U131" si="169">1/1.25*(6/5)*1.5625</f>
        <v>1.5</v>
      </c>
    </row>
    <row r="131" spans="1:23" x14ac:dyDescent="0.3">
      <c r="A131" s="1" t="str">
        <f t="shared" si="167"/>
        <v>RushHeavyKnight_YellowThird_01</v>
      </c>
      <c r="B131" s="10" t="s">
        <v>614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4.2</v>
      </c>
      <c r="J131" s="1">
        <v>0.2</v>
      </c>
      <c r="K131" s="1">
        <v>-3</v>
      </c>
      <c r="L131" s="1">
        <v>0</v>
      </c>
      <c r="N131" s="1">
        <v>1</v>
      </c>
      <c r="O131" s="7">
        <f t="shared" ca="1" si="168"/>
        <v>1</v>
      </c>
      <c r="P131" s="1">
        <v>200</v>
      </c>
      <c r="S131" s="7" t="str">
        <f t="shared" ca="1" si="2"/>
        <v/>
      </c>
      <c r="T131" s="1" t="s">
        <v>543</v>
      </c>
      <c r="U131" s="1">
        <f t="shared" si="169"/>
        <v>1.5</v>
      </c>
    </row>
    <row r="132" spans="1:23" x14ac:dyDescent="0.3">
      <c r="A132" s="1" t="str">
        <f>B132&amp;"_"&amp;TEXT(D132,"00")</f>
        <v>SuicidePolygonalMagma_Blue_01</v>
      </c>
      <c r="B132" s="10" t="s">
        <v>644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Suicide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N132" s="1">
        <v>1</v>
      </c>
      <c r="O132" s="7">
        <f ca="1">IF(NOT(ISBLANK(N132)),N132,
IF(ISBLANK(M132),"",
VLOOKUP(M132,OFFSET(INDIRECT("$A:$B"),0,MATCH(M$1&amp;"_Verify",INDIRECT("$1:$1"),0)-1),2,0)
))</f>
        <v>1</v>
      </c>
      <c r="S132" s="7" t="str">
        <f t="shared" ca="1" si="2"/>
        <v/>
      </c>
      <c r="T132" s="1" t="s">
        <v>640</v>
      </c>
    </row>
    <row r="133" spans="1:23" x14ac:dyDescent="0.3">
      <c r="A133" s="1" t="str">
        <f>B133&amp;"_"&amp;TEXT(D133,"00")</f>
        <v>SleepingDragonTerrorBringer_Red_01</v>
      </c>
      <c r="B133" s="10" t="s">
        <v>729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MonsterSleeping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3</v>
      </c>
      <c r="O133" s="7" t="str">
        <f ca="1">IF(NOT(ISBLANK(N133)),N133,
IF(ISBLANK(M133),"",
VLOOKUP(M133,OFFSET(INDIRECT("$A:$B"),0,MATCH(M$1&amp;"_Verify",INDIRECT("$1:$1"),0)-1),2,0)
))</f>
        <v/>
      </c>
      <c r="S133" s="7" t="str">
        <f t="shared" ca="1" si="2"/>
        <v/>
      </c>
      <c r="T133" s="1" t="s">
        <v>731</v>
      </c>
      <c r="U133" s="1" t="s">
        <v>732</v>
      </c>
    </row>
    <row r="134" spans="1:23" x14ac:dyDescent="0.3">
      <c r="A134" s="1" t="str">
        <f>B134&amp;"_"&amp;TEXT(D134,"00")</f>
        <v>BurrowOnStartRtsTurret_01</v>
      </c>
      <c r="B134" s="10" t="s">
        <v>737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BurrowOnStart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ca="1">IF(NOT(ISBLANK(N134)),N134,
IF(ISBLANK(M134),"",
VLOOKUP(M134,OFFSET(INDIRECT("$A:$B"),0,MATCH(M$1&amp;"_Verify",INDIRECT("$1:$1"),0)-1),2,0)
))</f>
        <v/>
      </c>
      <c r="S134" s="7" t="str">
        <f t="shared" ca="1" si="2"/>
        <v/>
      </c>
    </row>
    <row r="135" spans="1:23" x14ac:dyDescent="0.3">
      <c r="A135" s="1" t="str">
        <f t="shared" ref="A135" si="170">B135&amp;"_"&amp;TEXT(D135,"00")</f>
        <v>AddForceDragonTerrorBringer_Red_01</v>
      </c>
      <c r="B135" s="10" t="s">
        <v>733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</v>
      </c>
      <c r="N135" s="1">
        <v>0</v>
      </c>
      <c r="O135" s="7">
        <f t="shared" ref="O135" ca="1" si="171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ref="A136:A140" si="172">B136&amp;"_"&amp;TEXT(D136,"00")</f>
        <v>JumpAttackRobotTwo_01</v>
      </c>
      <c r="B136" s="10" t="s">
        <v>748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Jump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6.5</v>
      </c>
      <c r="J136" s="1">
        <v>2</v>
      </c>
      <c r="L136" s="1">
        <v>0.4</v>
      </c>
      <c r="N136" s="1">
        <v>1</v>
      </c>
      <c r="O136" s="7">
        <f t="shared" ref="O136:O140" ca="1" si="173">IF(NOT(ISBLANK(N136)),N136,
IF(ISBLANK(M136),"",
VLOOKUP(M136,OFFSET(INDIRECT("$A:$B"),0,MATCH(M$1&amp;"_Verify",INDIRECT("$1:$1"),0)-1),2,0)
))</f>
        <v>1</v>
      </c>
      <c r="S136" s="7" t="str">
        <f t="shared" ref="S136:S140" ca="1" si="174">IF(NOT(ISBLANK(R136)),R136,
IF(ISBLANK(Q136),"",
VLOOKUP(Q136,OFFSET(INDIRECT("$A:$B"),0,MATCH(Q$1&amp;"_Verify",INDIRECT("$1:$1"),0)-1),2,0)
))</f>
        <v/>
      </c>
      <c r="T136" s="1" t="s">
        <v>752</v>
      </c>
    </row>
    <row r="137" spans="1:23" x14ac:dyDescent="0.3">
      <c r="A137" s="1" t="str">
        <f t="shared" si="172"/>
        <v>JumpRunRobotTwo_01</v>
      </c>
      <c r="B137" s="10" t="s">
        <v>750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Jump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</v>
      </c>
      <c r="L137" s="1">
        <v>8</v>
      </c>
      <c r="N137" s="1">
        <v>2</v>
      </c>
      <c r="O137" s="7">
        <f t="shared" ca="1" si="173"/>
        <v>2</v>
      </c>
      <c r="S137" s="7" t="str">
        <f t="shared" ca="1" si="174"/>
        <v/>
      </c>
      <c r="T137" s="1" t="s">
        <v>752</v>
      </c>
    </row>
    <row r="138" spans="1:23" x14ac:dyDescent="0.3">
      <c r="A138" s="1" t="str">
        <f t="shared" si="172"/>
        <v>TeleportArcherySamuraiUp_01</v>
      </c>
      <c r="B138" s="1" t="s">
        <v>771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6</v>
      </c>
      <c r="N138" s="1">
        <v>1</v>
      </c>
      <c r="O138" s="7">
        <f t="shared" ca="1" si="173"/>
        <v>1</v>
      </c>
      <c r="S138" s="7" t="str">
        <f t="shared" ca="1" si="174"/>
        <v/>
      </c>
      <c r="T138" s="1" t="s">
        <v>580</v>
      </c>
      <c r="W138" s="1" t="s">
        <v>585</v>
      </c>
    </row>
    <row r="139" spans="1:23" x14ac:dyDescent="0.3">
      <c r="A139" s="1" t="str">
        <f t="shared" si="172"/>
        <v>TeleportArcherySamuraiDown_01</v>
      </c>
      <c r="B139" s="1" t="s">
        <v>773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</v>
      </c>
      <c r="K139" s="1">
        <v>0</v>
      </c>
      <c r="L139" s="1">
        <v>-7</v>
      </c>
      <c r="N139" s="1">
        <v>1</v>
      </c>
      <c r="O139" s="7">
        <f t="shared" ca="1" si="173"/>
        <v>1</v>
      </c>
      <c r="S139" s="7" t="str">
        <f t="shared" ca="1" si="174"/>
        <v/>
      </c>
      <c r="T139" s="1" t="s">
        <v>580</v>
      </c>
      <c r="W139" s="1" t="s">
        <v>585</v>
      </c>
    </row>
    <row r="140" spans="1:23" x14ac:dyDescent="0.3">
      <c r="A140" s="1" t="str">
        <f t="shared" si="172"/>
        <v>RotateArcherySamurai_01</v>
      </c>
      <c r="B140" s="1" t="s">
        <v>774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Rotate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2.5</v>
      </c>
      <c r="J140" s="1">
        <v>0</v>
      </c>
      <c r="O140" s="7" t="str">
        <f t="shared" ca="1" si="173"/>
        <v/>
      </c>
      <c r="S140" s="7" t="str">
        <f t="shared" ca="1" si="174"/>
        <v/>
      </c>
      <c r="T140" s="1" t="s">
        <v>600</v>
      </c>
    </row>
    <row r="141" spans="1:23" x14ac:dyDescent="0.3">
      <c r="A141" s="1" t="str">
        <f t="shared" ref="A141:A144" si="175">B141&amp;"_"&amp;TEXT(D141,"00")</f>
        <v>GiveAffectorValueMushroomDee_01</v>
      </c>
      <c r="B141" s="1" t="s">
        <v>829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GiveAffectorValue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N141" s="1">
        <v>1</v>
      </c>
      <c r="O141" s="7">
        <f t="shared" ref="O141:O144" ca="1" si="176">IF(NOT(ISBLANK(N141)),N141,
IF(ISBLANK(M141),"",
VLOOKUP(M141,OFFSET(INDIRECT("$A:$B"),0,MATCH(M$1&amp;"_Verify",INDIRECT("$1:$1"),0)-1),2,0)
))</f>
        <v>1</v>
      </c>
      <c r="S141" s="7" t="str">
        <f t="shared" ref="S141:S144" ca="1" si="177">IF(NOT(ISBLANK(R141)),R141,
IF(ISBLANK(Q141),"",
VLOOKUP(Q141,OFFSET(INDIRECT("$A:$B"),0,MATCH(Q$1&amp;"_Verify",INDIRECT("$1:$1"),0)-1),2,0)
))</f>
        <v/>
      </c>
      <c r="T141" s="1" t="s">
        <v>831</v>
      </c>
      <c r="U141" s="1" t="s">
        <v>854</v>
      </c>
      <c r="W141" s="1" t="s">
        <v>833</v>
      </c>
    </row>
    <row r="142" spans="1:23" x14ac:dyDescent="0.3">
      <c r="A142" s="1" t="str">
        <f t="shared" si="175"/>
        <v>AS_AngryDee_01</v>
      </c>
      <c r="B142" s="1" t="s">
        <v>856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15</v>
      </c>
      <c r="J142" s="1">
        <v>0.75</v>
      </c>
      <c r="M142" s="1" t="s">
        <v>163</v>
      </c>
      <c r="O142" s="7">
        <f t="shared" ca="1" si="176"/>
        <v>19</v>
      </c>
      <c r="S142" s="7" t="str">
        <f t="shared" ca="1" si="177"/>
        <v/>
      </c>
    </row>
    <row r="143" spans="1:23" x14ac:dyDescent="0.3">
      <c r="A143" s="1" t="str">
        <f t="shared" si="175"/>
        <v>TeleportLadyPirateIn_01</v>
      </c>
      <c r="B143" s="1" t="s">
        <v>838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</v>
      </c>
      <c r="K143" s="1">
        <v>0</v>
      </c>
      <c r="L143" s="1">
        <v>-0.5</v>
      </c>
      <c r="N143" s="1">
        <v>1</v>
      </c>
      <c r="O143" s="7">
        <f t="shared" ca="1" si="176"/>
        <v>1</v>
      </c>
      <c r="S143" s="7" t="str">
        <f t="shared" ca="1" si="177"/>
        <v/>
      </c>
      <c r="T143" s="1" t="s">
        <v>843</v>
      </c>
      <c r="W143" s="1" t="s">
        <v>842</v>
      </c>
    </row>
    <row r="144" spans="1:23" x14ac:dyDescent="0.3">
      <c r="A144" s="1" t="str">
        <f t="shared" si="175"/>
        <v>TeleportLadyPirateOut_01</v>
      </c>
      <c r="B144" s="1" t="s">
        <v>840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</v>
      </c>
      <c r="K144" s="1">
        <v>0</v>
      </c>
      <c r="L144" s="1">
        <v>2.5</v>
      </c>
      <c r="N144" s="1">
        <v>1</v>
      </c>
      <c r="O144" s="7">
        <f t="shared" ca="1" si="176"/>
        <v>1</v>
      </c>
      <c r="S144" s="7" t="str">
        <f t="shared" ca="1" si="177"/>
        <v/>
      </c>
      <c r="T144" s="1" t="s">
        <v>844</v>
      </c>
      <c r="W144" s="1" t="s">
        <v>842</v>
      </c>
    </row>
    <row r="145" spans="1:23" x14ac:dyDescent="0.3">
      <c r="A145" s="1" t="str">
        <f t="shared" ref="A145:A146" si="178">B145&amp;"_"&amp;TEXT(D145,"00")</f>
        <v>CastLadyPirate_01</v>
      </c>
      <c r="B145" s="1" t="s">
        <v>846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O145" s="7" t="str">
        <f t="shared" ref="O145:O146" ca="1" si="179">IF(NOT(ISBLANK(N145)),N145,
IF(ISBLANK(M145),"",
VLOOKUP(M145,OFFSET(INDIRECT("$A:$B"),0,MATCH(M$1&amp;"_Verify",INDIRECT("$1:$1"),0)-1),2,0)
))</f>
        <v/>
      </c>
      <c r="S145" s="7" t="str">
        <f t="shared" ref="S145:S146" ca="1" si="180">IF(NOT(ISBLANK(R145)),R145,
IF(ISBLANK(Q145),"",
VLOOKUP(Q145,OFFSET(INDIRECT("$A:$B"),0,MATCH(Q$1&amp;"_Verify",INDIRECT("$1:$1"),0)-1),2,0)
))</f>
        <v/>
      </c>
      <c r="T145" s="1" t="s">
        <v>849</v>
      </c>
      <c r="U145" s="1" t="s">
        <v>850</v>
      </c>
    </row>
    <row r="146" spans="1:23" x14ac:dyDescent="0.3">
      <c r="A146" s="1" t="str">
        <f t="shared" si="178"/>
        <v>RushBeholder_01</v>
      </c>
      <c r="B146" s="1" t="s">
        <v>860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J146" s="1">
        <v>4</v>
      </c>
      <c r="K146" s="1">
        <v>3</v>
      </c>
      <c r="L146" s="1">
        <v>0</v>
      </c>
      <c r="N146" s="1">
        <v>1</v>
      </c>
      <c r="O146" s="7">
        <f t="shared" ca="1" si="179"/>
        <v>1</v>
      </c>
      <c r="P146" s="1">
        <v>-1</v>
      </c>
      <c r="S146" s="7" t="str">
        <f t="shared" ca="1" si="180"/>
        <v/>
      </c>
      <c r="T146" s="1" t="s">
        <v>858</v>
      </c>
      <c r="U146" s="1">
        <f>1/1.25*(6/5)*1.25</f>
        <v>1.2</v>
      </c>
    </row>
    <row r="147" spans="1:23" x14ac:dyDescent="0.3">
      <c r="A147" s="1" t="str">
        <f t="shared" ref="A147:A151" si="181">B147&amp;"_"&amp;TEXT(D147,"00")</f>
        <v>RushBeholderCenter_01</v>
      </c>
      <c r="B147" s="1" t="s">
        <v>863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0.1</v>
      </c>
      <c r="K147" s="1">
        <v>0</v>
      </c>
      <c r="N147" s="1">
        <v>4</v>
      </c>
      <c r="O147" s="7">
        <f t="shared" ref="O147:O151" ca="1" si="182">IF(NOT(ISBLANK(N147)),N147,
IF(ISBLANK(M147),"",
VLOOKUP(M147,OFFSET(INDIRECT("$A:$B"),0,MATCH(M$1&amp;"_Verify",INDIRECT("$1:$1"),0)-1),2,0)
))</f>
        <v>4</v>
      </c>
      <c r="P147" s="1">
        <v>-1</v>
      </c>
      <c r="S147" s="7" t="str">
        <f t="shared" ref="S147:S151" ca="1" si="183">IF(NOT(ISBLANK(R147)),R147,
IF(ISBLANK(Q147),"",
VLOOKUP(Q147,OFFSET(INDIRECT("$A:$B"),0,MATCH(Q$1&amp;"_Verify",INDIRECT("$1:$1"),0)-1),2,0)
))</f>
        <v/>
      </c>
      <c r="T147" s="1" t="s">
        <v>867</v>
      </c>
      <c r="U147" s="1">
        <f>1/1.25*(6/5)*1.25</f>
        <v>1.2</v>
      </c>
      <c r="V147" s="1" t="s">
        <v>866</v>
      </c>
    </row>
    <row r="148" spans="1:23" x14ac:dyDescent="0.3">
      <c r="A148" s="1" t="str">
        <f t="shared" si="181"/>
        <v>HealOverTimeDruidTent_01</v>
      </c>
      <c r="B148" s="1" t="s">
        <v>869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HealOverTime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60</v>
      </c>
      <c r="J148" s="1">
        <v>1</v>
      </c>
      <c r="K148" s="1">
        <v>-1.6667000000000001E-2</v>
      </c>
      <c r="O148" s="7" t="str">
        <f t="shared" ca="1" si="182"/>
        <v/>
      </c>
      <c r="S148" s="7" t="str">
        <f t="shared" ca="1" si="183"/>
        <v/>
      </c>
    </row>
    <row r="149" spans="1:23" x14ac:dyDescent="0.3">
      <c r="A149" s="1" t="str">
        <f t="shared" si="181"/>
        <v>StunDebuffLancer_01</v>
      </c>
      <c r="B149" s="1" t="s">
        <v>879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AddActorState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7" t="str">
        <f t="shared" ca="1" si="182"/>
        <v/>
      </c>
      <c r="S149" s="7" t="str">
        <f t="shared" ca="1" si="183"/>
        <v/>
      </c>
      <c r="T149" s="1" t="s">
        <v>876</v>
      </c>
    </row>
    <row r="150" spans="1:23" x14ac:dyDescent="0.3">
      <c r="A150" s="1" t="str">
        <f t="shared" si="181"/>
        <v>GiveAffectorValuePlant_01</v>
      </c>
      <c r="B150" s="1" t="s">
        <v>886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GiveAffectorValue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182"/>
        <v>1</v>
      </c>
      <c r="S150" s="7" t="str">
        <f t="shared" ca="1" si="183"/>
        <v/>
      </c>
      <c r="T150" s="1" t="s">
        <v>888</v>
      </c>
      <c r="U150" s="1" t="s">
        <v>881</v>
      </c>
    </row>
    <row r="151" spans="1:23" x14ac:dyDescent="0.3">
      <c r="A151" s="1" t="str">
        <f t="shared" si="181"/>
        <v>AS_LoseTankerPlant_01</v>
      </c>
      <c r="B151" s="1" t="s">
        <v>884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0.1</v>
      </c>
      <c r="M151" s="1" t="s">
        <v>163</v>
      </c>
      <c r="O151" s="7">
        <f t="shared" ca="1" si="182"/>
        <v>19</v>
      </c>
      <c r="S151" s="7" t="str">
        <f t="shared" ca="1" si="183"/>
        <v/>
      </c>
    </row>
    <row r="152" spans="1:23" x14ac:dyDescent="0.3">
      <c r="A152" s="1" t="str">
        <f t="shared" ref="A152:A153" si="184">B152&amp;"_"&amp;TEXT(D152,"00")</f>
        <v>OnOffColliderWizard_01</v>
      </c>
      <c r="B152" s="1" t="s">
        <v>897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OnOffCollider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N152" s="1">
        <v>1</v>
      </c>
      <c r="O152" s="7">
        <f t="shared" ref="O152:O153" ca="1" si="185">IF(NOT(ISBLANK(N152)),N152,
IF(ISBLANK(M152),"",
VLOOKUP(M152,OFFSET(INDIRECT("$A:$B"),0,MATCH(M$1&amp;"_Verify",INDIRECT("$1:$1"),0)-1),2,0)
))</f>
        <v>1</v>
      </c>
      <c r="S152" s="7" t="str">
        <f t="shared" ref="S152:S153" ca="1" si="186">IF(NOT(ISBLANK(R152)),R152,
IF(ISBLANK(Q152),"",
VLOOKUP(Q152,OFFSET(INDIRECT("$A:$B"),0,MATCH(Q$1&amp;"_Verify",INDIRECT("$1:$1"),0)-1),2,0)
))</f>
        <v/>
      </c>
      <c r="V152" s="1" t="s">
        <v>895</v>
      </c>
      <c r="W152" s="1" t="s">
        <v>896</v>
      </c>
    </row>
    <row r="153" spans="1:23" x14ac:dyDescent="0.3">
      <c r="A153" s="1" t="str">
        <f t="shared" si="184"/>
        <v>RushDroidHeavy_White_01</v>
      </c>
      <c r="B153" s="1" t="s">
        <v>910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3</v>
      </c>
      <c r="J153" s="1">
        <v>0.1</v>
      </c>
      <c r="N153" s="1">
        <v>4</v>
      </c>
      <c r="O153" s="7">
        <f t="shared" ca="1" si="185"/>
        <v>4</v>
      </c>
      <c r="P153" s="1">
        <v>-1</v>
      </c>
      <c r="S153" s="7" t="str">
        <f t="shared" ca="1" si="186"/>
        <v/>
      </c>
      <c r="T153" s="1" t="s">
        <v>912</v>
      </c>
      <c r="U153" s="1">
        <f>1/1.25*(6/5)*1.25</f>
        <v>1.2</v>
      </c>
      <c r="V153" s="1" t="s">
        <v>913</v>
      </c>
    </row>
    <row r="154" spans="1:23" x14ac:dyDescent="0.3">
      <c r="A154" s="1" t="str">
        <f t="shared" ref="A154:A161" si="187">B154&amp;"_"&amp;TEXT(D154,"00")</f>
        <v>RushTrollGiant_01</v>
      </c>
      <c r="B154" s="1" t="s">
        <v>945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</v>
      </c>
      <c r="J154" s="1">
        <v>2</v>
      </c>
      <c r="K154" s="1">
        <v>7</v>
      </c>
      <c r="L154" s="1">
        <v>0</v>
      </c>
      <c r="N154" s="1">
        <v>0</v>
      </c>
      <c r="O154" s="7">
        <f t="shared" ref="O154:O161" ca="1" si="188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:S161" ca="1" si="189">IF(NOT(ISBLANK(R154)),R154,
IF(ISBLANK(Q154),"",
VLOOKUP(Q154,OFFSET(INDIRECT("$A:$B"),0,MATCH(Q$1&amp;"_Verify",INDIRECT("$1:$1"),0)-1),2,0)
))</f>
        <v/>
      </c>
      <c r="T154" s="1" t="s">
        <v>858</v>
      </c>
      <c r="U154" s="1">
        <f>1/1.5*(3/4)*1.5</f>
        <v>0.75</v>
      </c>
    </row>
    <row r="155" spans="1:23" x14ac:dyDescent="0.3">
      <c r="A155" s="1" t="str">
        <f t="shared" si="187"/>
        <v>AddForceTrollGiant_01</v>
      </c>
      <c r="B155" s="1" t="s">
        <v>946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L155" s="1">
        <v>0.16</v>
      </c>
      <c r="N155" s="1">
        <v>0</v>
      </c>
      <c r="O155" s="7">
        <f t="shared" ca="1" si="188"/>
        <v>0</v>
      </c>
      <c r="R155" s="1">
        <v>1</v>
      </c>
      <c r="S155" s="7">
        <f t="shared" ca="1" si="189"/>
        <v>1</v>
      </c>
    </row>
    <row r="156" spans="1:23" x14ac:dyDescent="0.3">
      <c r="A156" s="1" t="str">
        <f t="shared" si="187"/>
        <v>TeleportArcherySamurai_Black_01</v>
      </c>
      <c r="B156" s="1" t="s">
        <v>950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0.5</v>
      </c>
      <c r="N156" s="1">
        <v>2</v>
      </c>
      <c r="O156" s="7">
        <f t="shared" ca="1" si="188"/>
        <v>2</v>
      </c>
      <c r="S156" s="7" t="str">
        <f t="shared" ca="1" si="189"/>
        <v/>
      </c>
      <c r="T156" s="1" t="s">
        <v>952</v>
      </c>
      <c r="U156" s="1" t="s">
        <v>953</v>
      </c>
      <c r="W156" s="1" t="s">
        <v>842</v>
      </c>
    </row>
    <row r="157" spans="1:23" x14ac:dyDescent="0.3">
      <c r="A157" s="1" t="str">
        <f t="shared" si="187"/>
        <v>InvincibleFallenAngel_Yellow_01</v>
      </c>
      <c r="B157" s="1" t="s">
        <v>957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Invincible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1.1000000000000001</v>
      </c>
      <c r="O157" s="7" t="str">
        <f t="shared" ca="1" si="188"/>
        <v/>
      </c>
      <c r="S157" s="7" t="str">
        <f t="shared" ca="1" si="189"/>
        <v/>
      </c>
      <c r="T157" s="1" t="s">
        <v>954</v>
      </c>
      <c r="U157" s="1" t="s">
        <v>955</v>
      </c>
    </row>
    <row r="158" spans="1:23" x14ac:dyDescent="0.3">
      <c r="A158" s="1" t="str">
        <f t="shared" si="187"/>
        <v>CallBurrowNinjaAssassin_Red_01</v>
      </c>
      <c r="B158" s="1" t="s">
        <v>964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188"/>
        <v/>
      </c>
      <c r="Q158" s="1" t="s">
        <v>224</v>
      </c>
      <c r="S158" s="7">
        <f t="shared" ca="1" si="189"/>
        <v>4</v>
      </c>
      <c r="U158" s="1" t="s">
        <v>966</v>
      </c>
    </row>
    <row r="159" spans="1:23" x14ac:dyDescent="0.3">
      <c r="A159" s="1" t="str">
        <f t="shared" si="187"/>
        <v>BurrowNinjaAssassin_Red_01</v>
      </c>
      <c r="B159" s="1" t="s">
        <v>966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Burrow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K159" s="1">
        <v>0.5</v>
      </c>
      <c r="L159" s="1">
        <v>1</v>
      </c>
      <c r="O159" s="7" t="str">
        <f t="shared" ca="1" si="188"/>
        <v/>
      </c>
      <c r="P159" s="1">
        <v>7</v>
      </c>
      <c r="R159" s="1">
        <v>10</v>
      </c>
      <c r="S159" s="7">
        <f t="shared" ca="1" si="189"/>
        <v>10</v>
      </c>
      <c r="T159" s="1" t="s">
        <v>959</v>
      </c>
      <c r="U159" s="1" t="s">
        <v>960</v>
      </c>
      <c r="V159" s="1" t="s">
        <v>961</v>
      </c>
      <c r="W159" s="1" t="s">
        <v>962</v>
      </c>
    </row>
    <row r="160" spans="1:23" x14ac:dyDescent="0.3">
      <c r="A160" s="1" t="str">
        <f t="shared" si="187"/>
        <v>RotateRobotFive_Purple_01</v>
      </c>
      <c r="B160" s="1" t="s">
        <v>985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</v>
      </c>
      <c r="J160" s="1">
        <v>-360</v>
      </c>
      <c r="O160" s="7" t="str">
        <f t="shared" ca="1" si="188"/>
        <v/>
      </c>
      <c r="S160" s="7" t="str">
        <f t="shared" ca="1" si="189"/>
        <v/>
      </c>
      <c r="T160" s="1" t="s">
        <v>983</v>
      </c>
    </row>
    <row r="161" spans="1:21" x14ac:dyDescent="0.3">
      <c r="A161" s="1" t="str">
        <f t="shared" si="187"/>
        <v>RotateRobotFive_PurpleZero_01</v>
      </c>
      <c r="B161" s="1" t="s">
        <v>986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9.5</v>
      </c>
      <c r="J161" s="1">
        <v>0</v>
      </c>
      <c r="O161" s="7" t="str">
        <f t="shared" ca="1" si="188"/>
        <v/>
      </c>
      <c r="S161" s="7" t="str">
        <f t="shared" ca="1" si="189"/>
        <v/>
      </c>
      <c r="T161" s="1" t="s">
        <v>987</v>
      </c>
    </row>
    <row r="162" spans="1:21" x14ac:dyDescent="0.3">
      <c r="A162" s="1" t="str">
        <f t="shared" ref="A162" si="190">B162&amp;"_"&amp;TEXT(D162,"00")</f>
        <v>ResurrectAncientGuard_01</v>
      </c>
      <c r="B162" s="1" t="s">
        <v>994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Resurrect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ref="O162" ca="1" si="191">IF(NOT(ISBLANK(N162)),N162,
IF(ISBLANK(M162),"",
VLOOKUP(M162,OFFSET(INDIRECT("$A:$B"),0,MATCH(M$1&amp;"_Verify",INDIRECT("$1:$1"),0)-1),2,0)
))</f>
        <v/>
      </c>
      <c r="S162" s="7" t="str">
        <f t="shared" ref="S162" ca="1" si="192">IF(NOT(ISBLANK(R162)),R162,
IF(ISBLANK(Q162),"",
VLOOKUP(Q162,OFFSET(INDIRECT("$A:$B"),0,MATCH(Q$1&amp;"_Verify",INDIRECT("$1:$1"),0)-1),2,0)
))</f>
        <v/>
      </c>
      <c r="T162" s="1" t="s">
        <v>996</v>
      </c>
    </row>
    <row r="163" spans="1:21" x14ac:dyDescent="0.3">
      <c r="A163" s="1" t="str">
        <f t="shared" ref="A163" si="193">B163&amp;"_"&amp;TEXT(D163,"00")</f>
        <v>ChargingAncientGuard_01</v>
      </c>
      <c r="B163" s="1" t="s">
        <v>1005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ChargingAction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7.5</v>
      </c>
      <c r="J163" s="1">
        <v>0.05</v>
      </c>
      <c r="O163" s="7" t="str">
        <f t="shared" ref="O163" ca="1" si="194">IF(NOT(ISBLANK(N163)),N163,
IF(ISBLANK(M163),"",
VLOOKUP(M163,OFFSET(INDIRECT("$A:$B"),0,MATCH(M$1&amp;"_Verify",INDIRECT("$1:$1"),0)-1),2,0)
))</f>
        <v/>
      </c>
      <c r="S163" s="7" t="str">
        <f t="shared" ref="S163" ca="1" si="195">IF(NOT(ISBLANK(R163)),R163,
IF(ISBLANK(Q163),"",
VLOOKUP(Q163,OFFSET(INDIRECT("$A:$B"),0,MATCH(Q$1&amp;"_Verify",INDIRECT("$1:$1"),0)-1),2,0)
))</f>
        <v/>
      </c>
      <c r="T163" s="1" t="s">
        <v>1007</v>
      </c>
      <c r="U163" s="1" t="s">
        <v>1008</v>
      </c>
    </row>
    <row r="164" spans="1:21" x14ac:dyDescent="0.3">
      <c r="A164" s="1" t="str">
        <f t="shared" si="167"/>
        <v>AddForceCommon_01</v>
      </c>
      <c r="B164" s="10" t="s">
        <v>621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AddForce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N164" s="1">
        <v>0</v>
      </c>
      <c r="O164" s="7">
        <f t="shared" ca="1" si="168"/>
        <v>0</v>
      </c>
      <c r="S164" s="7" t="str">
        <f t="shared" ca="1" si="2"/>
        <v/>
      </c>
    </row>
    <row r="165" spans="1:21" x14ac:dyDescent="0.3">
      <c r="A165" s="1" t="str">
        <f t="shared" ref="A165" si="196">B165&amp;"_"&amp;TEXT(D165,"00")</f>
        <v>AddForceCommonWeak_01</v>
      </c>
      <c r="B165" s="10" t="s">
        <v>627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2.5</v>
      </c>
      <c r="N165" s="1">
        <v>0</v>
      </c>
      <c r="O165" s="7">
        <f t="shared" ref="O165" ca="1" si="197">IF(NOT(ISBLANK(N165)),N165,
IF(ISBLANK(M165),"",
VLOOKUP(M165,OFFSET(INDIRECT("$A:$B"),0,MATCH(M$1&amp;"_Verify",INDIRECT("$1:$1"),0)-1),2,0)
))</f>
        <v>0</v>
      </c>
      <c r="S165" s="7" t="str">
        <f t="shared" ca="1" si="2"/>
        <v/>
      </c>
    </row>
    <row r="166" spans="1:21" x14ac:dyDescent="0.3">
      <c r="A166" s="1" t="str">
        <f t="shared" ref="A166:A168" si="198">B166&amp;"_"&amp;TEXT(D166,"00")</f>
        <v>AddForceCommonStrong_01</v>
      </c>
      <c r="B166" s="10" t="s">
        <v>629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N166" s="1">
        <v>0</v>
      </c>
      <c r="O166" s="7">
        <f t="shared" ref="O166:O168" ca="1" si="199">IF(NOT(ISBLANK(N166)),N166,
IF(ISBLANK(M166),"",
VLOOKUP(M166,OFFSET(INDIRECT("$A:$B"),0,MATCH(M$1&amp;"_Verify",INDIRECT("$1:$1"),0)-1),2,0)
))</f>
        <v>0</v>
      </c>
      <c r="S166" s="7" t="str">
        <f t="shared" ca="1" si="2"/>
        <v/>
      </c>
    </row>
    <row r="167" spans="1:21" x14ac:dyDescent="0.3">
      <c r="A167" s="1" t="str">
        <f t="shared" si="198"/>
        <v>CreateChildTransform_01</v>
      </c>
      <c r="B167" s="10" t="s">
        <v>989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CreateHitObject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t="shared" ca="1" si="199"/>
        <v/>
      </c>
      <c r="S167" s="7" t="str">
        <f t="shared" ca="1" si="2"/>
        <v/>
      </c>
      <c r="T167" s="1" t="s">
        <v>988</v>
      </c>
    </row>
    <row r="168" spans="1:21" x14ac:dyDescent="0.3">
      <c r="A168" s="1" t="str">
        <f t="shared" si="198"/>
        <v>CannotActionCommon_01</v>
      </c>
      <c r="B168" s="1" t="s">
        <v>861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O168" s="7" t="str">
        <f t="shared" ca="1" si="199"/>
        <v/>
      </c>
      <c r="S168" s="7" t="str">
        <f t="shared" ca="1" si="2"/>
        <v/>
      </c>
    </row>
    <row r="169" spans="1:21" x14ac:dyDescent="0.3">
      <c r="A169" s="1" t="str">
        <f t="shared" ref="A169:A170" si="200">B169&amp;"_"&amp;TEXT(D169,"00")</f>
        <v>CannotActionCommonShort_01</v>
      </c>
      <c r="B169" s="1" t="s">
        <v>874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CannotAction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2</v>
      </c>
      <c r="O169" s="7" t="str">
        <f t="shared" ref="O169:O170" ca="1" si="201">IF(NOT(ISBLANK(N169)),N169,
IF(ISBLANK(M169),"",
VLOOKUP(M169,OFFSET(INDIRECT("$A:$B"),0,MATCH(M$1&amp;"_Verify",INDIRECT("$1:$1"),0)-1),2,0)
))</f>
        <v/>
      </c>
      <c r="S169" s="7" t="str">
        <f t="shared" ref="S169:S170" ca="1" si="202">IF(NOT(ISBLANK(R169)),R169,
IF(ISBLANK(Q169),"",
VLOOKUP(Q169,OFFSET(INDIRECT("$A:$B"),0,MATCH(Q$1&amp;"_Verify",INDIRECT("$1:$1"),0)-1),2,0)
))</f>
        <v/>
      </c>
    </row>
    <row r="170" spans="1:21" x14ac:dyDescent="0.3">
      <c r="A170" s="1" t="str">
        <f t="shared" si="200"/>
        <v>CannotActionCommonLong_01</v>
      </c>
      <c r="B170" s="1" t="s">
        <v>875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CannotAction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O170" s="7" t="str">
        <f t="shared" ca="1" si="201"/>
        <v/>
      </c>
      <c r="S170" s="7" t="str">
        <f t="shared" ca="1" si="202"/>
        <v/>
      </c>
    </row>
    <row r="171" spans="1:21" x14ac:dyDescent="0.3">
      <c r="A171" s="1" t="str">
        <f t="shared" si="0"/>
        <v>LP_Atk_01</v>
      </c>
      <c r="B171" s="1" t="s">
        <v>254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0.15</v>
      </c>
      <c r="M171" s="1" t="s">
        <v>163</v>
      </c>
      <c r="O171" s="7">
        <f t="shared" ca="1" si="1"/>
        <v>19</v>
      </c>
      <c r="S171" s="7" t="str">
        <f t="shared" ca="1" si="2"/>
        <v/>
      </c>
    </row>
    <row r="172" spans="1:21" x14ac:dyDescent="0.3">
      <c r="A172" s="1" t="str">
        <f t="shared" si="0"/>
        <v>LP_Atk_02</v>
      </c>
      <c r="B172" s="1" t="s">
        <v>254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0.315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ref="A173:A181" si="203">B173&amp;"_"&amp;TEXT(D173,"00")</f>
        <v>LP_Atk_03</v>
      </c>
      <c r="B173" s="1" t="s">
        <v>254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0.49500000000000005</v>
      </c>
      <c r="M173" s="1" t="s">
        <v>163</v>
      </c>
      <c r="N173" s="6"/>
      <c r="O173" s="7">
        <f t="shared" ca="1" si="1"/>
        <v>19</v>
      </c>
      <c r="S173" s="7" t="str">
        <f t="shared" ca="1" si="2"/>
        <v/>
      </c>
    </row>
    <row r="174" spans="1:21" x14ac:dyDescent="0.3">
      <c r="A174" s="1" t="str">
        <f t="shared" si="203"/>
        <v>LP_Atk_04</v>
      </c>
      <c r="B174" s="1" t="s">
        <v>254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0.69</v>
      </c>
      <c r="M174" s="1" t="s">
        <v>163</v>
      </c>
      <c r="O174" s="7">
        <f t="shared" ca="1" si="1"/>
        <v>19</v>
      </c>
      <c r="S174" s="7" t="str">
        <f t="shared" ca="1" si="2"/>
        <v/>
      </c>
    </row>
    <row r="175" spans="1:21" x14ac:dyDescent="0.3">
      <c r="A175" s="1" t="str">
        <f t="shared" si="203"/>
        <v>LP_Atk_05</v>
      </c>
      <c r="B175" s="1" t="s">
        <v>254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0.89999999999999991</v>
      </c>
      <c r="M175" s="1" t="s">
        <v>163</v>
      </c>
      <c r="O175" s="7">
        <f ca="1">IF(NOT(ISBLANK(N175)),N175,
IF(ISBLANK(M175),"",
VLOOKUP(M175,OFFSET(INDIRECT("$A:$B"),0,MATCH(M$1&amp;"_Verify",INDIRECT("$1:$1"),0)-1),2,0)
))</f>
        <v>19</v>
      </c>
      <c r="S175" s="7" t="str">
        <f t="shared" ca="1" si="2"/>
        <v/>
      </c>
    </row>
    <row r="176" spans="1:21" x14ac:dyDescent="0.3">
      <c r="A176" s="1" t="str">
        <f t="shared" si="203"/>
        <v>LP_Atk_06</v>
      </c>
      <c r="B176" s="1" t="s">
        <v>254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ref="O176:O232" ca="1" si="204">IF(NOT(ISBLANK(N176)),N176,
IF(ISBLANK(M176),"",
VLOOKUP(M176,OFFSET(INDIRECT("$A:$B"),0,MATCH(M$1&amp;"_Verify",INDIRECT("$1:$1"),0)-1),2,0)
))</f>
        <v>19</v>
      </c>
      <c r="S176" s="7" t="str">
        <f t="shared" ca="1" si="2"/>
        <v/>
      </c>
    </row>
    <row r="177" spans="1:19" x14ac:dyDescent="0.3">
      <c r="A177" s="1" t="str">
        <f t="shared" si="203"/>
        <v>LP_Atk_07</v>
      </c>
      <c r="B177" s="1" t="s">
        <v>254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1.3650000000000002</v>
      </c>
      <c r="M177" s="1" t="s">
        <v>163</v>
      </c>
      <c r="O177" s="7">
        <f t="shared" ca="1" si="204"/>
        <v>19</v>
      </c>
      <c r="S177" s="7" t="str">
        <f t="shared" ca="1" si="2"/>
        <v/>
      </c>
    </row>
    <row r="178" spans="1:19" x14ac:dyDescent="0.3">
      <c r="A178" s="1" t="str">
        <f t="shared" si="203"/>
        <v>LP_Atk_08</v>
      </c>
      <c r="B178" s="1" t="s">
        <v>254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1.62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si="203"/>
        <v>LP_Atk_09</v>
      </c>
      <c r="B179" s="1" t="s">
        <v>254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1.89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3"/>
        <v>LP_AtkBetter_01</v>
      </c>
      <c r="B180" s="1" t="s">
        <v>255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0.25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LP_AtkBetter_02</v>
      </c>
      <c r="B181" s="1" t="s">
        <v>255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0.52500000000000002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ref="A182:A204" si="205">B182&amp;"_"&amp;TEXT(D182,"00")</f>
        <v>LP_AtkBetter_03</v>
      </c>
      <c r="B182" s="1" t="s">
        <v>255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0.82500000000000007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5"/>
        <v>LP_AtkBetter_04</v>
      </c>
      <c r="B183" s="1" t="s">
        <v>255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1.1499999999999999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LP_AtkBetter_05</v>
      </c>
      <c r="B184" s="1" t="s">
        <v>255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1.5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LP_AtkBetter_06</v>
      </c>
      <c r="B185" s="1" t="s">
        <v>255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1.875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LP_AtkBetter_07</v>
      </c>
      <c r="B186" s="1" t="s">
        <v>255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2.2749999999999999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LP_AtkBetter_08</v>
      </c>
      <c r="B187" s="1" t="s">
        <v>255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2.7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LP_AtkBetter_09</v>
      </c>
      <c r="B188" s="1" t="s">
        <v>255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3.15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ref="A189" si="206">B189&amp;"_"&amp;TEXT(D189,"00")</f>
        <v>LP_AtkBetter_10</v>
      </c>
      <c r="B189" s="1" t="s">
        <v>243</v>
      </c>
      <c r="C189" s="1" t="str">
        <f>IF(ISERROR(VLOOKUP(B189,AffectorValueTable!$A:$A,1,0)),"어펙터밸류없음","")</f>
        <v/>
      </c>
      <c r="D189" s="1">
        <v>10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3.15</v>
      </c>
      <c r="M189" s="1" t="s">
        <v>163</v>
      </c>
      <c r="O189" s="7">
        <f t="shared" ref="O189" ca="1" si="207">IF(NOT(ISBLANK(N189)),N189,
IF(ISBLANK(M189),"",
VLOOKUP(M189,OFFSET(INDIRECT("$A:$B"),0,MATCH(M$1&amp;"_Verify",INDIRECT("$1:$1"),0)-1),2,0)
))</f>
        <v>19</v>
      </c>
      <c r="S189" s="7" t="str">
        <f t="shared" ref="S189" ca="1" si="208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205"/>
        <v>LP_AtkBest_01</v>
      </c>
      <c r="B190" s="1" t="s">
        <v>256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0.45</v>
      </c>
      <c r="M190" s="1" t="s">
        <v>163</v>
      </c>
      <c r="O190" s="7">
        <f t="shared" ca="1" si="204"/>
        <v>19</v>
      </c>
      <c r="S190" s="7" t="str">
        <f t="shared" ca="1" si="2"/>
        <v/>
      </c>
    </row>
    <row r="191" spans="1:19" x14ac:dyDescent="0.3">
      <c r="A191" s="1" t="str">
        <f t="shared" ref="A191:A192" si="209">B191&amp;"_"&amp;TEXT(D191,"00")</f>
        <v>LP_AtkBest_02</v>
      </c>
      <c r="B191" s="1" t="s">
        <v>256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0.94500000000000006</v>
      </c>
      <c r="M191" s="1" t="s">
        <v>163</v>
      </c>
      <c r="O191" s="7">
        <f t="shared" ref="O191:O192" ca="1" si="210">IF(NOT(ISBLANK(N191)),N191,
IF(ISBLANK(M191),"",
VLOOKUP(M191,OFFSET(INDIRECT("$A:$B"),0,MATCH(M$1&amp;"_Verify",INDIRECT("$1:$1"),0)-1),2,0)
))</f>
        <v>19</v>
      </c>
      <c r="S191" s="7" t="str">
        <f t="shared" ca="1" si="2"/>
        <v/>
      </c>
    </row>
    <row r="192" spans="1:19" x14ac:dyDescent="0.3">
      <c r="A192" s="1" t="str">
        <f t="shared" si="209"/>
        <v>LP_AtkBest_03</v>
      </c>
      <c r="B192" s="1" t="s">
        <v>256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1.4850000000000003</v>
      </c>
      <c r="M192" s="1" t="s">
        <v>163</v>
      </c>
      <c r="O192" s="7">
        <f t="shared" ca="1" si="210"/>
        <v>19</v>
      </c>
      <c r="S192" s="7" t="str">
        <f t="shared" ca="1" si="2"/>
        <v/>
      </c>
    </row>
    <row r="193" spans="1:19" x14ac:dyDescent="0.3">
      <c r="A193" s="1" t="str">
        <f t="shared" ref="A193" si="211">B193&amp;"_"&amp;TEXT(D193,"00")</f>
        <v>LP_AtkBest_04</v>
      </c>
      <c r="B193" s="1" t="s">
        <v>244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1.4850000000000003</v>
      </c>
      <c r="M193" s="1" t="s">
        <v>163</v>
      </c>
      <c r="O193" s="7">
        <f t="shared" ref="O193" ca="1" si="212">IF(NOT(ISBLANK(N193)),N193,
IF(ISBLANK(M193),"",
VLOOKUP(M193,OFFSET(INDIRECT("$A:$B"),0,MATCH(M$1&amp;"_Verify",INDIRECT("$1:$1"),0)-1),2,0)
))</f>
        <v>19</v>
      </c>
      <c r="S193" s="7" t="str">
        <f t="shared" ref="S193" ca="1" si="213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205"/>
        <v>LP_AtkSpeed_01</v>
      </c>
      <c r="B194" s="1" t="s">
        <v>257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ref="J194:J216" si="214">J171*4.75/6</f>
        <v>0.11875000000000001</v>
      </c>
      <c r="M194" s="1" t="s">
        <v>148</v>
      </c>
      <c r="O194" s="7">
        <f t="shared" ca="1" si="204"/>
        <v>3</v>
      </c>
      <c r="S194" s="7" t="str">
        <f t="shared" ca="1" si="2"/>
        <v/>
      </c>
    </row>
    <row r="195" spans="1:19" x14ac:dyDescent="0.3">
      <c r="A195" s="1" t="str">
        <f t="shared" si="205"/>
        <v>LP_AtkSpeed_02</v>
      </c>
      <c r="B195" s="1" t="s">
        <v>257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4"/>
        <v>0.24937500000000001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LP_AtkSpeed_03</v>
      </c>
      <c r="B196" s="1" t="s">
        <v>257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0.39187500000000003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LP_AtkSpeed_04</v>
      </c>
      <c r="B197" s="1" t="s">
        <v>257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0.54625000000000001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LP_AtkSpeed_05</v>
      </c>
      <c r="B198" s="1" t="s">
        <v>257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0.71249999999999991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LP_AtkSpeed_06</v>
      </c>
      <c r="B199" s="1" t="s">
        <v>257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0.890625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LP_AtkSpeed_07</v>
      </c>
      <c r="B200" s="1" t="s">
        <v>257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1.0806250000000002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LP_AtkSpeed_08</v>
      </c>
      <c r="B201" s="1" t="s">
        <v>257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1.2825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LP_AtkSpeed_09</v>
      </c>
      <c r="B202" s="1" t="s">
        <v>257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1.4962499999999999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LP_AtkSpeedBetter_01</v>
      </c>
      <c r="B203" s="1" t="s">
        <v>258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0.19791666666666666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LP_AtkSpeedBetter_02</v>
      </c>
      <c r="B204" s="1" t="s">
        <v>258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0.41562499999999997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ref="A205:A227" si="215">B205&amp;"_"&amp;TEXT(D205,"00")</f>
        <v>LP_AtkSpeedBetter_03</v>
      </c>
      <c r="B205" s="1" t="s">
        <v>258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0.65312500000000007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15"/>
        <v>LP_AtkSpeedBetter_04</v>
      </c>
      <c r="B206" s="1" t="s">
        <v>258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0.91041666666666654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LP_AtkSpeedBetter_05</v>
      </c>
      <c r="B207" s="1" t="s">
        <v>258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1.1875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LP_AtkSpeedBetter_06</v>
      </c>
      <c r="B208" s="1" t="s">
        <v>258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1.484375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LP_AtkSpeedBetter_07</v>
      </c>
      <c r="B209" s="1" t="s">
        <v>258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1.8010416666666667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LP_AtkSpeedBetter_08</v>
      </c>
      <c r="B210" s="1" t="s">
        <v>258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2.1375000000000002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LP_AtkSpeedBetter_09</v>
      </c>
      <c r="B211" s="1" t="s">
        <v>258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2.4937499999999999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ref="A212" si="216">B212&amp;"_"&amp;TEXT(D212,"00")</f>
        <v>LP_AtkSpeedBetter_10</v>
      </c>
      <c r="B212" s="1" t="s">
        <v>246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2.4937499999999999</v>
      </c>
      <c r="M212" s="1" t="s">
        <v>148</v>
      </c>
      <c r="O212" s="7">
        <f t="shared" ref="O212" ca="1" si="217">IF(NOT(ISBLANK(N212)),N212,
IF(ISBLANK(M212),"",
VLOOKUP(M212,OFFSET(INDIRECT("$A:$B"),0,MATCH(M$1&amp;"_Verify",INDIRECT("$1:$1"),0)-1),2,0)
))</f>
        <v>3</v>
      </c>
      <c r="S212" s="7" t="str">
        <f t="shared" ref="S212" ca="1" si="218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15"/>
        <v>LP_AtkSpeedBest_01</v>
      </c>
      <c r="B213" s="1" t="s">
        <v>259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0.35625000000000001</v>
      </c>
      <c r="M213" s="1" t="s">
        <v>148</v>
      </c>
      <c r="O213" s="7">
        <f t="shared" ca="1" si="204"/>
        <v>3</v>
      </c>
      <c r="S213" s="7" t="str">
        <f t="shared" ca="1" si="2"/>
        <v/>
      </c>
    </row>
    <row r="214" spans="1:19" x14ac:dyDescent="0.3">
      <c r="A214" s="1" t="str">
        <f t="shared" ref="A214:A215" si="219">B214&amp;"_"&amp;TEXT(D214,"00")</f>
        <v>LP_AtkSpeedBest_02</v>
      </c>
      <c r="B214" s="1" t="s">
        <v>259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0.74812500000000004</v>
      </c>
      <c r="M214" s="1" t="s">
        <v>148</v>
      </c>
      <c r="O214" s="7">
        <f t="shared" ref="O214:O215" ca="1" si="220">IF(NOT(ISBLANK(N214)),N214,
IF(ISBLANK(M214),"",
VLOOKUP(M214,OFFSET(INDIRECT("$A:$B"),0,MATCH(M$1&amp;"_Verify",INDIRECT("$1:$1"),0)-1),2,0)
))</f>
        <v>3</v>
      </c>
      <c r="S214" s="7" t="str">
        <f t="shared" ca="1" si="2"/>
        <v/>
      </c>
    </row>
    <row r="215" spans="1:19" x14ac:dyDescent="0.3">
      <c r="A215" s="1" t="str">
        <f t="shared" si="219"/>
        <v>LP_AtkSpeedBest_03</v>
      </c>
      <c r="B215" s="1" t="s">
        <v>259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1.1756250000000004</v>
      </c>
      <c r="M215" s="1" t="s">
        <v>148</v>
      </c>
      <c r="O215" s="7">
        <f t="shared" ca="1" si="220"/>
        <v>3</v>
      </c>
      <c r="S215" s="7" t="str">
        <f t="shared" ca="1" si="2"/>
        <v/>
      </c>
    </row>
    <row r="216" spans="1:19" x14ac:dyDescent="0.3">
      <c r="A216" s="1" t="str">
        <f t="shared" ref="A216" si="221">B216&amp;"_"&amp;TEXT(D216,"00")</f>
        <v>LP_AtkSpeedBest_04</v>
      </c>
      <c r="B216" s="1" t="s">
        <v>247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1.1756250000000004</v>
      </c>
      <c r="M216" s="1" t="s">
        <v>148</v>
      </c>
      <c r="O216" s="7">
        <f t="shared" ref="O216" ca="1" si="222">IF(NOT(ISBLANK(N216)),N216,
IF(ISBLANK(M216),"",
VLOOKUP(M216,OFFSET(INDIRECT("$A:$B"),0,MATCH(M$1&amp;"_Verify",INDIRECT("$1:$1"),0)-1),2,0)
))</f>
        <v>3</v>
      </c>
      <c r="S216" s="7" t="str">
        <f t="shared" ref="S216" ca="1" si="223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15"/>
        <v>LP_Crit_01</v>
      </c>
      <c r="B217" s="1" t="s">
        <v>260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0" si="224">J171*4.5/6</f>
        <v>0.11249999999999999</v>
      </c>
      <c r="M217" s="1" t="s">
        <v>536</v>
      </c>
      <c r="O217" s="7">
        <f t="shared" ca="1" si="204"/>
        <v>20</v>
      </c>
      <c r="S217" s="7" t="str">
        <f t="shared" ca="1" si="2"/>
        <v/>
      </c>
    </row>
    <row r="218" spans="1:19" x14ac:dyDescent="0.3">
      <c r="A218" s="1" t="str">
        <f t="shared" si="215"/>
        <v>LP_Crit_02</v>
      </c>
      <c r="B218" s="1" t="s">
        <v>260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4"/>
        <v>0.23624999999999999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si="215"/>
        <v>LP_Crit_03</v>
      </c>
      <c r="B219" s="1" t="s">
        <v>260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0.37125000000000002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si="215"/>
        <v>LP_Crit_04</v>
      </c>
      <c r="B220" s="1" t="s">
        <v>260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0.51749999999999996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LP_Crit_05</v>
      </c>
      <c r="B221" s="1" t="s">
        <v>260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0.67499999999999993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ref="A222:A225" si="225">B222&amp;"_"&amp;TEXT(D222,"00")</f>
        <v>LP_Crit_06</v>
      </c>
      <c r="B222" s="1" t="s">
        <v>260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0.84375</v>
      </c>
      <c r="M222" s="1" t="s">
        <v>536</v>
      </c>
      <c r="O222" s="7">
        <f t="shared" ref="O222:O225" ca="1" si="226">IF(NOT(ISBLANK(N222)),N222,
IF(ISBLANK(M222),"",
VLOOKUP(M222,OFFSET(INDIRECT("$A:$B"),0,MATCH(M$1&amp;"_Verify",INDIRECT("$1:$1"),0)-1),2,0)
))</f>
        <v>20</v>
      </c>
      <c r="S222" s="7" t="str">
        <f t="shared" ca="1" si="2"/>
        <v/>
      </c>
    </row>
    <row r="223" spans="1:19" x14ac:dyDescent="0.3">
      <c r="A223" s="1" t="str">
        <f t="shared" si="225"/>
        <v>LP_Crit_07</v>
      </c>
      <c r="B223" s="1" t="s">
        <v>260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1.0237500000000002</v>
      </c>
      <c r="M223" s="1" t="s">
        <v>536</v>
      </c>
      <c r="O223" s="7">
        <f t="shared" ca="1" si="226"/>
        <v>20</v>
      </c>
      <c r="S223" s="7" t="str">
        <f t="shared" ca="1" si="2"/>
        <v/>
      </c>
    </row>
    <row r="224" spans="1:19" x14ac:dyDescent="0.3">
      <c r="A224" s="1" t="str">
        <f t="shared" si="225"/>
        <v>LP_Crit_08</v>
      </c>
      <c r="B224" s="1" t="s">
        <v>260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1.2150000000000001</v>
      </c>
      <c r="M224" s="1" t="s">
        <v>536</v>
      </c>
      <c r="O224" s="7">
        <f t="shared" ca="1" si="226"/>
        <v>20</v>
      </c>
      <c r="S224" s="7" t="str">
        <f t="shared" ca="1" si="2"/>
        <v/>
      </c>
    </row>
    <row r="225" spans="1:19" x14ac:dyDescent="0.3">
      <c r="A225" s="1" t="str">
        <f t="shared" si="225"/>
        <v>LP_Crit_09</v>
      </c>
      <c r="B225" s="1" t="s">
        <v>260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1.4174999999999998</v>
      </c>
      <c r="M225" s="1" t="s">
        <v>536</v>
      </c>
      <c r="O225" s="7">
        <f t="shared" ca="1" si="226"/>
        <v>20</v>
      </c>
      <c r="S225" s="7" t="str">
        <f t="shared" ca="1" si="2"/>
        <v/>
      </c>
    </row>
    <row r="226" spans="1:19" x14ac:dyDescent="0.3">
      <c r="A226" s="1" t="str">
        <f t="shared" si="215"/>
        <v>LP_CritBetter_01</v>
      </c>
      <c r="B226" s="1" t="s">
        <v>261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0.1875</v>
      </c>
      <c r="M226" s="1" t="s">
        <v>536</v>
      </c>
      <c r="O226" s="7">
        <f t="shared" ca="1" si="204"/>
        <v>20</v>
      </c>
      <c r="S226" s="7" t="str">
        <f t="shared" ca="1" si="2"/>
        <v/>
      </c>
    </row>
    <row r="227" spans="1:19" x14ac:dyDescent="0.3">
      <c r="A227" s="1" t="str">
        <f t="shared" si="215"/>
        <v>LP_CritBetter_02</v>
      </c>
      <c r="B227" s="1" t="s">
        <v>261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0.39375000000000004</v>
      </c>
      <c r="M227" s="1" t="s">
        <v>536</v>
      </c>
      <c r="O227" s="7">
        <f t="shared" ca="1" si="204"/>
        <v>20</v>
      </c>
      <c r="S227" s="7" t="str">
        <f t="shared" ca="1" si="2"/>
        <v/>
      </c>
    </row>
    <row r="228" spans="1:19" x14ac:dyDescent="0.3">
      <c r="A228" s="1" t="str">
        <f t="shared" ref="A228:A232" si="227">B228&amp;"_"&amp;TEXT(D228,"00")</f>
        <v>LP_CritBetter_03</v>
      </c>
      <c r="B228" s="1" t="s">
        <v>261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0.61875000000000002</v>
      </c>
      <c r="M228" s="1" t="s">
        <v>536</v>
      </c>
      <c r="O228" s="7">
        <f t="shared" ca="1" si="204"/>
        <v>20</v>
      </c>
      <c r="S228" s="7" t="str">
        <f t="shared" ca="1" si="2"/>
        <v/>
      </c>
    </row>
    <row r="229" spans="1:19" x14ac:dyDescent="0.3">
      <c r="A229" s="1" t="str">
        <f t="shared" ref="A229:A230" si="228">B229&amp;"_"&amp;TEXT(D229,"00")</f>
        <v>LP_CritBetter_04</v>
      </c>
      <c r="B229" s="1" t="s">
        <v>261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0.86249999999999993</v>
      </c>
      <c r="M229" s="1" t="s">
        <v>536</v>
      </c>
      <c r="O229" s="7">
        <f t="shared" ref="O229:O230" ca="1" si="229">IF(NOT(ISBLANK(N229)),N229,
IF(ISBLANK(M229),"",
VLOOKUP(M229,OFFSET(INDIRECT("$A:$B"),0,MATCH(M$1&amp;"_Verify",INDIRECT("$1:$1"),0)-1),2,0)
))</f>
        <v>20</v>
      </c>
      <c r="S229" s="7" t="str">
        <f t="shared" ca="1" si="2"/>
        <v/>
      </c>
    </row>
    <row r="230" spans="1:19" x14ac:dyDescent="0.3">
      <c r="A230" s="1" t="str">
        <f t="shared" si="228"/>
        <v>LP_CritBetter_05</v>
      </c>
      <c r="B230" s="1" t="s">
        <v>261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1.125</v>
      </c>
      <c r="M230" s="1" t="s">
        <v>536</v>
      </c>
      <c r="O230" s="7">
        <f t="shared" ca="1" si="229"/>
        <v>20</v>
      </c>
      <c r="S230" s="7" t="str">
        <f t="shared" ca="1" si="2"/>
        <v/>
      </c>
    </row>
    <row r="231" spans="1:19" x14ac:dyDescent="0.3">
      <c r="A231" s="1" t="str">
        <f t="shared" ref="A231" si="230">B231&amp;"_"&amp;TEXT(D231,"00")</f>
        <v>LP_CritBetter_06</v>
      </c>
      <c r="B231" s="1" t="s">
        <v>249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J230</f>
        <v>1.125</v>
      </c>
      <c r="M231" s="1" t="s">
        <v>834</v>
      </c>
      <c r="O231" s="7">
        <f t="shared" ref="O231" ca="1" si="231">IF(NOT(ISBLANK(N231)),N231,
IF(ISBLANK(M231),"",
VLOOKUP(M231,OFFSET(INDIRECT("$A:$B"),0,MATCH(M$1&amp;"_Verify",INDIRECT("$1:$1"),0)-1),2,0)
))</f>
        <v>20</v>
      </c>
      <c r="S231" s="7" t="str">
        <f t="shared" ref="S231" ca="1" si="232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27"/>
        <v>LP_CritBest_01</v>
      </c>
      <c r="B232" s="1" t="s">
        <v>262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J190*4.5/6</f>
        <v>0.33749999999999997</v>
      </c>
      <c r="M232" s="1" t="s">
        <v>536</v>
      </c>
      <c r="O232" s="7">
        <f t="shared" ca="1" si="204"/>
        <v>20</v>
      </c>
      <c r="S232" s="7" t="str">
        <f t="shared" ca="1" si="2"/>
        <v/>
      </c>
    </row>
    <row r="233" spans="1:19" x14ac:dyDescent="0.3">
      <c r="A233" s="1" t="str">
        <f t="shared" ref="A233:A234" si="233">B233&amp;"_"&amp;TEXT(D233,"00")</f>
        <v>LP_CritBest_02</v>
      </c>
      <c r="B233" s="1" t="s">
        <v>262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J191*4.5/6</f>
        <v>0.7087500000000001</v>
      </c>
      <c r="M233" s="1" t="s">
        <v>536</v>
      </c>
      <c r="O233" s="7">
        <f t="shared" ref="O233:O234" ca="1" si="234">IF(NOT(ISBLANK(N233)),N233,
IF(ISBLANK(M233),"",
VLOOKUP(M233,OFFSET(INDIRECT("$A:$B"),0,MATCH(M$1&amp;"_Verify",INDIRECT("$1:$1"),0)-1),2,0)
))</f>
        <v>20</v>
      </c>
      <c r="S233" s="7" t="str">
        <f t="shared" ref="S233:S304" ca="1" si="235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3"/>
        <v>LP_CritBest_03</v>
      </c>
      <c r="B234" s="1" t="s">
        <v>262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J192*4.5/6</f>
        <v>1.1137500000000002</v>
      </c>
      <c r="M234" s="1" t="s">
        <v>536</v>
      </c>
      <c r="O234" s="7">
        <f t="shared" ca="1" si="234"/>
        <v>20</v>
      </c>
      <c r="S234" s="7" t="str">
        <f t="shared" ca="1" si="235"/>
        <v/>
      </c>
    </row>
    <row r="235" spans="1:19" x14ac:dyDescent="0.3">
      <c r="A235" s="1" t="str">
        <f t="shared" ref="A235" si="236">B235&amp;"_"&amp;TEXT(D235,"00")</f>
        <v>LP_CritBest_04</v>
      </c>
      <c r="B235" s="1" t="s">
        <v>250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J234</f>
        <v>1.1137500000000002</v>
      </c>
      <c r="M235" s="1" t="s">
        <v>834</v>
      </c>
      <c r="O235" s="7">
        <f t="shared" ref="O235" ca="1" si="237">IF(NOT(ISBLANK(N235)),N235,
IF(ISBLANK(M235),"",
VLOOKUP(M235,OFFSET(INDIRECT("$A:$B"),0,MATCH(M$1&amp;"_Verify",INDIRECT("$1:$1"),0)-1),2,0)
))</f>
        <v>20</v>
      </c>
      <c r="S235" s="7" t="str">
        <f t="shared" ref="S235" ca="1" si="238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ref="A236:A255" si="239">B236&amp;"_"&amp;TEXT(D236,"00")</f>
        <v>LP_MaxHp_01</v>
      </c>
      <c r="B236" s="1" t="s">
        <v>263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ref="J236:J257" si="240">J171*2.5/6</f>
        <v>6.25E-2</v>
      </c>
      <c r="M236" s="1" t="s">
        <v>162</v>
      </c>
      <c r="O236" s="7">
        <f t="shared" ref="O236:O379" ca="1" si="241">IF(NOT(ISBLANK(N236)),N236,
IF(ISBLANK(M236),"",
VLOOKUP(M236,OFFSET(INDIRECT("$A:$B"),0,MATCH(M$1&amp;"_Verify",INDIRECT("$1:$1"),0)-1),2,0)
))</f>
        <v>18</v>
      </c>
      <c r="S236" s="7" t="str">
        <f t="shared" ca="1" si="235"/>
        <v/>
      </c>
    </row>
    <row r="237" spans="1:19" x14ac:dyDescent="0.3">
      <c r="A237" s="1" t="str">
        <f t="shared" si="239"/>
        <v>LP_MaxHp_02</v>
      </c>
      <c r="B237" s="1" t="s">
        <v>263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0"/>
        <v>0.13125000000000001</v>
      </c>
      <c r="M237" s="1" t="s">
        <v>162</v>
      </c>
      <c r="O237" s="7">
        <f t="shared" ca="1" si="241"/>
        <v>18</v>
      </c>
      <c r="S237" s="7" t="str">
        <f t="shared" ca="1" si="235"/>
        <v/>
      </c>
    </row>
    <row r="238" spans="1:19" x14ac:dyDescent="0.3">
      <c r="A238" s="1" t="str">
        <f t="shared" si="239"/>
        <v>LP_MaxHp_03</v>
      </c>
      <c r="B238" s="1" t="s">
        <v>263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0.20625000000000002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LP_MaxHp_04</v>
      </c>
      <c r="B239" s="1" t="s">
        <v>263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0.28749999999999998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LP_MaxHp_05</v>
      </c>
      <c r="B240" s="1" t="s">
        <v>263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0.375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LP_MaxHp_06</v>
      </c>
      <c r="B241" s="1" t="s">
        <v>263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0.46875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LP_MaxHp_07</v>
      </c>
      <c r="B242" s="1" t="s">
        <v>263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0.56875000000000009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LP_MaxHp_08</v>
      </c>
      <c r="B243" s="1" t="s">
        <v>263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0.67500000000000016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LP_MaxHp_09</v>
      </c>
      <c r="B244" s="1" t="s">
        <v>263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0.78749999999999998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LP_MaxHpBetter_01</v>
      </c>
      <c r="B245" s="1" t="s">
        <v>264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0.10416666666666667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LP_MaxHpBetter_02</v>
      </c>
      <c r="B246" s="1" t="s">
        <v>264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0.21875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LP_MaxHpBetter_03</v>
      </c>
      <c r="B247" s="1" t="s">
        <v>264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0.34375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LP_MaxHpBetter_04</v>
      </c>
      <c r="B248" s="1" t="s">
        <v>264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0.47916666666666669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LP_MaxHpBetter_05</v>
      </c>
      <c r="B249" s="1" t="s">
        <v>264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0.625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LP_MaxHpBetter_06</v>
      </c>
      <c r="B250" s="1" t="s">
        <v>264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0.78125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LP_MaxHpBetter_07</v>
      </c>
      <c r="B251" s="1" t="s">
        <v>264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0.94791666666666663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LP_MaxHpBetter_08</v>
      </c>
      <c r="B252" s="1" t="s">
        <v>264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1.125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LP_MaxHpBetter_09</v>
      </c>
      <c r="B253" s="1" t="s">
        <v>264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1.3125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ref="A254" si="242">B254&amp;"_"&amp;TEXT(D254,"00")</f>
        <v>LP_MaxHpBetter_10</v>
      </c>
      <c r="B254" s="1" t="s">
        <v>252</v>
      </c>
      <c r="C254" s="1" t="str">
        <f>IF(ISERROR(VLOOKUP(B254,AffectorValueTable!$A:$A,1,0)),"어펙터밸류없음","")</f>
        <v/>
      </c>
      <c r="D254" s="1">
        <v>10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1.3125</v>
      </c>
      <c r="M254" s="1" t="s">
        <v>162</v>
      </c>
      <c r="O254" s="7">
        <f t="shared" ref="O254" ca="1" si="243">IF(NOT(ISBLANK(N254)),N254,
IF(ISBLANK(M254),"",
VLOOKUP(M254,OFFSET(INDIRECT("$A:$B"),0,MATCH(M$1&amp;"_Verify",INDIRECT("$1:$1"),0)-1),2,0)
))</f>
        <v>18</v>
      </c>
      <c r="S254" s="7" t="str">
        <f t="shared" ref="S254" ca="1" si="244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39"/>
        <v>LP_MaxHpBest_01</v>
      </c>
      <c r="B255" s="1" t="s">
        <v>265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0.1875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ref="A256:A305" si="245">B256&amp;"_"&amp;TEXT(D256,"00")</f>
        <v>LP_MaxHpBest_02</v>
      </c>
      <c r="B256" s="1" t="s">
        <v>265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0.39375000000000004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si="245"/>
        <v>LP_MaxHpBest_03</v>
      </c>
      <c r="B257" s="1" t="s">
        <v>265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0.61875000000000013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si="245"/>
        <v>LP_MaxHpBest_04</v>
      </c>
      <c r="B258" s="1" t="s">
        <v>265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0.86249999999999993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si="245"/>
        <v>LP_MaxHpBest_05</v>
      </c>
      <c r="B259" s="1" t="s">
        <v>265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1.125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ref="A260:A265" si="246">B260&amp;"_"&amp;TEXT(D260,"00")</f>
        <v>LP_MaxHpBest_06</v>
      </c>
      <c r="B260" s="1" t="s">
        <v>253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1.125</v>
      </c>
      <c r="M260" s="1" t="s">
        <v>162</v>
      </c>
      <c r="O260" s="7">
        <f t="shared" ref="O260:O265" ca="1" si="247">IF(NOT(ISBLANK(N260)),N260,
IF(ISBLANK(M260),"",
VLOOKUP(M260,OFFSET(INDIRECT("$A:$B"),0,MATCH(M$1&amp;"_Verify",INDIRECT("$1:$1"),0)-1),2,0)
))</f>
        <v>18</v>
      </c>
      <c r="S260" s="7" t="str">
        <f t="shared" ref="S260:S265" ca="1" si="248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246"/>
        <v>LP_MaxHpPowerSource_01</v>
      </c>
      <c r="B261" s="1" t="s">
        <v>917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65" si="249">J171*2.5/8</f>
        <v>4.6875E-2</v>
      </c>
      <c r="M261" s="1" t="s">
        <v>162</v>
      </c>
      <c r="O261" s="7">
        <f t="shared" ca="1" si="247"/>
        <v>18</v>
      </c>
      <c r="S261" s="7" t="str">
        <f t="shared" ca="1" si="248"/>
        <v/>
      </c>
    </row>
    <row r="262" spans="1:19" x14ac:dyDescent="0.3">
      <c r="A262" s="1" t="str">
        <f t="shared" si="246"/>
        <v>LP_MaxHpPowerSource_02</v>
      </c>
      <c r="B262" s="1" t="s">
        <v>917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9.8437499999999997E-2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6"/>
        <v>LP_MaxHpPowerSource_03</v>
      </c>
      <c r="B263" s="1" t="s">
        <v>917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0.15468750000000001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6"/>
        <v>LP_MaxHpPowerSource_04</v>
      </c>
      <c r="B264" s="1" t="s">
        <v>917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0.21562499999999998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LP_MaxHpPowerSource_05</v>
      </c>
      <c r="B265" s="1" t="s">
        <v>917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0.28125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5"/>
        <v>LP_ReduceDmgProjectile_01</v>
      </c>
      <c r="B266" s="1" t="s">
        <v>266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ref="J266:J283" si="250">J171*4/6</f>
        <v>9.9999999999999992E-2</v>
      </c>
      <c r="O266" s="7" t="str">
        <f t="shared" ca="1" si="241"/>
        <v/>
      </c>
      <c r="S266" s="7" t="str">
        <f t="shared" ca="1" si="235"/>
        <v/>
      </c>
    </row>
    <row r="267" spans="1:19" x14ac:dyDescent="0.3">
      <c r="A267" s="1" t="str">
        <f t="shared" si="245"/>
        <v>LP_ReduceDmgProjectile_02</v>
      </c>
      <c r="B267" s="1" t="s">
        <v>266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50"/>
        <v>0.21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si="245"/>
        <v>LP_ReduceDmgProjectile_03</v>
      </c>
      <c r="B268" s="1" t="s">
        <v>266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0.33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45"/>
        <v>LP_ReduceDmgProjectile_04</v>
      </c>
      <c r="B269" s="1" t="s">
        <v>266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0.45999999999999996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ref="A270:A273" si="251">B270&amp;"_"&amp;TEXT(D270,"00")</f>
        <v>LP_ReduceDmgProjectile_05</v>
      </c>
      <c r="B270" s="1" t="s">
        <v>266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0.6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51"/>
        <v>LP_ReduceDmgProjectile_06</v>
      </c>
      <c r="B271" s="1" t="s">
        <v>266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0.75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si="251"/>
        <v>LP_ReduceDmgProjectile_07</v>
      </c>
      <c r="B272" s="1" t="s">
        <v>266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0.91000000000000014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1"/>
        <v>LP_ReduceDmgProjectile_08</v>
      </c>
      <c r="B273" s="1" t="s">
        <v>266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1.08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ref="A274:A296" si="252">B274&amp;"_"&amp;TEXT(D274,"00")</f>
        <v>LP_ReduceDmgProjectile_09</v>
      </c>
      <c r="B274" s="1" t="s">
        <v>266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1.26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si="252"/>
        <v>LP_ReduceDmgProjectileBetter_01</v>
      </c>
      <c r="B275" s="1" t="s">
        <v>492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0.16666666666666666</v>
      </c>
      <c r="O275" s="7" t="str">
        <f t="shared" ref="O275:O296" ca="1" si="253">IF(NOT(ISBLANK(N275)),N275,
IF(ISBLANK(M275),"",
VLOOKUP(M275,OFFSET(INDIRECT("$A:$B"),0,MATCH(M$1&amp;"_Verify",INDIRECT("$1:$1"),0)-1),2,0)
))</f>
        <v/>
      </c>
      <c r="S275" s="7" t="str">
        <f t="shared" ca="1" si="235"/>
        <v/>
      </c>
    </row>
    <row r="276" spans="1:19" x14ac:dyDescent="0.3">
      <c r="A276" s="1" t="str">
        <f t="shared" si="252"/>
        <v>LP_ReduceDmgProjectileBetter_02</v>
      </c>
      <c r="B276" s="1" t="s">
        <v>492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0.35000000000000003</v>
      </c>
      <c r="O276" s="7" t="str">
        <f t="shared" ca="1" si="253"/>
        <v/>
      </c>
      <c r="S276" s="7" t="str">
        <f t="shared" ca="1" si="235"/>
        <v/>
      </c>
    </row>
    <row r="277" spans="1:19" x14ac:dyDescent="0.3">
      <c r="A277" s="1" t="str">
        <f t="shared" si="252"/>
        <v>LP_ReduceDmgProjectileBetter_03</v>
      </c>
      <c r="B277" s="1" t="s">
        <v>492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0.55000000000000004</v>
      </c>
      <c r="O277" s="7" t="str">
        <f t="shared" ca="1" si="253"/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LP_ReduceDmgProjectileBetter_04</v>
      </c>
      <c r="B278" s="1" t="s">
        <v>492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0.76666666666666661</v>
      </c>
      <c r="O278" s="7" t="str">
        <f t="shared" ca="1" si="253"/>
        <v/>
      </c>
      <c r="S278" s="7" t="str">
        <f t="shared" ca="1" si="235"/>
        <v/>
      </c>
    </row>
    <row r="279" spans="1:19" x14ac:dyDescent="0.3">
      <c r="A279" s="1" t="str">
        <f t="shared" ref="A279:A283" si="254">B279&amp;"_"&amp;TEXT(D279,"00")</f>
        <v>LP_ReduceDmgProjectileBetter_05</v>
      </c>
      <c r="B279" s="1" t="s">
        <v>492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1</v>
      </c>
      <c r="O279" s="7" t="str">
        <f t="shared" ref="O279:O283" ca="1" si="255">IF(NOT(ISBLANK(N279)),N279,
IF(ISBLANK(M279),"",
VLOOKUP(M279,OFFSET(INDIRECT("$A:$B"),0,MATCH(M$1&amp;"_Verify",INDIRECT("$1:$1"),0)-1),2,0)
))</f>
        <v/>
      </c>
      <c r="S279" s="7" t="str">
        <f t="shared" ca="1" si="235"/>
        <v/>
      </c>
    </row>
    <row r="280" spans="1:19" x14ac:dyDescent="0.3">
      <c r="A280" s="1" t="str">
        <f t="shared" si="254"/>
        <v>LP_ReduceDmgProjectileBetter_06</v>
      </c>
      <c r="B280" s="1" t="s">
        <v>492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1.25</v>
      </c>
      <c r="O280" s="7" t="str">
        <f t="shared" ca="1" si="255"/>
        <v/>
      </c>
      <c r="S280" s="7" t="str">
        <f t="shared" ca="1" si="235"/>
        <v/>
      </c>
    </row>
    <row r="281" spans="1:19" x14ac:dyDescent="0.3">
      <c r="A281" s="1" t="str">
        <f t="shared" si="254"/>
        <v>LP_ReduceDmgProjectileBetter_07</v>
      </c>
      <c r="B281" s="1" t="s">
        <v>492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1.5166666666666666</v>
      </c>
      <c r="O281" s="7" t="str">
        <f t="shared" ca="1" si="255"/>
        <v/>
      </c>
      <c r="S281" s="7" t="str">
        <f t="shared" ca="1" si="235"/>
        <v/>
      </c>
    </row>
    <row r="282" spans="1:19" x14ac:dyDescent="0.3">
      <c r="A282" s="1" t="str">
        <f t="shared" si="254"/>
        <v>LP_ReduceDmgProjectileBetter_08</v>
      </c>
      <c r="B282" s="1" t="s">
        <v>492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1.8</v>
      </c>
      <c r="O282" s="7" t="str">
        <f t="shared" ca="1" si="255"/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LP_ReduceDmgProjectileBetter_09</v>
      </c>
      <c r="B283" s="1" t="s">
        <v>492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2.1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2"/>
        <v>LP_ReduceDmgMelee_01</v>
      </c>
      <c r="B284" s="1" t="s">
        <v>493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ref="I284:I301" si="256">J171*4/6*1.5</f>
        <v>0.15</v>
      </c>
      <c r="O284" s="7" t="str">
        <f t="shared" ca="1" si="253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LP_ReduceDmgMelee_02</v>
      </c>
      <c r="B285" s="1" t="s">
        <v>493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6"/>
        <v>0.315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LP_ReduceDmgMelee_03</v>
      </c>
      <c r="B286" s="1" t="s">
        <v>493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0.495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LP_ReduceDmgMelee_04</v>
      </c>
      <c r="B287" s="1" t="s">
        <v>493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0.69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LP_ReduceDmgMelee_05</v>
      </c>
      <c r="B288" s="1" t="s">
        <v>493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0.89999999999999991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LP_ReduceDmgMelee_06</v>
      </c>
      <c r="B289" s="1" t="s">
        <v>493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1.125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LP_ReduceDmgMelee_07</v>
      </c>
      <c r="B290" s="1" t="s">
        <v>493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1.3650000000000002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LP_ReduceDmgMelee_08</v>
      </c>
      <c r="B291" s="1" t="s">
        <v>493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1.62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LP_ReduceDmgMelee_09</v>
      </c>
      <c r="B292" s="1" t="s">
        <v>493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1.8900000000000001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LP_ReduceDmgMeleeBetter_01</v>
      </c>
      <c r="B293" s="1" t="s">
        <v>495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0.25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LP_ReduceDmgMeleeBetter_02</v>
      </c>
      <c r="B294" s="1" t="s">
        <v>495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0.52500000000000002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LP_ReduceDmgMeleeBetter_03</v>
      </c>
      <c r="B295" s="1" t="s">
        <v>495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0.82500000000000007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LP_ReduceDmgMeleeBetter_04</v>
      </c>
      <c r="B296" s="1" t="s">
        <v>495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1.1499999999999999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ref="A297:A301" si="257">B297&amp;"_"&amp;TEXT(D297,"00")</f>
        <v>LP_ReduceDmgMeleeBetter_05</v>
      </c>
      <c r="B297" s="1" t="s">
        <v>495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1.5</v>
      </c>
      <c r="O297" s="7" t="str">
        <f t="shared" ref="O297:O301" ca="1" si="258">IF(NOT(ISBLANK(N297)),N297,
IF(ISBLANK(M297),"",
VLOOKUP(M297,OFFSET(INDIRECT("$A:$B"),0,MATCH(M$1&amp;"_Verify",INDIRECT("$1:$1"),0)-1),2,0)
))</f>
        <v/>
      </c>
      <c r="S297" s="7" t="str">
        <f t="shared" ca="1" si="235"/>
        <v/>
      </c>
    </row>
    <row r="298" spans="1:19" x14ac:dyDescent="0.3">
      <c r="A298" s="1" t="str">
        <f t="shared" si="257"/>
        <v>LP_ReduceDmgMeleeBetter_06</v>
      </c>
      <c r="B298" s="1" t="s">
        <v>495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1.875</v>
      </c>
      <c r="O298" s="7" t="str">
        <f t="shared" ca="1" si="258"/>
        <v/>
      </c>
      <c r="S298" s="7" t="str">
        <f t="shared" ca="1" si="235"/>
        <v/>
      </c>
    </row>
    <row r="299" spans="1:19" x14ac:dyDescent="0.3">
      <c r="A299" s="1" t="str">
        <f t="shared" si="257"/>
        <v>LP_ReduceDmgMeleeBetter_07</v>
      </c>
      <c r="B299" s="1" t="s">
        <v>495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2.2749999999999999</v>
      </c>
      <c r="O299" s="7" t="str">
        <f t="shared" ca="1" si="258"/>
        <v/>
      </c>
      <c r="S299" s="7" t="str">
        <f t="shared" ca="1" si="235"/>
        <v/>
      </c>
    </row>
    <row r="300" spans="1:19" x14ac:dyDescent="0.3">
      <c r="A300" s="1" t="str">
        <f t="shared" si="257"/>
        <v>LP_ReduceDmgMeleeBetter_08</v>
      </c>
      <c r="B300" s="1" t="s">
        <v>495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2.7</v>
      </c>
      <c r="O300" s="7" t="str">
        <f t="shared" ca="1" si="258"/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LP_ReduceDmgMeleeBetter_09</v>
      </c>
      <c r="B301" s="1" t="s">
        <v>495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3.1500000000000004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45"/>
        <v>LP_ReduceDmgClose_01</v>
      </c>
      <c r="B302" s="1" t="s">
        <v>267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ref="K302:K319" si="259">J171*4/6*3</f>
        <v>0.3</v>
      </c>
      <c r="O302" s="7" t="str">
        <f t="shared" ca="1" si="241"/>
        <v/>
      </c>
      <c r="S302" s="7" t="str">
        <f t="shared" ca="1" si="235"/>
        <v/>
      </c>
    </row>
    <row r="303" spans="1:19" x14ac:dyDescent="0.3">
      <c r="A303" s="1" t="str">
        <f t="shared" si="245"/>
        <v>LP_ReduceDmgClose_02</v>
      </c>
      <c r="B303" s="1" t="s">
        <v>267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9"/>
        <v>0.63</v>
      </c>
      <c r="O303" s="7" t="str">
        <f t="shared" ca="1" si="241"/>
        <v/>
      </c>
      <c r="S303" s="7" t="str">
        <f t="shared" ca="1" si="235"/>
        <v/>
      </c>
    </row>
    <row r="304" spans="1:19" x14ac:dyDescent="0.3">
      <c r="A304" s="1" t="str">
        <f t="shared" si="245"/>
        <v>LP_ReduceDmgClose_03</v>
      </c>
      <c r="B304" s="1" t="s">
        <v>267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0.99</v>
      </c>
      <c r="O304" s="7" t="str">
        <f t="shared" ca="1" si="241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LP_ReduceDmgClose_04</v>
      </c>
      <c r="B305" s="1" t="s">
        <v>267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1.38</v>
      </c>
      <c r="O305" s="7" t="str">
        <f t="shared" ca="1" si="241"/>
        <v/>
      </c>
      <c r="S305" s="7" t="str">
        <f t="shared" ref="S305:S348" ca="1" si="260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3" si="261">B306&amp;"_"&amp;TEXT(D306,"00")</f>
        <v>LP_ReduceDmgClose_05</v>
      </c>
      <c r="B306" s="1" t="s">
        <v>267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1.7999999999999998</v>
      </c>
      <c r="O306" s="7" t="str">
        <f t="shared" ca="1" si="241"/>
        <v/>
      </c>
      <c r="S306" s="7" t="str">
        <f t="shared" ca="1" si="260"/>
        <v/>
      </c>
    </row>
    <row r="307" spans="1:19" x14ac:dyDescent="0.3">
      <c r="A307" s="1" t="str">
        <f t="shared" si="261"/>
        <v>LP_ReduceDmgClose_06</v>
      </c>
      <c r="B307" s="1" t="s">
        <v>267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2.25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LP_ReduceDmgClose_07</v>
      </c>
      <c r="B308" s="1" t="s">
        <v>267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2.7300000000000004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LP_ReduceDmgClose_08</v>
      </c>
      <c r="B309" s="1" t="s">
        <v>267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3.24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LP_ReduceDmgClose_09</v>
      </c>
      <c r="B310" s="1" t="s">
        <v>267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3.7800000000000002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LP_ReduceDmgCloseBetter_01</v>
      </c>
      <c r="B311" s="1" t="s">
        <v>497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0.5</v>
      </c>
      <c r="O311" s="7" t="str">
        <f t="shared" ref="O311:O328" ca="1" si="262">IF(NOT(ISBLANK(N311)),N311,
IF(ISBLANK(M311),"",
VLOOKUP(M311,OFFSET(INDIRECT("$A:$B"),0,MATCH(M$1&amp;"_Verify",INDIRECT("$1:$1"),0)-1),2,0)
))</f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LP_ReduceDmgCloseBetter_02</v>
      </c>
      <c r="B312" s="1" t="s">
        <v>497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1.05</v>
      </c>
      <c r="O312" s="7" t="str">
        <f t="shared" ca="1" si="262"/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LP_ReduceDmgCloseBetter_03</v>
      </c>
      <c r="B313" s="1" t="s">
        <v>497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1.6500000000000001</v>
      </c>
      <c r="O313" s="7" t="str">
        <f t="shared" ca="1" si="262"/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LP_ReduceDmgCloseBetter_04</v>
      </c>
      <c r="B314" s="1" t="s">
        <v>497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2.2999999999999998</v>
      </c>
      <c r="O314" s="7" t="str">
        <f t="shared" ca="1" si="262"/>
        <v/>
      </c>
      <c r="S314" s="7" t="str">
        <f t="shared" ca="1" si="260"/>
        <v/>
      </c>
    </row>
    <row r="315" spans="1:19" x14ac:dyDescent="0.3">
      <c r="A315" s="1" t="str">
        <f t="shared" ref="A315:A319" si="263">B315&amp;"_"&amp;TEXT(D315,"00")</f>
        <v>LP_ReduceDmgCloseBetter_05</v>
      </c>
      <c r="B315" s="1" t="s">
        <v>497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3</v>
      </c>
      <c r="O315" s="7" t="str">
        <f t="shared" ref="O315:O319" ca="1" si="264">IF(NOT(ISBLANK(N315)),N315,
IF(ISBLANK(M315),"",
VLOOKUP(M315,OFFSET(INDIRECT("$A:$B"),0,MATCH(M$1&amp;"_Verify",INDIRECT("$1:$1"),0)-1),2,0)
))</f>
        <v/>
      </c>
      <c r="S315" s="7" t="str">
        <f t="shared" ca="1" si="260"/>
        <v/>
      </c>
    </row>
    <row r="316" spans="1:19" x14ac:dyDescent="0.3">
      <c r="A316" s="1" t="str">
        <f t="shared" si="263"/>
        <v>LP_ReduceDmgCloseBetter_06</v>
      </c>
      <c r="B316" s="1" t="s">
        <v>497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3.75</v>
      </c>
      <c r="O316" s="7" t="str">
        <f t="shared" ca="1" si="264"/>
        <v/>
      </c>
      <c r="S316" s="7" t="str">
        <f t="shared" ca="1" si="260"/>
        <v/>
      </c>
    </row>
    <row r="317" spans="1:19" x14ac:dyDescent="0.3">
      <c r="A317" s="1" t="str">
        <f t="shared" si="263"/>
        <v>LP_ReduceDmgCloseBetter_07</v>
      </c>
      <c r="B317" s="1" t="s">
        <v>497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4.55</v>
      </c>
      <c r="O317" s="7" t="str">
        <f t="shared" ca="1" si="264"/>
        <v/>
      </c>
      <c r="S317" s="7" t="str">
        <f t="shared" ca="1" si="260"/>
        <v/>
      </c>
    </row>
    <row r="318" spans="1:19" x14ac:dyDescent="0.3">
      <c r="A318" s="1" t="str">
        <f t="shared" si="263"/>
        <v>LP_ReduceDmgCloseBetter_08</v>
      </c>
      <c r="B318" s="1" t="s">
        <v>497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5.4</v>
      </c>
      <c r="O318" s="7" t="str">
        <f t="shared" ca="1" si="264"/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LP_ReduceDmgCloseBetter_09</v>
      </c>
      <c r="B319" s="1" t="s">
        <v>497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6.3000000000000007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1"/>
        <v>LP_ReduceDmgTrap_01</v>
      </c>
      <c r="B320" s="1" t="s">
        <v>498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ref="L320:L337" si="265">J171*4/6*3</f>
        <v>0.3</v>
      </c>
      <c r="O320" s="7" t="str">
        <f t="shared" ca="1" si="262"/>
        <v/>
      </c>
      <c r="S320" s="7" t="str">
        <f t="shared" ca="1" si="260"/>
        <v/>
      </c>
    </row>
    <row r="321" spans="1:19" x14ac:dyDescent="0.3">
      <c r="A321" s="1" t="str">
        <f t="shared" si="261"/>
        <v>LP_ReduceDmgTrap_02</v>
      </c>
      <c r="B321" s="1" t="s">
        <v>498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5"/>
        <v>0.63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si="261"/>
        <v>LP_ReduceDmgTrap_03</v>
      </c>
      <c r="B322" s="1" t="s">
        <v>498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0.99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LP_ReduceDmgTrap_04</v>
      </c>
      <c r="B323" s="1" t="s">
        <v>498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1.38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ref="A324:A340" si="266">B324&amp;"_"&amp;TEXT(D324,"00")</f>
        <v>LP_ReduceDmgTrap_05</v>
      </c>
      <c r="B324" s="1" t="s">
        <v>498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1.7999999999999998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6"/>
        <v>LP_ReduceDmgTrap_06</v>
      </c>
      <c r="B325" s="1" t="s">
        <v>498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2.25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LP_ReduceDmgTrap_07</v>
      </c>
      <c r="B326" s="1" t="s">
        <v>498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2.7300000000000004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LP_ReduceDmgTrap_08</v>
      </c>
      <c r="B327" s="1" t="s">
        <v>498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3.24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LP_ReduceDmgTrap_09</v>
      </c>
      <c r="B328" s="1" t="s">
        <v>498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3.7800000000000002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LP_ReduceDmgTrapBetter_01</v>
      </c>
      <c r="B329" s="1" t="s">
        <v>499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0.5</v>
      </c>
      <c r="O329" s="7" t="str">
        <f t="shared" ref="O329:O343" ca="1" si="267">IF(NOT(ISBLANK(N329)),N329,
IF(ISBLANK(M329),"",
VLOOKUP(M329,OFFSET(INDIRECT("$A:$B"),0,MATCH(M$1&amp;"_Verify",INDIRECT("$1:$1"),0)-1),2,0)
))</f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LP_ReduceDmgTrapBetter_02</v>
      </c>
      <c r="B330" s="1" t="s">
        <v>499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1.05</v>
      </c>
      <c r="O330" s="7" t="str">
        <f t="shared" ca="1" si="267"/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LP_ReduceDmgTrapBetter_03</v>
      </c>
      <c r="B331" s="1" t="s">
        <v>499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1.6500000000000001</v>
      </c>
      <c r="O331" s="7" t="str">
        <f t="shared" ca="1" si="267"/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LP_ReduceDmgTrapBetter_04</v>
      </c>
      <c r="B332" s="1" t="s">
        <v>499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2.2999999999999998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ref="A333:A337" si="268">B333&amp;"_"&amp;TEXT(D333,"00")</f>
        <v>LP_ReduceDmgTrapBetter_05</v>
      </c>
      <c r="B333" s="1" t="s">
        <v>499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3</v>
      </c>
      <c r="O333" s="7" t="str">
        <f t="shared" ref="O333:O337" ca="1" si="269">IF(NOT(ISBLANK(N333)),N333,
IF(ISBLANK(M333),"",
VLOOKUP(M333,OFFSET(INDIRECT("$A:$B"),0,MATCH(M$1&amp;"_Verify",INDIRECT("$1:$1"),0)-1),2,0)
))</f>
        <v/>
      </c>
      <c r="S333" s="7" t="str">
        <f t="shared" ca="1" si="260"/>
        <v/>
      </c>
    </row>
    <row r="334" spans="1:19" x14ac:dyDescent="0.3">
      <c r="A334" s="1" t="str">
        <f t="shared" si="268"/>
        <v>LP_ReduceDmgTrapBetter_06</v>
      </c>
      <c r="B334" s="1" t="s">
        <v>499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3.75</v>
      </c>
      <c r="O334" s="7" t="str">
        <f t="shared" ca="1" si="269"/>
        <v/>
      </c>
      <c r="S334" s="7" t="str">
        <f t="shared" ca="1" si="260"/>
        <v/>
      </c>
    </row>
    <row r="335" spans="1:19" x14ac:dyDescent="0.3">
      <c r="A335" s="1" t="str">
        <f t="shared" si="268"/>
        <v>LP_ReduceDmgTrapBetter_07</v>
      </c>
      <c r="B335" s="1" t="s">
        <v>499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4.55</v>
      </c>
      <c r="O335" s="7" t="str">
        <f t="shared" ca="1" si="269"/>
        <v/>
      </c>
      <c r="S335" s="7" t="str">
        <f t="shared" ca="1" si="260"/>
        <v/>
      </c>
    </row>
    <row r="336" spans="1:19" x14ac:dyDescent="0.3">
      <c r="A336" s="1" t="str">
        <f t="shared" si="268"/>
        <v>LP_ReduceDmgTrapBetter_08</v>
      </c>
      <c r="B336" s="1" t="s">
        <v>499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5.4</v>
      </c>
      <c r="O336" s="7" t="str">
        <f t="shared" ca="1" si="269"/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LP_ReduceDmgTrapBetter_09</v>
      </c>
      <c r="B337" s="1" t="s">
        <v>499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6.3000000000000007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6"/>
        <v>LP_ReduceContinuousDmg_01</v>
      </c>
      <c r="B338" s="1" t="s">
        <v>502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ReduceContinuousDamage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</v>
      </c>
      <c r="K338" s="1">
        <v>0.5</v>
      </c>
      <c r="O338" s="7" t="str">
        <f t="shared" ca="1" si="267"/>
        <v/>
      </c>
      <c r="S338" s="7" t="str">
        <f t="shared" ca="1" si="260"/>
        <v/>
      </c>
    </row>
    <row r="339" spans="1:19" x14ac:dyDescent="0.3">
      <c r="A339" s="1" t="str">
        <f t="shared" si="266"/>
        <v>LP_ReduceContinuousDmg_02</v>
      </c>
      <c r="B339" s="1" t="s">
        <v>502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ReduceContinuousDamage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4.1900000000000004</v>
      </c>
      <c r="K339" s="1">
        <v>0.5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66"/>
        <v>LP_ReduceContinuousDmg_03</v>
      </c>
      <c r="B340" s="1" t="s">
        <v>502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ReduceContinuousDamage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9.57</v>
      </c>
      <c r="K340" s="1">
        <v>0.5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ref="A341:A343" si="270">B341&amp;"_"&amp;TEXT(D341,"00")</f>
        <v>LP_DefenseStrongDmg_01</v>
      </c>
      <c r="B341" s="1" t="s">
        <v>503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DefenseStrongDamage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0.24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si="270"/>
        <v>LP_DefenseStrongDmg_02</v>
      </c>
      <c r="B342" s="1" t="s">
        <v>503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DefenseStrongDamage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0.20869565217391306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si="270"/>
        <v>LP_DefenseStrongDmg_03</v>
      </c>
      <c r="B343" s="1" t="s">
        <v>503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DefenseStrongDamage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0.18147448015122877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ref="A344:A379" si="271">B344&amp;"_"&amp;TEXT(D344,"00")</f>
        <v>LP_ExtraGold_01</v>
      </c>
      <c r="B344" s="1" t="s">
        <v>171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0.15000000000000002</v>
      </c>
      <c r="O344" s="7" t="str">
        <f t="shared" ca="1" si="241"/>
        <v/>
      </c>
      <c r="S344" s="7" t="str">
        <f t="shared" ca="1" si="260"/>
        <v/>
      </c>
    </row>
    <row r="345" spans="1:19" x14ac:dyDescent="0.3">
      <c r="A345" s="1" t="str">
        <f t="shared" ref="A345:A347" si="272">B345&amp;"_"&amp;TEXT(D345,"00")</f>
        <v>LP_ExtraGold_02</v>
      </c>
      <c r="B345" s="1" t="s">
        <v>171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0.31500000000000006</v>
      </c>
      <c r="O345" s="7" t="str">
        <f t="shared" ref="O345:O347" ca="1" si="273">IF(NOT(ISBLANK(N345)),N345,
IF(ISBLANK(M345),"",
VLOOKUP(M345,OFFSET(INDIRECT("$A:$B"),0,MATCH(M$1&amp;"_Verify",INDIRECT("$1:$1"),0)-1),2,0)
))</f>
        <v/>
      </c>
      <c r="S345" s="7" t="str">
        <f t="shared" ca="1" si="260"/>
        <v/>
      </c>
    </row>
    <row r="346" spans="1:19" x14ac:dyDescent="0.3">
      <c r="A346" s="1" t="str">
        <f t="shared" si="272"/>
        <v>LP_ExtraGold_03</v>
      </c>
      <c r="B346" s="1" t="s">
        <v>171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0.49500000000000011</v>
      </c>
      <c r="O346" s="7" t="str">
        <f t="shared" ca="1" si="273"/>
        <v/>
      </c>
      <c r="S346" s="7" t="str">
        <f t="shared" ca="1" si="260"/>
        <v/>
      </c>
    </row>
    <row r="347" spans="1:19" x14ac:dyDescent="0.3">
      <c r="A347" s="1" t="str">
        <f t="shared" si="272"/>
        <v>LP_ExtraGoldBetter_01</v>
      </c>
      <c r="B347" s="1" t="s">
        <v>504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ref="J347:J349" si="274">J344*5/3</f>
        <v>0.25000000000000006</v>
      </c>
      <c r="O347" s="7" t="str">
        <f t="shared" ca="1" si="273"/>
        <v/>
      </c>
      <c r="S347" s="7" t="str">
        <f t="shared" ca="1" si="260"/>
        <v/>
      </c>
    </row>
    <row r="348" spans="1:19" x14ac:dyDescent="0.3">
      <c r="A348" s="1" t="str">
        <f t="shared" ref="A348:A349" si="275">B348&amp;"_"&amp;TEXT(D348,"00")</f>
        <v>LP_ExtraGoldBetter_02</v>
      </c>
      <c r="B348" s="1" t="s">
        <v>504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74"/>
        <v>0.52500000000000002</v>
      </c>
      <c r="O348" s="7" t="str">
        <f t="shared" ref="O348:O349" ca="1" si="276">IF(NOT(ISBLANK(N348)),N348,
IF(ISBLANK(M348),"",
VLOOKUP(M348,OFFSET(INDIRECT("$A:$B"),0,MATCH(M$1&amp;"_Verify",INDIRECT("$1:$1"),0)-1),2,0)
))</f>
        <v/>
      </c>
      <c r="S348" s="7" t="str">
        <f t="shared" ca="1" si="260"/>
        <v/>
      </c>
    </row>
    <row r="349" spans="1:19" x14ac:dyDescent="0.3">
      <c r="A349" s="1" t="str">
        <f t="shared" si="275"/>
        <v>LP_ExtraGoldBetter_03</v>
      </c>
      <c r="B349" s="1" t="s">
        <v>504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74"/>
        <v>0.82500000000000018</v>
      </c>
      <c r="O349" s="7" t="str">
        <f t="shared" ca="1" si="276"/>
        <v/>
      </c>
      <c r="S349" s="7" t="str">
        <f t="shared" ref="S349:S388" ca="1" si="27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271"/>
        <v>LP_ItemChanceBoost_01</v>
      </c>
      <c r="B350" s="1" t="s">
        <v>172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v>0.1125</v>
      </c>
      <c r="O350" s="7" t="str">
        <f t="shared" ca="1" si="241"/>
        <v/>
      </c>
      <c r="S350" s="7" t="str">
        <f t="shared" ca="1" si="277"/>
        <v/>
      </c>
    </row>
    <row r="351" spans="1:19" x14ac:dyDescent="0.3">
      <c r="A351" s="1" t="str">
        <f t="shared" ref="A351:A353" si="278">B351&amp;"_"&amp;TEXT(D351,"00")</f>
        <v>LP_ItemChanceBoost_02</v>
      </c>
      <c r="B351" s="1" t="s">
        <v>172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v>0.23625000000000002</v>
      </c>
      <c r="O351" s="7" t="str">
        <f t="shared" ref="O351:O353" ca="1" si="279">IF(NOT(ISBLANK(N351)),N351,
IF(ISBLANK(M351),"",
VLOOKUP(M351,OFFSET(INDIRECT("$A:$B"),0,MATCH(M$1&amp;"_Verify",INDIRECT("$1:$1"),0)-1),2,0)
))</f>
        <v/>
      </c>
      <c r="S351" s="7" t="str">
        <f t="shared" ca="1" si="277"/>
        <v/>
      </c>
    </row>
    <row r="352" spans="1:19" x14ac:dyDescent="0.3">
      <c r="A352" s="1" t="str">
        <f t="shared" si="278"/>
        <v>LP_ItemChanceBoost_03</v>
      </c>
      <c r="B352" s="1" t="s">
        <v>172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v>0.37125000000000008</v>
      </c>
      <c r="O352" s="7" t="str">
        <f t="shared" ca="1" si="279"/>
        <v/>
      </c>
      <c r="S352" s="7" t="str">
        <f t="shared" ca="1" si="277"/>
        <v/>
      </c>
    </row>
    <row r="353" spans="1:19" x14ac:dyDescent="0.3">
      <c r="A353" s="1" t="str">
        <f t="shared" si="278"/>
        <v>LP_ItemChanceBoostBetter_01</v>
      </c>
      <c r="B353" s="1" t="s">
        <v>505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ref="K353:K355" si="280">K350*5/3</f>
        <v>0.1875</v>
      </c>
      <c r="O353" s="7" t="str">
        <f t="shared" ca="1" si="279"/>
        <v/>
      </c>
      <c r="S353" s="7" t="str">
        <f t="shared" ca="1" si="277"/>
        <v/>
      </c>
    </row>
    <row r="354" spans="1:19" x14ac:dyDescent="0.3">
      <c r="A354" s="1" t="str">
        <f t="shared" ref="A354:A355" si="281">B354&amp;"_"&amp;TEXT(D354,"00")</f>
        <v>LP_ItemChanceBoostBetter_02</v>
      </c>
      <c r="B354" s="1" t="s">
        <v>505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0"/>
        <v>0.39375000000000004</v>
      </c>
      <c r="O354" s="7" t="str">
        <f t="shared" ref="O354:O355" ca="1" si="282">IF(NOT(ISBLANK(N354)),N354,
IF(ISBLANK(M354),"",
VLOOKUP(M354,OFFSET(INDIRECT("$A:$B"),0,MATCH(M$1&amp;"_Verify",INDIRECT("$1:$1"),0)-1),2,0)
))</f>
        <v/>
      </c>
      <c r="S354" s="7" t="str">
        <f t="shared" ca="1" si="277"/>
        <v/>
      </c>
    </row>
    <row r="355" spans="1:19" x14ac:dyDescent="0.3">
      <c r="A355" s="1" t="str">
        <f t="shared" si="281"/>
        <v>LP_ItemChanceBoostBetter_03</v>
      </c>
      <c r="B355" s="1" t="s">
        <v>505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0"/>
        <v>0.61875000000000013</v>
      </c>
      <c r="O355" s="7" t="str">
        <f t="shared" ca="1" si="282"/>
        <v/>
      </c>
      <c r="S355" s="7" t="str">
        <f t="shared" ca="1" si="277"/>
        <v/>
      </c>
    </row>
    <row r="356" spans="1:19" x14ac:dyDescent="0.3">
      <c r="A356" s="1" t="str">
        <f t="shared" si="271"/>
        <v>LP_HealChanceBoost_01</v>
      </c>
      <c r="B356" s="1" t="s">
        <v>173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v>0.16666666699999999</v>
      </c>
      <c r="O356" s="7" t="str">
        <f t="shared" ca="1" si="241"/>
        <v/>
      </c>
      <c r="S356" s="7" t="str">
        <f t="shared" ca="1" si="277"/>
        <v/>
      </c>
    </row>
    <row r="357" spans="1:19" x14ac:dyDescent="0.3">
      <c r="A357" s="1" t="str">
        <f t="shared" ref="A357:A359" si="283">B357&amp;"_"&amp;TEXT(D357,"00")</f>
        <v>LP_HealChanceBoost_02</v>
      </c>
      <c r="B357" s="1" t="s">
        <v>173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v>0.35</v>
      </c>
      <c r="O357" s="7" t="str">
        <f t="shared" ref="O357:O359" ca="1" si="284">IF(NOT(ISBLANK(N357)),N357,
IF(ISBLANK(M357),"",
VLOOKUP(M357,OFFSET(INDIRECT("$A:$B"),0,MATCH(M$1&amp;"_Verify",INDIRECT("$1:$1"),0)-1),2,0)
))</f>
        <v/>
      </c>
      <c r="S357" s="7" t="str">
        <f t="shared" ca="1" si="277"/>
        <v/>
      </c>
    </row>
    <row r="358" spans="1:19" x14ac:dyDescent="0.3">
      <c r="A358" s="1" t="str">
        <f t="shared" si="283"/>
        <v>LP_HealChanceBoost_03</v>
      </c>
      <c r="B358" s="1" t="s">
        <v>173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v>0.55000000000000004</v>
      </c>
      <c r="O358" s="7" t="str">
        <f t="shared" ca="1" si="284"/>
        <v/>
      </c>
      <c r="S358" s="7" t="str">
        <f t="shared" ca="1" si="277"/>
        <v/>
      </c>
    </row>
    <row r="359" spans="1:19" x14ac:dyDescent="0.3">
      <c r="A359" s="1" t="str">
        <f t="shared" si="283"/>
        <v>LP_HealChanceBoostBetter_01</v>
      </c>
      <c r="B359" s="1" t="s">
        <v>506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ref="L359:L361" si="285">L356*5/3</f>
        <v>0.27777777833333334</v>
      </c>
      <c r="O359" s="7" t="str">
        <f t="shared" ca="1" si="284"/>
        <v/>
      </c>
      <c r="S359" s="7" t="str">
        <f t="shared" ref="S359:S361" ca="1" si="286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ref="A360:A361" si="287">B360&amp;"_"&amp;TEXT(D360,"00")</f>
        <v>LP_HealChanceBoostBetter_02</v>
      </c>
      <c r="B360" s="1" t="s">
        <v>506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5"/>
        <v>0.58333333333333337</v>
      </c>
      <c r="O360" s="7" t="str">
        <f t="shared" ref="O360:O361" ca="1" si="288">IF(NOT(ISBLANK(N360)),N360,
IF(ISBLANK(M360),"",
VLOOKUP(M360,OFFSET(INDIRECT("$A:$B"),0,MATCH(M$1&amp;"_Verify",INDIRECT("$1:$1"),0)-1),2,0)
))</f>
        <v/>
      </c>
      <c r="S360" s="7" t="str">
        <f t="shared" ca="1" si="286"/>
        <v/>
      </c>
    </row>
    <row r="361" spans="1:19" x14ac:dyDescent="0.3">
      <c r="A361" s="1" t="str">
        <f t="shared" si="287"/>
        <v>LP_HealChanceBoostBetter_03</v>
      </c>
      <c r="B361" s="1" t="s">
        <v>506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5"/>
        <v>0.91666666666666663</v>
      </c>
      <c r="O361" s="7" t="str">
        <f t="shared" ca="1" si="288"/>
        <v/>
      </c>
      <c r="S361" s="7" t="str">
        <f t="shared" ca="1" si="286"/>
        <v/>
      </c>
    </row>
    <row r="362" spans="1:19" x14ac:dyDescent="0.3">
      <c r="A362" s="1" t="str">
        <f t="shared" si="271"/>
        <v>LP_MonsterThrough_01</v>
      </c>
      <c r="B362" s="1" t="s">
        <v>174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MonsterThroughHitObject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41"/>
        <v>1</v>
      </c>
      <c r="S362" s="7" t="str">
        <f t="shared" ca="1" si="277"/>
        <v/>
      </c>
    </row>
    <row r="363" spans="1:19" x14ac:dyDescent="0.3">
      <c r="A363" s="1" t="str">
        <f t="shared" si="271"/>
        <v>LP_MonsterThrough_02</v>
      </c>
      <c r="B363" s="1" t="s">
        <v>174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MonsterThroughHitObject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41"/>
        <v>2</v>
      </c>
      <c r="S363" s="7" t="str">
        <f t="shared" ca="1" si="277"/>
        <v/>
      </c>
    </row>
    <row r="364" spans="1:19" x14ac:dyDescent="0.3">
      <c r="A364" s="1" t="str">
        <f t="shared" si="271"/>
        <v>LP_Ricochet_01</v>
      </c>
      <c r="B364" s="1" t="s">
        <v>175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RicochetHitObject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41"/>
        <v>1</v>
      </c>
      <c r="S364" s="7" t="str">
        <f t="shared" ca="1" si="277"/>
        <v/>
      </c>
    </row>
    <row r="365" spans="1:19" x14ac:dyDescent="0.3">
      <c r="A365" s="1" t="str">
        <f t="shared" si="271"/>
        <v>LP_Ricochet_02</v>
      </c>
      <c r="B365" s="1" t="s">
        <v>175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RicochetHitObject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41"/>
        <v>2</v>
      </c>
      <c r="S365" s="7" t="str">
        <f t="shared" ref="S365:S367" ca="1" si="289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71"/>
        <v>LP_BounceWallQuad_01</v>
      </c>
      <c r="B366" s="1" t="s">
        <v>176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BounceWallQuadHitObject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41"/>
        <v>1</v>
      </c>
      <c r="S366" s="7" t="str">
        <f t="shared" ca="1" si="289"/>
        <v/>
      </c>
    </row>
    <row r="367" spans="1:19" x14ac:dyDescent="0.3">
      <c r="A367" s="1" t="str">
        <f t="shared" si="271"/>
        <v>LP_BounceWallQuad_02</v>
      </c>
      <c r="B367" s="1" t="s">
        <v>176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BounceWallQuadHitObject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41"/>
        <v>2</v>
      </c>
      <c r="S367" s="7" t="str">
        <f t="shared" ca="1" si="289"/>
        <v/>
      </c>
    </row>
    <row r="368" spans="1:19" x14ac:dyDescent="0.3">
      <c r="A368" s="1" t="str">
        <f t="shared" si="271"/>
        <v>LP_Parallel_01</v>
      </c>
      <c r="B368" s="1" t="s">
        <v>177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ParallelHitObject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0.6</v>
      </c>
      <c r="N368" s="1">
        <v>1</v>
      </c>
      <c r="O368" s="7">
        <f t="shared" ca="1" si="241"/>
        <v>1</v>
      </c>
      <c r="S368" s="7" t="str">
        <f t="shared" ca="1" si="277"/>
        <v/>
      </c>
    </row>
    <row r="369" spans="1:19" x14ac:dyDescent="0.3">
      <c r="A369" s="1" t="str">
        <f t="shared" si="271"/>
        <v>LP_Parallel_02</v>
      </c>
      <c r="B369" s="1" t="s">
        <v>177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ParallelHitObject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0.6</v>
      </c>
      <c r="N369" s="1">
        <v>2</v>
      </c>
      <c r="O369" s="7">
        <f t="shared" ca="1" si="241"/>
        <v>2</v>
      </c>
      <c r="S369" s="7" t="str">
        <f t="shared" ca="1" si="277"/>
        <v/>
      </c>
    </row>
    <row r="370" spans="1:19" x14ac:dyDescent="0.3">
      <c r="A370" s="1" t="str">
        <f t="shared" si="271"/>
        <v>LP_DiagonalNwayGenerator_01</v>
      </c>
      <c r="B370" s="1" t="s">
        <v>178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DiagonalNwayGenerator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41"/>
        <v>1</v>
      </c>
      <c r="S370" s="7" t="str">
        <f t="shared" ca="1" si="277"/>
        <v/>
      </c>
    </row>
    <row r="371" spans="1:19" x14ac:dyDescent="0.3">
      <c r="A371" s="1" t="str">
        <f t="shared" si="271"/>
        <v>LP_DiagonalNwayGenerator_02</v>
      </c>
      <c r="B371" s="1" t="s">
        <v>178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DiagonalNwayGenerator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41"/>
        <v>2</v>
      </c>
      <c r="S371" s="7" t="str">
        <f t="shared" ca="1" si="277"/>
        <v/>
      </c>
    </row>
    <row r="372" spans="1:19" x14ac:dyDescent="0.3">
      <c r="A372" s="1" t="str">
        <f t="shared" si="271"/>
        <v>LP_LeftRightNwayGenerator_01</v>
      </c>
      <c r="B372" s="1" t="s">
        <v>179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LeftRightNwayGenerator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41"/>
        <v>1</v>
      </c>
      <c r="S372" s="7" t="str">
        <f t="shared" ca="1" si="277"/>
        <v/>
      </c>
    </row>
    <row r="373" spans="1:19" x14ac:dyDescent="0.3">
      <c r="A373" s="1" t="str">
        <f t="shared" si="271"/>
        <v>LP_LeftRightNwayGenerator_02</v>
      </c>
      <c r="B373" s="1" t="s">
        <v>179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LeftRightNwayGenerator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41"/>
        <v>2</v>
      </c>
      <c r="S373" s="7" t="str">
        <f t="shared" ca="1" si="277"/>
        <v/>
      </c>
    </row>
    <row r="374" spans="1:19" x14ac:dyDescent="0.3">
      <c r="A374" s="1" t="str">
        <f t="shared" si="271"/>
        <v>LP_BackNwayGenerator_01</v>
      </c>
      <c r="B374" s="1" t="s">
        <v>180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BackNwayGenerator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41"/>
        <v>1</v>
      </c>
      <c r="S374" s="7" t="str">
        <f t="shared" ca="1" si="277"/>
        <v/>
      </c>
    </row>
    <row r="375" spans="1:19" x14ac:dyDescent="0.3">
      <c r="A375" s="1" t="str">
        <f t="shared" si="271"/>
        <v>LP_BackNwayGenerator_02</v>
      </c>
      <c r="B375" s="1" t="s">
        <v>180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BackNwayGenerator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41"/>
        <v>2</v>
      </c>
      <c r="S375" s="7" t="str">
        <f t="shared" ca="1" si="277"/>
        <v/>
      </c>
    </row>
    <row r="376" spans="1:19" x14ac:dyDescent="0.3">
      <c r="A376" s="1" t="str">
        <f t="shared" si="271"/>
        <v>LP_Repeat_01</v>
      </c>
      <c r="B376" s="1" t="s">
        <v>181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RepeatHitObject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0.3</v>
      </c>
      <c r="N376" s="1">
        <v>1</v>
      </c>
      <c r="O376" s="7">
        <f t="shared" ca="1" si="241"/>
        <v>1</v>
      </c>
      <c r="S376" s="7" t="str">
        <f t="shared" ca="1" si="277"/>
        <v/>
      </c>
    </row>
    <row r="377" spans="1:19" x14ac:dyDescent="0.3">
      <c r="A377" s="1" t="str">
        <f t="shared" si="271"/>
        <v>LP_Repeat_02</v>
      </c>
      <c r="B377" s="1" t="s">
        <v>181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RepeatHitObject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0.3</v>
      </c>
      <c r="N377" s="1">
        <v>2</v>
      </c>
      <c r="O377" s="7">
        <f t="shared" ca="1" si="241"/>
        <v>2</v>
      </c>
      <c r="S377" s="7" t="str">
        <f t="shared" ca="1" si="277"/>
        <v/>
      </c>
    </row>
    <row r="378" spans="1:19" x14ac:dyDescent="0.3">
      <c r="A378" s="1" t="str">
        <f t="shared" si="271"/>
        <v>LP_HealOnKill_01</v>
      </c>
      <c r="B378" s="1" t="s">
        <v>269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ref="K378:K391" si="290">J171</f>
        <v>0.15</v>
      </c>
      <c r="O378" s="7" t="str">
        <f t="shared" ref="O378" ca="1" si="291">IF(NOT(ISBLANK(N378)),N378,
IF(ISBLANK(M378),"",
VLOOKUP(M378,OFFSET(INDIRECT("$A:$B"),0,MATCH(M$1&amp;"_Verify",INDIRECT("$1:$1"),0)-1),2,0)
))</f>
        <v/>
      </c>
      <c r="S378" s="7" t="str">
        <f t="shared" ca="1" si="277"/>
        <v/>
      </c>
    </row>
    <row r="379" spans="1:19" x14ac:dyDescent="0.3">
      <c r="A379" s="1" t="str">
        <f t="shared" si="271"/>
        <v>LP_HealOnKill_02</v>
      </c>
      <c r="B379" s="1" t="s">
        <v>269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90"/>
        <v>0.315</v>
      </c>
      <c r="O379" s="7" t="str">
        <f t="shared" ca="1" si="241"/>
        <v/>
      </c>
      <c r="S379" s="7" t="str">
        <f t="shared" ca="1" si="277"/>
        <v/>
      </c>
    </row>
    <row r="380" spans="1:19" x14ac:dyDescent="0.3">
      <c r="A380" s="1" t="str">
        <f t="shared" ref="A380:A382" si="292">B380&amp;"_"&amp;TEXT(D380,"00")</f>
        <v>LP_HealOnKill_03</v>
      </c>
      <c r="B380" s="1" t="s">
        <v>269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0.49500000000000005</v>
      </c>
      <c r="O380" s="7" t="str">
        <f t="shared" ref="O380:O382" ca="1" si="293">IF(NOT(ISBLANK(N380)),N380,
IF(ISBLANK(M380),"",
VLOOKUP(M380,OFFSET(INDIRECT("$A:$B"),0,MATCH(M$1&amp;"_Verify",INDIRECT("$1:$1"),0)-1),2,0)
))</f>
        <v/>
      </c>
      <c r="S380" s="7" t="str">
        <f t="shared" ref="S380:S382" ca="1" si="294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92"/>
        <v>LP_HealOnKill_04</v>
      </c>
      <c r="B381" s="1" t="s">
        <v>269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0.69</v>
      </c>
      <c r="O381" s="7" t="str">
        <f t="shared" ca="1" si="293"/>
        <v/>
      </c>
      <c r="S381" s="7" t="str">
        <f t="shared" ca="1" si="294"/>
        <v/>
      </c>
    </row>
    <row r="382" spans="1:19" x14ac:dyDescent="0.3">
      <c r="A382" s="1" t="str">
        <f t="shared" si="292"/>
        <v>LP_HealOnKill_05</v>
      </c>
      <c r="B382" s="1" t="s">
        <v>269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0.89999999999999991</v>
      </c>
      <c r="O382" s="7" t="str">
        <f t="shared" ca="1" si="293"/>
        <v/>
      </c>
      <c r="S382" s="7" t="str">
        <f t="shared" ca="1" si="294"/>
        <v/>
      </c>
    </row>
    <row r="383" spans="1:19" x14ac:dyDescent="0.3">
      <c r="A383" s="1" t="str">
        <f t="shared" ref="A383:A386" si="295">B383&amp;"_"&amp;TEXT(D383,"00")</f>
        <v>LP_HealOnKill_06</v>
      </c>
      <c r="B383" s="1" t="s">
        <v>269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1.125</v>
      </c>
      <c r="O383" s="7" t="str">
        <f t="shared" ref="O383:O386" ca="1" si="296">IF(NOT(ISBLANK(N383)),N383,
IF(ISBLANK(M383),"",
VLOOKUP(M383,OFFSET(INDIRECT("$A:$B"),0,MATCH(M$1&amp;"_Verify",INDIRECT("$1:$1"),0)-1),2,0)
))</f>
        <v/>
      </c>
      <c r="S383" s="7" t="str">
        <f t="shared" ref="S383:S386" ca="1" si="297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95"/>
        <v>LP_HealOnKill_07</v>
      </c>
      <c r="B384" s="1" t="s">
        <v>269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1.3650000000000002</v>
      </c>
      <c r="O384" s="7" t="str">
        <f t="shared" ca="1" si="296"/>
        <v/>
      </c>
      <c r="S384" s="7" t="str">
        <f t="shared" ca="1" si="297"/>
        <v/>
      </c>
    </row>
    <row r="385" spans="1:19" x14ac:dyDescent="0.3">
      <c r="A385" s="1" t="str">
        <f t="shared" si="295"/>
        <v>LP_HealOnKill_08</v>
      </c>
      <c r="B385" s="1" t="s">
        <v>269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1.62</v>
      </c>
      <c r="O385" s="7" t="str">
        <f t="shared" ca="1" si="296"/>
        <v/>
      </c>
      <c r="S385" s="7" t="str">
        <f t="shared" ca="1" si="297"/>
        <v/>
      </c>
    </row>
    <row r="386" spans="1:19" x14ac:dyDescent="0.3">
      <c r="A386" s="1" t="str">
        <f t="shared" si="295"/>
        <v>LP_HealOnKill_09</v>
      </c>
      <c r="B386" s="1" t="s">
        <v>269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1.89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ref="A387:A416" si="298">B387&amp;"_"&amp;TEXT(D387,"00")</f>
        <v>LP_HealOnKillBetter_01</v>
      </c>
      <c r="B387" s="1" t="s">
        <v>270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0.25</v>
      </c>
      <c r="O387" s="7" t="str">
        <f t="shared" ref="O387:O430" ca="1" si="299">IF(NOT(ISBLANK(N387)),N387,
IF(ISBLANK(M387),"",
VLOOKUP(M387,OFFSET(INDIRECT("$A:$B"),0,MATCH(M$1&amp;"_Verify",INDIRECT("$1:$1"),0)-1),2,0)
))</f>
        <v/>
      </c>
      <c r="S387" s="7" t="str">
        <f t="shared" ca="1" si="277"/>
        <v/>
      </c>
    </row>
    <row r="388" spans="1:19" x14ac:dyDescent="0.3">
      <c r="A388" s="1" t="str">
        <f t="shared" si="298"/>
        <v>LP_HealOnKillBetter_02</v>
      </c>
      <c r="B388" s="1" t="s">
        <v>270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0.52500000000000002</v>
      </c>
      <c r="O388" s="7" t="str">
        <f t="shared" ca="1" si="299"/>
        <v/>
      </c>
      <c r="S388" s="7" t="str">
        <f t="shared" ca="1" si="277"/>
        <v/>
      </c>
    </row>
    <row r="389" spans="1:19" x14ac:dyDescent="0.3">
      <c r="A389" s="1" t="str">
        <f t="shared" ref="A389:A402" si="300">B389&amp;"_"&amp;TEXT(D389,"00")</f>
        <v>LP_HealOnKillBetter_03</v>
      </c>
      <c r="B389" s="1" t="s">
        <v>270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0.82500000000000007</v>
      </c>
      <c r="O389" s="7" t="str">
        <f t="shared" ref="O389:O402" ca="1" si="301">IF(NOT(ISBLANK(N389)),N389,
IF(ISBLANK(M389),"",
VLOOKUP(M389,OFFSET(INDIRECT("$A:$B"),0,MATCH(M$1&amp;"_Verify",INDIRECT("$1:$1"),0)-1),2,0)
))</f>
        <v/>
      </c>
      <c r="S389" s="7" t="str">
        <f t="shared" ref="S389:S402" ca="1" si="302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300"/>
        <v>LP_HealOnKillBetter_04</v>
      </c>
      <c r="B390" s="1" t="s">
        <v>270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1.1499999999999999</v>
      </c>
      <c r="O390" s="7" t="str">
        <f t="shared" ca="1" si="301"/>
        <v/>
      </c>
      <c r="S390" s="7" t="str">
        <f t="shared" ca="1" si="302"/>
        <v/>
      </c>
    </row>
    <row r="391" spans="1:19" x14ac:dyDescent="0.3">
      <c r="A391" s="1" t="str">
        <f t="shared" si="300"/>
        <v>LP_HealOnKillBetter_05</v>
      </c>
      <c r="B391" s="1" t="s">
        <v>270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1.5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LP_HealOnCrit_01</v>
      </c>
      <c r="B392" s="1" t="s">
        <v>934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>J171</f>
        <v>0.15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LP_HealOnCrit_02</v>
      </c>
      <c r="B393" s="1" t="s">
        <v>934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5" si="303">J172</f>
        <v>0.315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LP_HealOnCrit_03</v>
      </c>
      <c r="B394" s="1" t="s">
        <v>934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3"/>
        <v>0.49500000000000005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LP_HealOnCrit_04</v>
      </c>
      <c r="B395" s="1" t="s">
        <v>934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0.69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LP_HealOnCrit_05</v>
      </c>
      <c r="B396" s="1" t="s">
        <v>934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0.89999999999999991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LP_HealOnCrit_06</v>
      </c>
      <c r="B397" s="1" t="s">
        <v>934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1.125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LP_HealOnCrit_07</v>
      </c>
      <c r="B398" s="1" t="s">
        <v>934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1.3650000000000002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LP_HealOnCrit_08</v>
      </c>
      <c r="B399" s="1" t="s">
        <v>934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1.62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LP_HealOnCrit_09</v>
      </c>
      <c r="B400" s="1" t="s">
        <v>934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1.89</v>
      </c>
      <c r="O400" s="7" t="str">
        <f t="shared" ca="1" si="301"/>
        <v/>
      </c>
      <c r="S400" s="7" t="str">
        <f t="shared" ca="1" si="302"/>
        <v/>
      </c>
    </row>
    <row r="401" spans="1:23" x14ac:dyDescent="0.3">
      <c r="A401" s="1" t="str">
        <f t="shared" si="300"/>
        <v>LP_HealOnCritBetter_01</v>
      </c>
      <c r="B401" s="1" t="s">
        <v>935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0.25</v>
      </c>
      <c r="O401" s="7" t="str">
        <f t="shared" ca="1" si="301"/>
        <v/>
      </c>
      <c r="S401" s="7" t="str">
        <f t="shared" ca="1" si="302"/>
        <v/>
      </c>
    </row>
    <row r="402" spans="1:23" x14ac:dyDescent="0.3">
      <c r="A402" s="1" t="str">
        <f t="shared" si="300"/>
        <v>LP_HealOnCritBetter_02</v>
      </c>
      <c r="B402" s="1" t="s">
        <v>935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0.52500000000000002</v>
      </c>
      <c r="O402" s="7" t="str">
        <f t="shared" ca="1" si="301"/>
        <v/>
      </c>
      <c r="S402" s="7" t="str">
        <f t="shared" ca="1" si="302"/>
        <v/>
      </c>
    </row>
    <row r="403" spans="1:23" x14ac:dyDescent="0.3">
      <c r="A403" s="1" t="str">
        <f t="shared" ref="A403:A405" si="304">B403&amp;"_"&amp;TEXT(D403,"00")</f>
        <v>LP_HealOnCritBetter_03</v>
      </c>
      <c r="B403" s="1" t="s">
        <v>935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0.82500000000000007</v>
      </c>
      <c r="O403" s="7" t="str">
        <f t="shared" ref="O403:O405" ca="1" si="305">IF(NOT(ISBLANK(N403)),N403,
IF(ISBLANK(M403),"",
VLOOKUP(M403,OFFSET(INDIRECT("$A:$B"),0,MATCH(M$1&amp;"_Verify",INDIRECT("$1:$1"),0)-1),2,0)
))</f>
        <v/>
      </c>
      <c r="S403" s="7" t="str">
        <f t="shared" ref="S403:S405" ca="1" si="306">IF(NOT(ISBLANK(R403)),R403,
IF(ISBLANK(Q403),"",
VLOOKUP(Q403,OFFSET(INDIRECT("$A:$B"),0,MATCH(Q$1&amp;"_Verify",INDIRECT("$1:$1"),0)-1),2,0)
))</f>
        <v/>
      </c>
    </row>
    <row r="404" spans="1:23" x14ac:dyDescent="0.3">
      <c r="A404" s="1" t="str">
        <f t="shared" si="304"/>
        <v>LP_HealOnCritBetter_04</v>
      </c>
      <c r="B404" s="1" t="s">
        <v>935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1.1499999999999999</v>
      </c>
      <c r="O404" s="7" t="str">
        <f t="shared" ca="1" si="305"/>
        <v/>
      </c>
      <c r="S404" s="7" t="str">
        <f t="shared" ca="1" si="306"/>
        <v/>
      </c>
    </row>
    <row r="405" spans="1:23" x14ac:dyDescent="0.3">
      <c r="A405" s="1" t="str">
        <f t="shared" si="304"/>
        <v>LP_HealOnCritBetter_05</v>
      </c>
      <c r="B405" s="1" t="s">
        <v>935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1.5</v>
      </c>
      <c r="O405" s="7" t="str">
        <f t="shared" ca="1" si="305"/>
        <v/>
      </c>
      <c r="S405" s="7" t="str">
        <f t="shared" ca="1" si="306"/>
        <v/>
      </c>
    </row>
    <row r="406" spans="1:23" x14ac:dyDescent="0.3">
      <c r="A406" s="1" t="str">
        <f t="shared" si="298"/>
        <v>LP_AtkSpeedUpOnEncounter_01</v>
      </c>
      <c r="B406" s="1" t="s">
        <v>295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99"/>
        <v/>
      </c>
      <c r="Q406" s="1" t="s">
        <v>296</v>
      </c>
      <c r="S406" s="7">
        <f t="shared" ref="S406:S457" ca="1" si="307">IF(NOT(ISBLANK(R406)),R406,
IF(ISBLANK(Q406),"",
VLOOKUP(Q406,OFFSET(INDIRECT("$A:$B"),0,MATCH(Q$1&amp;"_Verify",INDIRECT("$1:$1"),0)-1),2,0)
))</f>
        <v>1</v>
      </c>
      <c r="U406" s="1" t="s">
        <v>297</v>
      </c>
    </row>
    <row r="407" spans="1:23" x14ac:dyDescent="0.3">
      <c r="A407" s="1" t="str">
        <f t="shared" si="298"/>
        <v>LP_AtkSpeedUpOnEncounter_02</v>
      </c>
      <c r="B407" s="1" t="s">
        <v>295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9"/>
        <v/>
      </c>
      <c r="Q407" s="1" t="s">
        <v>296</v>
      </c>
      <c r="S407" s="7">
        <f t="shared" ca="1" si="307"/>
        <v>1</v>
      </c>
      <c r="U407" s="1" t="s">
        <v>297</v>
      </c>
    </row>
    <row r="408" spans="1:23" x14ac:dyDescent="0.3">
      <c r="A408" s="1" t="str">
        <f t="shared" ref="A408:A414" si="308">B408&amp;"_"&amp;TEXT(D408,"00")</f>
        <v>LP_AtkSpeedUpOnEncounter_03</v>
      </c>
      <c r="B408" s="1" t="s">
        <v>295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ref="O408:O414" ca="1" si="309">IF(NOT(ISBLANK(N408)),N408,
IF(ISBLANK(M408),"",
VLOOKUP(M408,OFFSET(INDIRECT("$A:$B"),0,MATCH(M$1&amp;"_Verify",INDIRECT("$1:$1"),0)-1),2,0)
))</f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si="308"/>
        <v>LP_AtkSpeedUpOnEncounter_04</v>
      </c>
      <c r="B409" s="1" t="s">
        <v>295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LP_AtkSpeedUpOnEncounter_05</v>
      </c>
      <c r="B410" s="1" t="s">
        <v>295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LP_AtkSpeedUpOnEncounter_06</v>
      </c>
      <c r="B411" s="1" t="s">
        <v>295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308"/>
        <v>LP_AtkSpeedUpOnEncounter_07</v>
      </c>
      <c r="B412" s="1" t="s">
        <v>295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3" x14ac:dyDescent="0.3">
      <c r="A413" s="1" t="str">
        <f t="shared" si="308"/>
        <v>LP_AtkSpeedUpOnEncounter_08</v>
      </c>
      <c r="B413" s="1" t="s">
        <v>295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3" x14ac:dyDescent="0.3">
      <c r="A414" s="1" t="str">
        <f t="shared" si="308"/>
        <v>LP_AtkSpeedUpOnEncounter_09</v>
      </c>
      <c r="B414" s="1" t="s">
        <v>295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3" x14ac:dyDescent="0.3">
      <c r="A415" s="1" t="str">
        <f t="shared" si="298"/>
        <v>LP_AtkSpeedUpOnEncounter_Spd_01</v>
      </c>
      <c r="B415" s="1" t="s">
        <v>292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4.5</v>
      </c>
      <c r="J415" s="1">
        <f t="shared" ref="J415:J423" si="310">J171*4.5/6*2.5</f>
        <v>0.28125</v>
      </c>
      <c r="M415" s="1" t="s">
        <v>148</v>
      </c>
      <c r="O415" s="7">
        <f t="shared" ca="1" si="299"/>
        <v>3</v>
      </c>
      <c r="R415" s="1">
        <v>1</v>
      </c>
      <c r="S415" s="7">
        <f t="shared" ca="1" si="307"/>
        <v>1</v>
      </c>
      <c r="W415" s="1" t="s">
        <v>364</v>
      </c>
    </row>
    <row r="416" spans="1:23" x14ac:dyDescent="0.3">
      <c r="A416" s="1" t="str">
        <f t="shared" si="298"/>
        <v>LP_AtkSpeedUpOnEncounter_Spd_02</v>
      </c>
      <c r="B416" s="1" t="s">
        <v>292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</v>
      </c>
      <c r="J416" s="1">
        <f t="shared" si="310"/>
        <v>0.59062499999999996</v>
      </c>
      <c r="M416" s="1" t="s">
        <v>148</v>
      </c>
      <c r="O416" s="7">
        <f t="shared" ca="1" si="299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ref="A417:A423" si="311">B417&amp;"_"&amp;TEXT(D417,"00")</f>
        <v>LP_AtkSpeedUpOnEncounter_Spd_03</v>
      </c>
      <c r="B417" s="1" t="s">
        <v>292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5.5</v>
      </c>
      <c r="J417" s="1">
        <f t="shared" si="310"/>
        <v>0.92812500000000009</v>
      </c>
      <c r="M417" s="1" t="s">
        <v>148</v>
      </c>
      <c r="O417" s="7">
        <f t="shared" ref="O417:O423" ca="1" si="312">IF(NOT(ISBLANK(N417)),N417,
IF(ISBLANK(M417),"",
VLOOKUP(M417,OFFSET(INDIRECT("$A:$B"),0,MATCH(M$1&amp;"_Verify",INDIRECT("$1:$1"),0)-1),2,0)
))</f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311"/>
        <v>LP_AtkSpeedUpOnEncounter_Spd_04</v>
      </c>
      <c r="B418" s="1" t="s">
        <v>292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</v>
      </c>
      <c r="J418" s="1">
        <f t="shared" si="310"/>
        <v>1.29375</v>
      </c>
      <c r="M418" s="1" t="s">
        <v>148</v>
      </c>
      <c r="O418" s="7">
        <f t="shared" ca="1" si="312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LP_AtkSpeedUpOnEncounter_Spd_05</v>
      </c>
      <c r="B419" s="1" t="s">
        <v>292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6.5</v>
      </c>
      <c r="J419" s="1">
        <f t="shared" si="310"/>
        <v>1.6874999999999998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LP_AtkSpeedUpOnEncounter_Spd_06</v>
      </c>
      <c r="B420" s="1" t="s">
        <v>292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7</v>
      </c>
      <c r="J420" s="1">
        <f t="shared" si="310"/>
        <v>2.109375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LP_AtkSpeedUpOnEncounter_Spd_07</v>
      </c>
      <c r="B421" s="1" t="s">
        <v>292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7.5</v>
      </c>
      <c r="J421" s="1">
        <f t="shared" si="310"/>
        <v>2.5593750000000002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LP_AtkSpeedUpOnEncounter_Spd_08</v>
      </c>
      <c r="B422" s="1" t="s">
        <v>292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8</v>
      </c>
      <c r="J422" s="1">
        <f t="shared" si="310"/>
        <v>3.0375000000000001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LP_AtkSpeedUpOnEncounter_Spd_09</v>
      </c>
      <c r="B423" s="1" t="s">
        <v>292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8.5</v>
      </c>
      <c r="J423" s="1">
        <f t="shared" si="310"/>
        <v>3.5437499999999993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ref="A424:A430" si="313">B424&amp;"_"&amp;TEXT(D424,"00")</f>
        <v>LP_AtkSpeedUpOnEncounterBetter_01</v>
      </c>
      <c r="B424" s="1" t="s">
        <v>291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99"/>
        <v/>
      </c>
      <c r="Q424" s="1" t="s">
        <v>296</v>
      </c>
      <c r="S424" s="7">
        <f t="shared" ca="1" si="307"/>
        <v>1</v>
      </c>
      <c r="U424" s="1" t="s">
        <v>293</v>
      </c>
    </row>
    <row r="425" spans="1:23" x14ac:dyDescent="0.3">
      <c r="A425" s="1" t="str">
        <f t="shared" si="313"/>
        <v>LP_AtkSpeedUpOnEncounterBetter_02</v>
      </c>
      <c r="B425" s="1" t="s">
        <v>291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99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ref="A426:A428" si="314">B426&amp;"_"&amp;TEXT(D426,"00")</f>
        <v>LP_AtkSpeedUpOnEncounterBetter_03</v>
      </c>
      <c r="B426" s="1" t="s">
        <v>291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ref="O426:O428" ca="1" si="315">IF(NOT(ISBLANK(N426)),N426,
IF(ISBLANK(M426),"",
VLOOKUP(M426,OFFSET(INDIRECT("$A:$B"),0,MATCH(M$1&amp;"_Verify",INDIRECT("$1:$1"),0)-1),2,0)
))</f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si="314"/>
        <v>LP_AtkSpeedUpOnEncounterBetter_04</v>
      </c>
      <c r="B427" s="1" t="s">
        <v>291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5"/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si="314"/>
        <v>LP_AtkSpeedUpOnEncounterBetter_05</v>
      </c>
      <c r="B428" s="1" t="s">
        <v>291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15"/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si="313"/>
        <v>LP_AtkSpeedUpOnEncounterBetter_Spd_01</v>
      </c>
      <c r="B429" s="1" t="s">
        <v>294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4.5</v>
      </c>
      <c r="J429" s="1">
        <f>J180*4.5/6*2.5</f>
        <v>0.46875</v>
      </c>
      <c r="M429" s="1" t="s">
        <v>148</v>
      </c>
      <c r="O429" s="7">
        <f t="shared" ca="1" si="299"/>
        <v>3</v>
      </c>
      <c r="R429" s="1">
        <v>1</v>
      </c>
      <c r="S429" s="7">
        <f t="shared" ca="1" si="307"/>
        <v>1</v>
      </c>
      <c r="W429" s="1" t="s">
        <v>364</v>
      </c>
    </row>
    <row r="430" spans="1:23" x14ac:dyDescent="0.3">
      <c r="A430" s="1" t="str">
        <f t="shared" si="313"/>
        <v>LP_AtkSpeedUpOnEncounterBetter_Spd_02</v>
      </c>
      <c r="B430" s="1" t="s">
        <v>294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f>J181*4.5/6*2.5</f>
        <v>0.98437500000000011</v>
      </c>
      <c r="M430" s="1" t="s">
        <v>148</v>
      </c>
      <c r="O430" s="7">
        <f t="shared" ca="1" si="299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ref="A431:A433" si="316">B431&amp;"_"&amp;TEXT(D431,"00")</f>
        <v>LP_AtkSpeedUpOnEncounterBetter_Spd_03</v>
      </c>
      <c r="B431" s="1" t="s">
        <v>294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6.5</v>
      </c>
      <c r="J431" s="1">
        <f>J182*4.5/6*2.5</f>
        <v>1.546875</v>
      </c>
      <c r="M431" s="1" t="s">
        <v>148</v>
      </c>
      <c r="O431" s="7">
        <f t="shared" ref="O431:O433" ca="1" si="317">IF(NOT(ISBLANK(N431)),N431,
IF(ISBLANK(M431),"",
VLOOKUP(M431,OFFSET(INDIRECT("$A:$B"),0,MATCH(M$1&amp;"_Verify",INDIRECT("$1:$1"),0)-1),2,0)
))</f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si="316"/>
        <v>LP_AtkSpeedUpOnEncounterBetter_Spd_04</v>
      </c>
      <c r="B432" s="1" t="s">
        <v>294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7.5</v>
      </c>
      <c r="J432" s="1">
        <f>J183*4.5/6*2.5</f>
        <v>2.15625</v>
      </c>
      <c r="M432" s="1" t="s">
        <v>148</v>
      </c>
      <c r="O432" s="7">
        <f t="shared" ca="1" si="317"/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si="316"/>
        <v>LP_AtkSpeedUpOnEncounterBetter_Spd_05</v>
      </c>
      <c r="B433" s="1" t="s">
        <v>294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8.5</v>
      </c>
      <c r="J433" s="1">
        <f>J184*4.5/6*2.5</f>
        <v>2.8125</v>
      </c>
      <c r="M433" s="1" t="s">
        <v>148</v>
      </c>
      <c r="O433" s="7">
        <f t="shared" ca="1" si="317"/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ref="A434:A438" si="318">B434&amp;"_"&amp;TEXT(D434,"00")</f>
        <v>LP_VampireOnAttack_01</v>
      </c>
      <c r="B434" s="1" t="s">
        <v>298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ref="L434:L447" si="319">J171</f>
        <v>0.15</v>
      </c>
      <c r="O434" s="7" t="str">
        <f t="shared" ref="O434:O438" ca="1" si="320">IF(NOT(ISBLANK(N434)),N434,
IF(ISBLANK(M434),"",
VLOOKUP(M434,OFFSET(INDIRECT("$A:$B"),0,MATCH(M$1&amp;"_Verify",INDIRECT("$1:$1"),0)-1),2,0)
))</f>
        <v/>
      </c>
      <c r="S434" s="7" t="str">
        <f t="shared" ca="1" si="307"/>
        <v/>
      </c>
    </row>
    <row r="435" spans="1:23" x14ac:dyDescent="0.3">
      <c r="A435" s="1" t="str">
        <f t="shared" si="318"/>
        <v>LP_VampireOnAttack_02</v>
      </c>
      <c r="B435" s="1" t="s">
        <v>298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9"/>
        <v>0.315</v>
      </c>
      <c r="O435" s="7" t="str">
        <f t="shared" ca="1" si="320"/>
        <v/>
      </c>
      <c r="S435" s="7" t="str">
        <f t="shared" ca="1" si="307"/>
        <v/>
      </c>
    </row>
    <row r="436" spans="1:23" x14ac:dyDescent="0.3">
      <c r="A436" s="1" t="str">
        <f t="shared" si="318"/>
        <v>LP_VampireOnAttack_03</v>
      </c>
      <c r="B436" s="1" t="s">
        <v>298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0.49500000000000005</v>
      </c>
      <c r="O436" s="7" t="str">
        <f t="shared" ca="1" si="320"/>
        <v/>
      </c>
      <c r="S436" s="7" t="str">
        <f t="shared" ca="1" si="307"/>
        <v/>
      </c>
    </row>
    <row r="437" spans="1:23" x14ac:dyDescent="0.3">
      <c r="A437" s="1" t="str">
        <f t="shared" si="318"/>
        <v>LP_VampireOnAttack_04</v>
      </c>
      <c r="B437" s="1" t="s">
        <v>298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0.69</v>
      </c>
      <c r="O437" s="7" t="str">
        <f t="shared" ca="1" si="320"/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LP_VampireOnAttack_05</v>
      </c>
      <c r="B438" s="1" t="s">
        <v>298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0.89999999999999991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ref="A439:A442" si="321">B439&amp;"_"&amp;TEXT(D439,"00")</f>
        <v>LP_VampireOnAttack_06</v>
      </c>
      <c r="B439" s="1" t="s">
        <v>298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1.125</v>
      </c>
      <c r="O439" s="7" t="str">
        <f t="shared" ref="O439:O442" ca="1" si="322">IF(NOT(ISBLANK(N439)),N439,
IF(ISBLANK(M439),"",
VLOOKUP(M439,OFFSET(INDIRECT("$A:$B"),0,MATCH(M$1&amp;"_Verify",INDIRECT("$1:$1"),0)-1),2,0)
))</f>
        <v/>
      </c>
      <c r="S439" s="7" t="str">
        <f t="shared" ref="S439:S442" ca="1" si="323">IF(NOT(ISBLANK(R439)),R439,
IF(ISBLANK(Q439),"",
VLOOKUP(Q439,OFFSET(INDIRECT("$A:$B"),0,MATCH(Q$1&amp;"_Verify",INDIRECT("$1:$1"),0)-1),2,0)
))</f>
        <v/>
      </c>
    </row>
    <row r="440" spans="1:23" x14ac:dyDescent="0.3">
      <c r="A440" s="1" t="str">
        <f t="shared" si="321"/>
        <v>LP_VampireOnAttack_07</v>
      </c>
      <c r="B440" s="1" t="s">
        <v>298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1.3650000000000002</v>
      </c>
      <c r="O440" s="7" t="str">
        <f t="shared" ca="1" si="322"/>
        <v/>
      </c>
      <c r="S440" s="7" t="str">
        <f t="shared" ca="1" si="323"/>
        <v/>
      </c>
    </row>
    <row r="441" spans="1:23" x14ac:dyDescent="0.3">
      <c r="A441" s="1" t="str">
        <f t="shared" si="321"/>
        <v>LP_VampireOnAttack_08</v>
      </c>
      <c r="B441" s="1" t="s">
        <v>298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1.62</v>
      </c>
      <c r="O441" s="7" t="str">
        <f t="shared" ca="1" si="322"/>
        <v/>
      </c>
      <c r="S441" s="7" t="str">
        <f t="shared" ca="1" si="323"/>
        <v/>
      </c>
    </row>
    <row r="442" spans="1:23" x14ac:dyDescent="0.3">
      <c r="A442" s="1" t="str">
        <f t="shared" si="321"/>
        <v>LP_VampireOnAttack_09</v>
      </c>
      <c r="B442" s="1" t="s">
        <v>298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1.89</v>
      </c>
      <c r="O442" s="7" t="str">
        <f t="shared" ca="1" si="322"/>
        <v/>
      </c>
      <c r="S442" s="7" t="str">
        <f t="shared" ca="1" si="323"/>
        <v/>
      </c>
    </row>
    <row r="443" spans="1:23" x14ac:dyDescent="0.3">
      <c r="A443" s="1" t="str">
        <f t="shared" ref="A443:A447" si="324">B443&amp;"_"&amp;TEXT(D443,"00")</f>
        <v>LP_VampireOnAttackBetter_01</v>
      </c>
      <c r="B443" s="1" t="s">
        <v>299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0.25</v>
      </c>
      <c r="O443" s="7" t="str">
        <f t="shared" ref="O443:O447" ca="1" si="325">IF(NOT(ISBLANK(N443)),N443,
IF(ISBLANK(M443),"",
VLOOKUP(M443,OFFSET(INDIRECT("$A:$B"),0,MATCH(M$1&amp;"_Verify",INDIRECT("$1:$1"),0)-1),2,0)
))</f>
        <v/>
      </c>
      <c r="S443" s="7" t="str">
        <f t="shared" ca="1" si="307"/>
        <v/>
      </c>
    </row>
    <row r="444" spans="1:23" x14ac:dyDescent="0.3">
      <c r="A444" s="1" t="str">
        <f t="shared" si="324"/>
        <v>LP_VampireOnAttackBetter_02</v>
      </c>
      <c r="B444" s="1" t="s">
        <v>299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0.52500000000000002</v>
      </c>
      <c r="O444" s="7" t="str">
        <f t="shared" ca="1" si="325"/>
        <v/>
      </c>
      <c r="S444" s="7" t="str">
        <f t="shared" ca="1" si="307"/>
        <v/>
      </c>
    </row>
    <row r="445" spans="1:23" x14ac:dyDescent="0.3">
      <c r="A445" s="1" t="str">
        <f t="shared" si="324"/>
        <v>LP_VampireOnAttackBetter_03</v>
      </c>
      <c r="B445" s="1" t="s">
        <v>299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0.82500000000000007</v>
      </c>
      <c r="O445" s="7" t="str">
        <f t="shared" ca="1" si="325"/>
        <v/>
      </c>
      <c r="S445" s="7" t="str">
        <f t="shared" ca="1" si="307"/>
        <v/>
      </c>
    </row>
    <row r="446" spans="1:23" x14ac:dyDescent="0.3">
      <c r="A446" s="1" t="str">
        <f t="shared" si="324"/>
        <v>LP_VampireOnAttackBetter_04</v>
      </c>
      <c r="B446" s="1" t="s">
        <v>299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1.1499999999999999</v>
      </c>
      <c r="O446" s="7" t="str">
        <f t="shared" ca="1" si="325"/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LP_VampireOnAttackBetter_05</v>
      </c>
      <c r="B447" s="1" t="s">
        <v>299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1.5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ref="A448:A452" si="326">B448&amp;"_"&amp;TEXT(D448,"00")</f>
        <v>LP_RecoverOnAttacked_01</v>
      </c>
      <c r="B448" s="1" t="s">
        <v>300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52" ca="1" si="327">IF(NOT(ISBLANK(N448)),N448,
IF(ISBLANK(M448),"",
VLOOKUP(M448,OFFSET(INDIRECT("$A:$B"),0,MATCH(M$1&amp;"_Verify",INDIRECT("$1:$1"),0)-1),2,0)
))</f>
        <v/>
      </c>
      <c r="Q448" s="1" t="s">
        <v>224</v>
      </c>
      <c r="S448" s="7">
        <f t="shared" ca="1" si="307"/>
        <v>4</v>
      </c>
      <c r="U448" s="1" t="s">
        <v>301</v>
      </c>
    </row>
    <row r="449" spans="1:21" x14ac:dyDescent="0.3">
      <c r="A449" s="1" t="str">
        <f t="shared" si="326"/>
        <v>LP_RecoverOnAttacked_02</v>
      </c>
      <c r="B449" s="1" t="s">
        <v>300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7"/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si="326"/>
        <v>LP_RecoverOnAttacked_03</v>
      </c>
      <c r="B450" s="1" t="s">
        <v>300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7"/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si="326"/>
        <v>LP_RecoverOnAttacked_04</v>
      </c>
      <c r="B451" s="1" t="s">
        <v>300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7"/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LP_RecoverOnAttacked_05</v>
      </c>
      <c r="B452" s="1" t="s">
        <v>300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ref="A453:A457" si="328">B453&amp;"_"&amp;TEXT(D453,"00")</f>
        <v>LP_RecoverOnAttacked_Heal_01</v>
      </c>
      <c r="B453" s="1" t="s">
        <v>301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ref="I453:I457" si="329">J453*5+0.1</f>
        <v>4.6999999999999984</v>
      </c>
      <c r="J453" s="1">
        <f t="shared" ref="J453:J456" si="330">J454+0.08</f>
        <v>0.91999999999999982</v>
      </c>
      <c r="L453" s="1">
        <v>8.8888888888888892E-2</v>
      </c>
      <c r="O453" s="7" t="str">
        <f t="shared" ref="O453:O457" ca="1" si="331">IF(NOT(ISBLANK(N453)),N453,
IF(ISBLANK(M453),"",
VLOOKUP(M453,OFFSET(INDIRECT("$A:$B"),0,MATCH(M$1&amp;"_Verify",INDIRECT("$1:$1"),0)-1),2,0)
))</f>
        <v/>
      </c>
      <c r="S453" s="7" t="str">
        <f t="shared" ca="1" si="307"/>
        <v/>
      </c>
    </row>
    <row r="454" spans="1:21" x14ac:dyDescent="0.3">
      <c r="A454" s="1" t="str">
        <f t="shared" si="328"/>
        <v>LP_RecoverOnAttacked_Heal_02</v>
      </c>
      <c r="B454" s="1" t="s">
        <v>301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9"/>
        <v>4.2999999999999989</v>
      </c>
      <c r="J454" s="1">
        <f t="shared" si="330"/>
        <v>0.83999999999999986</v>
      </c>
      <c r="L454" s="1">
        <v>0.12537313432835823</v>
      </c>
      <c r="O454" s="7" t="str">
        <f t="shared" ca="1" si="331"/>
        <v/>
      </c>
      <c r="S454" s="7" t="str">
        <f t="shared" ca="1" si="307"/>
        <v/>
      </c>
    </row>
    <row r="455" spans="1:21" x14ac:dyDescent="0.3">
      <c r="A455" s="1" t="str">
        <f t="shared" si="328"/>
        <v>LP_RecoverOnAttacked_Heal_03</v>
      </c>
      <c r="B455" s="1" t="s">
        <v>301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9"/>
        <v>3.8999999999999995</v>
      </c>
      <c r="J455" s="1">
        <f t="shared" si="330"/>
        <v>0.7599999999999999</v>
      </c>
      <c r="L455" s="1">
        <v>0.14505494505494507</v>
      </c>
      <c r="O455" s="7" t="str">
        <f t="shared" ca="1" si="331"/>
        <v/>
      </c>
      <c r="S455" s="7" t="str">
        <f t="shared" ca="1" si="307"/>
        <v/>
      </c>
    </row>
    <row r="456" spans="1:21" x14ac:dyDescent="0.3">
      <c r="A456" s="1" t="str">
        <f t="shared" si="328"/>
        <v>LP_RecoverOnAttacked_Heal_04</v>
      </c>
      <c r="B456" s="1" t="s">
        <v>301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9"/>
        <v>3.4999999999999996</v>
      </c>
      <c r="J456" s="1">
        <f t="shared" si="330"/>
        <v>0.67999999999999994</v>
      </c>
      <c r="L456" s="1">
        <v>0.15726495726495726</v>
      </c>
      <c r="O456" s="7" t="str">
        <f t="shared" ca="1" si="331"/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LP_RecoverOnAttacked_Heal_05</v>
      </c>
      <c r="B457" s="1" t="s">
        <v>301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3.1</v>
      </c>
      <c r="J457" s="1">
        <v>0.6</v>
      </c>
      <c r="L457" s="1">
        <v>0.16551724137931034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ref="A458:A462" si="332">B458&amp;"_"&amp;TEXT(D458,"00")</f>
        <v>LP_ReflectOnAttacked_01</v>
      </c>
      <c r="B458" s="1" t="s">
        <v>304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0.93377528089887663</v>
      </c>
      <c r="O458" s="7" t="str">
        <f t="shared" ref="O458:O462" ca="1" si="333">IF(NOT(ISBLANK(N458)),N458,
IF(ISBLANK(M458),"",
VLOOKUP(M458,OFFSET(INDIRECT("$A:$B"),0,MATCH(M$1&amp;"_Verify",INDIRECT("$1:$1"),0)-1),2,0)
))</f>
        <v/>
      </c>
      <c r="S458" s="7" t="str">
        <f t="shared" ref="S458:S554" ca="1" si="334">IF(NOT(ISBLANK(R458)),R458,
IF(ISBLANK(Q458),"",
VLOOKUP(Q458,OFFSET(INDIRECT("$A:$B"),0,MATCH(Q$1&amp;"_Verify",INDIRECT("$1:$1"),0)-1),2,0)
))</f>
        <v/>
      </c>
    </row>
    <row r="459" spans="1:21" x14ac:dyDescent="0.3">
      <c r="A459" s="1" t="str">
        <f t="shared" si="332"/>
        <v>LP_ReflectOnAttacked_02</v>
      </c>
      <c r="B459" s="1" t="s">
        <v>304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2.2014964610717898</v>
      </c>
      <c r="O459" s="7" t="str">
        <f t="shared" ca="1" si="333"/>
        <v/>
      </c>
      <c r="S459" s="7" t="str">
        <f t="shared" ca="1" si="334"/>
        <v/>
      </c>
    </row>
    <row r="460" spans="1:21" x14ac:dyDescent="0.3">
      <c r="A460" s="1" t="str">
        <f t="shared" si="332"/>
        <v>LP_ReflectOnAttacked_03</v>
      </c>
      <c r="B460" s="1" t="s">
        <v>304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3.8477338195077495</v>
      </c>
      <c r="O460" s="7" t="str">
        <f t="shared" ca="1" si="333"/>
        <v/>
      </c>
      <c r="S460" s="7" t="str">
        <f t="shared" ca="1" si="334"/>
        <v/>
      </c>
    </row>
    <row r="461" spans="1:21" x14ac:dyDescent="0.3">
      <c r="A461" s="1" t="str">
        <f t="shared" si="332"/>
        <v>LP_ReflectOnAttacked_04</v>
      </c>
      <c r="B461" s="1" t="s">
        <v>304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5.9275139063862792</v>
      </c>
      <c r="O461" s="7" t="str">
        <f t="shared" ca="1" si="333"/>
        <v/>
      </c>
      <c r="S461" s="7" t="str">
        <f t="shared" ca="1" si="334"/>
        <v/>
      </c>
    </row>
    <row r="462" spans="1:21" x14ac:dyDescent="0.3">
      <c r="A462" s="1" t="str">
        <f t="shared" si="332"/>
        <v>LP_ReflectOnAttacked_05</v>
      </c>
      <c r="B462" s="1" t="s">
        <v>304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8.5104402985074614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ref="A463:A470" si="335">B463&amp;"_"&amp;TEXT(D463,"00")</f>
        <v>LP_ReflectOnAttackedBetter_01</v>
      </c>
      <c r="B463" s="1" t="s">
        <v>305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1.6960408163265315</v>
      </c>
      <c r="O463" s="7" t="str">
        <f t="shared" ref="O463:O470" ca="1" si="336">IF(NOT(ISBLANK(N463)),N463,
IF(ISBLANK(M463),"",
VLOOKUP(M463,OFFSET(INDIRECT("$A:$B"),0,MATCH(M$1&amp;"_Verify",INDIRECT("$1:$1"),0)-1),2,0)
))</f>
        <v/>
      </c>
      <c r="S463" s="7" t="str">
        <f t="shared" ca="1" si="334"/>
        <v/>
      </c>
    </row>
    <row r="464" spans="1:21" x14ac:dyDescent="0.3">
      <c r="A464" s="1" t="str">
        <f t="shared" si="335"/>
        <v>LP_ReflectOnAttackedBetter_02</v>
      </c>
      <c r="B464" s="1" t="s">
        <v>305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4.5603870967741944</v>
      </c>
      <c r="O464" s="7" t="str">
        <f t="shared" ca="1" si="336"/>
        <v/>
      </c>
      <c r="S464" s="7" t="str">
        <f t="shared" ca="1" si="334"/>
        <v/>
      </c>
    </row>
    <row r="465" spans="1:19" x14ac:dyDescent="0.3">
      <c r="A465" s="1" t="str">
        <f t="shared" si="335"/>
        <v>LP_ReflectOnAttackedBetter_03</v>
      </c>
      <c r="B465" s="1" t="s">
        <v>305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8.9988443328550947</v>
      </c>
      <c r="O465" s="7" t="str">
        <f t="shared" ca="1" si="336"/>
        <v/>
      </c>
      <c r="S465" s="7" t="str">
        <f t="shared" ca="1" si="334"/>
        <v/>
      </c>
    </row>
    <row r="466" spans="1:19" x14ac:dyDescent="0.3">
      <c r="A466" s="1" t="str">
        <f t="shared" si="335"/>
        <v>LP_AtkUpOnLowerHp_01</v>
      </c>
      <c r="B466" s="1" t="s">
        <v>306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0.35</v>
      </c>
      <c r="N466" s="1">
        <v>0</v>
      </c>
      <c r="O466" s="7">
        <f t="shared" ca="1" si="336"/>
        <v>0</v>
      </c>
      <c r="S466" s="7" t="str">
        <f t="shared" ca="1" si="334"/>
        <v/>
      </c>
    </row>
    <row r="467" spans="1:19" x14ac:dyDescent="0.3">
      <c r="A467" s="1" t="str">
        <f t="shared" si="335"/>
        <v>LP_AtkUpOnLowerHp_02</v>
      </c>
      <c r="B467" s="1" t="s">
        <v>306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0.73499999999999999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si="335"/>
        <v>LP_AtkUpOnLowerHp_03</v>
      </c>
      <c r="B468" s="1" t="s">
        <v>306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1.1549999999999998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si="335"/>
        <v>LP_AtkUpOnLowerHp_04</v>
      </c>
      <c r="B469" s="1" t="s">
        <v>306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1.6099999999999999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LP_AtkUpOnLowerHp_05</v>
      </c>
      <c r="B470" s="1" t="s">
        <v>306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2.1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ref="A471:A474" si="337">B471&amp;"_"&amp;TEXT(D471,"00")</f>
        <v>LP_AtkUpOnLowerHp_06</v>
      </c>
      <c r="B471" s="1" t="s">
        <v>306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2.625</v>
      </c>
      <c r="N471" s="1">
        <v>0</v>
      </c>
      <c r="O471" s="7">
        <f t="shared" ref="O471:O474" ca="1" si="338">IF(NOT(ISBLANK(N471)),N471,
IF(ISBLANK(M471),"",
VLOOKUP(M471,OFFSET(INDIRECT("$A:$B"),0,MATCH(M$1&amp;"_Verify",INDIRECT("$1:$1"),0)-1),2,0)
))</f>
        <v>0</v>
      </c>
      <c r="S471" s="7" t="str">
        <f t="shared" ref="S471:S474" ca="1" si="339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337"/>
        <v>LP_AtkUpOnLowerHp_07</v>
      </c>
      <c r="B472" s="1" t="s">
        <v>306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3.1850000000000005</v>
      </c>
      <c r="N472" s="1">
        <v>0</v>
      </c>
      <c r="O472" s="7">
        <f t="shared" ca="1" si="338"/>
        <v>0</v>
      </c>
      <c r="S472" s="7" t="str">
        <f t="shared" ca="1" si="339"/>
        <v/>
      </c>
    </row>
    <row r="473" spans="1:19" x14ac:dyDescent="0.3">
      <c r="A473" s="1" t="str">
        <f t="shared" si="337"/>
        <v>LP_AtkUpOnLowerHp_08</v>
      </c>
      <c r="B473" s="1" t="s">
        <v>306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3.7800000000000007</v>
      </c>
      <c r="N473" s="1">
        <v>0</v>
      </c>
      <c r="O473" s="7">
        <f t="shared" ca="1" si="338"/>
        <v>0</v>
      </c>
      <c r="S473" s="7" t="str">
        <f t="shared" ca="1" si="339"/>
        <v/>
      </c>
    </row>
    <row r="474" spans="1:19" x14ac:dyDescent="0.3">
      <c r="A474" s="1" t="str">
        <f t="shared" si="337"/>
        <v>LP_AtkUpOnLowerHp_09</v>
      </c>
      <c r="B474" s="1" t="s">
        <v>306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4.41</v>
      </c>
      <c r="N474" s="1">
        <v>0</v>
      </c>
      <c r="O474" s="7">
        <f t="shared" ca="1" si="338"/>
        <v>0</v>
      </c>
      <c r="S474" s="7" t="str">
        <f t="shared" ca="1" si="339"/>
        <v/>
      </c>
    </row>
    <row r="475" spans="1:19" x14ac:dyDescent="0.3">
      <c r="A475" s="1" t="str">
        <f t="shared" ref="A475:A510" si="340">B475&amp;"_"&amp;TEXT(D475,"00")</f>
        <v>LP_AtkUpOnLowerHpBetter_01</v>
      </c>
      <c r="B475" s="1" t="s">
        <v>307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0.58333333333333337</v>
      </c>
      <c r="N475" s="1">
        <v>0</v>
      </c>
      <c r="O475" s="7">
        <f t="shared" ref="O475:O510" ca="1" si="341">IF(NOT(ISBLANK(N475)),N475,
IF(ISBLANK(M475),"",
VLOOKUP(M475,OFFSET(INDIRECT("$A:$B"),0,MATCH(M$1&amp;"_Verify",INDIRECT("$1:$1"),0)-1),2,0)
))</f>
        <v>0</v>
      </c>
      <c r="S475" s="7" t="str">
        <f t="shared" ca="1" si="334"/>
        <v/>
      </c>
    </row>
    <row r="476" spans="1:19" x14ac:dyDescent="0.3">
      <c r="A476" s="1" t="str">
        <f t="shared" si="340"/>
        <v>LP_AtkUpOnLowerHpBetter_02</v>
      </c>
      <c r="B476" s="1" t="s">
        <v>307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1.2250000000000001</v>
      </c>
      <c r="N476" s="1">
        <v>0</v>
      </c>
      <c r="O476" s="7">
        <f t="shared" ca="1" si="341"/>
        <v>0</v>
      </c>
      <c r="S476" s="7" t="str">
        <f t="shared" ca="1" si="334"/>
        <v/>
      </c>
    </row>
    <row r="477" spans="1:19" x14ac:dyDescent="0.3">
      <c r="A477" s="1" t="str">
        <f t="shared" si="340"/>
        <v>LP_AtkUpOnLowerHpBetter_03</v>
      </c>
      <c r="B477" s="1" t="s">
        <v>307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1.9250000000000003</v>
      </c>
      <c r="N477" s="1">
        <v>0</v>
      </c>
      <c r="O477" s="7">
        <f t="shared" ca="1" si="341"/>
        <v>0</v>
      </c>
      <c r="S477" s="7" t="str">
        <f t="shared" ca="1" si="334"/>
        <v/>
      </c>
    </row>
    <row r="478" spans="1:19" x14ac:dyDescent="0.3">
      <c r="A478" s="1" t="str">
        <f t="shared" ref="A478:A479" si="342">B478&amp;"_"&amp;TEXT(D478,"00")</f>
        <v>LP_AtkUpOnLowerHpBetter_04</v>
      </c>
      <c r="B478" s="1" t="s">
        <v>307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2.6833333333333331</v>
      </c>
      <c r="N478" s="1">
        <v>0</v>
      </c>
      <c r="O478" s="7">
        <f t="shared" ref="O478:O479" ca="1" si="343">IF(NOT(ISBLANK(N478)),N478,
IF(ISBLANK(M478),"",
VLOOKUP(M478,OFFSET(INDIRECT("$A:$B"),0,MATCH(M$1&amp;"_Verify",INDIRECT("$1:$1"),0)-1),2,0)
))</f>
        <v>0</v>
      </c>
      <c r="S478" s="7" t="str">
        <f t="shared" ref="S478:S479" ca="1" si="344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LP_AtkUpOnLowerHpBetter_05</v>
      </c>
      <c r="B479" s="1" t="s">
        <v>307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3.5000000000000004</v>
      </c>
      <c r="N479" s="1">
        <v>0</v>
      </c>
      <c r="O479" s="7">
        <f t="shared" ca="1" si="343"/>
        <v>0</v>
      </c>
      <c r="S479" s="7" t="str">
        <f t="shared" ca="1" si="344"/>
        <v/>
      </c>
    </row>
    <row r="480" spans="1:19" x14ac:dyDescent="0.3">
      <c r="A480" s="1" t="str">
        <f t="shared" ref="A480:A494" si="345">B480&amp;"_"&amp;TEXT(D480,"00")</f>
        <v>LP_AtkUpOnLowerHpBetter_06</v>
      </c>
      <c r="B480" s="1" t="s">
        <v>307</v>
      </c>
      <c r="C480" s="1" t="str">
        <f>IF(ISERROR(VLOOKUP(B480,AffectorValueTable!$A:$A,1,0)),"어펙터밸류없음","")</f>
        <v/>
      </c>
      <c r="D480" s="1">
        <v>6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3.5000000000000004</v>
      </c>
      <c r="N480" s="1">
        <v>0</v>
      </c>
      <c r="O480" s="7">
        <f t="shared" ref="O480:O494" ca="1" si="346">IF(NOT(ISBLANK(N480)),N480,
IF(ISBLANK(M480),"",
VLOOKUP(M480,OFFSET(INDIRECT("$A:$B"),0,MATCH(M$1&amp;"_Verify",INDIRECT("$1:$1"),0)-1),2,0)
))</f>
        <v>0</v>
      </c>
      <c r="S480" s="7" t="str">
        <f t="shared" ref="S480:S494" ca="1" si="347">IF(NOT(ISBLANK(R480)),R480,
IF(ISBLANK(Q480),"",
VLOOKUP(Q480,OFFSET(INDIRECT("$A:$B"),0,MATCH(Q$1&amp;"_Verify",INDIRECT("$1:$1"),0)-1),2,0)
))</f>
        <v/>
      </c>
    </row>
    <row r="481" spans="1:19" x14ac:dyDescent="0.3">
      <c r="A481" s="1" t="str">
        <f t="shared" si="345"/>
        <v>LP_AtkUpOnMaxHp_01</v>
      </c>
      <c r="B481" s="1" t="s">
        <v>936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94" si="348">J171*4/3</f>
        <v>0.19999999999999998</v>
      </c>
      <c r="N481" s="1">
        <v>1</v>
      </c>
      <c r="O481" s="7">
        <f t="shared" ca="1" si="346"/>
        <v>1</v>
      </c>
      <c r="S481" s="7" t="str">
        <f t="shared" ca="1" si="347"/>
        <v/>
      </c>
    </row>
    <row r="482" spans="1:19" x14ac:dyDescent="0.3">
      <c r="A482" s="1" t="str">
        <f t="shared" si="345"/>
        <v>LP_AtkUpOnMaxHp_02</v>
      </c>
      <c r="B482" s="1" t="s">
        <v>936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8"/>
        <v>0.42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LP_AtkUpOnMaxHp_03</v>
      </c>
      <c r="B483" s="1" t="s">
        <v>936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0.66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LP_AtkUpOnMaxHp_04</v>
      </c>
      <c r="B484" s="1" t="s">
        <v>936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0.91999999999999993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LP_AtkUpOnMaxHp_05</v>
      </c>
      <c r="B485" s="1" t="s">
        <v>936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1.2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LP_AtkUpOnMaxHp_06</v>
      </c>
      <c r="B486" s="1" t="s">
        <v>936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1.5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LP_AtkUpOnMaxHp_07</v>
      </c>
      <c r="B487" s="1" t="s">
        <v>936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1.8200000000000003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LP_AtkUpOnMaxHp_08</v>
      </c>
      <c r="B488" s="1" t="s">
        <v>936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2.16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LP_AtkUpOnMaxHp_09</v>
      </c>
      <c r="B489" s="1" t="s">
        <v>936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2.52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LP_AtkUpOnMaxHpBetter_01</v>
      </c>
      <c r="B490" s="1" t="s">
        <v>937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0.33333333333333331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LP_AtkUpOnMaxHpBetter_02</v>
      </c>
      <c r="B491" s="1" t="s">
        <v>937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0.70000000000000007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LP_AtkUpOnMaxHpBetter_03</v>
      </c>
      <c r="B492" s="1" t="s">
        <v>937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1.1000000000000001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LP_AtkUpOnMaxHpBetter_04</v>
      </c>
      <c r="B493" s="1" t="s">
        <v>937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1.5333333333333332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LP_AtkUpOnMaxHpBetter_05</v>
      </c>
      <c r="B494" s="1" t="s">
        <v>937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2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ref="A495:A508" si="349">B495&amp;"_"&amp;TEXT(D495,"00")</f>
        <v>LP_AtkUpOnKillUntilGettingHit_01</v>
      </c>
      <c r="B495" s="1" t="s">
        <v>938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ref="J495:J508" si="350">J171*1/50</f>
        <v>3.0000000000000001E-3</v>
      </c>
      <c r="O495" s="7" t="str">
        <f t="shared" ref="O495:O508" ca="1" si="351">IF(NOT(ISBLANK(N495)),N495,
IF(ISBLANK(M495),"",
VLOOKUP(M495,OFFSET(INDIRECT("$A:$B"),0,MATCH(M$1&amp;"_Verify",INDIRECT("$1:$1"),0)-1),2,0)
))</f>
        <v/>
      </c>
      <c r="S495" s="7" t="str">
        <f t="shared" ref="S495:S508" ca="1" si="352">IF(NOT(ISBLANK(R495)),R495,
IF(ISBLANK(Q495),"",
VLOOKUP(Q495,OFFSET(INDIRECT("$A:$B"),0,MATCH(Q$1&amp;"_Verify",INDIRECT("$1:$1"),0)-1),2,0)
))</f>
        <v/>
      </c>
    </row>
    <row r="496" spans="1:19" x14ac:dyDescent="0.3">
      <c r="A496" s="1" t="str">
        <f t="shared" si="349"/>
        <v>LP_AtkUpOnKillUntilGettingHit_02</v>
      </c>
      <c r="B496" s="1" t="s">
        <v>938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0"/>
        <v>6.3E-3</v>
      </c>
      <c r="O496" s="7" t="str">
        <f t="shared" ca="1" si="351"/>
        <v/>
      </c>
      <c r="S496" s="7" t="str">
        <f t="shared" ca="1" si="352"/>
        <v/>
      </c>
    </row>
    <row r="497" spans="1:19" x14ac:dyDescent="0.3">
      <c r="A497" s="1" t="str">
        <f t="shared" si="349"/>
        <v>LP_AtkUpOnKillUntilGettingHit_03</v>
      </c>
      <c r="B497" s="1" t="s">
        <v>938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9.9000000000000008E-3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LP_AtkUpOnKillUntilGettingHit_04</v>
      </c>
      <c r="B498" s="1" t="s">
        <v>938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1.38E-2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LP_AtkUpOnKillUntilGettingHit_05</v>
      </c>
      <c r="B499" s="1" t="s">
        <v>938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1.7999999999999999E-2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LP_AtkUpOnKillUntilGettingHit_06</v>
      </c>
      <c r="B500" s="1" t="s">
        <v>938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2.2499999999999999E-2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LP_AtkUpOnKillUntilGettingHit_07</v>
      </c>
      <c r="B501" s="1" t="s">
        <v>938</v>
      </c>
      <c r="C501" s="1" t="str">
        <f>IF(ISERROR(VLOOKUP(B501,AffectorValueTable!$A:$A,1,0)),"어펙터밸류없음","")</f>
        <v/>
      </c>
      <c r="D501" s="1">
        <v>7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2.7300000000000005E-2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LP_AtkUpOnKillUntilGettingHit_08</v>
      </c>
      <c r="B502" s="1" t="s">
        <v>938</v>
      </c>
      <c r="C502" s="1" t="str">
        <f>IF(ISERROR(VLOOKUP(B502,AffectorValueTable!$A:$A,1,0)),"어펙터밸류없음","")</f>
        <v/>
      </c>
      <c r="D502" s="1">
        <v>8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3.2400000000000005E-2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LP_AtkUpOnKillUntilGettingHit_09</v>
      </c>
      <c r="B503" s="1" t="s">
        <v>938</v>
      </c>
      <c r="C503" s="1" t="str">
        <f>IF(ISERROR(VLOOKUP(B503,AffectorValueTable!$A:$A,1,0)),"어펙터밸류없음","")</f>
        <v/>
      </c>
      <c r="D503" s="1">
        <v>9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3.78E-2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LP_AtkUpOnKillUntilGettingHitBetter_01</v>
      </c>
      <c r="B504" s="1" t="s">
        <v>939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5.0000000000000001E-3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LP_AtkUpOnKillUntilGettingHitBetter_02</v>
      </c>
      <c r="B505" s="1" t="s">
        <v>939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1.0500000000000001E-2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LP_AtkUpOnKillUntilGettingHitBetter_03</v>
      </c>
      <c r="B506" s="1" t="s">
        <v>939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1.6500000000000001E-2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LP_AtkUpOnKillUntilGettingHitBetter_04</v>
      </c>
      <c r="B507" s="1" t="s">
        <v>939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2.3E-2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LP_AtkUpOnKillUntilGettingHitBetter_05</v>
      </c>
      <c r="B508" s="1" t="s">
        <v>939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0.03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0"/>
        <v>LP_CritDmgUpOnLowerHp_01</v>
      </c>
      <c r="B509" s="1" t="s">
        <v>308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0.5</v>
      </c>
      <c r="O509" s="7" t="str">
        <f t="shared" ca="1" si="341"/>
        <v/>
      </c>
      <c r="S509" s="7" t="str">
        <f t="shared" ca="1" si="334"/>
        <v/>
      </c>
    </row>
    <row r="510" spans="1:19" x14ac:dyDescent="0.3">
      <c r="A510" s="1" t="str">
        <f t="shared" si="340"/>
        <v>LP_CritDmgUpOnLowerHp_02</v>
      </c>
      <c r="B510" s="1" t="s">
        <v>308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1.05</v>
      </c>
      <c r="O510" s="7" t="str">
        <f t="shared" ca="1" si="341"/>
        <v/>
      </c>
      <c r="S510" s="7" t="str">
        <f t="shared" ca="1" si="334"/>
        <v/>
      </c>
    </row>
    <row r="511" spans="1:19" x14ac:dyDescent="0.3">
      <c r="A511" s="1" t="str">
        <f t="shared" ref="A511:A513" si="353">B511&amp;"_"&amp;TEXT(D511,"00")</f>
        <v>LP_CritDmgUpOnLowerHp_03</v>
      </c>
      <c r="B511" s="1" t="s">
        <v>308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1.6500000000000001</v>
      </c>
      <c r="O511" s="7" t="str">
        <f t="shared" ref="O511:O513" ca="1" si="354">IF(NOT(ISBLANK(N511)),N511,
IF(ISBLANK(M511),"",
VLOOKUP(M511,OFFSET(INDIRECT("$A:$B"),0,MATCH(M$1&amp;"_Verify",INDIRECT("$1:$1"),0)-1),2,0)
))</f>
        <v/>
      </c>
      <c r="S511" s="7" t="str">
        <f t="shared" ca="1" si="334"/>
        <v/>
      </c>
    </row>
    <row r="512" spans="1:19" x14ac:dyDescent="0.3">
      <c r="A512" s="1" t="str">
        <f t="shared" si="353"/>
        <v>LP_CritDmgUpOnLowerHp_04</v>
      </c>
      <c r="B512" s="1" t="s">
        <v>308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2.2999999999999998</v>
      </c>
      <c r="O512" s="7" t="str">
        <f t="shared" ca="1" si="354"/>
        <v/>
      </c>
      <c r="S512" s="7" t="str">
        <f t="shared" ref="S512:S513" ca="1" si="355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53"/>
        <v>LP_CritDmgUpOnLowerHp_05</v>
      </c>
      <c r="B513" s="1" t="s">
        <v>308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</v>
      </c>
      <c r="O513" s="7" t="str">
        <f t="shared" ca="1" si="354"/>
        <v/>
      </c>
      <c r="S513" s="7" t="str">
        <f t="shared" ca="1" si="355"/>
        <v/>
      </c>
    </row>
    <row r="514" spans="1:19" x14ac:dyDescent="0.3">
      <c r="A514" s="1" t="str">
        <f t="shared" ref="A514:A525" si="356">B514&amp;"_"&amp;TEXT(D514,"00")</f>
        <v>LP_CritDmgUpOnLowerHpBetter_01</v>
      </c>
      <c r="B514" s="1" t="s">
        <v>309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ref="O514:O525" ca="1" si="357">IF(NOT(ISBLANK(N514)),N514,
IF(ISBLANK(M514),"",
VLOOKUP(M514,OFFSET(INDIRECT("$A:$B"),0,MATCH(M$1&amp;"_Verify",INDIRECT("$1:$1"),0)-1),2,0)
))</f>
        <v/>
      </c>
      <c r="S514" s="7" t="str">
        <f t="shared" ca="1" si="334"/>
        <v/>
      </c>
    </row>
    <row r="515" spans="1:19" x14ac:dyDescent="0.3">
      <c r="A515" s="1" t="str">
        <f t="shared" ref="A515" si="358">B515&amp;"_"&amp;TEXT(D515,"00")</f>
        <v>LP_CritDmgUpOnLowerHpBetter_02</v>
      </c>
      <c r="B515" s="1" t="s">
        <v>309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2.1</v>
      </c>
      <c r="O515" s="7" t="str">
        <f t="shared" ref="O515" ca="1" si="359">IF(NOT(ISBLANK(N515)),N515,
IF(ISBLANK(M515),"",
VLOOKUP(M515,OFFSET(INDIRECT("$A:$B"),0,MATCH(M$1&amp;"_Verify",INDIRECT("$1:$1"),0)-1),2,0)
))</f>
        <v/>
      </c>
      <c r="S515" s="7" t="str">
        <f t="shared" ref="S515" ca="1" si="360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ref="A516" si="361">B516&amp;"_"&amp;TEXT(D516,"00")</f>
        <v>LP_CritDmgUpOnLowerHpBetter_03</v>
      </c>
      <c r="B516" s="1" t="s">
        <v>309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3.3</v>
      </c>
      <c r="O516" s="7" t="str">
        <f t="shared" ref="O516" ca="1" si="362">IF(NOT(ISBLANK(N516)),N516,
IF(ISBLANK(M516),"",
VLOOKUP(M516,OFFSET(INDIRECT("$A:$B"),0,MATCH(M$1&amp;"_Verify",INDIRECT("$1:$1"),0)-1),2,0)
))</f>
        <v/>
      </c>
      <c r="S516" s="7" t="str">
        <f t="shared" ref="S516" ca="1" si="363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56"/>
        <v>LP_InstantKill_01</v>
      </c>
      <c r="B517" s="1" t="s">
        <v>310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0.06</v>
      </c>
      <c r="O517" s="7" t="str">
        <f t="shared" ca="1" si="357"/>
        <v/>
      </c>
      <c r="S517" s="7" t="str">
        <f t="shared" ca="1" si="334"/>
        <v/>
      </c>
    </row>
    <row r="518" spans="1:19" x14ac:dyDescent="0.3">
      <c r="A518" s="1" t="str">
        <f t="shared" si="356"/>
        <v>LP_InstantKill_02</v>
      </c>
      <c r="B518" s="1" t="s">
        <v>310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0.126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LP_InstantKill_03</v>
      </c>
      <c r="B519" s="1" t="s">
        <v>310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0.19800000000000004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LP_InstantKill_04</v>
      </c>
      <c r="B520" s="1" t="s">
        <v>310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0.27599999999999997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LP_InstantKill_05</v>
      </c>
      <c r="B521" s="1" t="s">
        <v>310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0.36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LP_InstantKill_06</v>
      </c>
      <c r="B522" s="1" t="s">
        <v>310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0.45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LP_InstantKill_07</v>
      </c>
      <c r="B523" s="1" t="s">
        <v>310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0.54600000000000015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LP_InstantKill_08</v>
      </c>
      <c r="B524" s="1" t="s">
        <v>310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0.64800000000000013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LP_InstantKill_09</v>
      </c>
      <c r="B525" s="1" t="s">
        <v>310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0.75600000000000001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ref="A526:A535" si="364">B526&amp;"_"&amp;TEXT(D526,"00")</f>
        <v>LP_InstantKillBetter_01</v>
      </c>
      <c r="B526" s="1" t="s">
        <v>312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0.12</v>
      </c>
      <c r="O526" s="7" t="str">
        <f t="shared" ref="O526:O535" ca="1" si="365">IF(NOT(ISBLANK(N526)),N526,
IF(ISBLANK(M526),"",
VLOOKUP(M526,OFFSET(INDIRECT("$A:$B"),0,MATCH(M$1&amp;"_Verify",INDIRECT("$1:$1"),0)-1),2,0)
))</f>
        <v/>
      </c>
      <c r="S526" s="7" t="str">
        <f t="shared" ca="1" si="334"/>
        <v/>
      </c>
    </row>
    <row r="527" spans="1:19" x14ac:dyDescent="0.3">
      <c r="A527" s="1" t="str">
        <f t="shared" si="364"/>
        <v>LP_InstantKillBetter_02</v>
      </c>
      <c r="B527" s="1" t="s">
        <v>312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0.252</v>
      </c>
      <c r="O527" s="7" t="str">
        <f t="shared" ca="1" si="365"/>
        <v/>
      </c>
      <c r="S527" s="7" t="str">
        <f t="shared" ca="1" si="334"/>
        <v/>
      </c>
    </row>
    <row r="528" spans="1:19" x14ac:dyDescent="0.3">
      <c r="A528" s="1" t="str">
        <f t="shared" ref="A528:A530" si="366">B528&amp;"_"&amp;TEXT(D528,"00")</f>
        <v>LP_InstantKillBetter_03</v>
      </c>
      <c r="B528" s="1" t="s">
        <v>312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0.39600000000000002</v>
      </c>
      <c r="O528" s="7" t="str">
        <f t="shared" ref="O528:O530" ca="1" si="367">IF(NOT(ISBLANK(N528)),N528,
IF(ISBLANK(M528),"",
VLOOKUP(M528,OFFSET(INDIRECT("$A:$B"),0,MATCH(M$1&amp;"_Verify",INDIRECT("$1:$1"),0)-1),2,0)
))</f>
        <v/>
      </c>
      <c r="S528" s="7" t="str">
        <f t="shared" ca="1" si="334"/>
        <v/>
      </c>
    </row>
    <row r="529" spans="1:19" x14ac:dyDescent="0.3">
      <c r="A529" s="1" t="str">
        <f t="shared" si="366"/>
        <v>LP_InstantKillBetter_04</v>
      </c>
      <c r="B529" s="1" t="s">
        <v>312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0.55199999999999994</v>
      </c>
      <c r="O529" s="7" t="str">
        <f t="shared" ca="1" si="367"/>
        <v/>
      </c>
      <c r="S529" s="7" t="str">
        <f t="shared" ca="1" si="334"/>
        <v/>
      </c>
    </row>
    <row r="530" spans="1:19" x14ac:dyDescent="0.3">
      <c r="A530" s="1" t="str">
        <f t="shared" si="366"/>
        <v>LP_InstantKillBetter_05</v>
      </c>
      <c r="B530" s="1" t="s">
        <v>312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0.72</v>
      </c>
      <c r="O530" s="7" t="str">
        <f t="shared" ca="1" si="367"/>
        <v/>
      </c>
      <c r="S530" s="7" t="str">
        <f t="shared" ca="1" si="334"/>
        <v/>
      </c>
    </row>
    <row r="531" spans="1:19" x14ac:dyDescent="0.3">
      <c r="A531" s="1" t="str">
        <f t="shared" si="364"/>
        <v>LP_ImmortalWill_01</v>
      </c>
      <c r="B531" s="1" t="s">
        <v>313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ref="J531:J544" si="368">J171</f>
        <v>0.15</v>
      </c>
      <c r="O531" s="7" t="str">
        <f t="shared" ca="1" si="365"/>
        <v/>
      </c>
      <c r="S531" s="7" t="str">
        <f t="shared" ca="1" si="334"/>
        <v/>
      </c>
    </row>
    <row r="532" spans="1:19" x14ac:dyDescent="0.3">
      <c r="A532" s="1" t="str">
        <f t="shared" si="364"/>
        <v>LP_ImmortalWill_02</v>
      </c>
      <c r="B532" s="1" t="s">
        <v>313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0.315</v>
      </c>
      <c r="O532" s="7" t="str">
        <f t="shared" ca="1" si="365"/>
        <v/>
      </c>
      <c r="S532" s="7" t="str">
        <f t="shared" ca="1" si="334"/>
        <v/>
      </c>
    </row>
    <row r="533" spans="1:19" x14ac:dyDescent="0.3">
      <c r="A533" s="1" t="str">
        <f t="shared" si="364"/>
        <v>LP_ImmortalWill_03</v>
      </c>
      <c r="B533" s="1" t="s">
        <v>313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0.49500000000000005</v>
      </c>
      <c r="O533" s="7" t="str">
        <f t="shared" ca="1" si="365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LP_ImmortalWill_04</v>
      </c>
      <c r="B534" s="1" t="s">
        <v>313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0.69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LP_ImmortalWill_05</v>
      </c>
      <c r="B535" s="1" t="s">
        <v>313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0.89999999999999991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ref="A536:A539" si="369">B536&amp;"_"&amp;TEXT(D536,"00")</f>
        <v>LP_ImmortalWill_06</v>
      </c>
      <c r="B536" s="1" t="s">
        <v>313</v>
      </c>
      <c r="C536" s="1" t="str">
        <f>IF(ISERROR(VLOOKUP(B536,AffectorValueTable!$A:$A,1,0)),"어펙터밸류없음","")</f>
        <v/>
      </c>
      <c r="D536" s="1">
        <v>6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1.125</v>
      </c>
      <c r="O536" s="7" t="str">
        <f t="shared" ref="O536:O539" ca="1" si="370">IF(NOT(ISBLANK(N536)),N536,
IF(ISBLANK(M536),"",
VLOOKUP(M536,OFFSET(INDIRECT("$A:$B"),0,MATCH(M$1&amp;"_Verify",INDIRECT("$1:$1"),0)-1),2,0)
))</f>
        <v/>
      </c>
      <c r="S536" s="7" t="str">
        <f t="shared" ca="1" si="334"/>
        <v/>
      </c>
    </row>
    <row r="537" spans="1:19" x14ac:dyDescent="0.3">
      <c r="A537" s="1" t="str">
        <f t="shared" si="369"/>
        <v>LP_ImmortalWill_07</v>
      </c>
      <c r="B537" s="1" t="s">
        <v>313</v>
      </c>
      <c r="C537" s="1" t="str">
        <f>IF(ISERROR(VLOOKUP(B537,AffectorValueTable!$A:$A,1,0)),"어펙터밸류없음","")</f>
        <v/>
      </c>
      <c r="D537" s="1">
        <v>7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1.3650000000000002</v>
      </c>
      <c r="O537" s="7" t="str">
        <f t="shared" ca="1" si="370"/>
        <v/>
      </c>
      <c r="S537" s="7" t="str">
        <f t="shared" ca="1" si="334"/>
        <v/>
      </c>
    </row>
    <row r="538" spans="1:19" x14ac:dyDescent="0.3">
      <c r="A538" s="1" t="str">
        <f t="shared" si="369"/>
        <v>LP_ImmortalWill_08</v>
      </c>
      <c r="B538" s="1" t="s">
        <v>313</v>
      </c>
      <c r="C538" s="1" t="str">
        <f>IF(ISERROR(VLOOKUP(B538,AffectorValueTable!$A:$A,1,0)),"어펙터밸류없음","")</f>
        <v/>
      </c>
      <c r="D538" s="1">
        <v>8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1.62</v>
      </c>
      <c r="O538" s="7" t="str">
        <f t="shared" ca="1" si="370"/>
        <v/>
      </c>
      <c r="S538" s="7" t="str">
        <f t="shared" ca="1" si="334"/>
        <v/>
      </c>
    </row>
    <row r="539" spans="1:19" x14ac:dyDescent="0.3">
      <c r="A539" s="1" t="str">
        <f t="shared" si="369"/>
        <v>LP_ImmortalWill_09</v>
      </c>
      <c r="B539" s="1" t="s">
        <v>313</v>
      </c>
      <c r="C539" s="1" t="str">
        <f>IF(ISERROR(VLOOKUP(B539,AffectorValueTable!$A:$A,1,0)),"어펙터밸류없음","")</f>
        <v/>
      </c>
      <c r="D539" s="1">
        <v>9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1.89</v>
      </c>
      <c r="O539" s="7" t="str">
        <f t="shared" ca="1" si="370"/>
        <v/>
      </c>
      <c r="S539" s="7" t="str">
        <f t="shared" ca="1" si="334"/>
        <v/>
      </c>
    </row>
    <row r="540" spans="1:19" x14ac:dyDescent="0.3">
      <c r="A540" s="1" t="str">
        <f t="shared" ref="A540:A564" si="371">B540&amp;"_"&amp;TEXT(D540,"00")</f>
        <v>LP_ImmortalWillBetter_01</v>
      </c>
      <c r="B540" s="1" t="s">
        <v>314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0.25</v>
      </c>
      <c r="O540" s="7" t="str">
        <f t="shared" ref="O540:O564" ca="1" si="372">IF(NOT(ISBLANK(N540)),N540,
IF(ISBLANK(M540),"",
VLOOKUP(M540,OFFSET(INDIRECT("$A:$B"),0,MATCH(M$1&amp;"_Verify",INDIRECT("$1:$1"),0)-1),2,0)
))</f>
        <v/>
      </c>
      <c r="S540" s="7" t="str">
        <f t="shared" ca="1" si="334"/>
        <v/>
      </c>
    </row>
    <row r="541" spans="1:19" x14ac:dyDescent="0.3">
      <c r="A541" s="1" t="str">
        <f t="shared" si="371"/>
        <v>LP_ImmortalWillBetter_02</v>
      </c>
      <c r="B541" s="1" t="s">
        <v>314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0.52500000000000002</v>
      </c>
      <c r="O541" s="7" t="str">
        <f t="shared" ca="1" si="372"/>
        <v/>
      </c>
      <c r="S541" s="7" t="str">
        <f t="shared" ca="1" si="334"/>
        <v/>
      </c>
    </row>
    <row r="542" spans="1:19" x14ac:dyDescent="0.3">
      <c r="A542" s="1" t="str">
        <f t="shared" ref="A542:A544" si="373">B542&amp;"_"&amp;TEXT(D542,"00")</f>
        <v>LP_ImmortalWillBetter_03</v>
      </c>
      <c r="B542" s="1" t="s">
        <v>314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0.82500000000000007</v>
      </c>
      <c r="O542" s="7" t="str">
        <f t="shared" ref="O542:O544" ca="1" si="374">IF(NOT(ISBLANK(N542)),N542,
IF(ISBLANK(M542),"",
VLOOKUP(M542,OFFSET(INDIRECT("$A:$B"),0,MATCH(M$1&amp;"_Verify",INDIRECT("$1:$1"),0)-1),2,0)
))</f>
        <v/>
      </c>
      <c r="S542" s="7" t="str">
        <f t="shared" ca="1" si="334"/>
        <v/>
      </c>
    </row>
    <row r="543" spans="1:19" x14ac:dyDescent="0.3">
      <c r="A543" s="1" t="str">
        <f t="shared" si="373"/>
        <v>LP_ImmortalWillBetter_04</v>
      </c>
      <c r="B543" s="1" t="s">
        <v>314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1.1499999999999999</v>
      </c>
      <c r="O543" s="7" t="str">
        <f t="shared" ca="1" si="374"/>
        <v/>
      </c>
      <c r="S543" s="7" t="str">
        <f t="shared" ca="1" si="334"/>
        <v/>
      </c>
    </row>
    <row r="544" spans="1:19" x14ac:dyDescent="0.3">
      <c r="A544" s="1" t="str">
        <f t="shared" si="373"/>
        <v>LP_ImmortalWillBetter_05</v>
      </c>
      <c r="B544" s="1" t="s">
        <v>314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1.5</v>
      </c>
      <c r="O544" s="7" t="str">
        <f t="shared" ca="1" si="374"/>
        <v/>
      </c>
      <c r="S544" s="7" t="str">
        <f t="shared" ca="1" si="334"/>
        <v/>
      </c>
    </row>
    <row r="545" spans="1:21" x14ac:dyDescent="0.3">
      <c r="A545" s="1" t="str">
        <f t="shared" si="371"/>
        <v>LP_HealAreaOnEncounter_01</v>
      </c>
      <c r="B545" s="1" t="s">
        <v>365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72"/>
        <v/>
      </c>
      <c r="Q545" s="1" t="s">
        <v>368</v>
      </c>
      <c r="S545" s="7">
        <f t="shared" ca="1" si="334"/>
        <v>1</v>
      </c>
      <c r="U545" s="1" t="s">
        <v>366</v>
      </c>
    </row>
    <row r="546" spans="1:21" x14ac:dyDescent="0.3">
      <c r="A546" s="1" t="str">
        <f t="shared" si="371"/>
        <v>LP_HealAreaOnEncounter_02</v>
      </c>
      <c r="B546" s="1" t="s">
        <v>365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LP_HealAreaOnEncounter_03</v>
      </c>
      <c r="B547" s="1" t="s">
        <v>365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LP_HealAreaOnEncounter_04</v>
      </c>
      <c r="B548" s="1" t="s">
        <v>365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LP_HealAreaOnEncounter_05</v>
      </c>
      <c r="B549" s="1" t="s">
        <v>365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LP_HealAreaOnEncounter_CreateHit_01</v>
      </c>
      <c r="B550" s="1" t="s">
        <v>366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72"/>
        <v/>
      </c>
      <c r="S550" s="7" t="str">
        <f t="shared" ca="1" si="334"/>
        <v/>
      </c>
      <c r="T550" s="1" t="s">
        <v>369</v>
      </c>
    </row>
    <row r="551" spans="1:21" x14ac:dyDescent="0.3">
      <c r="A551" s="1" t="str">
        <f t="shared" si="371"/>
        <v>LP_HealAreaOnEncounter_CreateHit_02</v>
      </c>
      <c r="B551" s="1" t="s">
        <v>366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LP_HealAreaOnEncounter_CreateHit_03</v>
      </c>
      <c r="B552" s="1" t="s">
        <v>366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LP_HealAreaOnEncounter_CreateHit_04</v>
      </c>
      <c r="B553" s="1" t="s">
        <v>366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LP_HealAreaOnEncounter_CreateHit_05</v>
      </c>
      <c r="B554" s="1" t="s">
        <v>366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LP_HealAreaOnEncounter_CH_Heal_01</v>
      </c>
      <c r="B555" s="1" t="s">
        <v>370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1.6842105263157891E-2</v>
      </c>
      <c r="O555" s="7" t="str">
        <f t="shared" ca="1" si="372"/>
        <v/>
      </c>
      <c r="S555" s="7" t="str">
        <f t="shared" ref="S555:S564" ca="1" si="375">IF(NOT(ISBLANK(R555)),R555,
IF(ISBLANK(Q555),"",
VLOOKUP(Q555,OFFSET(INDIRECT("$A:$B"),0,MATCH(Q$1&amp;"_Verify",INDIRECT("$1:$1"),0)-1),2,0)
))</f>
        <v/>
      </c>
    </row>
    <row r="556" spans="1:21" x14ac:dyDescent="0.3">
      <c r="A556" s="1" t="str">
        <f t="shared" si="371"/>
        <v>LP_HealAreaOnEncounter_CH_Heal_02</v>
      </c>
      <c r="B556" s="1" t="s">
        <v>370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2.8990509059534077E-2</v>
      </c>
      <c r="O556" s="7" t="str">
        <f t="shared" ca="1" si="372"/>
        <v/>
      </c>
      <c r="S556" s="7" t="str">
        <f t="shared" ca="1" si="375"/>
        <v/>
      </c>
    </row>
    <row r="557" spans="1:21" x14ac:dyDescent="0.3">
      <c r="A557" s="1" t="str">
        <f t="shared" si="371"/>
        <v>LP_HealAreaOnEncounter_CH_Heal_03</v>
      </c>
      <c r="B557" s="1" t="s">
        <v>370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3.8067772170151414E-2</v>
      </c>
      <c r="O557" s="7" t="str">
        <f t="shared" ca="1" si="372"/>
        <v/>
      </c>
      <c r="S557" s="7" t="str">
        <f t="shared" ca="1" si="375"/>
        <v/>
      </c>
    </row>
    <row r="558" spans="1:21" x14ac:dyDescent="0.3">
      <c r="A558" s="1" t="str">
        <f t="shared" si="371"/>
        <v>LP_HealAreaOnEncounter_CH_Heal_04</v>
      </c>
      <c r="B558" s="1" t="s">
        <v>370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4.5042839657282757E-2</v>
      </c>
      <c r="O558" s="7" t="str">
        <f t="shared" ca="1" si="372"/>
        <v/>
      </c>
      <c r="S558" s="7" t="str">
        <f t="shared" ca="1" si="375"/>
        <v/>
      </c>
    </row>
    <row r="559" spans="1:21" x14ac:dyDescent="0.3">
      <c r="A559" s="1" t="str">
        <f t="shared" si="371"/>
        <v>LP_HealAreaOnEncounter_CH_Heal_05</v>
      </c>
      <c r="B559" s="1" t="s">
        <v>370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5.052631578947369E-2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LP_MoveSpeed_01</v>
      </c>
      <c r="B560" s="1" t="s">
        <v>940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ref="J560:J564" si="376">J171</f>
        <v>0.15</v>
      </c>
      <c r="M560" s="1" t="s">
        <v>150</v>
      </c>
      <c r="O560" s="7">
        <f t="shared" ca="1" si="372"/>
        <v>5</v>
      </c>
      <c r="S560" s="7" t="str">
        <f t="shared" ca="1" si="375"/>
        <v/>
      </c>
    </row>
    <row r="561" spans="1:23" x14ac:dyDescent="0.3">
      <c r="A561" s="1" t="str">
        <f t="shared" si="371"/>
        <v>LP_MoveSpeed_02</v>
      </c>
      <c r="B561" s="1" t="s">
        <v>940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6"/>
        <v>0.315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si="371"/>
        <v>LP_MoveSpeed_03</v>
      </c>
      <c r="B562" s="1" t="s">
        <v>940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6"/>
        <v>0.49500000000000005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si="371"/>
        <v>LP_MoveSpeed_04</v>
      </c>
      <c r="B563" s="1" t="s">
        <v>940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6"/>
        <v>0.69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LP_MoveSpeed_05</v>
      </c>
      <c r="B564" s="1" t="s">
        <v>940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0.89999999999999991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ref="A565:A582" si="377">B565&amp;"_"&amp;TEXT(D565,"00")</f>
        <v>LP_MoveSpeedUpOnAttacked_01</v>
      </c>
      <c r="B565" s="1" t="s">
        <v>315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ref="O565:O582" ca="1" si="378">IF(NOT(ISBLANK(N565)),N565,
IF(ISBLANK(M565),"",
VLOOKUP(M565,OFFSET(INDIRECT("$A:$B"),0,MATCH(M$1&amp;"_Verify",INDIRECT("$1:$1"),0)-1),2,0)
))</f>
        <v/>
      </c>
      <c r="Q565" s="1" t="s">
        <v>224</v>
      </c>
      <c r="S565" s="7">
        <f t="shared" ref="S565:S582" ca="1" si="379">IF(NOT(ISBLANK(R565)),R565,
IF(ISBLANK(Q565),"",
VLOOKUP(Q565,OFFSET(INDIRECT("$A:$B"),0,MATCH(Q$1&amp;"_Verify",INDIRECT("$1:$1"),0)-1),2,0)
))</f>
        <v>4</v>
      </c>
      <c r="U565" s="1" t="s">
        <v>317</v>
      </c>
    </row>
    <row r="566" spans="1:23" x14ac:dyDescent="0.3">
      <c r="A566" s="1" t="str">
        <f t="shared" si="377"/>
        <v>LP_MoveSpeedUpOnAttacked_02</v>
      </c>
      <c r="B566" s="1" t="s">
        <v>315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8"/>
        <v/>
      </c>
      <c r="Q566" s="1" t="s">
        <v>224</v>
      </c>
      <c r="S566" s="7">
        <f t="shared" ca="1" si="379"/>
        <v>4</v>
      </c>
      <c r="U566" s="1" t="s">
        <v>317</v>
      </c>
    </row>
    <row r="567" spans="1:23" x14ac:dyDescent="0.3">
      <c r="A567" s="1" t="str">
        <f t="shared" si="377"/>
        <v>LP_MoveSpeedUpOnAttacked_03</v>
      </c>
      <c r="B567" s="1" t="s">
        <v>315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8"/>
        <v/>
      </c>
      <c r="Q567" s="1" t="s">
        <v>224</v>
      </c>
      <c r="S567" s="7">
        <f t="shared" ca="1" si="379"/>
        <v>4</v>
      </c>
      <c r="U567" s="1" t="s">
        <v>317</v>
      </c>
    </row>
    <row r="568" spans="1:23" x14ac:dyDescent="0.3">
      <c r="A568" s="1" t="str">
        <f t="shared" ref="A568:A573" si="380">B568&amp;"_"&amp;TEXT(D568,"00")</f>
        <v>LP_MoveSpeedUpOnAttacked_Move_01</v>
      </c>
      <c r="B568" s="1" t="s">
        <v>316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2.4</v>
      </c>
      <c r="J568" s="1">
        <v>1</v>
      </c>
      <c r="M568" s="1" t="s">
        <v>548</v>
      </c>
      <c r="O568" s="7">
        <f t="shared" ref="O568:O573" ca="1" si="381">IF(NOT(ISBLANK(N568)),N568,
IF(ISBLANK(M568),"",
VLOOKUP(M568,OFFSET(INDIRECT("$A:$B"),0,MATCH(M$1&amp;"_Verify",INDIRECT("$1:$1"),0)-1),2,0)
))</f>
        <v>5</v>
      </c>
      <c r="R568" s="1">
        <v>1</v>
      </c>
      <c r="S568" s="7">
        <f t="shared" ref="S568:S573" ca="1" si="382">IF(NOT(ISBLANK(R568)),R568,
IF(ISBLANK(Q568),"",
VLOOKUP(Q568,OFFSET(INDIRECT("$A:$B"),0,MATCH(Q$1&amp;"_Verify",INDIRECT("$1:$1"),0)-1),2,0)
))</f>
        <v>1</v>
      </c>
      <c r="W568" s="1" t="s">
        <v>361</v>
      </c>
    </row>
    <row r="569" spans="1:23" x14ac:dyDescent="0.3">
      <c r="A569" s="1" t="str">
        <f t="shared" si="380"/>
        <v>LP_MoveSpeedUpOnAttacked_Move_02</v>
      </c>
      <c r="B569" s="1" t="s">
        <v>316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5.04</v>
      </c>
      <c r="J569" s="1">
        <v>1.4</v>
      </c>
      <c r="M569" s="1" t="s">
        <v>548</v>
      </c>
      <c r="O569" s="7">
        <f t="shared" ca="1" si="381"/>
        <v>5</v>
      </c>
      <c r="R569" s="1">
        <v>1</v>
      </c>
      <c r="S569" s="7">
        <f t="shared" ca="1" si="382"/>
        <v>1</v>
      </c>
      <c r="W569" s="1" t="s">
        <v>361</v>
      </c>
    </row>
    <row r="570" spans="1:23" x14ac:dyDescent="0.3">
      <c r="A570" s="1" t="str">
        <f t="shared" si="380"/>
        <v>LP_MoveSpeedUpOnAttacked_Move_03</v>
      </c>
      <c r="B570" s="1" t="s">
        <v>316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7.919999999999999</v>
      </c>
      <c r="J570" s="1">
        <v>1.75</v>
      </c>
      <c r="M570" s="1" t="s">
        <v>548</v>
      </c>
      <c r="O570" s="7">
        <f t="shared" ca="1" si="381"/>
        <v>5</v>
      </c>
      <c r="R570" s="1">
        <v>1</v>
      </c>
      <c r="S570" s="7">
        <f t="shared" ca="1" si="382"/>
        <v>1</v>
      </c>
      <c r="W570" s="1" t="s">
        <v>361</v>
      </c>
    </row>
    <row r="571" spans="1:23" x14ac:dyDescent="0.3">
      <c r="A571" s="1" t="str">
        <f t="shared" si="380"/>
        <v>LP_MoveSpeedUpOnKill_01</v>
      </c>
      <c r="B571" s="1" t="s">
        <v>507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1"/>
        <v/>
      </c>
      <c r="Q571" s="1" t="s">
        <v>511</v>
      </c>
      <c r="S571" s="7">
        <f t="shared" ca="1" si="382"/>
        <v>6</v>
      </c>
      <c r="U571" s="1" t="s">
        <v>509</v>
      </c>
    </row>
    <row r="572" spans="1:23" x14ac:dyDescent="0.3">
      <c r="A572" s="1" t="str">
        <f t="shared" si="380"/>
        <v>LP_MoveSpeedUpOnKill_02</v>
      </c>
      <c r="B572" s="1" t="s">
        <v>507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1"/>
        <v/>
      </c>
      <c r="Q572" s="1" t="s">
        <v>511</v>
      </c>
      <c r="S572" s="7">
        <f t="shared" ca="1" si="382"/>
        <v>6</v>
      </c>
      <c r="U572" s="1" t="s">
        <v>509</v>
      </c>
    </row>
    <row r="573" spans="1:23" x14ac:dyDescent="0.3">
      <c r="A573" s="1" t="str">
        <f t="shared" si="380"/>
        <v>LP_MoveSpeedUpOnKill_03</v>
      </c>
      <c r="B573" s="1" t="s">
        <v>507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81"/>
        <v/>
      </c>
      <c r="Q573" s="1" t="s">
        <v>511</v>
      </c>
      <c r="S573" s="7">
        <f t="shared" ca="1" si="382"/>
        <v>6</v>
      </c>
      <c r="U573" s="1" t="s">
        <v>509</v>
      </c>
    </row>
    <row r="574" spans="1:23" x14ac:dyDescent="0.3">
      <c r="A574" s="1" t="str">
        <f t="shared" ref="A574:A576" si="383">B574&amp;"_"&amp;TEXT(D574,"00")</f>
        <v>LP_MoveSpeedUpOnKill_Move_01</v>
      </c>
      <c r="B574" s="1" t="s">
        <v>509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1.6666666666666667</v>
      </c>
      <c r="J574" s="1">
        <v>0.8</v>
      </c>
      <c r="M574" s="1" t="s">
        <v>548</v>
      </c>
      <c r="O574" s="7">
        <f t="shared" ref="O574:O576" ca="1" si="384">IF(NOT(ISBLANK(N574)),N574,
IF(ISBLANK(M574),"",
VLOOKUP(M574,OFFSET(INDIRECT("$A:$B"),0,MATCH(M$1&amp;"_Verify",INDIRECT("$1:$1"),0)-1),2,0)
))</f>
        <v>5</v>
      </c>
      <c r="R574" s="1">
        <v>1</v>
      </c>
      <c r="S574" s="7">
        <f t="shared" ref="S574:S576" ca="1" si="385">IF(NOT(ISBLANK(R574)),R574,
IF(ISBLANK(Q574),"",
VLOOKUP(Q574,OFFSET(INDIRECT("$A:$B"),0,MATCH(Q$1&amp;"_Verify",INDIRECT("$1:$1"),0)-1),2,0)
))</f>
        <v>1</v>
      </c>
      <c r="W574" s="1" t="s">
        <v>361</v>
      </c>
    </row>
    <row r="575" spans="1:23" x14ac:dyDescent="0.3">
      <c r="A575" s="1" t="str">
        <f t="shared" si="383"/>
        <v>LP_MoveSpeedUpOnKill_Move_02</v>
      </c>
      <c r="B575" s="1" t="s">
        <v>509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3.5000000000000004</v>
      </c>
      <c r="J575" s="1">
        <v>1.1199999999999999</v>
      </c>
      <c r="M575" s="1" t="s">
        <v>548</v>
      </c>
      <c r="O575" s="7">
        <f t="shared" ca="1" si="384"/>
        <v>5</v>
      </c>
      <c r="R575" s="1">
        <v>1</v>
      </c>
      <c r="S575" s="7">
        <f t="shared" ca="1" si="385"/>
        <v>1</v>
      </c>
      <c r="W575" s="1" t="s">
        <v>361</v>
      </c>
    </row>
    <row r="576" spans="1:23" x14ac:dyDescent="0.3">
      <c r="A576" s="1" t="str">
        <f t="shared" si="383"/>
        <v>LP_MoveSpeedUpOnKill_Move_03</v>
      </c>
      <c r="B576" s="1" t="s">
        <v>509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5.5</v>
      </c>
      <c r="J576" s="1">
        <v>1.4000000000000001</v>
      </c>
      <c r="M576" s="1" t="s">
        <v>548</v>
      </c>
      <c r="O576" s="7">
        <f t="shared" ca="1" si="384"/>
        <v>5</v>
      </c>
      <c r="R576" s="1">
        <v>1</v>
      </c>
      <c r="S576" s="7">
        <f t="shared" ca="1" si="385"/>
        <v>1</v>
      </c>
      <c r="W576" s="1" t="s">
        <v>361</v>
      </c>
    </row>
    <row r="577" spans="1:20" x14ac:dyDescent="0.3">
      <c r="A577" s="1" t="str">
        <f t="shared" si="377"/>
        <v>LP_MineOnMove_01</v>
      </c>
      <c r="B577" s="1" t="s">
        <v>372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CreateHitObjectMoving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5</v>
      </c>
      <c r="O577" s="7" t="str">
        <f t="shared" ca="1" si="378"/>
        <v/>
      </c>
      <c r="S577" s="7" t="str">
        <f t="shared" ca="1" si="379"/>
        <v/>
      </c>
      <c r="T577" s="1" t="s">
        <v>375</v>
      </c>
    </row>
    <row r="578" spans="1:20" x14ac:dyDescent="0.3">
      <c r="A578" s="1" t="str">
        <f t="shared" si="377"/>
        <v>LP_MineOnMove_02</v>
      </c>
      <c r="B578" s="1" t="s">
        <v>372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CreateHitObjectMoving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5</v>
      </c>
      <c r="O578" s="7" t="str">
        <f t="shared" ca="1" si="378"/>
        <v/>
      </c>
      <c r="S578" s="7" t="str">
        <f t="shared" ca="1" si="379"/>
        <v/>
      </c>
      <c r="T578" s="1" t="s">
        <v>375</v>
      </c>
    </row>
    <row r="579" spans="1:20" x14ac:dyDescent="0.3">
      <c r="A579" s="1" t="str">
        <f t="shared" si="377"/>
        <v>LP_MineOnMove_03</v>
      </c>
      <c r="B579" s="1" t="s">
        <v>372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CreateHitObjectMoving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5</v>
      </c>
      <c r="O579" s="7" t="str">
        <f t="shared" ca="1" si="378"/>
        <v/>
      </c>
      <c r="S579" s="7" t="str">
        <f t="shared" ca="1" si="379"/>
        <v/>
      </c>
      <c r="T579" s="1" t="s">
        <v>375</v>
      </c>
    </row>
    <row r="580" spans="1:20" x14ac:dyDescent="0.3">
      <c r="A580" s="1" t="str">
        <f t="shared" si="377"/>
        <v>LP_MineOnMove_Damage_01</v>
      </c>
      <c r="B580" s="1" t="s">
        <v>374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CollisionDamage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1.7730496453900713</v>
      </c>
      <c r="O580" s="7" t="str">
        <f t="shared" ca="1" si="378"/>
        <v/>
      </c>
      <c r="P580" s="1">
        <v>1</v>
      </c>
      <c r="S580" s="7" t="str">
        <f t="shared" ca="1" si="379"/>
        <v/>
      </c>
    </row>
    <row r="581" spans="1:20" x14ac:dyDescent="0.3">
      <c r="A581" s="1" t="str">
        <f t="shared" si="377"/>
        <v>LP_MineOnMove_Damage_02</v>
      </c>
      <c r="B581" s="1" t="s">
        <v>374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CollisionDamage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3.7234042553191498</v>
      </c>
      <c r="O581" s="7" t="str">
        <f t="shared" ca="1" si="378"/>
        <v/>
      </c>
      <c r="P581" s="1">
        <v>1</v>
      </c>
      <c r="S581" s="7" t="str">
        <f t="shared" ca="1" si="379"/>
        <v/>
      </c>
    </row>
    <row r="582" spans="1:20" x14ac:dyDescent="0.3">
      <c r="A582" s="1" t="str">
        <f t="shared" si="377"/>
        <v>LP_MineOnMove_Damage_03</v>
      </c>
      <c r="B582" s="1" t="s">
        <v>374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CollisionDamage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5.8510638297872362</v>
      </c>
      <c r="O582" s="7" t="str">
        <f t="shared" ca="1" si="378"/>
        <v/>
      </c>
      <c r="P582" s="1">
        <v>1</v>
      </c>
      <c r="S582" s="7" t="str">
        <f t="shared" ca="1" si="379"/>
        <v/>
      </c>
    </row>
    <row r="583" spans="1:20" x14ac:dyDescent="0.3">
      <c r="A583" s="1" t="str">
        <f t="shared" ref="A583:A587" si="386">B583&amp;"_"&amp;TEXT(D583,"00")</f>
        <v>LP_SlowHitObject_01</v>
      </c>
      <c r="B583" s="1" t="s">
        <v>318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0.02</v>
      </c>
      <c r="O583" s="7" t="str">
        <f t="shared" ref="O583:O587" ca="1" si="387">IF(NOT(ISBLANK(N583)),N583,
IF(ISBLANK(M583),"",
VLOOKUP(M583,OFFSET(INDIRECT("$A:$B"),0,MATCH(M$1&amp;"_Verify",INDIRECT("$1:$1"),0)-1),2,0)
))</f>
        <v/>
      </c>
      <c r="S583" s="7" t="str">
        <f t="shared" ref="S583:S610" ca="1" si="388">IF(NOT(ISBLANK(R583)),R583,
IF(ISBLANK(Q583),"",
VLOOKUP(Q583,OFFSET(INDIRECT("$A:$B"),0,MATCH(Q$1&amp;"_Verify",INDIRECT("$1:$1"),0)-1),2,0)
))</f>
        <v/>
      </c>
    </row>
    <row r="584" spans="1:20" x14ac:dyDescent="0.3">
      <c r="A584" s="1" t="str">
        <f t="shared" si="386"/>
        <v>LP_SlowHitObject_02</v>
      </c>
      <c r="B584" s="1" t="s">
        <v>318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4.2000000000000003E-2</v>
      </c>
      <c r="O584" s="7" t="str">
        <f t="shared" ca="1" si="387"/>
        <v/>
      </c>
      <c r="S584" s="7" t="str">
        <f t="shared" ca="1" si="388"/>
        <v/>
      </c>
    </row>
    <row r="585" spans="1:20" x14ac:dyDescent="0.3">
      <c r="A585" s="1" t="str">
        <f t="shared" si="386"/>
        <v>LP_SlowHitObject_03</v>
      </c>
      <c r="B585" s="1" t="s">
        <v>318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6.6000000000000003E-2</v>
      </c>
      <c r="O585" s="7" t="str">
        <f t="shared" ca="1" si="387"/>
        <v/>
      </c>
      <c r="S585" s="7" t="str">
        <f t="shared" ca="1" si="388"/>
        <v/>
      </c>
    </row>
    <row r="586" spans="1:20" x14ac:dyDescent="0.3">
      <c r="A586" s="1" t="str">
        <f t="shared" si="386"/>
        <v>LP_SlowHitObject_04</v>
      </c>
      <c r="B586" s="1" t="s">
        <v>318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9.1999999999999998E-2</v>
      </c>
      <c r="O586" s="7" t="str">
        <f t="shared" ca="1" si="387"/>
        <v/>
      </c>
      <c r="S586" s="7" t="str">
        <f t="shared" ca="1" si="388"/>
        <v/>
      </c>
    </row>
    <row r="587" spans="1:20" x14ac:dyDescent="0.3">
      <c r="A587" s="1" t="str">
        <f t="shared" si="386"/>
        <v>LP_SlowHitObject_05</v>
      </c>
      <c r="B587" s="1" t="s">
        <v>318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0.12</v>
      </c>
      <c r="O587" s="7" t="str">
        <f t="shared" ca="1" si="387"/>
        <v/>
      </c>
      <c r="S587" s="7" t="str">
        <f t="shared" ca="1" si="388"/>
        <v/>
      </c>
    </row>
    <row r="588" spans="1:20" x14ac:dyDescent="0.3">
      <c r="A588" s="1" t="str">
        <f t="shared" ref="A588:A592" si="389">B588&amp;"_"&amp;TEXT(D588,"00")</f>
        <v>LP_SlowHitObjectBetter_01</v>
      </c>
      <c r="B588" s="1" t="s">
        <v>512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0">J583*5/3</f>
        <v>3.3333333333333333E-2</v>
      </c>
      <c r="O588" s="7" t="str">
        <f t="shared" ref="O588:O592" ca="1" si="391">IF(NOT(ISBLANK(N588)),N588,
IF(ISBLANK(M588),"",
VLOOKUP(M588,OFFSET(INDIRECT("$A:$B"),0,MATCH(M$1&amp;"_Verify",INDIRECT("$1:$1"),0)-1),2,0)
))</f>
        <v/>
      </c>
      <c r="S588" s="7" t="str">
        <f t="shared" ref="S588:S592" ca="1" si="392">IF(NOT(ISBLANK(R588)),R588,
IF(ISBLANK(Q588),"",
VLOOKUP(Q588,OFFSET(INDIRECT("$A:$B"),0,MATCH(Q$1&amp;"_Verify",INDIRECT("$1:$1"),0)-1),2,0)
))</f>
        <v/>
      </c>
    </row>
    <row r="589" spans="1:20" x14ac:dyDescent="0.3">
      <c r="A589" s="1" t="str">
        <f t="shared" si="389"/>
        <v>LP_SlowHitObjectBetter_02</v>
      </c>
      <c r="B589" s="1" t="s">
        <v>512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0"/>
        <v>7.0000000000000007E-2</v>
      </c>
      <c r="O589" s="7" t="str">
        <f t="shared" ca="1" si="391"/>
        <v/>
      </c>
      <c r="S589" s="7" t="str">
        <f t="shared" ca="1" si="392"/>
        <v/>
      </c>
    </row>
    <row r="590" spans="1:20" x14ac:dyDescent="0.3">
      <c r="A590" s="1" t="str">
        <f t="shared" si="389"/>
        <v>LP_SlowHitObjectBetter_03</v>
      </c>
      <c r="B590" s="1" t="s">
        <v>512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0"/>
        <v>0.11</v>
      </c>
      <c r="O590" s="7" t="str">
        <f t="shared" ca="1" si="391"/>
        <v/>
      </c>
      <c r="S590" s="7" t="str">
        <f t="shared" ca="1" si="392"/>
        <v/>
      </c>
    </row>
    <row r="591" spans="1:20" x14ac:dyDescent="0.3">
      <c r="A591" s="1" t="str">
        <f t="shared" si="389"/>
        <v>LP_SlowHitObjectBetter_04</v>
      </c>
      <c r="B591" s="1" t="s">
        <v>512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0"/>
        <v>0.15333333333333332</v>
      </c>
      <c r="O591" s="7" t="str">
        <f t="shared" ca="1" si="391"/>
        <v/>
      </c>
      <c r="S591" s="7" t="str">
        <f t="shared" ca="1" si="392"/>
        <v/>
      </c>
    </row>
    <row r="592" spans="1:20" x14ac:dyDescent="0.3">
      <c r="A592" s="1" t="str">
        <f t="shared" si="389"/>
        <v>LP_SlowHitObjectBetter_05</v>
      </c>
      <c r="B592" s="1" t="s">
        <v>512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0.19999999999999998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ref="A593:A595" si="393">B593&amp;"_"&amp;TEXT(D593,"00")</f>
        <v>LP_Paralyze_01</v>
      </c>
      <c r="B593" s="1" t="s">
        <v>329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CertainHpHitObject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0.33</v>
      </c>
      <c r="O593" s="7" t="str">
        <f t="shared" ref="O593:O595" ca="1" si="394">IF(NOT(ISBLANK(N593)),N593,
IF(ISBLANK(M593),"",
VLOOKUP(M593,OFFSET(INDIRECT("$A:$B"),0,MATCH(M$1&amp;"_Verify",INDIRECT("$1:$1"),0)-1),2,0)
))</f>
        <v/>
      </c>
      <c r="P593" s="1">
        <v>1</v>
      </c>
      <c r="S593" s="7" t="str">
        <f t="shared" ca="1" si="388"/>
        <v/>
      </c>
      <c r="U593" s="1" t="s">
        <v>330</v>
      </c>
      <c r="V593" s="1">
        <v>0.7</v>
      </c>
      <c r="W593" s="1" t="s">
        <v>426</v>
      </c>
    </row>
    <row r="594" spans="1:23" x14ac:dyDescent="0.3">
      <c r="A594" s="1" t="str">
        <f t="shared" si="393"/>
        <v>LP_Paralyze_02</v>
      </c>
      <c r="B594" s="1" t="s">
        <v>329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CertainHpHitObject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0.34</v>
      </c>
      <c r="O594" s="7" t="str">
        <f t="shared" ca="1" si="394"/>
        <v/>
      </c>
      <c r="P594" s="1">
        <v>1</v>
      </c>
      <c r="S594" s="7" t="str">
        <f t="shared" ca="1" si="388"/>
        <v/>
      </c>
      <c r="U594" s="1" t="s">
        <v>330</v>
      </c>
      <c r="V594" s="1" t="s">
        <v>427</v>
      </c>
      <c r="W594" s="1" t="s">
        <v>428</v>
      </c>
    </row>
    <row r="595" spans="1:23" x14ac:dyDescent="0.3">
      <c r="A595" s="1" t="str">
        <f t="shared" si="393"/>
        <v>LP_Paralyze_03</v>
      </c>
      <c r="B595" s="1" t="s">
        <v>329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CertainHpHitObject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0.35</v>
      </c>
      <c r="O595" s="7" t="str">
        <f t="shared" ca="1" si="394"/>
        <v/>
      </c>
      <c r="P595" s="1">
        <v>1</v>
      </c>
      <c r="S595" s="7" t="str">
        <f t="shared" ca="1" si="388"/>
        <v/>
      </c>
      <c r="U595" s="1" t="s">
        <v>330</v>
      </c>
      <c r="V595" s="1" t="s">
        <v>336</v>
      </c>
      <c r="W595" s="1" t="s">
        <v>337</v>
      </c>
    </row>
    <row r="596" spans="1:23" x14ac:dyDescent="0.3">
      <c r="A596" s="1" t="str">
        <f t="shared" ref="A596:A601" si="395">B596&amp;"_"&amp;TEXT(D596,"00")</f>
        <v>LP_Paralyze_CannotAction_01</v>
      </c>
      <c r="B596" s="1" t="s">
        <v>330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CannotAction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1.4</v>
      </c>
      <c r="O596" s="7" t="str">
        <f t="shared" ref="O596:O601" ca="1" si="396">IF(NOT(ISBLANK(N596)),N596,
IF(ISBLANK(M596),"",
VLOOKUP(M596,OFFSET(INDIRECT("$A:$B"),0,MATCH(M$1&amp;"_Verify",INDIRECT("$1:$1"),0)-1),2,0)
))</f>
        <v/>
      </c>
      <c r="S596" s="7" t="str">
        <f t="shared" ca="1" si="388"/>
        <v/>
      </c>
    </row>
    <row r="597" spans="1:23" x14ac:dyDescent="0.3">
      <c r="A597" s="1" t="str">
        <f t="shared" si="395"/>
        <v>LP_Paralyze_CannotAction_02</v>
      </c>
      <c r="B597" s="1" t="s">
        <v>330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CannotAction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2</v>
      </c>
      <c r="O597" s="7" t="str">
        <f t="shared" ca="1" si="396"/>
        <v/>
      </c>
      <c r="S597" s="7" t="str">
        <f t="shared" ca="1" si="388"/>
        <v/>
      </c>
    </row>
    <row r="598" spans="1:23" x14ac:dyDescent="0.3">
      <c r="A598" s="1" t="str">
        <f t="shared" ref="A598" si="397">B598&amp;"_"&amp;TEXT(D598,"00")</f>
        <v>LP_Paralyze_CannotAction_03</v>
      </c>
      <c r="B598" s="1" t="s">
        <v>330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CannotAction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2.6</v>
      </c>
      <c r="O598" s="7" t="str">
        <f t="shared" ref="O598" ca="1" si="398">IF(NOT(ISBLANK(N598)),N598,
IF(ISBLANK(M598),"",
VLOOKUP(M598,OFFSET(INDIRECT("$A:$B"),0,MATCH(M$1&amp;"_Verify",INDIRECT("$1:$1"),0)-1),2,0)
))</f>
        <v/>
      </c>
      <c r="S598" s="7" t="str">
        <f t="shared" ref="S598" ca="1" si="399">IF(NOT(ISBLANK(R598)),R598,
IF(ISBLANK(Q598),"",
VLOOKUP(Q598,OFFSET(INDIRECT("$A:$B"),0,MATCH(Q$1&amp;"_Verify",INDIRECT("$1:$1"),0)-1),2,0)
))</f>
        <v/>
      </c>
    </row>
    <row r="599" spans="1:23" x14ac:dyDescent="0.3">
      <c r="A599" s="1" t="str">
        <f t="shared" si="395"/>
        <v>LP_Hold_01</v>
      </c>
      <c r="B599" s="1" t="s">
        <v>320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AttackWeightHitObject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0.25</v>
      </c>
      <c r="K599" s="1">
        <v>7.0000000000000007E-2</v>
      </c>
      <c r="O599" s="7" t="str">
        <f t="shared" ca="1" si="396"/>
        <v/>
      </c>
      <c r="P599" s="1">
        <v>1</v>
      </c>
      <c r="S599" s="7" t="str">
        <f t="shared" ca="1" si="388"/>
        <v/>
      </c>
      <c r="U599" s="1" t="s">
        <v>321</v>
      </c>
    </row>
    <row r="600" spans="1:23" x14ac:dyDescent="0.3">
      <c r="A600" s="1" t="str">
        <f t="shared" si="395"/>
        <v>LP_Hold_02</v>
      </c>
      <c r="B600" s="1" t="s">
        <v>320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AttackWeightHitObject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0.35</v>
      </c>
      <c r="K600" s="1">
        <v>0.09</v>
      </c>
      <c r="O600" s="7" t="str">
        <f t="shared" ca="1" si="396"/>
        <v/>
      </c>
      <c r="P600" s="1">
        <v>1</v>
      </c>
      <c r="S600" s="7" t="str">
        <f t="shared" ca="1" si="388"/>
        <v/>
      </c>
      <c r="U600" s="1" t="s">
        <v>321</v>
      </c>
    </row>
    <row r="601" spans="1:23" x14ac:dyDescent="0.3">
      <c r="A601" s="1" t="str">
        <f t="shared" si="395"/>
        <v>LP_Hold_03</v>
      </c>
      <c r="B601" s="1" t="s">
        <v>320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AttackWeightHitObject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0.45</v>
      </c>
      <c r="K601" s="1">
        <v>0.11</v>
      </c>
      <c r="O601" s="7" t="str">
        <f t="shared" ca="1" si="396"/>
        <v/>
      </c>
      <c r="P601" s="1">
        <v>1</v>
      </c>
      <c r="S601" s="7" t="str">
        <f t="shared" ca="1" si="388"/>
        <v/>
      </c>
      <c r="U601" s="1" t="s">
        <v>321</v>
      </c>
    </row>
    <row r="602" spans="1:23" x14ac:dyDescent="0.3">
      <c r="A602" s="1" t="str">
        <f t="shared" ref="A602:A607" si="400">B602&amp;"_"&amp;TEXT(D602,"00")</f>
        <v>LP_Hold_CannotMove_01</v>
      </c>
      <c r="B602" s="1" t="s">
        <v>322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CannotMove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1.5</v>
      </c>
      <c r="O602" s="7" t="str">
        <f t="shared" ref="O602:O607" ca="1" si="401">IF(NOT(ISBLANK(N602)),N602,
IF(ISBLANK(M602),"",
VLOOKUP(M602,OFFSET(INDIRECT("$A:$B"),0,MATCH(M$1&amp;"_Verify",INDIRECT("$1:$1"),0)-1),2,0)
))</f>
        <v/>
      </c>
      <c r="S602" s="7" t="str">
        <f t="shared" ca="1" si="388"/>
        <v/>
      </c>
      <c r="V602" s="1" t="s">
        <v>360</v>
      </c>
    </row>
    <row r="603" spans="1:23" x14ac:dyDescent="0.3">
      <c r="A603" s="1" t="str">
        <f t="shared" si="400"/>
        <v>LP_Hold_CannotMove_02</v>
      </c>
      <c r="B603" s="1" t="s">
        <v>322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CannotMove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3.1500000000000004</v>
      </c>
      <c r="O603" s="7" t="str">
        <f t="shared" ca="1" si="401"/>
        <v/>
      </c>
      <c r="S603" s="7" t="str">
        <f t="shared" ca="1" si="388"/>
        <v/>
      </c>
      <c r="V603" s="1" t="s">
        <v>360</v>
      </c>
    </row>
    <row r="604" spans="1:23" x14ac:dyDescent="0.3">
      <c r="A604" s="1" t="str">
        <f t="shared" si="400"/>
        <v>LP_Hold_CannotMove_03</v>
      </c>
      <c r="B604" s="1" t="s">
        <v>322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CannotMove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4.95</v>
      </c>
      <c r="O604" s="7" t="str">
        <f t="shared" ca="1" si="401"/>
        <v/>
      </c>
      <c r="S604" s="7" t="str">
        <f t="shared" ca="1" si="388"/>
        <v/>
      </c>
      <c r="V604" s="1" t="s">
        <v>360</v>
      </c>
    </row>
    <row r="605" spans="1:23" x14ac:dyDescent="0.3">
      <c r="A605" s="1" t="str">
        <f t="shared" si="400"/>
        <v>LP_Transport_01</v>
      </c>
      <c r="B605" s="1" t="s">
        <v>356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TeleportingHitObject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0.15</v>
      </c>
      <c r="K605" s="1">
        <v>0.1</v>
      </c>
      <c r="L605" s="1">
        <v>0.1</v>
      </c>
      <c r="N605" s="1">
        <v>3</v>
      </c>
      <c r="O605" s="7">
        <f t="shared" ca="1" si="401"/>
        <v>3</v>
      </c>
      <c r="P605" s="1">
        <v>1</v>
      </c>
      <c r="R605" s="1">
        <v>1</v>
      </c>
      <c r="S605" s="7">
        <f t="shared" ca="1" si="388"/>
        <v>1</v>
      </c>
      <c r="U605" s="1" t="s">
        <v>353</v>
      </c>
    </row>
    <row r="606" spans="1:23" x14ac:dyDescent="0.3">
      <c r="A606" s="1" t="str">
        <f t="shared" si="400"/>
        <v>LP_Transport_02</v>
      </c>
      <c r="B606" s="1" t="s">
        <v>356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TeleportingHitObject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0.22500000000000001</v>
      </c>
      <c r="K606" s="1">
        <v>0.1</v>
      </c>
      <c r="L606" s="1">
        <v>0.1</v>
      </c>
      <c r="N606" s="1">
        <v>6</v>
      </c>
      <c r="O606" s="7">
        <f t="shared" ca="1" si="401"/>
        <v>6</v>
      </c>
      <c r="P606" s="1">
        <v>1</v>
      </c>
      <c r="R606" s="1">
        <v>2</v>
      </c>
      <c r="S606" s="7">
        <f t="shared" ca="1" si="388"/>
        <v>2</v>
      </c>
      <c r="U606" s="1" t="s">
        <v>353</v>
      </c>
    </row>
    <row r="607" spans="1:23" x14ac:dyDescent="0.3">
      <c r="A607" s="1" t="str">
        <f t="shared" si="400"/>
        <v>LP_Transport_03</v>
      </c>
      <c r="B607" s="1" t="s">
        <v>356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TeleportingHitObject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0.3</v>
      </c>
      <c r="K607" s="1">
        <v>0.1</v>
      </c>
      <c r="L607" s="1">
        <v>0.1</v>
      </c>
      <c r="N607" s="1">
        <v>9</v>
      </c>
      <c r="O607" s="7">
        <f t="shared" ca="1" si="401"/>
        <v>9</v>
      </c>
      <c r="P607" s="1">
        <v>1</v>
      </c>
      <c r="R607" s="1">
        <v>3</v>
      </c>
      <c r="S607" s="7">
        <f t="shared" ca="1" si="388"/>
        <v>3</v>
      </c>
      <c r="U607" s="1" t="s">
        <v>353</v>
      </c>
    </row>
    <row r="608" spans="1:23" x14ac:dyDescent="0.3">
      <c r="A608" s="1" t="str">
        <f t="shared" ref="A608:A610" si="402">B608&amp;"_"&amp;TEXT(D608,"00")</f>
        <v>LP_Transport_Teleported_01</v>
      </c>
      <c r="B608" s="1" t="s">
        <v>357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Teleported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10</v>
      </c>
      <c r="J608" s="1">
        <v>10</v>
      </c>
      <c r="O608" s="7" t="str">
        <f t="shared" ref="O608:O610" ca="1" si="403">IF(NOT(ISBLANK(N608)),N608,
IF(ISBLANK(M608),"",
VLOOKUP(M608,OFFSET(INDIRECT("$A:$B"),0,MATCH(M$1&amp;"_Verify",INDIRECT("$1:$1"),0)-1),2,0)
))</f>
        <v/>
      </c>
      <c r="S608" s="7" t="str">
        <f t="shared" ca="1" si="388"/>
        <v/>
      </c>
      <c r="U608" s="1" t="s">
        <v>432</v>
      </c>
      <c r="V608" s="1" t="s">
        <v>358</v>
      </c>
      <c r="W608" s="1" t="s">
        <v>359</v>
      </c>
    </row>
    <row r="609" spans="1:23" x14ac:dyDescent="0.3">
      <c r="A609" s="1" t="str">
        <f t="shared" si="402"/>
        <v>LP_Transport_Teleported_02</v>
      </c>
      <c r="B609" s="1" t="s">
        <v>357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Teleported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0">
        <v>14</v>
      </c>
      <c r="J609" s="1">
        <v>10</v>
      </c>
      <c r="O609" s="7" t="str">
        <f t="shared" ca="1" si="403"/>
        <v/>
      </c>
      <c r="S609" s="7" t="str">
        <f t="shared" ca="1" si="388"/>
        <v/>
      </c>
      <c r="U609" s="1" t="s">
        <v>432</v>
      </c>
      <c r="V609" s="1" t="s">
        <v>358</v>
      </c>
      <c r="W609" s="1" t="s">
        <v>359</v>
      </c>
    </row>
    <row r="610" spans="1:23" x14ac:dyDescent="0.3">
      <c r="A610" s="1" t="str">
        <f t="shared" si="402"/>
        <v>LP_Transport_Teleported_03</v>
      </c>
      <c r="B610" s="1" t="s">
        <v>357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Teleported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0">
        <v>18</v>
      </c>
      <c r="J610" s="1">
        <v>10</v>
      </c>
      <c r="O610" s="7" t="str">
        <f t="shared" ca="1" si="403"/>
        <v/>
      </c>
      <c r="S610" s="7" t="str">
        <f t="shared" ca="1" si="388"/>
        <v/>
      </c>
      <c r="U610" s="1" t="s">
        <v>432</v>
      </c>
      <c r="V610" s="1" t="s">
        <v>358</v>
      </c>
      <c r="W610" s="1" t="s">
        <v>359</v>
      </c>
    </row>
    <row r="611" spans="1:23" x14ac:dyDescent="0.3">
      <c r="A611" s="1" t="str">
        <f t="shared" ref="A611:A622" si="404">B611&amp;"_"&amp;TEXT(D611,"00")</f>
        <v>LP_SummonShield_01</v>
      </c>
      <c r="B611" s="1" t="s">
        <v>377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3</v>
      </c>
      <c r="K611" s="1">
        <v>3</v>
      </c>
      <c r="O611" s="7" t="str">
        <f t="shared" ref="O611:O622" ca="1" si="405">IF(NOT(ISBLANK(N611)),N611,
IF(ISBLANK(M611),"",
VLOOKUP(M611,OFFSET(INDIRECT("$A:$B"),0,MATCH(M$1&amp;"_Verify",INDIRECT("$1:$1"),0)-1),2,0)
))</f>
        <v/>
      </c>
      <c r="S611" s="7" t="str">
        <f t="shared" ref="S611:S622" ca="1" si="406">IF(NOT(ISBLANK(R611)),R611,
IF(ISBLANK(Q611),"",
VLOOKUP(Q611,OFFSET(INDIRECT("$A:$B"),0,MATCH(Q$1&amp;"_Verify",INDIRECT("$1:$1"),0)-1),2,0)
))</f>
        <v/>
      </c>
      <c r="T611" s="1" t="s">
        <v>379</v>
      </c>
    </row>
    <row r="612" spans="1:23" x14ac:dyDescent="0.3">
      <c r="A612" s="1" t="str">
        <f t="shared" si="404"/>
        <v>LP_SummonShield_02</v>
      </c>
      <c r="B612" s="1" t="s">
        <v>377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1.9672131147540985</v>
      </c>
      <c r="K612" s="1">
        <v>3</v>
      </c>
      <c r="O612" s="7" t="str">
        <f t="shared" ca="1" si="405"/>
        <v/>
      </c>
      <c r="S612" s="7" t="str">
        <f t="shared" ca="1" si="406"/>
        <v/>
      </c>
      <c r="T612" s="1" t="s">
        <v>379</v>
      </c>
    </row>
    <row r="613" spans="1:23" x14ac:dyDescent="0.3">
      <c r="A613" s="1" t="str">
        <f t="shared" si="404"/>
        <v>LP_SummonShield_03</v>
      </c>
      <c r="B613" s="1" t="s">
        <v>377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1.4285714285714284</v>
      </c>
      <c r="K613" s="1">
        <v>3</v>
      </c>
      <c r="O613" s="7" t="str">
        <f t="shared" ca="1" si="405"/>
        <v/>
      </c>
      <c r="S613" s="7" t="str">
        <f t="shared" ca="1" si="406"/>
        <v/>
      </c>
      <c r="T613" s="1" t="s">
        <v>379</v>
      </c>
    </row>
    <row r="614" spans="1:23" x14ac:dyDescent="0.3">
      <c r="A614" s="1" t="str">
        <f t="shared" si="404"/>
        <v>LP_SummonShield_04</v>
      </c>
      <c r="B614" s="1" t="s">
        <v>377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1.1009174311926606</v>
      </c>
      <c r="K614" s="1">
        <v>3</v>
      </c>
      <c r="O614" s="7" t="str">
        <f t="shared" ca="1" si="405"/>
        <v/>
      </c>
      <c r="S614" s="7" t="str">
        <f t="shared" ca="1" si="406"/>
        <v/>
      </c>
      <c r="T614" s="1" t="s">
        <v>379</v>
      </c>
    </row>
    <row r="615" spans="1:23" x14ac:dyDescent="0.3">
      <c r="A615" s="1" t="str">
        <f t="shared" si="404"/>
        <v>LP_SummonShield_05</v>
      </c>
      <c r="B615" s="1" t="s">
        <v>377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0.88235294117647056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LP_HealSpOnAttack_01</v>
      </c>
      <c r="B616" s="1" t="s">
        <v>517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</v>
      </c>
      <c r="K616" s="1">
        <v>1</v>
      </c>
      <c r="O616" s="7" t="str">
        <f t="shared" ca="1" si="405"/>
        <v/>
      </c>
      <c r="S616" s="7" t="str">
        <f t="shared" ca="1" si="406"/>
        <v/>
      </c>
    </row>
    <row r="617" spans="1:23" x14ac:dyDescent="0.3">
      <c r="A617" s="1" t="str">
        <f t="shared" si="404"/>
        <v>LP_HealSpOnAttack_02</v>
      </c>
      <c r="B617" s="1" t="s">
        <v>517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2.1</v>
      </c>
      <c r="K617" s="1">
        <v>2.1</v>
      </c>
      <c r="O617" s="7" t="str">
        <f t="shared" ca="1" si="405"/>
        <v/>
      </c>
      <c r="S617" s="7" t="str">
        <f t="shared" ca="1" si="406"/>
        <v/>
      </c>
    </row>
    <row r="618" spans="1:23" x14ac:dyDescent="0.3">
      <c r="A618" s="1" t="str">
        <f t="shared" si="404"/>
        <v>LP_HealSpOnAttack_03</v>
      </c>
      <c r="B618" s="1" t="s">
        <v>517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3.3000000000000003</v>
      </c>
      <c r="K618" s="1">
        <v>3.3000000000000003</v>
      </c>
      <c r="O618" s="7" t="str">
        <f t="shared" ca="1" si="405"/>
        <v/>
      </c>
      <c r="S618" s="7" t="str">
        <f t="shared" ca="1" si="406"/>
        <v/>
      </c>
    </row>
    <row r="619" spans="1:23" x14ac:dyDescent="0.3">
      <c r="A619" s="1" t="str">
        <f t="shared" ref="A619:A620" si="407">B619&amp;"_"&amp;TEXT(D619,"00")</f>
        <v>LP_HealSpOnAttack_04</v>
      </c>
      <c r="B619" s="1" t="s">
        <v>517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4.5999999999999996</v>
      </c>
      <c r="K619" s="1">
        <v>4.5999999999999996</v>
      </c>
      <c r="O619" s="7" t="str">
        <f t="shared" ref="O619:O620" ca="1" si="408">IF(NOT(ISBLANK(N619)),N619,
IF(ISBLANK(M619),"",
VLOOKUP(M619,OFFSET(INDIRECT("$A:$B"),0,MATCH(M$1&amp;"_Verify",INDIRECT("$1:$1"),0)-1),2,0)
))</f>
        <v/>
      </c>
    </row>
    <row r="620" spans="1:23" x14ac:dyDescent="0.3">
      <c r="A620" s="1" t="str">
        <f t="shared" si="407"/>
        <v>LP_HealSpOnAttack_05</v>
      </c>
      <c r="B620" s="1" t="s">
        <v>517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6</v>
      </c>
      <c r="K620" s="1">
        <v>6</v>
      </c>
      <c r="O620" s="7" t="str">
        <f t="shared" ca="1" si="408"/>
        <v/>
      </c>
    </row>
    <row r="621" spans="1:23" x14ac:dyDescent="0.3">
      <c r="A621" s="1" t="str">
        <f t="shared" si="404"/>
        <v>LP_HealSpOnAttackBetter_01</v>
      </c>
      <c r="B621" s="1" t="s">
        <v>519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1.6666666666666667</v>
      </c>
      <c r="K621" s="1">
        <v>1.6666666666666667</v>
      </c>
      <c r="O621" s="7" t="str">
        <f t="shared" ca="1" si="405"/>
        <v/>
      </c>
      <c r="S621" s="7" t="str">
        <f t="shared" ca="1" si="406"/>
        <v/>
      </c>
    </row>
    <row r="622" spans="1:23" x14ac:dyDescent="0.3">
      <c r="A622" s="1" t="str">
        <f t="shared" si="404"/>
        <v>LP_HealSpOnAttackBetter_02</v>
      </c>
      <c r="B622" s="1" t="s">
        <v>519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3.5000000000000004</v>
      </c>
      <c r="K622" s="1">
        <v>3.5000000000000004</v>
      </c>
      <c r="O622" s="7" t="str">
        <f t="shared" ca="1" si="405"/>
        <v/>
      </c>
      <c r="S622" s="7" t="str">
        <f t="shared" ca="1" si="406"/>
        <v/>
      </c>
    </row>
    <row r="623" spans="1:23" x14ac:dyDescent="0.3">
      <c r="A623" s="1" t="str">
        <f t="shared" ref="A623:A650" si="409">B623&amp;"_"&amp;TEXT(D623,"00")</f>
        <v>LP_HealSpOnAttackBetter_03</v>
      </c>
      <c r="B623" s="1" t="s">
        <v>519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5.5</v>
      </c>
      <c r="K623" s="1">
        <v>5.5</v>
      </c>
      <c r="O623" s="7" t="str">
        <f t="shared" ref="O623:O650" ca="1" si="410">IF(NOT(ISBLANK(N623)),N623,
IF(ISBLANK(M623),"",
VLOOKUP(M623,OFFSET(INDIRECT("$A:$B"),0,MATCH(M$1&amp;"_Verify",INDIRECT("$1:$1"),0)-1),2,0)
))</f>
        <v/>
      </c>
      <c r="S623" s="7" t="str">
        <f t="shared" ref="S623:S650" ca="1" si="411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ref="A624" si="412">B624&amp;"_"&amp;TEXT(D624,"00")</f>
        <v>LP_HealSpOnAttackBetter_04</v>
      </c>
      <c r="B624" s="1" t="s">
        <v>519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5.5</v>
      </c>
      <c r="K624" s="1">
        <v>5.5</v>
      </c>
      <c r="O624" s="7" t="str">
        <f t="shared" ref="O624" ca="1" si="413">IF(NOT(ISBLANK(N624)),N624,
IF(ISBLANK(M624),"",
VLOOKUP(M624,OFFSET(INDIRECT("$A:$B"),0,MATCH(M$1&amp;"_Verify",INDIRECT("$1:$1"),0)-1),2,0)
))</f>
        <v/>
      </c>
      <c r="S624" s="7" t="str">
        <f t="shared" ref="S624" ca="1" si="414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09"/>
        <v>LP_PaybackSp_01</v>
      </c>
      <c r="B625" s="1" t="s">
        <v>533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0.11739130434782601</v>
      </c>
      <c r="K625" s="1">
        <v>0.14347826086956511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LP_PaybackSp_02</v>
      </c>
      <c r="B626" s="1" t="s">
        <v>533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0.21558935361216724</v>
      </c>
      <c r="K626" s="1">
        <v>0.26349809885931552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LP_PaybackSp_03</v>
      </c>
      <c r="B627" s="1" t="s">
        <v>533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0.29799331103678928</v>
      </c>
      <c r="K627" s="1">
        <v>0.3642140468227425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LP_PaybackSp_04</v>
      </c>
      <c r="B628" s="1" t="s">
        <v>533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0.36745562130177511</v>
      </c>
      <c r="K628" s="1">
        <v>0.44911242603550294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LP_PaybackSp_05</v>
      </c>
      <c r="B629" s="1" t="s">
        <v>533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0.4263157894736842</v>
      </c>
      <c r="K629" s="1">
        <v>0.52105263157894743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ref="A630:A633" si="415">B630&amp;"_"&amp;TEXT(D630,"00")</f>
        <v>LP_PaybackSp_06</v>
      </c>
      <c r="B630" s="1" t="s">
        <v>533</v>
      </c>
      <c r="C630" s="1" t="str">
        <f>IF(ISERROR(VLOOKUP(B630,AffectorValueTable!$A:$A,1,0)),"어펙터밸류없음","")</f>
        <v/>
      </c>
      <c r="D630" s="1">
        <v>6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0.47647058823529409</v>
      </c>
      <c r="K630" s="1">
        <v>0.58235294117647063</v>
      </c>
      <c r="O630" s="7" t="str">
        <f t="shared" ref="O630:O633" ca="1" si="416">IF(NOT(ISBLANK(N630)),N630,
IF(ISBLANK(M630),"",
VLOOKUP(M630,OFFSET(INDIRECT("$A:$B"),0,MATCH(M$1&amp;"_Verify",INDIRECT("$1:$1"),0)-1),2,0)
))</f>
        <v/>
      </c>
      <c r="S630" s="7" t="str">
        <f t="shared" ref="S630:S633" ca="1" si="417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15"/>
        <v>LP_PaybackSp_07</v>
      </c>
      <c r="B631" s="1" t="s">
        <v>533</v>
      </c>
      <c r="C631" s="1" t="str">
        <f>IF(ISERROR(VLOOKUP(B631,AffectorValueTable!$A:$A,1,0)),"어펙터밸류없음","")</f>
        <v/>
      </c>
      <c r="D631" s="1">
        <v>7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0.51945031712473577</v>
      </c>
      <c r="K631" s="1">
        <v>0.63488372093023271</v>
      </c>
      <c r="O631" s="7" t="str">
        <f t="shared" ca="1" si="416"/>
        <v/>
      </c>
      <c r="S631" s="7" t="str">
        <f t="shared" ca="1" si="417"/>
        <v/>
      </c>
    </row>
    <row r="632" spans="1:19" x14ac:dyDescent="0.3">
      <c r="A632" s="1" t="str">
        <f t="shared" si="415"/>
        <v>LP_PaybackSp_08</v>
      </c>
      <c r="B632" s="1" t="s">
        <v>533</v>
      </c>
      <c r="C632" s="1" t="str">
        <f>IF(ISERROR(VLOOKUP(B632,AffectorValueTable!$A:$A,1,0)),"어펙터밸류없음","")</f>
        <v/>
      </c>
      <c r="D632" s="1">
        <v>8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0.55648854961832062</v>
      </c>
      <c r="K632" s="1">
        <v>0.68015267175572525</v>
      </c>
      <c r="O632" s="7" t="str">
        <f t="shared" ca="1" si="416"/>
        <v/>
      </c>
      <c r="S632" s="7" t="str">
        <f t="shared" ca="1" si="417"/>
        <v/>
      </c>
    </row>
    <row r="633" spans="1:19" x14ac:dyDescent="0.3">
      <c r="A633" s="1" t="str">
        <f t="shared" si="415"/>
        <v>LP_PaybackSp_09</v>
      </c>
      <c r="B633" s="1" t="s">
        <v>533</v>
      </c>
      <c r="C633" s="1" t="str">
        <f>IF(ISERROR(VLOOKUP(B633,AffectorValueTable!$A:$A,1,0)),"어펙터밸류없음","")</f>
        <v/>
      </c>
      <c r="D633" s="1">
        <v>9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0.58858131487889276</v>
      </c>
      <c r="K633" s="1">
        <v>0.71937716262975782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ref="A634:A641" si="418">B634&amp;"_"&amp;TEXT(D634,"00")</f>
        <v>LP_SpUpOnMaxHp_01</v>
      </c>
      <c r="B634" s="1" t="s">
        <v>943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ref="J634:J638" si="419">J171*5/3*2</f>
        <v>0.5</v>
      </c>
      <c r="N634" s="1">
        <v>1</v>
      </c>
      <c r="O634" s="7">
        <f t="shared" ref="O634:O641" ca="1" si="420">IF(NOT(ISBLANK(N634)),N634,
IF(ISBLANK(M634),"",
VLOOKUP(M634,OFFSET(INDIRECT("$A:$B"),0,MATCH(M$1&amp;"_Verify",INDIRECT("$1:$1"),0)-1),2,0)
))</f>
        <v>1</v>
      </c>
      <c r="S634" s="7" t="str">
        <f t="shared" ref="S634:S641" ca="1" si="421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18"/>
        <v>LP_SpUpOnMaxHp_02</v>
      </c>
      <c r="B635" s="1" t="s">
        <v>943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1.05</v>
      </c>
      <c r="N635" s="1">
        <v>1</v>
      </c>
      <c r="O635" s="7">
        <f t="shared" ca="1" si="420"/>
        <v>1</v>
      </c>
      <c r="S635" s="7" t="str">
        <f t="shared" ca="1" si="421"/>
        <v/>
      </c>
    </row>
    <row r="636" spans="1:19" x14ac:dyDescent="0.3">
      <c r="A636" s="1" t="str">
        <f t="shared" si="418"/>
        <v>LP_SpUpOnMaxHp_03</v>
      </c>
      <c r="B636" s="1" t="s">
        <v>943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1.6500000000000001</v>
      </c>
      <c r="N636" s="1">
        <v>1</v>
      </c>
      <c r="O636" s="7">
        <f t="shared" ca="1" si="420"/>
        <v>1</v>
      </c>
      <c r="S636" s="7" t="str">
        <f t="shared" ca="1" si="421"/>
        <v/>
      </c>
    </row>
    <row r="637" spans="1:19" x14ac:dyDescent="0.3">
      <c r="A637" s="1" t="str">
        <f t="shared" ref="A637:A638" si="422">B637&amp;"_"&amp;TEXT(D637,"00")</f>
        <v>LP_SpUpOnMaxHp_04</v>
      </c>
      <c r="B637" s="1" t="s">
        <v>943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9"/>
        <v>2.2999999999999998</v>
      </c>
      <c r="N637" s="1">
        <v>1</v>
      </c>
      <c r="O637" s="7">
        <f t="shared" ref="O637:O638" ca="1" si="423">IF(NOT(ISBLANK(N637)),N637,
IF(ISBLANK(M637),"",
VLOOKUP(M637,OFFSET(INDIRECT("$A:$B"),0,MATCH(M$1&amp;"_Verify",INDIRECT("$1:$1"),0)-1),2,0)
))</f>
        <v>1</v>
      </c>
      <c r="S637" s="7" t="str">
        <f t="shared" ref="S637:S638" ca="1" si="424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2"/>
        <v>LP_SpUpOnMaxHp_05</v>
      </c>
      <c r="B638" s="1" t="s">
        <v>943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3</v>
      </c>
      <c r="N638" s="1">
        <v>1</v>
      </c>
      <c r="O638" s="7">
        <f t="shared" ca="1" si="423"/>
        <v>1</v>
      </c>
      <c r="S638" s="7" t="str">
        <f t="shared" ca="1" si="424"/>
        <v/>
      </c>
    </row>
    <row r="639" spans="1:19" x14ac:dyDescent="0.3">
      <c r="A639" s="1" t="str">
        <f t="shared" si="418"/>
        <v>LP_SpUpOnMaxHpBetter_01</v>
      </c>
      <c r="B639" s="1" t="s">
        <v>944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ref="J639:J641" si="425">J180*5/3*2</f>
        <v>0.83333333333333337</v>
      </c>
      <c r="N639" s="1">
        <v>1</v>
      </c>
      <c r="O639" s="7">
        <f t="shared" ca="1" si="420"/>
        <v>1</v>
      </c>
      <c r="S639" s="7" t="str">
        <f t="shared" ca="1" si="421"/>
        <v/>
      </c>
    </row>
    <row r="640" spans="1:19" x14ac:dyDescent="0.3">
      <c r="A640" s="1" t="str">
        <f t="shared" si="418"/>
        <v>LP_SpUpOnMaxHpBetter_02</v>
      </c>
      <c r="B640" s="1" t="s">
        <v>944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25"/>
        <v>1.75</v>
      </c>
      <c r="N640" s="1">
        <v>1</v>
      </c>
      <c r="O640" s="7">
        <f t="shared" ca="1" si="420"/>
        <v>1</v>
      </c>
      <c r="S640" s="7" t="str">
        <f t="shared" ca="1" si="421"/>
        <v/>
      </c>
    </row>
    <row r="641" spans="1:19" x14ac:dyDescent="0.3">
      <c r="A641" s="1" t="str">
        <f t="shared" si="418"/>
        <v>LP_SpUpOnMaxHpBetter_03</v>
      </c>
      <c r="B641" s="1" t="s">
        <v>944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5"/>
        <v>2.75</v>
      </c>
      <c r="N641" s="1">
        <v>1</v>
      </c>
      <c r="O641" s="7">
        <f t="shared" ca="1" si="420"/>
        <v>1</v>
      </c>
      <c r="S641" s="7" t="str">
        <f t="shared" ca="1" si="421"/>
        <v/>
      </c>
    </row>
    <row r="642" spans="1:19" x14ac:dyDescent="0.3">
      <c r="A642" s="1" t="str">
        <f t="shared" ref="A642" si="426">B642&amp;"_"&amp;TEXT(D642,"00")</f>
        <v>LP_HitSizeDown_01</v>
      </c>
      <c r="B642" s="1" t="s">
        <v>942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0.9</v>
      </c>
      <c r="O642" s="7" t="str">
        <f t="shared" ref="O642" ca="1" si="427">IF(NOT(ISBLANK(N642)),N642,
IF(ISBLANK(M642),"",
VLOOKUP(M642,OFFSET(INDIRECT("$A:$B"),0,MATCH(M$1&amp;"_Verify",INDIRECT("$1:$1"),0)-1),2,0)
))</f>
        <v/>
      </c>
      <c r="S642" s="7" t="str">
        <f t="shared" ref="S642" ca="1" si="428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ref="A643:A646" si="429">B643&amp;"_"&amp;TEXT(D643,"00")</f>
        <v>LP_HitSizeDown_02</v>
      </c>
      <c r="B643" s="1" t="s">
        <v>942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</v>
      </c>
      <c r="O643" s="7" t="str">
        <f t="shared" ref="O643:O646" ca="1" si="430">IF(NOT(ISBLANK(N643)),N643,
IF(ISBLANK(M643),"",
VLOOKUP(M643,OFFSET(INDIRECT("$A:$B"),0,MATCH(M$1&amp;"_Verify",INDIRECT("$1:$1"),0)-1),2,0)
))</f>
        <v/>
      </c>
      <c r="S643" s="7" t="str">
        <f t="shared" ref="S643:S646" ca="1" si="431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29"/>
        <v>LP_HitSizeDown_03</v>
      </c>
      <c r="B644" s="1" t="s">
        <v>942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0.7</v>
      </c>
      <c r="O644" s="7" t="str">
        <f t="shared" ca="1" si="430"/>
        <v/>
      </c>
      <c r="S644" s="7" t="str">
        <f t="shared" ca="1" si="431"/>
        <v/>
      </c>
    </row>
    <row r="645" spans="1:19" x14ac:dyDescent="0.3">
      <c r="A645" s="1" t="str">
        <f t="shared" si="429"/>
        <v>LP_HitSizeDown_04</v>
      </c>
      <c r="B645" s="1" t="s">
        <v>942</v>
      </c>
      <c r="C645" s="1" t="str">
        <f>IF(ISERROR(VLOOKUP(B645,AffectorValueTable!$A:$A,1,0)),"어펙터밸류없음","")</f>
        <v/>
      </c>
      <c r="D645" s="1">
        <v>4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0.6</v>
      </c>
      <c r="O645" s="7" t="str">
        <f t="shared" ca="1" si="430"/>
        <v/>
      </c>
      <c r="S645" s="7" t="str">
        <f t="shared" ca="1" si="431"/>
        <v/>
      </c>
    </row>
    <row r="646" spans="1:19" x14ac:dyDescent="0.3">
      <c r="A646" s="1" t="str">
        <f t="shared" si="429"/>
        <v>LP_HitSizeDown_05</v>
      </c>
      <c r="B646" s="1" t="s">
        <v>942</v>
      </c>
      <c r="C646" s="1" t="str">
        <f>IF(ISERROR(VLOOKUP(B646,AffectorValueTable!$A:$A,1,0)),"어펙터밸류없음","")</f>
        <v/>
      </c>
      <c r="D646" s="1">
        <v>5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30"/>
        <v/>
      </c>
      <c r="S646" s="7" t="str">
        <f t="shared" ca="1" si="431"/>
        <v/>
      </c>
    </row>
    <row r="647" spans="1:19" x14ac:dyDescent="0.3">
      <c r="A647" s="1" t="str">
        <f t="shared" si="409"/>
        <v>PN_Magic1.5Times_01</v>
      </c>
      <c r="B647" s="1" t="s">
        <v>811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394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10"/>
        <v/>
      </c>
      <c r="S647" s="7" t="str">
        <f t="shared" ca="1" si="411"/>
        <v/>
      </c>
    </row>
    <row r="648" spans="1:19" x14ac:dyDescent="0.3">
      <c r="A648" s="1" t="str">
        <f t="shared" si="409"/>
        <v>PN_Machine1.5Times_01</v>
      </c>
      <c r="B648" s="1" t="s">
        <v>813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818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10"/>
        <v/>
      </c>
      <c r="S648" s="7" t="str">
        <f t="shared" ca="1" si="411"/>
        <v/>
      </c>
    </row>
    <row r="649" spans="1:19" x14ac:dyDescent="0.3">
      <c r="A649" s="1" t="str">
        <f t="shared" si="409"/>
        <v>PN_Nature1.5Times_01</v>
      </c>
      <c r="B649" s="1" t="s">
        <v>815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397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10"/>
        <v/>
      </c>
      <c r="S649" s="7" t="str">
        <f t="shared" ca="1" si="411"/>
        <v/>
      </c>
    </row>
    <row r="650" spans="1:19" x14ac:dyDescent="0.3">
      <c r="A650" s="1" t="str">
        <f t="shared" si="409"/>
        <v>PN_Qigong1.5Times_01</v>
      </c>
      <c r="B650" s="1" t="s">
        <v>817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819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ref="A651:A652" si="432">B651&amp;"_"&amp;TEXT(D651,"00")</f>
        <v>PN_Magic2Times_01</v>
      </c>
      <c r="B651" s="1" t="s">
        <v>385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394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ref="O651:O652" ca="1" si="433">IF(NOT(ISBLANK(N651)),N651,
IF(ISBLANK(M651),"",
VLOOKUP(M651,OFFSET(INDIRECT("$A:$B"),0,MATCH(M$1&amp;"_Verify",INDIRECT("$1:$1"),0)-1),2,0)
))</f>
        <v/>
      </c>
      <c r="S651" s="7" t="str">
        <f t="shared" ref="S651:S652" ca="1" si="434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2"/>
        <v>PN_Machine2Times_01</v>
      </c>
      <c r="B652" s="1" t="s">
        <v>402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404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ca="1" si="433"/>
        <v/>
      </c>
      <c r="S652" s="7" t="str">
        <f t="shared" ca="1" si="434"/>
        <v/>
      </c>
    </row>
    <row r="653" spans="1:19" x14ac:dyDescent="0.3">
      <c r="A653" s="1" t="str">
        <f t="shared" ref="A653:A656" si="435">B653&amp;"_"&amp;TEXT(D653,"00")</f>
        <v>PN_Nature2Times_01</v>
      </c>
      <c r="B653" s="1" t="s">
        <v>387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397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ref="O653:O656" ca="1" si="436">IF(NOT(ISBLANK(N653)),N653,
IF(ISBLANK(M653),"",
VLOOKUP(M653,OFFSET(INDIRECT("$A:$B"),0,MATCH(M$1&amp;"_Verify",INDIRECT("$1:$1"),0)-1),2,0)
))</f>
        <v/>
      </c>
      <c r="S653" s="7" t="str">
        <f t="shared" ref="S653:S656" ca="1" si="437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5"/>
        <v>PN_Qigong2Times_01</v>
      </c>
      <c r="B654" s="1" t="s">
        <v>403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405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ca="1" si="436"/>
        <v/>
      </c>
      <c r="S654" s="7" t="str">
        <f t="shared" ca="1" si="437"/>
        <v/>
      </c>
    </row>
    <row r="655" spans="1:19" x14ac:dyDescent="0.3">
      <c r="A655" s="1" t="str">
        <f t="shared" si="435"/>
        <v>PN_Magic3Times_01</v>
      </c>
      <c r="B655" s="1" t="s">
        <v>768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394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ca="1" si="436"/>
        <v/>
      </c>
      <c r="S655" s="7" t="str">
        <f t="shared" ca="1" si="437"/>
        <v/>
      </c>
    </row>
    <row r="656" spans="1:19" x14ac:dyDescent="0.3">
      <c r="A656" s="1" t="str">
        <f t="shared" si="435"/>
        <v>PN_Machine3Times_01</v>
      </c>
      <c r="B656" s="1" t="s">
        <v>765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396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ref="A657:A658" si="438">B657&amp;"_"&amp;TEXT(D657,"00")</f>
        <v>PN_Nature3Times_01</v>
      </c>
      <c r="B657" s="1" t="s">
        <v>769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397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ref="O657:O658" ca="1" si="439">IF(NOT(ISBLANK(N657)),N657,
IF(ISBLANK(M657),"",
VLOOKUP(M657,OFFSET(INDIRECT("$A:$B"),0,MATCH(M$1&amp;"_Verify",INDIRECT("$1:$1"),0)-1),2,0)
))</f>
        <v/>
      </c>
      <c r="S657" s="7" t="str">
        <f t="shared" ref="S657:S658" ca="1" si="440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8"/>
        <v>PN_Qigong3Times_01</v>
      </c>
      <c r="B658" s="1" t="s">
        <v>767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399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ca="1" si="439"/>
        <v/>
      </c>
      <c r="S658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4:Q658 Q3:Q415 M3:M65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G424:G429 G129:G137 G164:G167 G171:G415 G3:G48 G51:G116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47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1023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/>
      <c r="H79" s="10"/>
      <c r="I79" s="10"/>
      <c r="J79" s="4" t="s">
        <v>1003</v>
      </c>
      <c r="K79" s="4" t="s">
        <v>1004</v>
      </c>
      <c r="L79" s="10"/>
      <c r="M79" s="2"/>
    </row>
    <row r="80" spans="1:13" s="10" customFormat="1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/>
      <c r="L80" s="4" t="s">
        <v>96</v>
      </c>
      <c r="M8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2021-03-16T12:40:06Z</dcterms:modified>
</cp:coreProperties>
</file>