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C2B219E-1DE6-415A-AC18-90B391D6F8C8}" xr6:coauthVersionLast="45" xr6:coauthVersionMax="45" xr10:uidLastSave="{00000000-0000-0000-0000-000000000000}"/>
  <bookViews>
    <workbookView xWindow="-28920" yWindow="-120" windowWidth="29040" windowHeight="15840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5" i="1"/>
  <c r="V5" i="1" l="1"/>
  <c r="T5" i="1"/>
  <c r="S5" i="1"/>
  <c r="Y5" i="1"/>
  <c r="L4" i="1" l="1"/>
  <c r="V4" i="1" s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V2" i="1" l="1"/>
  <c r="T3" i="1"/>
  <c r="S3" i="1"/>
  <c r="L3" i="1"/>
  <c r="V3" i="1" l="1"/>
  <c r="Y2" i="1"/>
  <c r="X2" i="1" s="1"/>
  <c r="Y3" i="1"/>
  <c r="X3" i="1" l="1"/>
  <c r="X4" i="1" s="1"/>
  <c r="X5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<sst xmlns="http://schemas.openxmlformats.org/spreadsheetml/2006/main" count="56" uniqueCount="54">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</sst>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5"/>
  <sheetViews>
    <sheetView tabSelected="1" workbookViewId="0">
      <pane ySplit="1" topLeftCell="A2" activePane="bottomLeft" state="frozen"/>
      <selection pane="bottomLeft" activeCell="AD2" sqref="AD2"/>
    </sheetView>
  </sheetViews>
  <sheetFormatPr defaultRowHeight="16.5" outlineLevelCol="1"/>
  <cols>
    <col min="1" max="1" width="4.625" customWidth="1"/>
    <col min="2" max="2" width="4.75" hidden="1" customWidth="1" outlineLevel="1"/>
    <col min="3" max="3" width="16.75" hidden="1" customWidth="1" outlineLevel="1"/>
    <col min="4" max="4" width="5.5" bestFit="1" customWidth="1" collapsed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hidden="1" customWidth="1" outlineLevel="1"/>
    <col min="14" max="14" width="4.875" customWidth="1" collapsed="1"/>
    <col min="15" max="15" width="6.625" customWidth="1"/>
    <col min="16" max="17" width="10.375" hidden="1" customWidth="1" outlineLevel="1"/>
    <col min="18" max="18" width="22" hidden="1" customWidth="1" outlineLevel="1"/>
    <col min="19" max="19" width="9" collapsed="1"/>
    <col min="21" max="21" width="5.125" customWidth="1"/>
    <col min="22" max="22" width="11.25" hidden="1" customWidth="1" outlineLevel="1"/>
    <col min="23" max="23" width="5.5" hidden="1" customWidth="1" outlineLevel="1"/>
    <col min="24" max="25" width="9" hidden="1" customWidth="1" outlineLevel="1"/>
    <col min="26" max="26" width="9" collapsed="1"/>
    <col min="27" max="27" width="9.875" hidden="1" customWidth="1" outlineLevel="1"/>
    <col min="28" max="28" width="9" hidden="1" customWidth="1" outlineLevel="1"/>
    <col min="29" max="29" width="9" collapsed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ca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7</v>
      </c>
      <c r="V2" s="7">
        <f ca="1">K2+IF(LEN(L2)=0,0,U2)+1</f>
        <v>43969</v>
      </c>
      <c r="W2">
        <v>1</v>
      </c>
      <c r="X2" t="str">
        <f ca="1">Y2</f>
        <v>{"id":"un","sy":"2020","sm":"5","sd":"13","ey":"2020","em":"5","ed":"18","cn":-900,"ti":7}</v>
      </c>
      <c r="Y2" t="str">
        <f t="shared" ref="Y2:Y4" ca="1" si="0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{"id":"un","sy":"2020","sm":"5","sd":"13","ey":"2020","em":"5","ed":"18","cn":-900,"ti":7}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7},{"id":"ev","sy":"2020","sm":"5","sd":"28","ey":"2020","em":"6","ed":"4","tp":"be","vl":"1","cn":1,"nm":"Mn_ev","de":"Md_ev","ti":1},{"id":"up","sy":"2020","sm":"5","sd":"17","ey":"2020","em":"5","ed":"23","nm":"Mn_up","de":"Md_up","ti":7},{"id":"ny","sy":"2020","sm":"5","sd":"18","ey":"2020","em":"5","ed":"20","tp":"cu","vl":"DI","cn":3,"nm":"Mn_ny","de":"Md_ny","ti":3}]</v>
      </c>
    </row>
    <row r="3" spans="1:30">
      <c r="A3" t="s">
        <v>31</v>
      </c>
      <c r="B3">
        <f>COUNTIF(A:A,A3)</f>
        <v>1</v>
      </c>
      <c r="C3" t="s">
        <v>16</v>
      </c>
      <c r="D3">
        <f t="shared" ref="D3" si="1">YEAR(J3)</f>
        <v>2020</v>
      </c>
      <c r="E3">
        <f t="shared" ref="E3" si="2">MONTH(J3)</f>
        <v>5</v>
      </c>
      <c r="F3">
        <f t="shared" ref="F3" si="3">DAY(J3)</f>
        <v>28</v>
      </c>
      <c r="G3">
        <f t="shared" ref="G3" si="4">YEAR(K3+1)</f>
        <v>2020</v>
      </c>
      <c r="H3">
        <f t="shared" ref="H3" si="5">MONTH(K3+1)</f>
        <v>6</v>
      </c>
      <c r="I3">
        <f t="shared" ref="I3" si="6">DAY(K3+1)</f>
        <v>4</v>
      </c>
      <c r="J3" s="4">
        <v>43979</v>
      </c>
      <c r="K3" s="4">
        <v>43985</v>
      </c>
      <c r="L3" t="str">
        <f ca="1">IF(ISBLANK(M3),"",
VLOOKUP(M3,OFFSET(INDIRECT("$A:$B"),0,MATCH(M$1&amp;"_Verify",INDIRECT("$1:$1"),0)-1),2,0)
)</f>
        <v>be</v>
      </c>
      <c r="M3" t="s">
        <v>2</v>
      </c>
      <c r="N3">
        <v>1</v>
      </c>
      <c r="O3">
        <v>1</v>
      </c>
      <c r="P3" t="str">
        <f t="shared" ref="P3:P5" si="7">IF(A3&lt;&gt;"un","",
INT((24*60+O3)/60))</f>
        <v/>
      </c>
      <c r="Q3" t="str">
        <f t="shared" ref="Q3:Q5" si="8">IF(A3&lt;&gt;"un","",
MOD(24*60+O3,60))</f>
        <v/>
      </c>
      <c r="R3" s="9" t="str">
        <f t="shared" ref="R3:R5" si="9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5" ca="1" si="10">K3+IF(LEN(L3)=0,0,U3)+1</f>
        <v>43987</v>
      </c>
      <c r="W3">
        <v>1</v>
      </c>
      <c r="X3" t="str">
        <f t="shared" ref="X3" ca="1" si="11">X2&amp;IF(LEN(Y3)=0,"",","&amp;Y3)</f>
        <v>{"id":"un","sy":"2020","sm":"5","sd":"13","ey":"2020","em":"5","ed":"18","cn":-900,"ti":7},{"id":"ev","sy":"2020","sm":"5","sd":"28","ey":"2020","em":"6","ed":"4","tp":"be","vl":"1","cn":1,"nm":"Mn_ev","de":"Md_ev","ti":1}</v>
      </c>
      <c r="Y3" t="str">
        <f t="shared" ca="1" si="0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>COUNTIF(A:A,A4)</f>
        <v>1</v>
      </c>
      <c r="C4" t="s">
        <v>32</v>
      </c>
      <c r="D4">
        <f t="shared" ref="D4" si="12">YEAR(J4)</f>
        <v>2020</v>
      </c>
      <c r="E4">
        <f t="shared" ref="E4" si="13">MONTH(J4)</f>
        <v>5</v>
      </c>
      <c r="F4">
        <f t="shared" ref="F4" si="14">DAY(J4)</f>
        <v>17</v>
      </c>
      <c r="G4">
        <f t="shared" ref="G4" si="15">YEAR(K4+1)</f>
        <v>2020</v>
      </c>
      <c r="H4">
        <f t="shared" ref="H4" si="16">MONTH(K4+1)</f>
        <v>5</v>
      </c>
      <c r="I4">
        <f t="shared" ref="I4" si="17">DAY(K4+1)</f>
        <v>23</v>
      </c>
      <c r="J4" s="4">
        <v>43968</v>
      </c>
      <c r="K4" s="4">
        <v>43973</v>
      </c>
      <c r="L4" t="str">
        <f ca="1">IF(ISBLANK(M4),"",
VLOOKUP(M4,OFFSET(INDIRECT("$A:$B"),0,MATCH(M$1&amp;"_Verify",INDIRECT("$1:$1"),0)-1),2,0)
)</f>
        <v/>
      </c>
      <c r="P4" t="str">
        <f t="shared" si="7"/>
        <v/>
      </c>
      <c r="Q4" t="str">
        <f t="shared" si="8"/>
        <v/>
      </c>
      <c r="R4" s="9" t="str">
        <f t="shared" si="9"/>
        <v/>
      </c>
      <c r="S4" t="str">
        <f>"Mn_"&amp;A4</f>
        <v>Mn_up</v>
      </c>
      <c r="T4" t="str">
        <f>"Md_"&amp;A4</f>
        <v>Md_up</v>
      </c>
      <c r="U4">
        <v>7</v>
      </c>
      <c r="V4" s="7">
        <f t="shared" ca="1" si="10"/>
        <v>43974</v>
      </c>
      <c r="W4">
        <v>1</v>
      </c>
      <c r="X4" t="str">
        <f t="shared" ref="X4" ca="1" si="18">X3&amp;IF(LEN(Y4)=0,"",","&amp;Y4)</f>
        <v>{"id":"un","sy":"2020","sm":"5","sd":"13","ey":"2020","em":"5","ed":"18","cn":-900,"ti":7},{"id":"ev","sy":"2020","sm":"5","sd":"28","ey":"2020","em":"6","ed":"4","tp":"be","vl":"1","cn":1,"nm":"Mn_ev","de":"Md_ev","ti":1},{"id":"up","sy":"2020","sm":"5","sd":"17","ey":"2020","em":"5","ed":"23","nm":"Mn_up","de":"Md_up","ti":7}</v>
      </c>
      <c r="Y4" t="str">
        <f t="shared" ca="1" si="0"/>
        <v>{"id":"up","sy":"2020","sm":"5","sd":"17","ey":"2020","em":"5","ed":"23","nm":"Mn_up","de":"Md_up","ti":7}</v>
      </c>
    </row>
    <row r="5" spans="1:30">
      <c r="A5" t="s">
        <v>30</v>
      </c>
      <c r="B5">
        <f>COUNTIF(A:A,A5)</f>
        <v>1</v>
      </c>
      <c r="C5" t="s">
        <v>17</v>
      </c>
      <c r="D5">
        <f>YEAR(J5)</f>
        <v>2020</v>
      </c>
      <c r="E5">
        <f>MONTH(J5)</f>
        <v>5</v>
      </c>
      <c r="F5">
        <f>DAY(J5)</f>
        <v>18</v>
      </c>
      <c r="G5">
        <f>YEAR(K5+1)</f>
        <v>2020</v>
      </c>
      <c r="H5">
        <f>MONTH(K5+1)</f>
        <v>5</v>
      </c>
      <c r="I5">
        <f>DAY(K5+1)</f>
        <v>20</v>
      </c>
      <c r="J5" s="4">
        <v>43969</v>
      </c>
      <c r="K5" s="4">
        <v>43970</v>
      </c>
      <c r="L5" t="str">
        <f ca="1">IF(ISBLANK(M5),"",
VLOOKUP(M5,OFFSET(INDIRECT("$A:$B"),0,MATCH(M$1&amp;"_Verify",INDIRECT("$1:$1"),0)-1),2,0)
)</f>
        <v>cu</v>
      </c>
      <c r="M5" t="s">
        <v>34</v>
      </c>
      <c r="N5" t="s">
        <v>35</v>
      </c>
      <c r="O5">
        <v>3</v>
      </c>
      <c r="P5" t="str">
        <f t="shared" si="7"/>
        <v/>
      </c>
      <c r="Q5" t="str">
        <f t="shared" si="8"/>
        <v/>
      </c>
      <c r="R5" s="9" t="str">
        <f t="shared" si="9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ca="1" si="10"/>
        <v>43974</v>
      </c>
      <c r="W5">
        <v>1</v>
      </c>
      <c r="X5" t="str">
        <f ca="1">X4&amp;IF(LEN(Y5)=0,"",","&amp;Y5)</f>
        <v>{"id":"un","sy":"2020","sm":"5","sd":"13","ey":"2020","em":"5","ed":"18","cn":-900,"ti":7},{"id":"ev","sy":"2020","sm":"5","sd":"28","ey":"2020","em":"6","ed":"4","tp":"be","vl":"1","cn":1,"nm":"Mn_ev","de":"Md_ev","ti":1},{"id":"up","sy":"2020","sm":"5","sd":"17","ey":"2020","em":"5","ed":"23","nm":"Mn_up","de":"Md_up","ti":7},{"id":"ny","sy":"2020","sm":"5","sd":"18","ey":"2020","em":"5","ed":"20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{"id":"ny","sy":"2020","sm":"5","sd":"18","ey":"2020","em":"5","ed":"20","tp":"cu","vl":"DI","cn":3,"nm":"Mn_ny","de":"Md_ny","ti":3}</v>
      </c>
    </row>
  </sheetData>
  <phoneticPr fontId="1" type="noConversion"/>
  <dataValidations count="1">
    <dataValidation type="list" allowBlank="1" showInputMessage="1" showErrorMessage="1" sqref="M2:M5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workbookViewId="0">
      <selection activeCell="C4" sqref="C4:D4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{"0":"0","1":"Sun, 17 May 2020 09:00:00 GMT","2":"Sun, 17 May 2020 09:15:00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Sun, 17 May 2020 09:00:00 GMT</v>
      </c>
      <c r="D3" s="9">
        <f>E3+F3/24+G3/24/60</f>
        <v>43968.375</v>
      </c>
      <c r="E3" s="7">
        <v>43968</v>
      </c>
      <c r="F3" s="10">
        <v>9</v>
      </c>
      <c r="G3" s="10">
        <v>0</v>
      </c>
      <c r="H3" s="9">
        <f t="shared" ref="H3:H4" si="1">IF(A3=0,"",D3+9/24)</f>
        <v>43968.75</v>
      </c>
      <c r="I3" s="10" t="str">
        <f>I2&amp;","&amp;J3</f>
        <v>"0":"0","1":"Sun, 17 May 2020 09:00:00 GMT"</v>
      </c>
      <c r="J3" s="8" t="str">
        <f>""""&amp;$A3&amp;""":"""&amp;C3&amp;""""</f>
        <v>"1":"Sun, 17 May 2020 09:00:00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Sun, 17 May 2020 09:15:00 GMT</v>
      </c>
      <c r="D4" s="9">
        <f>E4+F4/24+G4/24/60</f>
        <v>43968.385416666664</v>
      </c>
      <c r="E4" s="7">
        <v>43968</v>
      </c>
      <c r="F4" s="10">
        <v>9</v>
      </c>
      <c r="G4" s="10">
        <v>15</v>
      </c>
      <c r="H4" s="9">
        <f t="shared" si="1"/>
        <v>43968.760416666664</v>
      </c>
      <c r="I4" s="10" t="str">
        <f>I3&amp;","&amp;J4</f>
        <v>"0":"0","1":"Sun, 17 May 2020 09:00:00 GMT","2":"Sun, 17 May 2020 09:15:00 GMT"</v>
      </c>
      <c r="J4" s="8" t="str">
        <f t="shared" ref="J4" si="2">""""&amp;$A4&amp;""":"""&amp;C4&amp;""""</f>
        <v>"2":"Sun, 17 May 2020 09:15:00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2020-05-27T00:11:13Z</dcterms:modified>
</cp:coreProperties>
</file>