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ncom Office\Peaca 문서\Tables\"/>
    </mc:Choice>
  </mc:AlternateContent>
  <xr:revisionPtr revIDLastSave="0" documentId="13_ncr:1_{26768A2B-88DE-44E4-8FB1-44AE63062407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H7" i="4"/>
  <c r="H6" i="4"/>
  <c r="H5" i="4"/>
  <c r="H4" i="4"/>
  <c r="H3" i="4"/>
  <c r="H2" i="4"/>
  <c r="G7" i="4"/>
  <c r="G6" i="4"/>
  <c r="G5" i="4"/>
  <c r="G4" i="4"/>
  <c r="G3" i="4"/>
  <c r="G2" i="4"/>
  <c r="C5" i="3" l="1"/>
  <c r="C4" i="3"/>
  <c r="C3" i="3"/>
  <c r="C2" i="3"/>
  <c r="O3" i="3"/>
  <c r="O2" i="3"/>
  <c r="O1" i="3" s="1"/>
  <c r="Q2" i="3" s="1"/>
  <c r="O5" i="3"/>
  <c r="O4" i="3"/>
  <c r="O6" i="3"/>
  <c r="M11" i="1"/>
  <c r="M10" i="1"/>
  <c r="M9" i="1"/>
  <c r="M8" i="1"/>
  <c r="M7" i="1"/>
  <c r="M6" i="1"/>
  <c r="M5" i="1"/>
  <c r="M4" i="1"/>
  <c r="M2" i="1"/>
  <c r="M3" i="1"/>
  <c r="E4" i="2"/>
  <c r="C4" i="2"/>
  <c r="O11" i="1"/>
  <c r="O10" i="1"/>
  <c r="O9" i="1"/>
  <c r="O8" i="1"/>
  <c r="O7" i="1"/>
  <c r="O6" i="1"/>
  <c r="O5" i="1"/>
  <c r="O4" i="1"/>
  <c r="O3" i="1"/>
  <c r="O2" i="1"/>
  <c r="K2" i="1"/>
  <c r="K3" i="1"/>
  <c r="K4" i="1"/>
  <c r="K5" i="1"/>
  <c r="K6" i="1"/>
  <c r="K7" i="1"/>
  <c r="K8" i="1"/>
  <c r="K9" i="1"/>
  <c r="K10" i="1"/>
  <c r="K11" i="1"/>
  <c r="G11" i="1"/>
  <c r="G10" i="1"/>
  <c r="G9" i="1"/>
  <c r="G8" i="1"/>
  <c r="G7" i="1"/>
  <c r="G6" i="1"/>
  <c r="G5" i="1"/>
  <c r="G4" i="1"/>
  <c r="G3" i="1"/>
  <c r="G2" i="1"/>
  <c r="U2" i="1"/>
  <c r="U3" i="1"/>
  <c r="U5" i="1"/>
  <c r="U4" i="1"/>
  <c r="Q6" i="2"/>
  <c r="Q7" i="2"/>
  <c r="Q9" i="2"/>
  <c r="Q8" i="2"/>
  <c r="Q4" i="2"/>
  <c r="Q5" i="2"/>
  <c r="Q2" i="2"/>
  <c r="Q3" i="2"/>
  <c r="K2" i="2"/>
  <c r="K5" i="2"/>
  <c r="K4" i="2"/>
  <c r="K3" i="2"/>
  <c r="K6" i="2"/>
  <c r="C3" i="2" l="1"/>
  <c r="C5" i="2"/>
  <c r="U1" i="1"/>
  <c r="Q1" i="2"/>
  <c r="W2" i="1" l="1"/>
  <c r="E10" i="1"/>
  <c r="E8" i="1"/>
  <c r="E6" i="1"/>
  <c r="E4" i="1"/>
  <c r="E2" i="1"/>
  <c r="E11" i="1"/>
  <c r="E9" i="1"/>
  <c r="E7" i="1"/>
  <c r="E5" i="1"/>
  <c r="E3" i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<sst xmlns="http://schemas.openxmlformats.org/spreadsheetml/2006/main" count="219" uniqueCount="124">
  <si>
    <t>Action00101</t>
  </si>
  <si>
    <t>Idle</t>
  </si>
  <si>
    <t>Base Layer.Idle</t>
  </si>
  <si>
    <t>Action00102</t>
  </si>
  <si>
    <t>Move</t>
  </si>
  <si>
    <t>Base Layer.Move</t>
  </si>
  <si>
    <t>Control101</t>
  </si>
  <si>
    <t>Action00103</t>
  </si>
  <si>
    <t>Action00104</t>
  </si>
  <si>
    <t>Base Layer.Attack.skill1</t>
  </si>
  <si>
    <t>ActiveOne001</t>
  </si>
  <si>
    <t>Action00105</t>
  </si>
  <si>
    <t>Base Layer.Attack.skill2</t>
  </si>
  <si>
    <t>ActiveTwo001</t>
  </si>
  <si>
    <t>Action00201</t>
  </si>
  <si>
    <t>Action00202</t>
  </si>
  <si>
    <t>Action00203</t>
  </si>
  <si>
    <t>Action00204</t>
  </si>
  <si>
    <t>ActiveOne002</t>
  </si>
  <si>
    <t>Action00205</t>
  </si>
  <si>
    <t>ActiveTwo002</t>
  </si>
  <si>
    <t>len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</si>
  <si>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</si>
  <si>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</si>
  <si>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</si>
  <si>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</si>
  <si>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</si>
  <si>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</si>
  <si>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</si>
  <si>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</si>
  <si>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</si>
  <si>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</si>
  <si>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</si>
  <si>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</si>
  <si>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</si>
  <si>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</si>
  <si>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</si>
  <si>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</si>
  <si>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</si>
  <si>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</si>
  <si>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</si>
  <si>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0.4,0.5,0.6</t>
  </si>
  <si>
    <t>S_spell04</t>
  </si>
  <si>
    <t>Passive001</t>
  </si>
  <si>
    <t>S_Combo_knock</t>
  </si>
  <si>
    <t>S_royal_beat</t>
  </si>
  <si>
    <t>Passive002</t>
  </si>
  <si>
    <t>ActiveOne00101</t>
  </si>
  <si>
    <t>ActiveOne00102</t>
  </si>
  <si>
    <t>Base Layer.Attack.skill1_2</t>
  </si>
  <si>
    <t>ActiveOne00103</t>
  </si>
  <si>
    <t>ActiveOne00104</t>
  </si>
  <si>
    <t>ActiveOne00105</t>
  </si>
  <si>
    <t>ActiveTwo00101</t>
  </si>
  <si>
    <t>ActiveTwo00102</t>
  </si>
  <si>
    <t>ActiveTwo00103</t>
  </si>
  <si>
    <t>ActiveTwo00104</t>
  </si>
  <si>
    <t>ActiveTwo00105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</si>
  <si>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</si>
  <si>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</si>
  <si>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</si>
  <si>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</si>
  <si>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</si>
  <si>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</si>
  <si>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</si>
  <si>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</si>
  <si>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</si>
  <si>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</si>
  <si>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</si>
  <si>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</si>
  <si>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</si>
  <si>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</si>
  <si>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</si>
  <si>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</si>
  <si>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</si>
  <si>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</si>
  <si>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id|String</t>
  </si>
  <si>
    <t>actorId|Int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</si>
  <si>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</si>
  <si>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</si>
  <si>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</si>
  <si>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</si>
  <si>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</si>
  <si>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</si>
  <si>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castingId|String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</si>
  <si>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</si>
  <si>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</si>
  <si>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</si>
  <si>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</si>
  <si>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</si>
  <si>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</si>
  <si>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</si>
  <si>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</si>
  <si>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</si>
  <si>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</si>
  <si>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</si>
  <si>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</si>
  <si>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</si>
  <si>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</si>
  <si>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</si>
  <si>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</si>
  <si>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</si>
  <si>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</si>
  <si>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</si>
  <si>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</si>
  <si>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</si>
  <si>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</si>
  <si>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</si>
  <si>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</si>
  <si>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</si>
  <si>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</si>
  <si>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</si>
  <si>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</si>
  <si>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actorId|Int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</si>
  <si>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</si>
  <si>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</si>
  <si>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</si>
  <si>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damageFactor|String</t>
    <phoneticPr fontId="1" type="noConversion"/>
  </si>
  <si>
    <t>useCooltimeOverriding|Bool</t>
    <phoneticPr fontId="1" type="noConversion"/>
  </si>
  <si>
    <t>useDamageFactorOverriding|Bool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</si>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</sst>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/>
  </sheetViews>
  <sheetFormatPr defaultRowHeight="16.5" outlineLevelCol="1" x14ac:dyDescent="0.3"/>
  <cols>
    <col min="1" max="1" width="14.375" bestFit="1" customWidth="1"/>
    <col min="2" max="2" width="7.625" bestFit="1" customWidth="1"/>
    <col min="3" max="3" width="11.875" bestFit="1" customWidth="1"/>
    <col min="4" max="4" width="18.5" customWidth="1" outlineLevel="1"/>
    <col min="5" max="5" width="16.375" bestFit="1" customWidth="1"/>
    <col min="6" max="6" width="21.875" customWidth="1" outlineLevel="1"/>
    <col min="7" max="7" width="19.875" bestFit="1" customWidth="1"/>
    <col min="8" max="8" width="24.125" bestFit="1" customWidth="1"/>
    <col min="9" max="9" width="13" bestFit="1" customWidth="1"/>
    <col min="10" max="10" width="11" bestFit="1" customWidth="1"/>
    <col min="11" max="11" width="11" customWidth="1" outlineLevel="1"/>
    <col min="12" max="12" width="12.25" bestFit="1" customWidth="1"/>
    <col min="13" max="13" width="9.875" customWidth="1" outlineLevel="1"/>
    <col min="14" max="14" width="13.625" bestFit="1" customWidth="1"/>
    <col min="15" max="15" width="13.625" customWidth="1" outlineLevel="1"/>
    <col min="17" max="17" width="14.25" customWidth="1" outlineLevel="1"/>
    <col min="19" max="19" width="12.125" customWidth="1" outlineLevel="1"/>
    <col min="20" max="21" width="9" customWidth="1" outlineLevel="1"/>
  </cols>
  <sheetData>
    <row r="1" spans="1:23" ht="27" customHeight="1" x14ac:dyDescent="0.3">
      <c r="A1" t="s">
        <v>76</v>
      </c>
      <c r="B1" t="s">
        <v>77</v>
      </c>
      <c r="C1" t="s">
        <v>78</v>
      </c>
      <c r="D1" t="s">
        <v>58</v>
      </c>
      <c r="E1" t="s">
        <v>79</v>
      </c>
      <c r="F1" t="s">
        <v>58</v>
      </c>
      <c r="G1" t="s">
        <v>80</v>
      </c>
      <c r="H1" t="s">
        <v>81</v>
      </c>
      <c r="I1" t="s">
        <v>82</v>
      </c>
      <c r="J1" t="s">
        <v>83</v>
      </c>
      <c r="K1" t="s">
        <v>93</v>
      </c>
      <c r="L1" t="s">
        <v>84</v>
      </c>
      <c r="M1" t="s">
        <v>94</v>
      </c>
      <c r="N1" t="s">
        <v>85</v>
      </c>
      <c r="O1" t="s">
        <v>95</v>
      </c>
      <c r="Q1" t="s">
        <v>61</v>
      </c>
      <c r="S1" t="s">
        <v>59</v>
      </c>
      <c r="T1" t="s">
        <v>35</v>
      </c>
      <c r="U1" t="str">
        <f ca="1">IF(OR(OFFSET(U1,1,0)&lt;OFFSET(U1,2,0),
OFFSET(U1,1,0)&lt;OFFSET(U1,2,0),
OFFSET(U1,2,0)&lt;OFFSET(U1,3,0),
OFFSET(U1,3,0)&lt;OFFSET(U1,4,0),
OFFSET(U1,4,0)&lt;OFFSET(U1,5,0),
OFFSET(U1,5,0)&lt;OFFSET(U1,6,0),
OFFSET(U1,6,0)&lt;OFFSET(U1,7,0),
OFFSET(U1,7,0)&lt;OFFSET(U1,8,0),
OFFSET(U1,8,0)&lt;OFFSET(U1,9,0),
OFFSET(U1,9,0)&lt;OFFSET(U1,10,0),
OFFSET(U1,10,0)&lt;OFFSET(U1,11,0),
OFFSET(U1,11,0)&lt;OFFSET(U1,12,0),
OFFSET(U1,12,0)&lt;OFFSET(U1,13,0),
OFFSET(U1,13,0)&lt;OFFSET(U1,14,0),
OFFSET(U1,14,0)&lt;OFFSET(U1,15,0),
OFFSET(U1,15,0)&lt;OFFSET(U1,16,0),
OFFSET(U1,16,0)&lt;OFFSET(U1,17,0),
OFFSET(U1,17,0)&lt;OFFSET(U1,18,0),
OFFSET(U1,18,0)&lt;OFFSET(U1,19,0),
OFFSET(U1,19,0)&lt;OFFSET(U1,20,0)),"내림차순 정렬할 것","len")</f>
        <v>len</v>
      </c>
    </row>
    <row r="2" spans="1:23" x14ac:dyDescent="0.3">
      <c r="A2" t="s">
        <v>0</v>
      </c>
      <c r="B2">
        <v>1</v>
      </c>
      <c r="C2" t="s">
        <v>1</v>
      </c>
      <c r="E2" t="str">
        <f t="shared" ref="E2:E11" ca="1" si="0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/>
      </c>
      <c r="G2" t="str">
        <f t="shared" ref="G2:G11" ca="1" si="1">SUBSTITUTE(SUBSTITUTE(SUBSTITUTE(SUBSTITUTE(SUBSTITUTE(
SUBSTITUTE(SUBSTITUTE(SUBSTITUTE(SUBSTITUTE(SUBSTITUTE(
SUBSTITUTE(SUBSTITUTE(SUBSTITUTE(SUBSTITUTE(SUBSTITUTE(
SUBSTITUTE(SUBSTITUTE(SUBSTITUTE(SUBSTITUTE(SUBSTITUTE(F2,
OFFSET($A$1,1,MATCH(F$1&amp;"_List",$1:$1,0)-1),OFFSET($A$1,1,MATCH(F$1&amp;"_List",$1:$1,0))),
OFFSET($A$1,2,MATCH(F$1&amp;"_List",$1:$1,0)-1),OFFSET($A$1,2,MATCH(F$1&amp;"_List",$1:$1,0))),
OFFSET($A$1,3,MATCH(F$1&amp;"_List",$1:$1,0)-1),OFFSET($A$1,3,MATCH(F$1&amp;"_List",$1:$1,0))),
OFFSET($A$1,4,MATCH(F$1&amp;"_List",$1:$1,0)-1),OFFSET($A$1,4,MATCH(F$1&amp;"_List",$1:$1,0))),
OFFSET($A$1,5,MATCH(F$1&amp;"_List",$1:$1,0)-1),OFFSET($A$1,5,MATCH(F$1&amp;"_List",$1:$1,0))),
OFFSET($A$1,6,MATCH(F$1&amp;"_List",$1:$1,0)-1),OFFSET($A$1,6,MATCH(F$1&amp;"_List",$1:$1,0))),
OFFSET($A$1,7,MATCH(F$1&amp;"_List",$1:$1,0)-1),OFFSET($A$1,7,MATCH(F$1&amp;"_List",$1:$1,0))),
OFFSET($A$1,8,MATCH(F$1&amp;"_List",$1:$1,0)-1),OFFSET($A$1,8,MATCH(F$1&amp;"_List",$1:$1,0))),
OFFSET($A$1,9,MATCH(F$1&amp;"_List",$1:$1,0)-1),OFFSET($A$1,9,MATCH(F$1&amp;"_List",$1:$1,0))),
OFFSET($A$1,10,MATCH(F$1&amp;"_List",$1:$1,0)-1),OFFSET($A$1,10,MATCH(F$1&amp;"_List",$1:$1,0))),
OFFSET($A$1,11,MATCH(F$1&amp;"_List",$1:$1,0)-1),OFFSET($A$1,11,MATCH(F$1&amp;"_List",$1:$1,0))),
OFFSET($A$1,12,MATCH(F$1&amp;"_List",$1:$1,0)-1),OFFSET($A$1,12,MATCH(F$1&amp;"_List",$1:$1,0))),
OFFSET($A$1,13,MATCH(F$1&amp;"_List",$1:$1,0)-1),OFFSET($A$1,13,MATCH(F$1&amp;"_List",$1:$1,0))),
OFFSET($A$1,14,MATCH(F$1&amp;"_List",$1:$1,0)-1),OFFSET($A$1,14,MATCH(F$1&amp;"_List",$1:$1,0))),
OFFSET($A$1,15,MATCH(F$1&amp;"_List",$1:$1,0)-1),OFFSET($A$1,15,MATCH(F$1&amp;"_List",$1:$1,0))),
OFFSET($A$1,16,MATCH(F$1&amp;"_List",$1:$1,0)-1),OFFSET($A$1,16,MATCH(F$1&amp;"_List",$1:$1,0))),
OFFSET($A$1,17,MATCH(F$1&amp;"_List",$1:$1,0)-1),OFFSET($A$1,17,MATCH(F$1&amp;"_List",$1:$1,0))),
OFFSET($A$1,18,MATCH(F$1&amp;"_List",$1:$1,0)-1),OFFSET($A$1,18,MATCH(F$1&amp;"_List",$1:$1,0))),
OFFSET($A$1,19,MATCH(F$1&amp;"_List",$1:$1,0)-1),OFFSET($A$1,19,MATCH(F$1&amp;"_List",$1:$1,0))),
OFFSET($A$1,20,MATCH(F$1&amp;"_List",$1:$1,0)-1),OFFSET($A$1,20,MATCH(F$1&amp;"_List",$1:$1,0)))</f>
        <v/>
      </c>
      <c r="H2" t="s">
        <v>2</v>
      </c>
      <c r="I2">
        <v>0.1</v>
      </c>
      <c r="K2" t="str">
        <f>IF(ISBLANK(J2),"",IF(ISERROR(VLOOKUP(J2,ControlTable!$A:$A,1,0)),"없음",""))</f>
        <v/>
      </c>
      <c r="M2" t="str">
        <f>IF(ISBLANK(L2),"",IF(ISERROR(VLOOKUP(L2,CastingTable!$A:$A,1,0)),"없음",""))</f>
        <v/>
      </c>
      <c r="O2" t="str">
        <f>IF(ISBLANK(N2),"",IF(ISERROR(VLOOKUP(N2,SkillTable!$A:$A,1,0)),"없음",""))</f>
        <v/>
      </c>
      <c r="Q2" t="s">
        <v>1</v>
      </c>
      <c r="S2" t="s">
        <v>22</v>
      </c>
      <c r="T2">
        <v>4</v>
      </c>
      <c r="U2">
        <f>LEN(S2)</f>
        <v>8</v>
      </c>
      <c r="W2" t="str">
        <f ca="1">IFERROR(HLOOKUP("내림차순 정렬할 것",$1:$1,1,0),"")</f>
        <v/>
      </c>
    </row>
    <row r="3" spans="1:23" x14ac:dyDescent="0.3">
      <c r="A3" t="s">
        <v>3</v>
      </c>
      <c r="B3">
        <v>1</v>
      </c>
      <c r="C3" t="s">
        <v>4</v>
      </c>
      <c r="E3" t="str">
        <f t="shared" ca="1" si="0"/>
        <v/>
      </c>
      <c r="F3" t="s">
        <v>60</v>
      </c>
      <c r="G3" t="str">
        <f t="shared" ca="1" si="1"/>
        <v>3, 4</v>
      </c>
      <c r="H3" t="s">
        <v>5</v>
      </c>
      <c r="I3">
        <v>0.1</v>
      </c>
      <c r="K3" t="str">
        <f>IF(ISBLANK(J3),"",IF(ISERROR(VLOOKUP(J3,ControlTable!$A:$A,1,0)),"없음",""))</f>
        <v/>
      </c>
      <c r="M3" t="str">
        <f>IF(ISBLANK(L3),"",IF(ISERROR(VLOOKUP(L3,CastingTable!$A:$A,1,0)),"없음",""))</f>
        <v/>
      </c>
      <c r="O3" t="str">
        <f>IF(ISBLANK(N3),"",IF(ISERROR(VLOOKUP(N3,SkillTable!$A:$A,1,0)),"없음",""))</f>
        <v/>
      </c>
      <c r="Q3" t="s">
        <v>4</v>
      </c>
      <c r="S3" t="s">
        <v>23</v>
      </c>
      <c r="T3">
        <v>3</v>
      </c>
      <c r="U3">
        <f>LEN(S3)</f>
        <v>6</v>
      </c>
    </row>
    <row r="4" spans="1:23" x14ac:dyDescent="0.3">
      <c r="A4" t="s">
        <v>7</v>
      </c>
      <c r="B4">
        <v>1</v>
      </c>
      <c r="E4" t="str">
        <f t="shared" ca="1" si="0"/>
        <v/>
      </c>
      <c r="F4" t="s">
        <v>60</v>
      </c>
      <c r="G4" t="str">
        <f t="shared" ca="1" si="1"/>
        <v>3, 4</v>
      </c>
      <c r="H4" t="s">
        <v>86</v>
      </c>
      <c r="I4">
        <v>0.05</v>
      </c>
      <c r="J4" t="s">
        <v>6</v>
      </c>
      <c r="K4" t="str">
        <f>IF(ISBLANK(J4),"",IF(ISERROR(VLOOKUP(J4,ControlTable!$A:$A,1,0)),"없음",""))</f>
        <v/>
      </c>
      <c r="M4" t="str">
        <f>IF(ISBLANK(L4),"",IF(ISERROR(VLOOKUP(L4,CastingTable!$A:$A,1,0)),"없음",""))</f>
        <v/>
      </c>
      <c r="O4" t="str">
        <f>IF(ISBLANK(N4),"",IF(ISERROR(VLOOKUP(N4,SkillTable!$A:$A,1,0)),"없음",""))</f>
        <v/>
      </c>
      <c r="Q4" t="s">
        <v>23</v>
      </c>
      <c r="S4" t="s">
        <v>1</v>
      </c>
      <c r="T4">
        <v>1</v>
      </c>
      <c r="U4">
        <f>LEN(S4)</f>
        <v>4</v>
      </c>
    </row>
    <row r="5" spans="1:23" x14ac:dyDescent="0.3">
      <c r="A5" t="s">
        <v>8</v>
      </c>
      <c r="B5">
        <v>1</v>
      </c>
      <c r="E5" t="str">
        <f t="shared" ca="1" si="0"/>
        <v/>
      </c>
      <c r="F5" t="s">
        <v>60</v>
      </c>
      <c r="G5" t="str">
        <f t="shared" ca="1" si="1"/>
        <v>3, 4</v>
      </c>
      <c r="H5" t="s">
        <v>9</v>
      </c>
      <c r="I5">
        <v>0.05</v>
      </c>
      <c r="J5" t="s">
        <v>87</v>
      </c>
      <c r="K5" t="str">
        <f>IF(ISBLANK(J5),"",IF(ISERROR(VLOOKUP(J5,ControlTable!$A:$A,1,0)),"없음",""))</f>
        <v/>
      </c>
      <c r="L5" t="s">
        <v>62</v>
      </c>
      <c r="M5" t="str">
        <f>IF(ISBLANK(L5),"",IF(ISERROR(VLOOKUP(L5,CastingTable!$A:$A,1,0)),"없음",""))</f>
        <v/>
      </c>
      <c r="N5" t="s">
        <v>10</v>
      </c>
      <c r="O5" t="str">
        <f>IF(ISBLANK(N5),"",IF(ISERROR(VLOOKUP(N5,SkillTable!$A:$A,1,0)),"없음",""))</f>
        <v/>
      </c>
      <c r="Q5" t="s">
        <v>22</v>
      </c>
      <c r="S5" t="s">
        <v>4</v>
      </c>
      <c r="T5">
        <v>2</v>
      </c>
      <c r="U5">
        <f>LEN(S5)</f>
        <v>4</v>
      </c>
    </row>
    <row r="6" spans="1:23" x14ac:dyDescent="0.3">
      <c r="A6" t="s">
        <v>11</v>
      </c>
      <c r="B6">
        <v>1</v>
      </c>
      <c r="E6" t="str">
        <f t="shared" ca="1" si="0"/>
        <v/>
      </c>
      <c r="F6" t="s">
        <v>60</v>
      </c>
      <c r="G6" t="str">
        <f t="shared" ca="1" si="1"/>
        <v>3, 4</v>
      </c>
      <c r="H6" t="s">
        <v>12</v>
      </c>
      <c r="I6">
        <v>0.05</v>
      </c>
      <c r="J6" t="s">
        <v>88</v>
      </c>
      <c r="K6" t="str">
        <f>IF(ISBLANK(J6),"",IF(ISERROR(VLOOKUP(J6,ControlTable!$A:$A,1,0)),"없음",""))</f>
        <v/>
      </c>
      <c r="M6" t="str">
        <f>IF(ISBLANK(L6),"",IF(ISERROR(VLOOKUP(L6,CastingTable!$A:$A,1,0)),"없음",""))</f>
        <v/>
      </c>
      <c r="N6" t="s">
        <v>13</v>
      </c>
      <c r="O6" t="str">
        <f>IF(ISBLANK(N6),"",IF(ISERROR(VLOOKUP(N6,SkillTable!$A:$A,1,0)),"없음",""))</f>
        <v/>
      </c>
    </row>
    <row r="7" spans="1:23" x14ac:dyDescent="0.3">
      <c r="A7" t="s">
        <v>14</v>
      </c>
      <c r="B7">
        <v>2</v>
      </c>
      <c r="C7" t="s">
        <v>1</v>
      </c>
      <c r="E7" t="str">
        <f t="shared" ca="1" si="0"/>
        <v/>
      </c>
      <c r="G7" t="str">
        <f t="shared" ca="1" si="1"/>
        <v/>
      </c>
      <c r="H7" t="s">
        <v>2</v>
      </c>
      <c r="I7">
        <v>0.1</v>
      </c>
      <c r="K7" t="str">
        <f>IF(ISBLANK(J7),"",IF(ISERROR(VLOOKUP(J7,ControlTable!$A:$A,1,0)),"없음",""))</f>
        <v/>
      </c>
      <c r="M7" t="str">
        <f>IF(ISBLANK(L7),"",IF(ISERROR(VLOOKUP(L7,CastingTable!$A:$A,1,0)),"없음",""))</f>
        <v/>
      </c>
      <c r="O7" t="str">
        <f>IF(ISBLANK(N7),"",IF(ISERROR(VLOOKUP(N7,SkillTable!$A:$A,1,0)),"없음",""))</f>
        <v/>
      </c>
    </row>
    <row r="8" spans="1:23" x14ac:dyDescent="0.3">
      <c r="A8" t="s">
        <v>15</v>
      </c>
      <c r="B8">
        <v>2</v>
      </c>
      <c r="C8" t="s">
        <v>4</v>
      </c>
      <c r="E8" t="str">
        <f t="shared" ca="1" si="0"/>
        <v/>
      </c>
      <c r="F8" t="s">
        <v>60</v>
      </c>
      <c r="G8" t="str">
        <f t="shared" ca="1" si="1"/>
        <v>3, 4</v>
      </c>
      <c r="H8" t="s">
        <v>5</v>
      </c>
      <c r="I8">
        <v>0.1</v>
      </c>
      <c r="K8" t="str">
        <f>IF(ISBLANK(J8),"",IF(ISERROR(VLOOKUP(J8,ControlTable!$A:$A,1,0)),"없음",""))</f>
        <v/>
      </c>
      <c r="M8" t="str">
        <f>IF(ISBLANK(L8),"",IF(ISERROR(VLOOKUP(L8,CastingTable!$A:$A,1,0)),"없음",""))</f>
        <v/>
      </c>
      <c r="O8" t="str">
        <f>IF(ISBLANK(N8),"",IF(ISERROR(VLOOKUP(N8,SkillTable!$A:$A,1,0)),"없음",""))</f>
        <v/>
      </c>
    </row>
    <row r="9" spans="1:23" x14ac:dyDescent="0.3">
      <c r="A9" t="s">
        <v>16</v>
      </c>
      <c r="B9">
        <v>2</v>
      </c>
      <c r="E9" t="str">
        <f t="shared" ca="1" si="0"/>
        <v/>
      </c>
      <c r="F9" t="s">
        <v>60</v>
      </c>
      <c r="G9" t="str">
        <f t="shared" ca="1" si="1"/>
        <v>3, 4</v>
      </c>
      <c r="H9" t="s">
        <v>86</v>
      </c>
      <c r="I9">
        <v>0.05</v>
      </c>
      <c r="J9" t="s">
        <v>6</v>
      </c>
      <c r="K9" t="str">
        <f>IF(ISBLANK(J9),"",IF(ISERROR(VLOOKUP(J9,ControlTable!$A:$A,1,0)),"없음",""))</f>
        <v/>
      </c>
      <c r="M9" t="str">
        <f>IF(ISBLANK(L9),"",IF(ISERROR(VLOOKUP(L9,CastingTable!$A:$A,1,0)),"없음",""))</f>
        <v/>
      </c>
      <c r="O9" t="str">
        <f>IF(ISBLANK(N9),"",IF(ISERROR(VLOOKUP(N9,SkillTable!$A:$A,1,0)),"없음",""))</f>
        <v/>
      </c>
    </row>
    <row r="10" spans="1:23" x14ac:dyDescent="0.3">
      <c r="A10" t="s">
        <v>17</v>
      </c>
      <c r="B10">
        <v>2</v>
      </c>
      <c r="E10" t="str">
        <f t="shared" ca="1" si="0"/>
        <v/>
      </c>
      <c r="F10" t="s">
        <v>60</v>
      </c>
      <c r="G10" t="str">
        <f t="shared" ca="1" si="1"/>
        <v>3, 4</v>
      </c>
      <c r="H10" t="s">
        <v>9</v>
      </c>
      <c r="I10">
        <v>0.05</v>
      </c>
      <c r="J10" t="s">
        <v>89</v>
      </c>
      <c r="K10" t="str">
        <f>IF(ISBLANK(J10),"",IF(ISERROR(VLOOKUP(J10,ControlTable!$A:$A,1,0)),"없음",""))</f>
        <v/>
      </c>
      <c r="M10" t="str">
        <f>IF(ISBLANK(L10),"",IF(ISERROR(VLOOKUP(L10,CastingTable!$A:$A,1,0)),"없음",""))</f>
        <v/>
      </c>
      <c r="N10" t="s">
        <v>18</v>
      </c>
      <c r="O10" t="str">
        <f>IF(ISBLANK(N10),"",IF(ISERROR(VLOOKUP(N10,SkillTable!$A:$A,1,0)),"없음",""))</f>
        <v/>
      </c>
    </row>
    <row r="11" spans="1:23" x14ac:dyDescent="0.3">
      <c r="A11" t="s">
        <v>19</v>
      </c>
      <c r="B11">
        <v>2</v>
      </c>
      <c r="E11" t="str">
        <f t="shared" ca="1" si="0"/>
        <v/>
      </c>
      <c r="F11" t="s">
        <v>60</v>
      </c>
      <c r="G11" t="str">
        <f t="shared" ca="1" si="1"/>
        <v>3, 4</v>
      </c>
      <c r="H11" t="s">
        <v>12</v>
      </c>
      <c r="I11">
        <v>0.05</v>
      </c>
      <c r="J11" t="s">
        <v>88</v>
      </c>
      <c r="K11" t="str">
        <f>IF(ISBLANK(J11),"",IF(ISERROR(VLOOKUP(J11,ControlTable!$A:$A,1,0)),"없음",""))</f>
        <v/>
      </c>
      <c r="M11" t="str">
        <f>IF(ISBLANK(L11),"",IF(ISERROR(VLOOKUP(L11,CastingTable!$A:$A,1,0)),"없음",""))</f>
        <v/>
      </c>
      <c r="N11" t="s">
        <v>20</v>
      </c>
      <c r="O11" t="str">
        <f>IF(ISBLANK(N11),"",IF(ISERROR(VLOOKUP(N11,SkillTable!$A:$A,1,0)),"없음",""))</f>
        <v/>
      </c>
    </row>
  </sheetData>
  <sortState ref="S2:U4">
    <sortCondition descending="1" ref="U2:U4"/>
  </sortState>
  <phoneticPr fontId="1" type="noConversion"/>
  <dataValidations disablePrompts="1" count="1">
    <dataValidation type="list" allowBlank="1" showInputMessage="1" sqref="D2:D11 F2:F11" xr:uid="{00000000-0002-0000-0000-000000000000}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90</v>
      </c>
      <c r="B1" t="s">
        <v>96</v>
      </c>
      <c r="C1" t="s">
        <v>91</v>
      </c>
      <c r="D1" t="s">
        <v>97</v>
      </c>
      <c r="E1" t="s">
        <v>92</v>
      </c>
      <c r="G1" t="s">
        <v>98</v>
      </c>
      <c r="I1" t="s">
        <v>99</v>
      </c>
      <c r="J1" t="s">
        <v>35</v>
      </c>
      <c r="K1" t="s">
        <v>21</v>
      </c>
      <c r="M1" t="s">
        <v>100</v>
      </c>
      <c r="O1" t="s">
        <v>101</v>
      </c>
      <c r="P1" t="s">
        <v>35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6</v>
      </c>
      <c r="B2" t="s">
        <v>36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26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24</v>
      </c>
      <c r="I2" t="s">
        <v>30</v>
      </c>
      <c r="J2">
        <v>4</v>
      </c>
      <c r="K2">
        <f>LEN(I2)</f>
        <v>17</v>
      </c>
      <c r="M2" t="s">
        <v>24</v>
      </c>
      <c r="O2" t="s">
        <v>33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89</v>
      </c>
      <c r="B3" t="s">
        <v>37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26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25</v>
      </c>
      <c r="I3" t="s">
        <v>25</v>
      </c>
      <c r="J3">
        <v>1</v>
      </c>
      <c r="K3">
        <f>LEN(I3)</f>
        <v>16</v>
      </c>
      <c r="M3" t="s">
        <v>26</v>
      </c>
      <c r="O3" t="s">
        <v>34</v>
      </c>
      <c r="P3">
        <v>7</v>
      </c>
      <c r="Q3">
        <f t="shared" si="0"/>
        <v>7</v>
      </c>
    </row>
    <row r="4" spans="1:19" x14ac:dyDescent="0.3">
      <c r="A4" t="s">
        <v>87</v>
      </c>
      <c r="B4" t="s">
        <v>37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31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37</v>
      </c>
      <c r="I4" t="s">
        <v>38</v>
      </c>
      <c r="J4">
        <v>2</v>
      </c>
      <c r="K4">
        <f>LEN(I4)</f>
        <v>16</v>
      </c>
      <c r="M4" t="s">
        <v>27</v>
      </c>
      <c r="O4" t="s">
        <v>31</v>
      </c>
      <c r="P4">
        <v>4</v>
      </c>
      <c r="Q4">
        <f t="shared" si="0"/>
        <v>5</v>
      </c>
    </row>
    <row r="5" spans="1:19" x14ac:dyDescent="0.3">
      <c r="A5" t="s">
        <v>88</v>
      </c>
      <c r="B5" t="s">
        <v>28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26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28</v>
      </c>
      <c r="I5" t="s">
        <v>28</v>
      </c>
      <c r="J5">
        <v>3</v>
      </c>
      <c r="K5">
        <f>LEN(I5)</f>
        <v>16</v>
      </c>
      <c r="M5" t="s">
        <v>29</v>
      </c>
      <c r="O5" t="s">
        <v>32</v>
      </c>
      <c r="P5">
        <v>5</v>
      </c>
      <c r="Q5">
        <f t="shared" si="0"/>
        <v>5</v>
      </c>
    </row>
    <row r="6" spans="1:19" x14ac:dyDescent="0.3">
      <c r="G6" t="s">
        <v>30</v>
      </c>
      <c r="I6" t="s">
        <v>24</v>
      </c>
      <c r="J6">
        <v>0</v>
      </c>
      <c r="K6">
        <f>LEN(I6)</f>
        <v>4</v>
      </c>
      <c r="M6" t="s">
        <v>31</v>
      </c>
      <c r="O6" t="s">
        <v>24</v>
      </c>
      <c r="P6">
        <v>0</v>
      </c>
      <c r="Q6">
        <f t="shared" si="0"/>
        <v>4</v>
      </c>
    </row>
    <row r="7" spans="1:19" x14ac:dyDescent="0.3">
      <c r="M7" t="s">
        <v>32</v>
      </c>
      <c r="O7" t="s">
        <v>26</v>
      </c>
      <c r="P7">
        <v>1</v>
      </c>
      <c r="Q7">
        <f t="shared" si="0"/>
        <v>4</v>
      </c>
    </row>
    <row r="8" spans="1:19" x14ac:dyDescent="0.3">
      <c r="M8" t="s">
        <v>33</v>
      </c>
      <c r="O8" t="s">
        <v>29</v>
      </c>
      <c r="P8">
        <v>3</v>
      </c>
      <c r="Q8">
        <f t="shared" si="0"/>
        <v>4</v>
      </c>
    </row>
    <row r="9" spans="1:19" x14ac:dyDescent="0.3">
      <c r="M9" t="s">
        <v>34</v>
      </c>
      <c r="O9" t="s">
        <v>27</v>
      </c>
      <c r="P9">
        <v>2</v>
      </c>
      <c r="Q9">
        <f t="shared" si="0"/>
        <v>3</v>
      </c>
    </row>
  </sheetData>
  <sortState ref="O2:Q7">
    <sortCondition descending="1" ref="Q2:Q7"/>
    <sortCondition ref="P2:P7"/>
  </sortState>
  <phoneticPr fontId="1" type="noConversion"/>
  <dataValidations disablePrompts="1" count="2">
    <dataValidation type="list" allowBlank="1" showInputMessage="1" showErrorMessage="1" sqref="B2:B5" xr:uid="{00000000-0002-0000-0100-000000000000}">
      <formula1>$G$2:$G$7</formula1>
    </dataValidation>
    <dataValidation type="list" allowBlank="1" showInputMessage="1" showErrorMessage="1" sqref="D2:D5" xr:uid="{00000000-0002-0000-0100-000001000000}">
      <formula1>$M$2:$M$9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102</v>
      </c>
      <c r="B1" t="s">
        <v>110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K1" t="s">
        <v>111</v>
      </c>
      <c r="M1" t="s">
        <v>112</v>
      </c>
      <c r="N1" t="s">
        <v>35</v>
      </c>
      <c r="O1" t="str">
        <f ca="1">IF(OR(OFFSET(O1,1,0)&lt;OFFSET(O1,2,0),
OFFSET(O1,1,0)&lt;OFFSET(O1,2,0),
OFFSET(O1,2,0)&lt;OFFSET(O1,3,0),
OFFSET(O1,3,0)&lt;OFFSET(O1,4,0),
OFFSET(O1,4,0)&lt;OFFSET(O1,5,0),
OFFSET(O1,5,0)&lt;OFFSET(O1,6,0),
OFFSET(O1,6,0)&lt;OFFSET(O1,7,0),
OFFSET(O1,7,0)&lt;OFFSET(O1,8,0),
OFFSET(O1,8,0)&lt;OFFSET(O1,9,0),
OFFSET(O1,9,0)&lt;OFFSET(O1,10,0),
OFFSET(O1,10,0)&lt;OFFSET(O1,11,0),
OFFSET(O1,11,0)&lt;OFFSET(O1,12,0),
OFFSET(O1,12,0)&lt;OFFSET(O1,13,0),
OFFSET(O1,13,0)&lt;OFFSET(O1,14,0),
OFFSET(O1,14,0)&lt;OFFSET(O1,15,0),
OFFSET(O1,15,0)&lt;OFFSET(O1,16,0),
OFFSET(O1,16,0)&lt;OFFSET(O1,17,0),
OFFSET(O1,17,0)&lt;OFFSET(O1,18,0),
OFFSET(O1,18,0)&lt;OFFSET(O1,19,0),
OFFSET(O1,19,0)&lt;OFFSET(O1,20,0)),"내림차순 정렬할 것","len")</f>
        <v>len</v>
      </c>
    </row>
    <row r="2" spans="1:17" x14ac:dyDescent="0.3">
      <c r="A2" t="s">
        <v>39</v>
      </c>
      <c r="B2" t="s">
        <v>63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64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71</v>
      </c>
      <c r="M2" t="s">
        <v>74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65</v>
      </c>
      <c r="B3" t="s">
        <v>73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66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72</v>
      </c>
      <c r="M3" t="s">
        <v>75</v>
      </c>
      <c r="N3">
        <v>4</v>
      </c>
      <c r="O3">
        <f>LEN(M3)</f>
        <v>5</v>
      </c>
    </row>
    <row r="4" spans="1:17" x14ac:dyDescent="0.3">
      <c r="A4" t="s">
        <v>67</v>
      </c>
      <c r="B4" t="s">
        <v>74</v>
      </c>
      <c r="C4" t="str">
        <f t="shared" ca="1" si="0"/>
        <v>3</v>
      </c>
      <c r="D4" t="s">
        <v>68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73</v>
      </c>
      <c r="M4" t="s">
        <v>63</v>
      </c>
      <c r="N4">
        <v>1</v>
      </c>
      <c r="O4">
        <f>LEN(M4)</f>
        <v>5</v>
      </c>
    </row>
    <row r="5" spans="1:17" x14ac:dyDescent="0.3">
      <c r="A5" t="s">
        <v>69</v>
      </c>
      <c r="B5" t="s">
        <v>75</v>
      </c>
      <c r="C5" t="str">
        <f t="shared" ca="1" si="0"/>
        <v>4</v>
      </c>
      <c r="D5" t="s">
        <v>70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74</v>
      </c>
      <c r="M5" t="s">
        <v>73</v>
      </c>
      <c r="N5">
        <v>2</v>
      </c>
      <c r="O5">
        <f>LEN(M5)</f>
        <v>4</v>
      </c>
    </row>
    <row r="6" spans="1:17" x14ac:dyDescent="0.3">
      <c r="K6" t="s">
        <v>75</v>
      </c>
      <c r="M6" t="s">
        <v>24</v>
      </c>
      <c r="N6">
        <v>0</v>
      </c>
      <c r="O6">
        <f>LEN(M6)</f>
        <v>4</v>
      </c>
    </row>
  </sheetData>
  <sortState ref="M2:O5">
    <sortCondition descending="1" ref="O2:O5"/>
    <sortCondition ref="N2:N5"/>
  </sortState>
  <phoneticPr fontId="1" type="noConversion"/>
  <dataValidations disablePrompts="1" count="1">
    <dataValidation type="list" allowBlank="1" showInputMessage="1" showErrorMessage="1" sqref="B2:B5" xr:uid="{00000000-0002-0000-0200-000000000000}">
      <formula1>$K$2:$K$6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6.5" x14ac:dyDescent="0.3"/>
  <cols>
    <col min="1" max="1" width="14.375" bestFit="1" customWidth="1"/>
    <col min="2" max="2" width="7.625" bestFit="1" customWidth="1"/>
    <col min="3" max="3" width="11.375" bestFit="1" customWidth="1"/>
    <col min="4" max="4" width="16" bestFit="1" customWidth="1"/>
    <col min="5" max="5" width="8.875" bestFit="1" customWidth="1"/>
    <col min="6" max="6" width="13.875" bestFit="1" customWidth="1"/>
    <col min="7" max="7" width="22.875" bestFit="1" customWidth="1"/>
    <col min="8" max="8" width="27.5" bestFit="1" customWidth="1"/>
    <col min="9" max="9" width="22.625" bestFit="1" customWidth="1"/>
  </cols>
  <sheetData>
    <row r="1" spans="1:9" ht="27" customHeight="1" x14ac:dyDescent="0.3">
      <c r="A1" t="s">
        <v>102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</row>
    <row r="2" spans="1:9" x14ac:dyDescent="0.3">
      <c r="A2" t="s">
        <v>10</v>
      </c>
      <c r="B2">
        <v>1</v>
      </c>
      <c r="C2" t="b">
        <v>0</v>
      </c>
      <c r="D2" t="s">
        <v>40</v>
      </c>
      <c r="E2">
        <v>5</v>
      </c>
      <c r="F2" t="s">
        <v>41</v>
      </c>
      <c r="G2" t="b">
        <f>IF(ISERROR(MATCH($A2,SkillLevelTable!$B:$B,0)),FALSE,
IF(ISBLANK(INDEX(SkillLevelTable!$1:$1048576,MATCH($A2,SkillLevelTable!$B:$B,0),MATCH($E$1,SkillLevelTable!$1:$1,0))),FALSE,TRUE))</f>
        <v>1</v>
      </c>
      <c r="H2" t="b">
        <f>IF(ISERROR(MATCH($A2,SkillLevelTable!$B:$B,0)),FALSE,
IF(ISBLANK(INDEX(SkillLevelTable!$1:$1048576,MATCH($A2,SkillLevelTable!$B:$B,0),MATCH($F$1,SkillLevelTable!$1:$1,0))),FALSE,TRUE))</f>
        <v>1</v>
      </c>
      <c r="I2" t="b">
        <f>IF(ISERROR(MATCH($A2,SkillLevelTable!$B:$B,0)),FALSE,
IF(ISBLANK(INDEX(SkillLevelTable!$1:$1048576,MATCH($A2,SkillLevelTable!$B:$B,0),MATCH(ActionTable!$H$1,SkillLevelTable!$1:$1,0))),FALSE,TRUE))</f>
        <v>1</v>
      </c>
    </row>
    <row r="3" spans="1:9" x14ac:dyDescent="0.3">
      <c r="A3" t="s">
        <v>13</v>
      </c>
      <c r="B3">
        <v>1</v>
      </c>
      <c r="C3" t="b">
        <v>0</v>
      </c>
      <c r="D3" t="s">
        <v>42</v>
      </c>
      <c r="E3">
        <v>5</v>
      </c>
      <c r="F3" t="s">
        <v>41</v>
      </c>
      <c r="G3" t="b">
        <f>IF(ISERROR(MATCH($A3,SkillLevelTable!$B:$B,0)),FALSE,
IF(ISBLANK(INDEX(SkillLevelTable!$1:$1048576,MATCH($A3,SkillLevelTable!$B:$B,0),MATCH($E$1,SkillLevelTable!$1:$1,0))),FALSE,TRUE))</f>
        <v>0</v>
      </c>
      <c r="H3" t="b">
        <f>IF(ISERROR(MATCH($A3,SkillLevelTable!$B:$B,0)),FALSE,
IF(ISBLANK(INDEX(SkillLevelTable!$1:$1048576,MATCH($A3,SkillLevelTable!$B:$B,0),MATCH($F$1,SkillLevelTable!$1:$1,0))),FALSE,TRUE))</f>
        <v>1</v>
      </c>
      <c r="I3" t="b">
        <f>IF(ISERROR(MATCH($A3,SkillLevelTable!$B:$B,0)),FALSE,
IF(ISBLANK(INDEX(SkillLevelTable!$1:$1048576,MATCH($A3,SkillLevelTable!$B:$B,0),MATCH(ActionTable!$H$1,SkillLevelTable!$1:$1,0))),FALSE,TRUE))</f>
        <v>0</v>
      </c>
    </row>
    <row r="4" spans="1:9" x14ac:dyDescent="0.3">
      <c r="A4" t="s">
        <v>43</v>
      </c>
      <c r="B4">
        <v>1</v>
      </c>
      <c r="C4" t="b">
        <v>1</v>
      </c>
      <c r="E4">
        <v>0</v>
      </c>
      <c r="F4" t="s">
        <v>41</v>
      </c>
      <c r="G4" t="b">
        <f>IF(ISERROR(MATCH($A4,SkillLevelTable!$B:$B,0)),FALSE,
IF(ISBLANK(INDEX(SkillLevelTable!$1:$1048576,MATCH($A4,SkillLevelTable!$B:$B,0),MATCH($E$1,SkillLevelTable!$1:$1,0))),FALSE,TRUE))</f>
        <v>0</v>
      </c>
      <c r="H4" t="b">
        <f>IF(ISERROR(MATCH($A4,SkillLevelTable!$B:$B,0)),FALSE,
IF(ISBLANK(INDEX(SkillLevelTable!$1:$1048576,MATCH($A4,SkillLevelTable!$B:$B,0),MATCH($F$1,SkillLevelTable!$1:$1,0))),FALSE,TRUE))</f>
        <v>0</v>
      </c>
      <c r="I4" t="b">
        <f>IF(ISERROR(MATCH($A4,SkillLevelTable!$B:$B,0)),FALSE,
IF(ISBLANK(INDEX(SkillLevelTable!$1:$1048576,MATCH($A4,SkillLevelTable!$B:$B,0),MATCH(ActionTable!$H$1,SkillLevelTable!$1:$1,0))),FALSE,TRUE))</f>
        <v>0</v>
      </c>
    </row>
    <row r="5" spans="1:9" x14ac:dyDescent="0.3">
      <c r="A5" t="s">
        <v>18</v>
      </c>
      <c r="B5">
        <v>2</v>
      </c>
      <c r="C5" t="b">
        <v>0</v>
      </c>
      <c r="D5" t="s">
        <v>44</v>
      </c>
      <c r="E5">
        <v>5</v>
      </c>
      <c r="F5" t="s">
        <v>41</v>
      </c>
      <c r="G5" t="b">
        <f>IF(ISERROR(MATCH($A5,SkillLevelTable!$B:$B,0)),FALSE,
IF(ISBLANK(INDEX(SkillLevelTable!$1:$1048576,MATCH($A5,SkillLevelTable!$B:$B,0),MATCH($E$1,SkillLevelTable!$1:$1,0))),FALSE,TRUE))</f>
        <v>0</v>
      </c>
      <c r="H5" t="b">
        <f>IF(ISERROR(MATCH($A5,SkillLevelTable!$B:$B,0)),FALSE,
IF(ISBLANK(INDEX(SkillLevelTable!$1:$1048576,MATCH($A5,SkillLevelTable!$B:$B,0),MATCH($F$1,SkillLevelTable!$1:$1,0))),FALSE,TRUE))</f>
        <v>0</v>
      </c>
      <c r="I5" t="b">
        <f>IF(ISERROR(MATCH($A5,SkillLevelTable!$B:$B,0)),FALSE,
IF(ISBLANK(INDEX(SkillLevelTable!$1:$1048576,MATCH($A5,SkillLevelTable!$B:$B,0),MATCH(ActionTable!$H$1,SkillLevelTable!$1:$1,0))),FALSE,TRUE))</f>
        <v>0</v>
      </c>
    </row>
    <row r="6" spans="1:9" x14ac:dyDescent="0.3">
      <c r="A6" t="s">
        <v>20</v>
      </c>
      <c r="B6">
        <v>2</v>
      </c>
      <c r="C6" t="b">
        <v>0</v>
      </c>
      <c r="D6" t="s">
        <v>45</v>
      </c>
      <c r="E6">
        <v>5</v>
      </c>
      <c r="F6" t="s">
        <v>41</v>
      </c>
      <c r="G6" t="b">
        <f>IF(ISERROR(MATCH($A6,SkillLevelTable!$B:$B,0)),FALSE,
IF(ISBLANK(INDEX(SkillLevelTable!$1:$1048576,MATCH($A6,SkillLevelTable!$B:$B,0),MATCH($E$1,SkillLevelTable!$1:$1,0))),FALSE,TRUE))</f>
        <v>0</v>
      </c>
      <c r="H6" t="b">
        <f>IF(ISERROR(MATCH($A6,SkillLevelTable!$B:$B,0)),FALSE,
IF(ISBLANK(INDEX(SkillLevelTable!$1:$1048576,MATCH($A6,SkillLevelTable!$B:$B,0),MATCH($F$1,SkillLevelTable!$1:$1,0))),FALSE,TRUE))</f>
        <v>0</v>
      </c>
      <c r="I6" t="b">
        <f>IF(ISERROR(MATCH($A6,SkillLevelTable!$B:$B,0)),FALSE,
IF(ISBLANK(INDEX(SkillLevelTable!$1:$1048576,MATCH($A6,SkillLevelTable!$B:$B,0),MATCH(ActionTable!$H$1,SkillLevelTable!$1:$1,0))),FALSE,TRUE))</f>
        <v>0</v>
      </c>
    </row>
    <row r="7" spans="1:9" x14ac:dyDescent="0.3">
      <c r="A7" t="s">
        <v>46</v>
      </c>
      <c r="B7">
        <v>2</v>
      </c>
      <c r="C7" t="b">
        <v>1</v>
      </c>
      <c r="E7">
        <v>0</v>
      </c>
      <c r="F7" t="s">
        <v>41</v>
      </c>
      <c r="G7" t="b">
        <f>IF(ISERROR(MATCH($A7,SkillLevelTable!$B:$B,0)),FALSE,
IF(ISBLANK(INDEX(SkillLevelTable!$1:$1048576,MATCH($A7,SkillLevelTable!$B:$B,0),MATCH($E$1,SkillLevelTable!$1:$1,0))),FALSE,TRUE))</f>
        <v>0</v>
      </c>
      <c r="H7" t="b">
        <f>IF(ISERROR(MATCH($A7,SkillLevelTable!$B:$B,0)),FALSE,
IF(ISBLANK(INDEX(SkillLevelTable!$1:$1048576,MATCH($A7,SkillLevelTable!$B:$B,0),MATCH($F$1,SkillLevelTable!$1:$1,0))),FALSE,TRUE))</f>
        <v>0</v>
      </c>
      <c r="I7" t="b">
        <f>IF(ISERROR(MATCH($A7,SkillLevelTable!$B:$B,0)),FALSE,
IF(ISBLANK(INDEX(SkillLevelTable!$1:$1048576,MATCH($A7,SkillLevelTable!$B:$B,0),MATCH(ActionTable!$H$1,SkillLevelTable!$1:$1,0))),FALSE,TRUE))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RowHeight="16.5" x14ac:dyDescent="0.3"/>
  <cols>
    <col min="1" max="1" width="15.875" bestFit="1" customWidth="1"/>
    <col min="2" max="2" width="13.625" bestFit="1" customWidth="1"/>
    <col min="3" max="3" width="5.375" bestFit="1" customWidth="1"/>
    <col min="4" max="4" width="8.875" bestFit="1" customWidth="1"/>
    <col min="5" max="5" width="13.875" bestFit="1" customWidth="1"/>
    <col min="6" max="6" width="24.125" bestFit="1" customWidth="1"/>
  </cols>
  <sheetData>
    <row r="1" spans="1:6" ht="27" customHeight="1" x14ac:dyDescent="0.3">
      <c r="A1" t="s">
        <v>102</v>
      </c>
      <c r="B1" t="s">
        <v>121</v>
      </c>
      <c r="C1" t="s">
        <v>122</v>
      </c>
      <c r="D1" t="s">
        <v>116</v>
      </c>
      <c r="E1" t="s">
        <v>117</v>
      </c>
      <c r="F1" t="s">
        <v>123</v>
      </c>
    </row>
    <row r="2" spans="1:6" x14ac:dyDescent="0.3">
      <c r="A2" t="s">
        <v>47</v>
      </c>
      <c r="B2" t="s">
        <v>10</v>
      </c>
      <c r="C2">
        <v>1</v>
      </c>
      <c r="D2">
        <v>10</v>
      </c>
      <c r="E2" t="s">
        <v>41</v>
      </c>
      <c r="F2" t="s">
        <v>9</v>
      </c>
    </row>
    <row r="3" spans="1:6" x14ac:dyDescent="0.3">
      <c r="A3" t="s">
        <v>48</v>
      </c>
      <c r="B3" t="s">
        <v>10</v>
      </c>
      <c r="C3">
        <v>2</v>
      </c>
      <c r="D3">
        <v>9</v>
      </c>
      <c r="E3" t="s">
        <v>41</v>
      </c>
      <c r="F3" t="s">
        <v>49</v>
      </c>
    </row>
    <row r="4" spans="1:6" x14ac:dyDescent="0.3">
      <c r="A4" t="s">
        <v>50</v>
      </c>
      <c r="B4" t="s">
        <v>10</v>
      </c>
      <c r="C4">
        <v>3</v>
      </c>
      <c r="D4">
        <v>8</v>
      </c>
      <c r="E4" t="s">
        <v>41</v>
      </c>
      <c r="F4" t="s">
        <v>49</v>
      </c>
    </row>
    <row r="5" spans="1:6" x14ac:dyDescent="0.3">
      <c r="A5" t="s">
        <v>51</v>
      </c>
      <c r="B5" t="s">
        <v>10</v>
      </c>
      <c r="C5">
        <v>4</v>
      </c>
      <c r="D5">
        <v>7</v>
      </c>
      <c r="E5" t="s">
        <v>41</v>
      </c>
      <c r="F5" t="s">
        <v>49</v>
      </c>
    </row>
    <row r="6" spans="1:6" x14ac:dyDescent="0.3">
      <c r="A6" t="s">
        <v>52</v>
      </c>
      <c r="B6" t="s">
        <v>10</v>
      </c>
      <c r="C6">
        <v>5</v>
      </c>
      <c r="D6">
        <v>6</v>
      </c>
      <c r="E6" t="s">
        <v>41</v>
      </c>
      <c r="F6" t="s">
        <v>49</v>
      </c>
    </row>
    <row r="7" spans="1:6" x14ac:dyDescent="0.3">
      <c r="A7" t="s">
        <v>53</v>
      </c>
      <c r="B7" t="s">
        <v>13</v>
      </c>
      <c r="C7">
        <v>1</v>
      </c>
      <c r="E7" t="s">
        <v>41</v>
      </c>
    </row>
    <row r="8" spans="1:6" x14ac:dyDescent="0.3">
      <c r="A8" t="s">
        <v>54</v>
      </c>
      <c r="B8" t="s">
        <v>13</v>
      </c>
      <c r="C8">
        <v>2</v>
      </c>
      <c r="E8" t="s">
        <v>41</v>
      </c>
    </row>
    <row r="9" spans="1:6" x14ac:dyDescent="0.3">
      <c r="A9" t="s">
        <v>55</v>
      </c>
      <c r="B9" t="s">
        <v>13</v>
      </c>
      <c r="C9">
        <v>3</v>
      </c>
      <c r="E9" t="s">
        <v>41</v>
      </c>
    </row>
    <row r="10" spans="1:6" x14ac:dyDescent="0.3">
      <c r="A10" t="s">
        <v>56</v>
      </c>
      <c r="B10" t="s">
        <v>13</v>
      </c>
      <c r="C10">
        <v>4</v>
      </c>
      <c r="E10" t="s">
        <v>41</v>
      </c>
    </row>
    <row r="11" spans="1:6" x14ac:dyDescent="0.3">
      <c r="A11" t="s">
        <v>57</v>
      </c>
      <c r="B11" t="s">
        <v>13</v>
      </c>
      <c r="C11">
        <v>5</v>
      </c>
      <c r="E1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2019-06-20T10:52:19Z</dcterms:modified>
</cp:coreProperties>
</file>