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BDEDC25-A384-46C5-A0C7-3AF8D67D7334}"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3" i="9" l="1"/>
  <c r="AH290" i="9" l="1"/>
  <c r="AI290" i="9"/>
  <c r="AJ290" i="9"/>
  <c r="AK290" i="9"/>
  <c r="AI287" i="9"/>
  <c r="AJ287" i="9"/>
  <c r="V4" i="11" l="1"/>
  <c r="T4" i="11"/>
  <c r="S4" i="11"/>
  <c r="E4" i="11"/>
  <c r="D4" i="11"/>
  <c r="C4" i="11"/>
  <c r="J28" i="8" l="1"/>
  <c r="J29" i="8"/>
  <c r="T36"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V39" i="11" l="1"/>
  <c r="T39" i="11"/>
  <c r="E39" i="11"/>
  <c r="C39"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D26" i="11"/>
  <c r="D25" i="11"/>
  <c r="D22" i="11"/>
  <c r="D3" i="11"/>
  <c r="U3" i="11" l="1"/>
  <c r="U4" i="11" s="1"/>
  <c r="U5" i="11" l="1"/>
  <c r="U6" i="11" s="1"/>
  <c r="U7" i="11" s="1"/>
  <c r="U8" i="11" s="1"/>
  <c r="U9" i="11" s="1"/>
  <c r="U10" i="11" s="1"/>
  <c r="U11" i="11" s="1"/>
  <c r="U12" i="11" s="1"/>
  <c r="U13" i="11" s="1"/>
  <c r="U14" i="11" s="1"/>
  <c r="U15" i="11" s="1"/>
  <c r="U16" i="11" s="1"/>
  <c r="U17" i="11" l="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X2" i="11" l="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8" i="11"/>
  <c r="T37"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0"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294" i="9"/>
  <c r="S260" i="9"/>
  <c r="S220" i="9"/>
  <c r="S322" i="9"/>
  <c r="S211" i="9"/>
  <c r="S280" i="9"/>
  <c r="S115" i="9"/>
  <c r="S230" i="9"/>
  <c r="S261" i="9"/>
  <c r="S36" i="9"/>
  <c r="S130" i="9"/>
  <c r="S90" i="9"/>
  <c r="S166" i="9"/>
  <c r="S335" i="9"/>
  <c r="S240"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296" i="9" l="1"/>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59" i="9"/>
  <c r="AA353" i="9"/>
  <c r="AA329" i="9"/>
  <c r="AA352" i="9"/>
  <c r="AA328" i="9"/>
  <c r="AA322" i="9"/>
  <c r="AA351" i="9"/>
  <c r="AA333" i="9"/>
  <c r="AA321" i="9"/>
  <c r="AA280" i="9"/>
  <c r="AA320" i="9"/>
  <c r="AA51" i="9"/>
  <c r="AA41" i="9"/>
  <c r="AA371" i="9"/>
  <c r="AA150" i="9"/>
  <c r="AA151" i="9"/>
  <c r="AA20" i="9"/>
  <c r="AA364" i="9"/>
  <c r="AA130" i="9"/>
  <c r="AN130" i="9" l="1"/>
  <c r="AN364" i="9"/>
  <c r="AN20" i="9"/>
  <c r="AN151" i="9"/>
  <c r="AN150" i="9"/>
  <c r="AN371" i="9"/>
  <c r="AN41" i="9"/>
  <c r="AN51" i="9"/>
  <c r="AN320" i="9"/>
  <c r="AN280" i="9"/>
  <c r="AN321" i="9"/>
  <c r="AN333" i="9"/>
  <c r="AN351" i="9"/>
  <c r="AN322" i="9"/>
  <c r="AN328" i="9"/>
  <c r="AN352" i="9"/>
  <c r="AN329" i="9"/>
  <c r="AN353" i="9"/>
  <c r="AN359"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91" i="9"/>
  <c r="AA90" i="9"/>
  <c r="AA80" i="9"/>
  <c r="AA71" i="9"/>
  <c r="AA70" i="9"/>
  <c r="AA315" i="9"/>
  <c r="AA346" i="9"/>
  <c r="AN90" i="9" l="1"/>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A160" i="9"/>
  <c r="AN160" i="9" l="1"/>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171" i="9"/>
  <c r="T171" i="9" s="1"/>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S361" i="9"/>
  <c r="T361" i="9"/>
  <c r="AV12" i="9" s="1"/>
  <c r="R361" i="9"/>
  <c r="R362" i="9" s="1"/>
  <c r="R363" i="9" s="1"/>
  <c r="Q361" i="9"/>
  <c r="Q362" i="9" s="1"/>
  <c r="Q363" i="9" s="1"/>
  <c r="T367" i="9"/>
  <c r="S367" i="9"/>
  <c r="S340" i="9" l="1"/>
  <c r="S339" i="9"/>
  <c r="T339" i="9"/>
  <c r="T373" i="9"/>
  <c r="S373" i="9"/>
  <c r="T370" i="9"/>
  <c r="S370" i="9"/>
  <c r="AV8" i="9"/>
  <c r="AV9" i="9"/>
  <c r="T342" i="9"/>
  <c r="S342" i="9"/>
  <c r="AA340" i="9"/>
  <c r="AA271" i="9"/>
  <c r="AA270" i="9"/>
  <c r="AA261" i="9"/>
  <c r="AA330" i="9"/>
  <c r="AA358" i="9"/>
  <c r="AA363" i="9"/>
  <c r="AA357" i="9"/>
  <c r="AA326" i="9"/>
  <c r="AA334" i="9"/>
  <c r="AA361" i="9"/>
  <c r="AA365" i="9"/>
  <c r="AA332" i="9"/>
  <c r="AA335" i="9"/>
  <c r="AA327" i="9"/>
  <c r="AA331" i="9"/>
  <c r="AA366" i="9"/>
  <c r="AA362" i="9"/>
  <c r="AA281" i="9"/>
  <c r="AA290" i="9"/>
  <c r="AA368" i="9"/>
  <c r="AA336" i="9"/>
  <c r="AA337" i="9"/>
  <c r="AA367" i="9"/>
  <c r="AN281" i="9" l="1"/>
  <c r="AN290" i="9"/>
  <c r="AN340" i="9"/>
  <c r="AN271" i="9"/>
  <c r="AN270" i="9"/>
  <c r="AN261" i="9"/>
  <c r="AN362" i="9"/>
  <c r="AN366" i="9"/>
  <c r="AN336" i="9"/>
  <c r="AN331" i="9"/>
  <c r="AN327" i="9"/>
  <c r="AN335" i="9"/>
  <c r="AN332" i="9"/>
  <c r="AN365" i="9"/>
  <c r="AN361" i="9"/>
  <c r="AN334" i="9"/>
  <c r="AN326" i="9"/>
  <c r="AN357" i="9"/>
  <c r="AN368" i="9"/>
  <c r="AN367" i="9"/>
  <c r="AN363" i="9"/>
  <c r="AN337" i="9"/>
  <c r="AN358" i="9"/>
  <c r="AN330" i="9"/>
  <c r="AK297" i="9" l="1"/>
  <c r="CB35" i="9"/>
  <c r="CB7" i="9"/>
  <c r="CB24" i="9"/>
  <c r="CB33" i="9"/>
  <c r="CB28" i="9"/>
  <c r="AK299" i="9" l="1"/>
  <c r="AK307" i="9"/>
  <c r="AK303" i="9"/>
  <c r="CB20" i="9"/>
  <c r="CB4" i="9"/>
  <c r="CB13" i="9"/>
  <c r="CB38" i="9"/>
  <c r="CB37" i="9"/>
  <c r="AK110" i="9"/>
  <c r="CB29" i="9"/>
  <c r="AK170" i="9"/>
  <c r="AK171" i="9"/>
  <c r="AK111" i="9"/>
  <c r="CB34" i="9"/>
  <c r="D55" i="11"/>
  <c r="AK260" i="9"/>
  <c r="AK141" i="9"/>
  <c r="CB11" i="9"/>
  <c r="CB45" i="9"/>
  <c r="CB44" i="9"/>
  <c r="CB2" i="9"/>
  <c r="AK372" i="9"/>
  <c r="AK341" i="9"/>
  <c r="AK342" i="9"/>
  <c r="AK373" i="9"/>
  <c r="AK230" i="9"/>
  <c r="CB6" i="9"/>
  <c r="AK140" i="9"/>
  <c r="CB41" i="9"/>
  <c r="CB30" i="9"/>
  <c r="CB18" i="9"/>
  <c r="CB15" i="9"/>
  <c r="AK250" i="9"/>
  <c r="CB22" i="9"/>
  <c r="D51" i="11"/>
  <c r="AK240" i="9"/>
  <c r="CB12" i="9"/>
  <c r="CB19" i="9"/>
  <c r="CB26" i="9"/>
  <c r="AK220" i="9"/>
  <c r="AK221" i="9"/>
  <c r="CB25" i="9"/>
  <c r="CB36" i="9"/>
  <c r="CB39" i="9"/>
  <c r="AK210" i="9"/>
  <c r="CB8" i="9"/>
  <c r="AK180" i="9"/>
  <c r="AK181" i="9"/>
  <c r="CB42" i="9"/>
  <c r="CB31" i="9"/>
  <c r="CB32" i="9"/>
  <c r="CB5" i="9"/>
  <c r="D43" i="11"/>
  <c r="AK200" i="9"/>
  <c r="CB16" i="9"/>
  <c r="AK100" i="9"/>
  <c r="AK101" i="9"/>
  <c r="CB9" i="9"/>
  <c r="CB27" i="9"/>
  <c r="D57" i="11"/>
  <c r="AK338" i="9"/>
  <c r="AK370" i="9"/>
  <c r="AK339" i="9"/>
  <c r="AK369" i="9"/>
  <c r="AK190" i="9"/>
  <c r="CB3" i="9"/>
  <c r="N270" i="9" s="1"/>
  <c r="CB17" i="9"/>
  <c r="CB23" i="9"/>
  <c r="D49" i="11"/>
  <c r="CB14" i="9"/>
  <c r="D17" i="11"/>
  <c r="CB40" i="9"/>
  <c r="CB43" i="9"/>
  <c r="CB10" i="9"/>
  <c r="CB21" i="9"/>
  <c r="N121" i="9" l="1"/>
  <c r="N347" i="9"/>
  <c r="N316" i="9"/>
  <c r="D62" i="11"/>
  <c r="D31" i="11"/>
  <c r="D54" i="11"/>
  <c r="D41" i="11"/>
  <c r="D16" i="11"/>
  <c r="D35" i="11"/>
  <c r="D46" i="11"/>
  <c r="D13" i="11"/>
  <c r="D23" i="11"/>
  <c r="D38" i="11"/>
  <c r="D56" i="11"/>
  <c r="D28" i="11"/>
  <c r="D20" i="11"/>
  <c r="D47" i="11"/>
  <c r="D11" i="11"/>
  <c r="D15" i="11"/>
  <c r="D34" i="11"/>
  <c r="D5" i="11"/>
  <c r="D40" i="11"/>
  <c r="D39" i="11"/>
  <c r="D19" i="11"/>
  <c r="D36" i="11"/>
  <c r="D10" i="11"/>
  <c r="D65" i="11"/>
  <c r="D14" i="11"/>
  <c r="D45" i="11"/>
  <c r="D9" i="11"/>
  <c r="D12" i="11"/>
  <c r="D7" i="11"/>
  <c r="D64" i="11"/>
  <c r="D53" i="11"/>
  <c r="D33" i="11"/>
  <c r="D24" i="11"/>
  <c r="D42" i="11"/>
  <c r="D21" i="11"/>
  <c r="D58" i="11"/>
  <c r="D2" i="11"/>
  <c r="D27" i="11"/>
  <c r="D52" i="11"/>
  <c r="S270" i="9"/>
  <c r="T270" i="9"/>
  <c r="D30" i="11"/>
  <c r="D61" i="11"/>
  <c r="D18" i="11"/>
  <c r="D48" i="11"/>
  <c r="D60" i="11"/>
  <c r="D37" i="11"/>
  <c r="D44" i="11"/>
  <c r="D32" i="11"/>
  <c r="D8" i="11"/>
  <c r="D50" i="11"/>
  <c r="D6" i="11"/>
  <c r="D29" i="11"/>
  <c r="D59" i="11"/>
  <c r="D63" i="11"/>
  <c r="AA301" i="9"/>
  <c r="AA300" i="9"/>
  <c r="AA291" i="9"/>
  <c r="AA342" i="9"/>
  <c r="AA373" i="9"/>
  <c r="AA341" i="9"/>
  <c r="AA372"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AN291" i="9"/>
  <c r="AN372" i="9"/>
  <c r="AN341" i="9"/>
  <c r="AN373" i="9"/>
  <c r="AN342" i="9"/>
  <c r="T348" i="9" l="1"/>
  <c r="S348" i="9"/>
  <c r="AV6"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K23" i="9" l="1"/>
  <c r="AH23" i="9"/>
  <c r="AH21" i="9"/>
  <c r="AK21" i="9"/>
  <c r="BO110" i="9"/>
  <c r="AH305" i="9"/>
  <c r="AK305" i="9"/>
  <c r="AH287" i="9"/>
  <c r="AH302" i="9"/>
  <c r="AH285" i="9"/>
  <c r="AH304" i="9"/>
  <c r="AH306" i="9"/>
  <c r="AK306" i="9"/>
  <c r="AK304"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294" i="9"/>
  <c r="AK296" i="9"/>
  <c r="AK125" i="9"/>
  <c r="AK93" i="9"/>
  <c r="AK8" i="9"/>
  <c r="AK182" i="9"/>
  <c r="AK84" i="9"/>
  <c r="AK229" i="9"/>
  <c r="AK104" i="9"/>
  <c r="AK204" i="9"/>
  <c r="AK152" i="9"/>
  <c r="AK144" i="9"/>
  <c r="AK5" i="9"/>
  <c r="AK153" i="9"/>
  <c r="AK25" i="9"/>
  <c r="AK74" i="9"/>
  <c r="AK226" i="9"/>
  <c r="AK244" i="9"/>
  <c r="AK214" i="9"/>
  <c r="AK273" i="9"/>
  <c r="AK115" i="9"/>
  <c r="AK242" i="9"/>
  <c r="AK92" i="9"/>
  <c r="AK274" i="9"/>
  <c r="AK174" i="9"/>
  <c r="AK183" i="9"/>
  <c r="AK223" i="9"/>
  <c r="AK285" i="9"/>
  <c r="AK225" i="9"/>
  <c r="AK56" i="9"/>
  <c r="AK113" i="9"/>
  <c r="AK75" i="9"/>
  <c r="AK288" i="9"/>
  <c r="AK54" i="9"/>
  <c r="AK197" i="9"/>
  <c r="AK53" i="9"/>
  <c r="AK268" i="9"/>
  <c r="AK16" i="9"/>
  <c r="AK46" i="9"/>
  <c r="AK272" i="9"/>
  <c r="AK236" i="9"/>
  <c r="AK198" i="9"/>
  <c r="AK292" i="9"/>
  <c r="AK257" i="9"/>
  <c r="AK302" i="9"/>
  <c r="AK18" i="9"/>
  <c r="AK17" i="9"/>
  <c r="AK176" i="9"/>
  <c r="AK133" i="9"/>
  <c r="AK22" i="9"/>
  <c r="AK219" i="9"/>
  <c r="AK262" i="9"/>
  <c r="AK32" i="9"/>
  <c r="AK157" i="9"/>
  <c r="AK308" i="9"/>
  <c r="AK28" i="9"/>
  <c r="AK252" i="9"/>
  <c r="AK247" i="9"/>
  <c r="AK208" i="9"/>
  <c r="AK88" i="9"/>
  <c r="AK275" i="9"/>
  <c r="AK217" i="9"/>
  <c r="AK205" i="9"/>
  <c r="AK14" i="9"/>
  <c r="AK139" i="9"/>
  <c r="AK188" i="9"/>
  <c r="AK27" i="9"/>
  <c r="AK173" i="9"/>
  <c r="AK267" i="9"/>
  <c r="AK159" i="9"/>
  <c r="AK73" i="9"/>
  <c r="AK243" i="9"/>
  <c r="AK3" i="9"/>
  <c r="AK13" i="9"/>
  <c r="AK122" i="9"/>
  <c r="AK235" i="9"/>
  <c r="AK193" i="9"/>
  <c r="AK289" i="9"/>
  <c r="AK146" i="9"/>
  <c r="AK68" i="9"/>
  <c r="AK49" i="9"/>
  <c r="AK108" i="9"/>
  <c r="AK36" i="9"/>
  <c r="AK233" i="9"/>
  <c r="AK283" i="9"/>
  <c r="AK206" i="9"/>
  <c r="AK67" i="9"/>
  <c r="AK179" i="9"/>
  <c r="AK9" i="9"/>
  <c r="AK213" i="9"/>
  <c r="AK256" i="9"/>
  <c r="AK7" i="9"/>
  <c r="AK259" i="9"/>
  <c r="AK184" i="9"/>
  <c r="AK105" i="9"/>
  <c r="AK77" i="9"/>
  <c r="AK62" i="9"/>
  <c r="AK298" i="9"/>
  <c r="AK42" i="9"/>
  <c r="AK195" i="9"/>
  <c r="AK79" i="9"/>
  <c r="AK149" i="9"/>
  <c r="AK24" i="9"/>
  <c r="AK38" i="9"/>
  <c r="AK82" i="9"/>
  <c r="AK29" i="9"/>
  <c r="AK155" i="9"/>
  <c r="AK142" i="9"/>
  <c r="AK264" i="9"/>
  <c r="AK66" i="9"/>
  <c r="AK123" i="9"/>
  <c r="AK97" i="9"/>
  <c r="AK86" i="9"/>
  <c r="AK85" i="9"/>
  <c r="AK177" i="9"/>
  <c r="AK119" i="9"/>
  <c r="AK12" i="9"/>
  <c r="AK265" i="9"/>
  <c r="AK169" i="9"/>
  <c r="AK209" i="9"/>
  <c r="AK107" i="9"/>
  <c r="AK148" i="9"/>
  <c r="AK117" i="9"/>
  <c r="AK276" i="9"/>
  <c r="AK186" i="9"/>
  <c r="AK57" i="9"/>
  <c r="AK137" i="9"/>
  <c r="AK39" i="9"/>
  <c r="AK196" i="9"/>
  <c r="AK293" i="9"/>
  <c r="AK309" i="9"/>
  <c r="AK59" i="9"/>
  <c r="AK126" i="9"/>
  <c r="AK6" i="9"/>
  <c r="AK102" i="9"/>
  <c r="AK215" i="9"/>
  <c r="AK43" i="9"/>
  <c r="AK239" i="9"/>
  <c r="AK99" i="9"/>
  <c r="AK287" i="9"/>
  <c r="AK164" i="9"/>
  <c r="AK228" i="9"/>
  <c r="AK2" i="9"/>
  <c r="AK135" i="9"/>
  <c r="AK34" i="9"/>
  <c r="AK4" i="9"/>
  <c r="AK255" i="9"/>
  <c r="AK166" i="9"/>
  <c r="AK124" i="9"/>
  <c r="AK118" i="9"/>
  <c r="AK237" i="9"/>
  <c r="AK168" i="9"/>
  <c r="AK19" i="9"/>
  <c r="AK162" i="9"/>
  <c r="AK65"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AD1" i="9" a="1"/>
  <c r="AD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T1" i="9" a="1"/>
  <c r="T1" i="9" s="1"/>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38" i="9"/>
  <c r="AA339" i="9"/>
  <c r="AA369" i="9"/>
  <c r="AA370" i="9"/>
  <c r="AA81" i="9"/>
  <c r="AA312" i="9"/>
  <c r="AA344" i="9"/>
  <c r="AA343" i="9"/>
  <c r="AA314" i="9"/>
  <c r="AA345" i="9"/>
  <c r="AA313" i="9"/>
  <c r="AA349" i="9"/>
  <c r="AA316" i="9"/>
  <c r="AA350" i="9"/>
  <c r="AA317" i="9"/>
  <c r="AA348" i="9"/>
  <c r="AA347" i="9"/>
  <c r="AA110" i="9"/>
  <c r="AA319" i="9"/>
  <c r="AA100" i="9"/>
  <c r="AA111" i="9"/>
  <c r="AA318" i="9"/>
  <c r="AA101" i="9"/>
  <c r="AA121" i="9"/>
  <c r="AA120" i="9"/>
  <c r="AA124" i="9"/>
  <c r="AA52" i="9"/>
  <c r="AA125" i="9"/>
  <c r="AA15" i="9"/>
  <c r="AA102" i="9"/>
  <c r="AA257" i="9"/>
  <c r="AA46" i="9"/>
  <c r="AA242" i="9"/>
  <c r="AA217" i="9"/>
  <c r="AA223" i="9"/>
  <c r="AA194" i="9"/>
  <c r="AA39" i="9"/>
  <c r="AA256" i="9"/>
  <c r="AA55" i="9"/>
  <c r="AA225" i="9"/>
  <c r="AA75" i="9"/>
  <c r="AA92" i="9"/>
  <c r="AA236" i="9"/>
  <c r="AA310" i="9"/>
  <c r="AA237" i="9"/>
  <c r="AA204" i="9"/>
  <c r="AA59" i="9"/>
  <c r="AA265" i="9"/>
  <c r="AA26" i="9"/>
  <c r="AA11" i="9"/>
  <c r="AA82" i="9"/>
  <c r="AA239" i="9"/>
  <c r="AA152" i="9"/>
  <c r="AA222" i="9"/>
  <c r="AA230" i="9"/>
  <c r="AA67" i="9"/>
  <c r="AA155" i="9"/>
  <c r="AA115" i="9"/>
  <c r="AA34" i="9"/>
  <c r="AA118" i="9"/>
  <c r="AA293" i="9"/>
  <c r="AA94" i="9"/>
  <c r="AA76" i="9"/>
  <c r="AA244" i="9"/>
  <c r="AA157" i="9"/>
  <c r="AA277" i="9"/>
  <c r="AA180" i="9"/>
  <c r="AA98" i="9"/>
  <c r="AA156" i="9"/>
  <c r="AA299" i="9"/>
  <c r="AA178" i="9"/>
  <c r="AA165" i="9"/>
  <c r="AA208" i="9"/>
  <c r="AA219" i="9"/>
  <c r="AA284" i="9"/>
  <c r="AA137" i="9"/>
  <c r="AA148" i="9"/>
  <c r="AA264" i="9"/>
  <c r="AA107" i="9"/>
  <c r="AA174" i="9"/>
  <c r="AA38" i="9"/>
  <c r="AA112" i="9"/>
  <c r="AA207" i="9"/>
  <c r="AA135" i="9"/>
  <c r="AA109" i="9"/>
  <c r="AA9" i="9"/>
  <c r="AA182" i="9"/>
  <c r="AA24" i="9"/>
  <c r="AA272" i="9"/>
  <c r="AA238" i="9"/>
  <c r="AA188" i="9"/>
  <c r="AA224" i="9"/>
  <c r="AA170" i="9"/>
  <c r="AA87" i="9"/>
  <c r="AA22" i="9"/>
  <c r="AA144" i="9"/>
  <c r="AA199" i="9"/>
  <c r="AA285" i="9"/>
  <c r="AA288" i="9"/>
  <c r="AA162" i="9"/>
  <c r="AA279" i="9"/>
  <c r="AA49" i="9"/>
  <c r="AA86" i="9"/>
  <c r="AA283" i="9"/>
  <c r="AA190" i="9"/>
  <c r="AA185" i="9"/>
  <c r="AA245" i="9"/>
  <c r="AA250" i="9"/>
  <c r="AA57" i="9"/>
  <c r="AA220" i="9"/>
  <c r="AA64" i="9"/>
  <c r="AA169" i="9"/>
  <c r="AA232" i="9"/>
  <c r="AA147" i="9"/>
  <c r="AA99" i="9"/>
  <c r="AA227" i="9"/>
  <c r="AA141" i="9"/>
  <c r="AA68" i="9"/>
  <c r="AA274" i="9"/>
  <c r="AA267" i="9"/>
  <c r="AA117" i="9"/>
  <c r="AA200" i="9"/>
  <c r="AA240" i="9"/>
  <c r="AA78" i="9"/>
  <c r="AA210" i="9"/>
  <c r="AA266" i="9"/>
  <c r="AA35" i="9"/>
  <c r="AA73" i="9"/>
  <c r="AA184" i="9"/>
  <c r="AA146" i="9"/>
  <c r="AA163" i="9"/>
  <c r="AA139" i="9"/>
  <c r="AA268" i="9"/>
  <c r="AA84" i="9"/>
  <c r="AA243" i="9"/>
  <c r="AA198" i="9"/>
  <c r="AA19" i="9"/>
  <c r="AA88" i="9"/>
  <c r="AA105" i="9"/>
  <c r="AA149" i="9"/>
  <c r="AA69" i="9"/>
  <c r="AA74" i="9"/>
  <c r="AA181" i="9"/>
  <c r="AA308" i="9"/>
  <c r="AA2" i="9"/>
  <c r="AA72" i="9"/>
  <c r="AA203" i="9"/>
  <c r="AA216" i="9"/>
  <c r="AA209" i="9"/>
  <c r="AA54" i="9"/>
  <c r="AA213" i="9"/>
  <c r="AA179" i="9"/>
  <c r="AA6" i="9"/>
  <c r="AA143" i="9"/>
  <c r="AA7" i="9"/>
  <c r="AA5" i="9"/>
  <c r="AA171" i="9"/>
  <c r="AA48" i="9"/>
  <c r="AA29" i="9"/>
  <c r="AA103" i="9"/>
  <c r="AA23" i="9"/>
  <c r="AA263" i="9"/>
  <c r="AA212" i="9"/>
  <c r="AA289" i="9"/>
  <c r="AA193" i="9"/>
  <c r="AA192" i="9"/>
  <c r="AA228" i="9"/>
  <c r="AA260" i="9"/>
  <c r="AA36" i="9"/>
  <c r="AA183" i="9"/>
  <c r="AA287" i="9"/>
  <c r="AA138" i="9"/>
  <c r="AA269" i="9"/>
  <c r="AA215" i="9"/>
  <c r="AA305" i="9"/>
  <c r="AA229" i="9"/>
  <c r="AA295" i="9"/>
  <c r="AA56" i="9"/>
  <c r="AA17" i="9"/>
  <c r="AA116" i="9"/>
  <c r="AA273" i="9"/>
  <c r="AA132" i="9"/>
  <c r="AA296" i="9"/>
  <c r="AA298" i="9"/>
  <c r="AA63" i="9"/>
  <c r="AA154" i="9"/>
  <c r="AA140" i="9"/>
  <c r="AA106" i="9"/>
  <c r="AA27" i="9"/>
  <c r="AA233" i="9"/>
  <c r="AA134" i="9"/>
  <c r="AA302" i="9"/>
  <c r="AA186" i="9"/>
  <c r="AA32" i="9"/>
  <c r="AA85" i="9"/>
  <c r="AA58" i="9"/>
  <c r="AA95" i="9"/>
  <c r="AA18" i="9"/>
  <c r="AA168" i="9"/>
  <c r="AA255" i="9"/>
  <c r="AA167" i="9"/>
  <c r="AA62" i="9"/>
  <c r="AA197" i="9"/>
  <c r="AA77" i="9"/>
  <c r="AA294" i="9"/>
  <c r="AA297" i="9"/>
  <c r="AA44" i="9"/>
  <c r="AA114" i="9"/>
  <c r="AA234" i="9"/>
  <c r="AA206" i="9"/>
  <c r="AA97" i="9"/>
  <c r="AA16" i="9"/>
  <c r="AA303" i="9"/>
  <c r="AA202" i="9"/>
  <c r="AA108" i="9"/>
  <c r="AA28" i="9"/>
  <c r="AA93" i="9"/>
  <c r="AA66" i="9"/>
  <c r="AA226" i="9"/>
  <c r="AA14" i="9"/>
  <c r="AA12" i="9"/>
  <c r="AA275" i="9"/>
  <c r="AA3" i="9"/>
  <c r="AA159" i="9"/>
  <c r="AA172" i="9"/>
  <c r="AA196" i="9"/>
  <c r="AA158" i="9"/>
  <c r="AA37" i="9"/>
  <c r="AA122" i="9"/>
  <c r="AA123" i="9"/>
  <c r="AA258" i="9"/>
  <c r="AA43" i="9"/>
  <c r="AA153" i="9"/>
  <c r="AA104" i="9"/>
  <c r="AA214" i="9"/>
  <c r="AA205" i="9"/>
  <c r="AA142" i="9"/>
  <c r="AA126" i="9"/>
  <c r="AA189" i="9"/>
  <c r="AA292" i="9"/>
  <c r="AA282" i="9"/>
  <c r="AA278" i="9"/>
  <c r="AA246" i="9"/>
  <c r="AA235" i="9"/>
  <c r="AA247" i="9"/>
  <c r="AA309" i="9"/>
  <c r="AA133" i="9"/>
  <c r="AA259" i="9"/>
  <c r="AA145" i="9"/>
  <c r="AA304" i="9"/>
  <c r="AA83" i="9"/>
  <c r="AA187" i="9"/>
  <c r="AA129" i="9"/>
  <c r="AA42" i="9"/>
  <c r="AA173" i="9"/>
  <c r="AA166" i="9"/>
  <c r="AA306" i="9"/>
  <c r="AA8" i="9"/>
  <c r="AA113" i="9"/>
  <c r="AA175" i="9"/>
  <c r="AA33" i="9"/>
  <c r="AA79" i="9"/>
  <c r="AA195" i="9"/>
  <c r="AA276" i="9"/>
  <c r="AA221" i="9"/>
  <c r="AA128" i="9"/>
  <c r="AA25" i="9"/>
  <c r="AA65" i="9"/>
  <c r="AA10" i="9"/>
  <c r="AA249" i="9"/>
  <c r="AA177" i="9"/>
  <c r="AA136" i="9"/>
  <c r="AA253" i="9"/>
  <c r="AA176" i="9"/>
  <c r="AA254" i="9"/>
  <c r="AA218" i="9"/>
  <c r="AA248" i="9"/>
  <c r="AA53" i="9"/>
  <c r="AA286" i="9"/>
  <c r="AA89" i="9"/>
  <c r="AA252" i="9"/>
  <c r="AA307" i="9"/>
  <c r="AA119" i="9"/>
  <c r="AA13" i="9"/>
  <c r="AA96" i="9"/>
  <c r="AA164" i="9"/>
  <c r="AA4" i="9"/>
  <c r="AA262" i="9"/>
  <c r="AA47" i="9"/>
  <c r="AA127" i="9"/>
  <c r="AA45" i="9"/>
  <c r="AN120" i="9" l="1"/>
  <c r="AN121" i="9"/>
  <c r="AN81" i="9"/>
  <c r="AN350" i="9"/>
  <c r="AN349" i="9"/>
  <c r="AN318" i="9"/>
  <c r="AN319" i="9"/>
  <c r="AN347" i="9"/>
  <c r="AN348" i="9"/>
  <c r="AN317" i="9"/>
  <c r="AN316" i="9"/>
  <c r="AN21" i="9"/>
  <c r="AN30" i="9"/>
  <c r="AN31" i="9"/>
  <c r="AN11" i="9"/>
  <c r="AN10" i="9"/>
  <c r="AN311" i="9"/>
  <c r="AN310" i="9"/>
  <c r="AN344" i="9"/>
  <c r="AN343" i="9"/>
  <c r="AN345" i="9"/>
  <c r="AN314" i="9"/>
  <c r="AN312" i="9"/>
  <c r="AN313" i="9"/>
  <c r="AN253" i="9"/>
  <c r="AN305" i="9"/>
  <c r="AN128" i="9"/>
  <c r="AN134" i="9"/>
  <c r="AN9" i="9"/>
  <c r="AN268" i="9"/>
  <c r="AN55" i="9"/>
  <c r="AN139" i="9"/>
  <c r="AN94" i="9"/>
  <c r="AN258" i="9"/>
  <c r="AN64" i="9"/>
  <c r="AN152" i="9"/>
  <c r="AN228" i="9"/>
  <c r="AN85" i="9"/>
  <c r="AN245" i="9"/>
  <c r="AN285" i="9"/>
  <c r="AN103" i="9"/>
  <c r="AN220" i="9"/>
  <c r="AN169" i="9"/>
  <c r="AN292" i="9"/>
  <c r="AN4" i="9"/>
  <c r="AN180" i="9"/>
  <c r="AN168" i="9"/>
  <c r="AN263" i="9"/>
  <c r="AN65" i="9"/>
  <c r="AN170" i="9"/>
  <c r="AN137" i="9"/>
  <c r="AN224" i="9"/>
  <c r="AN195" i="9"/>
  <c r="AN178" i="9"/>
  <c r="AN24" i="9"/>
  <c r="AN3" i="9"/>
  <c r="AN46" i="9"/>
  <c r="AN297" i="9"/>
  <c r="AN156" i="9"/>
  <c r="AN246" i="9"/>
  <c r="AN149" i="9"/>
  <c r="AN207" i="9"/>
  <c r="AN214" i="9"/>
  <c r="AN95" i="9"/>
  <c r="AN303" i="9"/>
  <c r="AN48" i="9"/>
  <c r="AN86" i="9"/>
  <c r="AN242" i="9"/>
  <c r="AN5" i="9"/>
  <c r="AN99" i="9"/>
  <c r="AN42" i="9"/>
  <c r="AN106" i="9"/>
  <c r="AN256" i="9"/>
  <c r="AN62" i="9"/>
  <c r="AN266" i="9"/>
  <c r="AN147" i="9"/>
  <c r="AN74" i="9"/>
  <c r="AN58" i="9"/>
  <c r="AN179" i="9"/>
  <c r="AN126" i="9"/>
  <c r="AN226" i="9"/>
  <c r="AN172" i="9"/>
  <c r="AN205" i="9"/>
  <c r="AN104" i="9"/>
  <c r="AN370" i="9"/>
  <c r="AN89" i="9"/>
  <c r="AN287" i="9"/>
  <c r="AN129" i="9"/>
  <c r="AN247" i="9"/>
  <c r="AN77" i="9"/>
  <c r="AN243" i="9"/>
  <c r="AN88" i="9"/>
  <c r="AN309" i="9"/>
  <c r="AN296" i="9"/>
  <c r="AN162" i="9"/>
  <c r="AN116" i="9"/>
  <c r="AN25" i="9"/>
  <c r="AN295" i="9"/>
  <c r="AN259" i="9"/>
  <c r="AN187" i="9"/>
  <c r="AN2" i="9"/>
  <c r="AM2" i="9" s="1"/>
  <c r="AN109" i="9"/>
  <c r="AN63" i="9"/>
  <c r="AN255" i="9"/>
  <c r="AN234" i="9"/>
  <c r="AN92" i="9"/>
  <c r="AN278" i="9"/>
  <c r="AN175" i="9"/>
  <c r="AN146" i="9"/>
  <c r="AN153" i="9"/>
  <c r="AN185" i="9"/>
  <c r="AN7" i="9"/>
  <c r="AN306" i="9"/>
  <c r="AN166" i="9"/>
  <c r="AN122" i="9"/>
  <c r="AN38" i="9"/>
  <c r="AN23" i="9"/>
  <c r="AN22" i="9"/>
  <c r="AN136" i="9"/>
  <c r="AN213" i="9"/>
  <c r="AN279" i="9"/>
  <c r="AN167" i="9"/>
  <c r="AN294" i="9"/>
  <c r="AN244" i="9"/>
  <c r="AN209" i="9"/>
  <c r="AN197" i="9"/>
  <c r="AN73" i="9"/>
  <c r="AN202" i="9"/>
  <c r="AN33" i="9"/>
  <c r="AN269" i="9"/>
  <c r="AN230" i="9"/>
  <c r="AN217" i="9"/>
  <c r="AN16" i="9"/>
  <c r="AN254" i="9"/>
  <c r="AN274" i="9"/>
  <c r="AN200" i="9"/>
  <c r="AN248" i="9"/>
  <c r="AN83" i="9"/>
  <c r="AN159" i="9"/>
  <c r="AN123" i="9"/>
  <c r="AN75" i="9"/>
  <c r="AN82" i="9"/>
  <c r="AN265" i="9"/>
  <c r="AN299" i="9"/>
  <c r="AN235" i="9"/>
  <c r="AN117" i="9"/>
  <c r="AN34" i="9"/>
  <c r="AN69" i="9"/>
  <c r="AN293" i="9"/>
  <c r="AN29" i="9"/>
  <c r="AN154" i="9"/>
  <c r="AN177" i="9"/>
  <c r="AN181" i="9"/>
  <c r="AN221" i="9"/>
  <c r="AN87" i="9"/>
  <c r="AN304" i="9"/>
  <c r="AN12" i="9"/>
  <c r="AN57" i="9"/>
  <c r="AN186" i="9"/>
  <c r="AN67" i="9"/>
  <c r="AN239" i="9"/>
  <c r="AN32" i="9"/>
  <c r="AN308" i="9"/>
  <c r="AN114" i="9"/>
  <c r="AN56" i="9"/>
  <c r="AN215" i="9"/>
  <c r="AN164" i="9"/>
  <c r="AN111" i="9"/>
  <c r="AN184" i="9"/>
  <c r="AN267" i="9"/>
  <c r="AN188" i="9"/>
  <c r="AN17" i="9"/>
  <c r="AN283" i="9"/>
  <c r="AN233" i="9"/>
  <c r="AN199" i="9"/>
  <c r="AN52" i="9"/>
  <c r="AN59" i="9"/>
  <c r="AN118" i="9"/>
  <c r="AN223" i="9"/>
  <c r="AN173" i="9"/>
  <c r="AN140" i="9"/>
  <c r="AN79" i="9"/>
  <c r="AN8" i="9"/>
  <c r="AN208" i="9"/>
  <c r="AN238" i="9"/>
  <c r="AN155" i="9"/>
  <c r="AN84" i="9"/>
  <c r="AN369" i="9"/>
  <c r="AN339" i="9"/>
  <c r="AN289" i="9"/>
  <c r="AN282" i="9"/>
  <c r="AN53" i="9"/>
  <c r="AN54" i="9"/>
  <c r="AN250" i="9"/>
  <c r="AN148" i="9"/>
  <c r="AN277" i="9"/>
  <c r="AN135" i="9"/>
  <c r="AN232" i="9"/>
  <c r="AN107" i="9"/>
  <c r="AN174" i="9"/>
  <c r="AN105" i="9"/>
  <c r="AN196" i="9"/>
  <c r="AN257" i="9"/>
  <c r="AN288" i="9"/>
  <c r="AN125" i="9"/>
  <c r="AN212" i="9"/>
  <c r="AN216" i="9"/>
  <c r="AN19" i="9"/>
  <c r="AN262" i="9"/>
  <c r="AN78" i="9"/>
  <c r="AN222" i="9"/>
  <c r="AN13" i="9"/>
  <c r="AN138" i="9"/>
  <c r="AN35" i="9"/>
  <c r="AN210" i="9"/>
  <c r="AN229" i="9"/>
  <c r="AN276" i="9"/>
  <c r="AN97" i="9"/>
  <c r="AN198" i="9"/>
  <c r="AN237" i="9"/>
  <c r="AN182" i="9"/>
  <c r="AN260" i="9"/>
  <c r="AN165" i="9"/>
  <c r="AN72" i="9"/>
  <c r="AN206" i="9"/>
  <c r="AN113" i="9"/>
  <c r="AN284" i="9"/>
  <c r="AN240" i="9"/>
  <c r="AN44" i="9"/>
  <c r="AN204" i="9"/>
  <c r="AN18" i="9"/>
  <c r="AN100" i="9"/>
  <c r="AN143" i="9"/>
  <c r="AN108" i="9"/>
  <c r="AN27" i="9"/>
  <c r="AN66" i="9"/>
  <c r="AN68" i="9"/>
  <c r="AN307" i="9"/>
  <c r="AN145" i="9"/>
  <c r="AN338" i="9"/>
  <c r="AN193" i="9"/>
  <c r="AN171" i="9"/>
  <c r="AN37" i="9"/>
  <c r="AN158" i="9"/>
  <c r="AN76" i="9"/>
  <c r="AN302" i="9"/>
  <c r="AN112" i="9"/>
  <c r="AN298" i="9"/>
  <c r="AN194" i="9"/>
  <c r="AN119" i="9"/>
  <c r="AN144" i="9"/>
  <c r="AN219" i="9"/>
  <c r="AN96" i="9"/>
  <c r="AN192" i="9"/>
  <c r="AN15" i="9"/>
  <c r="AN124" i="9"/>
  <c r="AN163" i="9"/>
  <c r="AN110" i="9"/>
  <c r="AN218" i="9"/>
  <c r="AN227" i="9"/>
  <c r="AN272" i="9"/>
  <c r="AN264" i="9"/>
  <c r="AN98" i="9"/>
  <c r="AN273" i="9"/>
  <c r="AN132" i="9"/>
  <c r="AN43" i="9"/>
  <c r="AN141" i="9"/>
  <c r="AN115" i="9"/>
  <c r="AN6" i="9"/>
  <c r="AN249" i="9"/>
  <c r="AN26" i="9"/>
  <c r="AN252" i="9"/>
  <c r="AN157" i="9"/>
  <c r="AN183" i="9"/>
  <c r="AN142" i="9"/>
  <c r="AN28" i="9"/>
  <c r="AN101" i="9"/>
  <c r="AN39" i="9"/>
  <c r="AN47" i="9"/>
  <c r="AN176" i="9"/>
  <c r="AN127" i="9"/>
  <c r="AN49" i="9"/>
  <c r="AN45" i="9"/>
  <c r="AN236" i="9"/>
  <c r="AN275" i="9"/>
  <c r="AN225" i="9"/>
  <c r="AN190" i="9"/>
  <c r="AN286" i="9"/>
  <c r="AN189" i="9"/>
  <c r="AN102" i="9"/>
  <c r="AN93" i="9"/>
  <c r="AN133" i="9"/>
  <c r="AN14" i="9"/>
  <c r="AN36" i="9"/>
  <c r="AN203" i="9"/>
  <c r="AM3" i="9" l="1"/>
  <c r="AM4" i="9" s="1"/>
  <c r="AM5" i="9" s="1"/>
  <c r="AM6" i="9" s="1"/>
  <c r="AM7" i="9" s="1"/>
  <c r="AM8" i="9" s="1"/>
  <c r="AM9" i="9" s="1"/>
  <c r="AM10" i="9" s="1"/>
  <c r="AM11" i="9" s="1"/>
  <c r="AM12" i="9" l="1"/>
  <c r="AM13" i="9" s="1"/>
  <c r="AM14" i="9" l="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<sst xmlns="http://schemas.openxmlformats.org/spreadsheetml/2006/main" count="1817" uniqueCount="503">
  <si>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</si>
  <si>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</si>
  <si>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</si>
  <si>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</si>
  <si>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</si>
  <si>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</si>
  <si>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</si>
  <si>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</si>
  <si>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</si>
  <si>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</si>
  <si>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</si>
  <si>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</si>
  <si>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</si>
  <si>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</si>
  <si>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</si>
  <si>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</si>
  <si>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</si>
  <si>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</si>
  <si>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</si>
  <si>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</si>
  <si>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</si>
  <si>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</si>
  <si>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</si>
  <si>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</si>
  <si>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</si>
  <si>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</si>
  <si>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</si>
  <si>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</si>
  <si>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</si>
  <si>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</si>
  <si>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</si>
  <si>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</si>
  <si>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</si>
  <si>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</si>
  <si>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</si>
  <si>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</si>
  <si>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</si>
  <si>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</si>
  <si>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</si>
  <si>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</si>
  <si>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</si>
  <si>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</si>
  <si>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</si>
  <si>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</si>
  <si>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</si>
  <si>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</si>
  <si>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</si>
  <si>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</si>
  <si>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</si>
  <si>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</si>
  <si>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</si>
  <si>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</si>
  <si>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</si>
  <si>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</si>
  <si>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</si>
  <si>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</si>
  <si>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</si>
  <si>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</si>
  <si>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</si>
  <si>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</si>
  <si>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</si>
  <si>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</si>
  <si>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</si>
  <si>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</si>
  <si>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</si>
  <si>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</si>
  <si>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</si>
  <si>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</si>
  <si>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</si>
  <si>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</si>
  <si>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</si>
  <si>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</si>
  <si>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</si>
  <si>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</si>
  <si>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</si>
  <si>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</si>
  <si>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</si>
  <si>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</si>
  <si>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</si>
  <si>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</si>
  <si>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</si>
  <si>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</si>
  <si>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</si>
  <si>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</si>
  <si>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</si>
  <si>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</si>
  <si>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</si>
  <si>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</si>
  <si>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</si>
  <si>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</si>
  <si>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</si>
  <si>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</si>
  <si>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</si>
  <si>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</si>
  <si>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</si>
  <si>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</si>
  <si>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</si>
  <si>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</si>
  <si>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</si>
  <si>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</si>
  <si>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</si>
  <si>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</si>
  <si>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</si>
  <si>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</si>
  <si>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</si>
  <si>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</si>
  <si>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</si>
  <si>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</si>
  <si>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</si>
  <si>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</si>
  <si>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</si>
  <si>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</si>
  <si>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</si>
  <si>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</si>
  <si>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</si>
  <si>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</si>
  <si>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</si>
  <si>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</si>
  <si>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</si>
  <si>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</si>
  <si>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</si>
  <si>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</si>
  <si>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</si>
  <si>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</si>
  <si>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</si>
  <si>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</si>
  <si>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</si>
  <si>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</si>
  <si>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</si>
  <si>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</si>
  <si>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</si>
  <si>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</si>
  <si>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</si>
  <si>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</si>
  <si>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</si>
  <si>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</si>
  <si>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</si>
  <si>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</si>
  <si>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</si>
  <si>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</si>
  <si>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</si>
  <si>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</si>
  <si>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</si>
  <si>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</si>
  <si>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</si>
  <si>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</si>
  <si>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</si>
  <si>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</si>
  <si>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</si>
  <si>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</si>
  <si>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</si>
  <si>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</si>
  <si>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</si>
  <si>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</si>
  <si>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</si>
  <si>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</si>
  <si>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</si>
  <si>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</si>
  <si>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</si>
  <si>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</si>
  <si>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</si>
  <si>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</si>
  <si>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</si>
  <si>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</si>
  <si>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</si>
  <si>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</si>
  <si>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</si>
  <si>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</si>
  <si>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</si>
  <si>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</si>
  <si>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</si>
  <si>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</si>
  <si>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</si>
  <si>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</si>
  <si>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</si>
  <si>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</si>
  <si>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</si>
  <si>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</si>
  <si>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</si>
  <si>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</si>
  <si>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</si>
  <si>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</si>
  <si>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</si>
  <si>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</si>
  <si>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</si>
  <si>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</si>
  <si>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</si>
  <si>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</si>
  <si>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</si>
  <si>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</si>
  <si>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</si>
  <si>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</si>
  <si>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</si>
  <si>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</si>
  <si>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</si>
  <si>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</si>
  <si>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</si>
  <si>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</si>
  <si>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</si>
  <si>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</si>
  <si>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</si>
  <si>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</si>
  <si>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</si>
  <si>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</si>
  <si>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</si>
  <si>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</si>
  <si>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</si>
  <si>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</si>
  <si>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</si>
  <si>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</si>
  <si>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</si>
  <si>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</si>
  <si>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</si>
  <si>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</si>
  <si>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</si>
  <si>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</si>
  <si>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</si>
  <si>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</si>
  <si>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</si>
  <si>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</si>
  <si>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</si>
  <si>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</si>
  <si>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</si>
  <si>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</si>
  <si>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</si>
  <si>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</si>
  <si>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</si>
  <si>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</si>
  <si>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</si>
  <si>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</si>
  <si>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</si>
  <si>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</si>
  <si>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</si>
  <si>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</si>
  <si>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</si>
  <si>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</si>
  <si>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</si>
  <si>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</si>
  <si>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</si>
  <si>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</si>
  <si>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</si>
  <si>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</si>
  <si>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</si>
  <si>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</si>
  <si>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</si>
  <si>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</si>
  <si>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</si>
  <si>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</si>
  <si>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</si>
  <si>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</si>
  <si>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</si>
  <si>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</si>
  <si>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</si>
  <si>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</si>
  <si>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</si>
  <si>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</si>
  <si>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</si>
  <si>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</si>
  <si>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</si>
  <si>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</si>
  <si>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</si>
  <si>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</si>
  <si>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</si>
  <si>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</si>
  <si>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</si>
  <si>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</si>
  <si>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</si>
  <si>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</si>
  <si>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</si>
  <si>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</si>
  <si>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</si>
  <si>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</si>
  <si>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</si>
  <si>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</si>
  <si>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</si>
  <si>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</si>
  <si>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</si>
  <si>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</si>
  <si>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</si>
  <si>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</si>
  <si>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</si>
  <si>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</si>
  <si>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</si>
  <si>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</si>
  <si>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</si>
  <si>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</si>
  <si>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</si>
  <si>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</si>
  <si>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</si>
  <si>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</si>
  <si>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</si>
  <si>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</si>
  <si>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</si>
  <si>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</si>
  <si>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</si>
  <si>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</si>
  <si>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</si>
  <si>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</si>
  <si>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Equip0202</t>
    <phoneticPr fontId="1" type="noConversion"/>
  </si>
  <si>
    <t>GO</t>
    <phoneticPr fontId="1" type="noConversion"/>
  </si>
  <si>
    <t>GO</t>
    <phoneticPr fontId="1" type="noConversion"/>
  </si>
  <si>
    <t>DI</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</si>
  <si>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</si>
  <si>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</si>
  <si>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</si>
  <si>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</si>
  <si>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</si>
  <si>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</si>
  <si>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</si>
  <si>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</si>
  <si>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</si>
  <si>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</si>
  <si>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</si>
  <si>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</si>
  <si>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</si>
  <si>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</si>
  <si>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</si>
  <si>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</si>
  <si>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</si>
  <si>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</si>
  <si>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</si>
  <si>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</si>
  <si>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</si>
  <si>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</si>
  <si>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</si>
  <si>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</si>
  <si>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</si>
  <si>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</si>
  <si>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</si>
  <si>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</si>
  <si>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</si>
  <si>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</si>
  <si>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</si>
  <si>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</si>
  <si>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</si>
  <si>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</si>
  <si>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</si>
  <si>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</si>
  <si>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</si>
  <si>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</si>
  <si>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</si>
  <si>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</si>
  <si>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</si>
  <si>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</si>
  <si>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</si>
  <si>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</si>
  <si>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</si>
  <si>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</si>
  <si>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</si>
  <si>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</si>
  <si>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</si>
  <si>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</si>
  <si>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</si>
  <si>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</si>
  <si>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</si>
  <si>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</si>
  <si>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</si>
  <si>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</si>
  <si>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</si>
  <si>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</si>
  <si>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</si>
  <si>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Actor0125</t>
  </si>
  <si>
    <t>DI</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</si>
  <si>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</si>
  <si>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</si>
  <si>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</si>
  <si>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</si>
  <si>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</si>
  <si>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</si>
  <si>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</si>
  <si>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</si>
  <si>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</si>
  <si>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</si>
  <si>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</si>
  <si>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</si>
  <si>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</si>
  <si>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</si>
  <si>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</si>
  <si>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</si>
  <si>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</si>
  <si>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</si>
  <si>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</si>
  <si>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</si>
  <si>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</si>
  <si>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</si>
  <si>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</si>
  <si>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</si>
  <si>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</si>
  <si>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</si>
  <si>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</si>
  <si>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</si>
  <si>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</si>
  <si>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</si>
  <si>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</si>
  <si>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</si>
  <si>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</si>
  <si>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</si>
  <si>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</si>
  <si>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</si>
  <si>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</si>
  <si>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</si>
  <si>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</si>
  <si>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</si>
  <si>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</si>
  <si>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</si>
  <si>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</si>
  <si>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</si>
  <si>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</si>
  <si>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</si>
  <si>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</si>
  <si>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</si>
  <si>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</si>
  <si>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</si>
  <si>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</si>
  <si>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</si>
  <si>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</si>
  <si>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</si>
  <si>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</si>
  <si>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</si>
  <si>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</si>
  <si>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</si>
  <si>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</si>
  <si>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</si>
  <si>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</si>
  <si>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</si>
  <si>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</si>
  <si>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</si>
  <si>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</si>
  <si>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</si>
  <si>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</si>
  <si>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</si>
  <si>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</si>
  <si>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</si>
  <si>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</si>
  <si>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</si>
  <si>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</si>
  <si>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</si>
  <si>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</si>
  <si>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</si>
  <si>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</si>
  <si>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</si>
  <si>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</si>
  <si>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</si>
  <si>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</si>
  <si>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Actor0125m</t>
    <phoneticPr fontId="1" type="noConversion"/>
  </si>
  <si>
    <t>Actor0007</t>
  </si>
  <si>
    <t>Equip6301</t>
  </si>
  <si>
    <t>Equip6001</t>
    <phoneticPr fontId="1" type="noConversion"/>
  </si>
  <si>
    <t>Equip2002</t>
    <phoneticPr fontId="1" type="noConversion"/>
  </si>
  <si>
    <t>Equip4001</t>
    <phoneticPr fontId="1" type="noConversion"/>
  </si>
  <si>
    <t>Actor2011</t>
    <phoneticPr fontId="1" type="noConversion"/>
  </si>
  <si>
    <t>Actor1005m</t>
    <phoneticPr fontId="1" type="noConversion"/>
  </si>
  <si>
    <t>Actor0024m</t>
    <phoneticPr fontId="1" type="noConversion"/>
  </si>
  <si>
    <t>Actor3114m</t>
    <phoneticPr fontId="1" type="noConversion"/>
  </si>
  <si>
    <t>ShopUIName_EquipmentBox45</t>
    <phoneticPr fontId="1" type="noConversion"/>
  </si>
  <si>
    <t>ShopUI_Get35Plus10</t>
    <phoneticPr fontId="1" type="noConversion"/>
  </si>
  <si>
    <t>EquipmentBox45</t>
    <phoneticPr fontId="1" type="noConversion"/>
  </si>
  <si>
    <t>Actor1109m</t>
    <phoneticPr fontId="1" type="noConversion"/>
  </si>
  <si>
    <t>Actor2010m</t>
    <phoneticPr fontId="1" type="noConversion"/>
  </si>
  <si>
    <t>Equip2302</t>
    <phoneticPr fontId="1" type="noConversion"/>
  </si>
  <si>
    <t>Actor2120m</t>
    <phoneticPr fontId="1" type="noConversion"/>
  </si>
  <si>
    <t>Actor3019m</t>
    <phoneticPr fontId="1" type="noConversion"/>
  </si>
  <si>
    <t>Actor0030m</t>
    <phoneticPr fontId="1" type="noConversion"/>
  </si>
  <si>
    <t>Actor3231m</t>
    <phoneticPr fontId="1" type="noConversion"/>
  </si>
  <si>
    <t>Actor0240m</t>
    <phoneticPr fontId="1" type="noConversion"/>
  </si>
  <si>
    <t>Actor1216m</t>
    <phoneticPr fontId="1" type="noConversion"/>
  </si>
  <si>
    <t>Actor0113m</t>
    <phoneticPr fontId="1" type="noConversion"/>
  </si>
  <si>
    <t>Actor2015m</t>
    <phoneticPr fontId="1" type="noConversion"/>
  </si>
  <si>
    <t>Actor0007m</t>
    <phoneticPr fontId="1" type="noConversion"/>
  </si>
  <si>
    <t>Equip0301</t>
    <phoneticPr fontId="1" type="noConversion"/>
  </si>
  <si>
    <t>DI</t>
    <phoneticPr fontId="1" type="noConversion"/>
  </si>
  <si>
    <t>Equip0402</t>
    <phoneticPr fontId="1" type="noConversion"/>
  </si>
  <si>
    <t>Equip2401</t>
    <phoneticPr fontId="1" type="noConversion"/>
  </si>
  <si>
    <t>Equip6101</t>
    <phoneticPr fontId="1" type="noConversion"/>
  </si>
  <si>
    <t>GO</t>
    <phoneticPr fontId="1" type="noConversion"/>
  </si>
  <si>
    <t>Equip5101</t>
    <phoneticPr fontId="1" type="noConversion"/>
  </si>
  <si>
    <t>Equip8102</t>
    <phoneticPr fontId="1" type="noConversion"/>
  </si>
  <si>
    <t>Equip4301</t>
    <phoneticPr fontId="1" type="noConversion"/>
  </si>
  <si>
    <t>Equip3301</t>
    <phoneticPr fontId="1" type="noConversion"/>
  </si>
  <si>
    <t>Equip1202</t>
    <phoneticPr fontId="1" type="noConversion"/>
  </si>
  <si>
    <t>Equip1001</t>
    <phoneticPr fontId="1" type="noConversion"/>
  </si>
  <si>
    <t>Equip2001</t>
    <phoneticPr fontId="1" type="noConversion"/>
  </si>
  <si>
    <t>Equip0002</t>
    <phoneticPr fontId="1" type="noConversion"/>
  </si>
  <si>
    <t>Equip4002</t>
    <phoneticPr fontId="1" type="noConversion"/>
  </si>
  <si>
    <t>Equip6201</t>
    <phoneticPr fontId="1" type="noConversion"/>
  </si>
  <si>
    <t>Equip8201</t>
  </si>
  <si>
    <t>Equip2301</t>
    <phoneticPr fontId="1" type="noConversion"/>
  </si>
  <si>
    <t>Actor1108m</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</si>
  <si>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</si>
  <si>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</si>
  <si>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</si>
  <si>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</si>
  <si>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</si>
  <si>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</si>
  <si>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</si>
  <si>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</si>
  <si>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Actor3117</t>
  </si>
  <si>
    <t>Equip4101</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</si>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</sst>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7.4318452186527075</v>
          </cell>
          <cell r="W2">
            <v>10.951557987793342</v>
          </cell>
          <cell r="X2">
            <v>11.15</v>
          </cell>
          <cell r="Y2">
            <v>16.43</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6.8740439493225818</v>
          </cell>
          <cell r="W3">
            <v>11.333728545568881</v>
          </cell>
          <cell r="X3">
            <v>10.31</v>
          </cell>
          <cell r="Y3">
            <v>17</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7.5197758630764193</v>
          </cell>
          <cell r="W4">
            <v>10.733059618006465</v>
          </cell>
          <cell r="X4">
            <v>16.510000000000002</v>
          </cell>
          <cell r="Y4">
            <v>23.57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7.2970232872828698</v>
          </cell>
          <cell r="W5">
            <v>11.144651245104914</v>
          </cell>
          <cell r="X5">
            <v>16.03</v>
          </cell>
          <cell r="Y5">
            <v>24.48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8.1127118356395957</v>
          </cell>
          <cell r="W6">
            <v>11.076712366802266</v>
          </cell>
          <cell r="X6">
            <v>28.69</v>
          </cell>
          <cell r="Y6">
            <v>39.18</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6.6910213793583049</v>
          </cell>
          <cell r="W7">
            <v>11.370787049503207</v>
          </cell>
          <cell r="X7">
            <v>23.67</v>
          </cell>
          <cell r="Y7">
            <v>40.22</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7.955180690717782</v>
          </cell>
          <cell r="W8">
            <v>10.407820435604451</v>
          </cell>
          <cell r="X8">
            <v>54.83</v>
          </cell>
          <cell r="Y8">
            <v>71.739999999999995</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6.9881375006378885</v>
          </cell>
          <cell r="W9">
            <v>11.207723520936257</v>
          </cell>
          <cell r="X9">
            <v>48.17</v>
          </cell>
          <cell r="Y9">
            <v>77.25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8.0793764196161479</v>
          </cell>
          <cell r="W10">
            <v>10.465611692694415</v>
          </cell>
          <cell r="X10">
            <v>119.37</v>
          </cell>
          <cell r="Y10">
            <v>154.63</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6.9431262026567602</v>
          </cell>
          <cell r="W11">
            <v>11.489995355839598</v>
          </cell>
          <cell r="X11">
            <v>102.58</v>
          </cell>
          <cell r="Y11">
            <v>169.76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7.6619139953993951</v>
          </cell>
          <cell r="W12">
            <v>11.071390065792009</v>
          </cell>
          <cell r="X12">
            <v>147.53</v>
          </cell>
          <cell r="Y12">
            <v>213.18</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7.0150919775756364</v>
          </cell>
          <cell r="W13">
            <v>11.572648013758322</v>
          </cell>
          <cell r="X13">
            <v>135.08000000000001</v>
          </cell>
          <cell r="Y13">
            <v>222.84</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7.9245254560479141</v>
          </cell>
          <cell r="W14">
            <v>10.852664771285601</v>
          </cell>
          <cell r="X14">
            <v>198.87</v>
          </cell>
          <cell r="Y14">
            <v>272.35000000000002</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7.7771425504172687</v>
          </cell>
          <cell r="W15">
            <v>11.015048898689713</v>
          </cell>
          <cell r="X15">
            <v>11.67</v>
          </cell>
          <cell r="Y15">
            <v>16.52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7.0692654620888149</v>
          </cell>
          <cell r="W16">
            <v>11.493339778706797</v>
          </cell>
          <cell r="X16">
            <v>10.6</v>
          </cell>
          <cell r="Y16">
            <v>17.239999999999998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7.7742521600949619</v>
          </cell>
          <cell r="W17">
            <v>10.657449976531405</v>
          </cell>
          <cell r="X17">
            <v>17.07</v>
          </cell>
          <cell r="Y17">
            <v>23.41</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7.1180430810347293</v>
          </cell>
          <cell r="W18">
            <v>11.789058934104482</v>
          </cell>
          <cell r="X18">
            <v>15.63</v>
          </cell>
          <cell r="Y18">
            <v>25.89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7.9900770459081638</v>
          </cell>
          <cell r="W19">
            <v>11.075132036475601</v>
          </cell>
          <cell r="X19">
            <v>28.26</v>
          </cell>
          <cell r="Y19">
            <v>39.17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6.9722891041565545</v>
          </cell>
          <cell r="W20">
            <v>11.122947611907289</v>
          </cell>
          <cell r="X20">
            <v>24.66</v>
          </cell>
          <cell r="Y20">
            <v>39.340000000000003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7.9042633937030065</v>
          </cell>
          <cell r="W21">
            <v>10.967688359051492</v>
          </cell>
          <cell r="X21">
            <v>54.48</v>
          </cell>
          <cell r="Y21">
            <v>75.59</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6.6944817751004075</v>
          </cell>
          <cell r="W22">
            <v>11.792730369635549</v>
          </cell>
          <cell r="X22">
            <v>46.14</v>
          </cell>
          <cell r="Y22">
            <v>81.28</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8.0149996186552315</v>
          </cell>
          <cell r="W23">
            <v>10.416430465566398</v>
          </cell>
          <cell r="X23">
            <v>118.42</v>
          </cell>
          <cell r="Y23">
            <v>153.9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7.2800447892283167</v>
          </cell>
          <cell r="W24">
            <v>11.704251868633206</v>
          </cell>
          <cell r="X24">
            <v>107.56</v>
          </cell>
          <cell r="Y24">
            <v>172.93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7.9346146530690493</v>
          </cell>
          <cell r="W25">
            <v>10.782822271589238</v>
          </cell>
          <cell r="X25">
            <v>152.78</v>
          </cell>
          <cell r="Y25">
            <v>207.63</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7.0287006481778675</v>
          </cell>
          <cell r="W26">
            <v>11.447017260520532</v>
          </cell>
          <cell r="X26">
            <v>135.34</v>
          </cell>
          <cell r="Y26">
            <v>220.42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7.9945632422880015</v>
          </cell>
          <cell r="W27">
            <v>10.76049367919158</v>
          </cell>
          <cell r="X27">
            <v>200.62</v>
          </cell>
          <cell r="Y27">
            <v>270.04000000000002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8.0319058069465932</v>
          </cell>
          <cell r="W28">
            <v>10.88312865699919</v>
          </cell>
          <cell r="X28">
            <v>12.05</v>
          </cell>
          <cell r="Y28">
            <v>16.32</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7.0018901593781733</v>
          </cell>
          <cell r="W29">
            <v>11.387463404831978</v>
          </cell>
          <cell r="X29">
            <v>10.5</v>
          </cell>
          <cell r="Y29">
            <v>17.079999999999998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7.4663197070817411</v>
          </cell>
          <cell r="W30">
            <v>10.453865477283268</v>
          </cell>
          <cell r="X30">
            <v>16.399999999999999</v>
          </cell>
          <cell r="Y30">
            <v>22.96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6.7939701651395987</v>
          </cell>
          <cell r="W31">
            <v>11.584432885144317</v>
          </cell>
          <cell r="X31">
            <v>14.92</v>
          </cell>
          <cell r="Y31">
            <v>25.44</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7.4325633000273372</v>
          </cell>
          <cell r="W32">
            <v>10.657782377344411</v>
          </cell>
          <cell r="X32">
            <v>26.29</v>
          </cell>
          <cell r="Y32">
            <v>37.700000000000003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7.2569659274604232</v>
          </cell>
          <cell r="W33">
            <v>11.231621983946615</v>
          </cell>
          <cell r="X33">
            <v>25.67</v>
          </cell>
          <cell r="Y33">
            <v>39.729999999999997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7.8799284046593652</v>
          </cell>
          <cell r="W34">
            <v>10.80678410127593</v>
          </cell>
          <cell r="X34">
            <v>54.31</v>
          </cell>
          <cell r="Y34">
            <v>74.489999999999995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6.7470857699678861</v>
          </cell>
          <cell r="W35">
            <v>11.656149465142915</v>
          </cell>
          <cell r="X35">
            <v>46.5</v>
          </cell>
          <cell r="Y35">
            <v>80.34</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7.9912613780246478</v>
          </cell>
          <cell r="W36">
            <v>11.094325444425545</v>
          </cell>
          <cell r="X36">
            <v>118.07</v>
          </cell>
          <cell r="Y36">
            <v>163.91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7.1143883787352751</v>
          </cell>
          <cell r="W37">
            <v>11.673594825851689</v>
          </cell>
          <cell r="X37">
            <v>105.11</v>
          </cell>
          <cell r="Y37">
            <v>172.47</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7.7035036684401339</v>
          </cell>
          <cell r="W38">
            <v>11.026229382062951</v>
          </cell>
          <cell r="X38">
            <v>148.33000000000001</v>
          </cell>
          <cell r="Y38">
            <v>212.31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6.6678405987934983</v>
          </cell>
          <cell r="W39">
            <v>11.81346191347726</v>
          </cell>
          <cell r="X39">
            <v>128.38999999999999</v>
          </cell>
          <cell r="Y39">
            <v>227.47</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7.8267242143881282</v>
          </cell>
          <cell r="W40">
            <v>10.404399785444268</v>
          </cell>
          <cell r="X40">
            <v>196.41</v>
          </cell>
          <cell r="Y40">
            <v>261.10000000000002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8.1676986241741787</v>
          </cell>
          <cell r="W41">
            <v>10.914457781031471</v>
          </cell>
          <cell r="X41">
            <v>12.25</v>
          </cell>
          <cell r="Y41">
            <v>16.37</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7.2227041881276453</v>
          </cell>
          <cell r="W42">
            <v>11.178652672718862</v>
          </cell>
          <cell r="X42">
            <v>10.83</v>
          </cell>
          <cell r="Y42">
            <v>16.77</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8.0044742471859589</v>
          </cell>
          <cell r="W43">
            <v>10.735896796453204</v>
          </cell>
          <cell r="X43">
            <v>17.579999999999998</v>
          </cell>
          <cell r="Y43">
            <v>23.58</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7.3003904345525292</v>
          </cell>
          <cell r="W44">
            <v>11.292785447048324</v>
          </cell>
          <cell r="X44">
            <v>16.03</v>
          </cell>
          <cell r="Y44">
            <v>24.8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8.1510584406963211</v>
          </cell>
          <cell r="W45">
            <v>10.736871885196779</v>
          </cell>
          <cell r="X45">
            <v>28.83</v>
          </cell>
          <cell r="Y45">
            <v>37.979999999999997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7.0471871637942893</v>
          </cell>
          <cell r="W46">
            <v>11.581177014331692</v>
          </cell>
          <cell r="X46">
            <v>24.93</v>
          </cell>
          <cell r="Y46">
            <v>40.96</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7.8969476936517795</v>
          </cell>
          <cell r="W47">
            <v>10.533670380003997</v>
          </cell>
          <cell r="X47">
            <v>54.43</v>
          </cell>
          <cell r="Y47">
            <v>72.599999999999994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6.8124626189023996</v>
          </cell>
          <cell r="W48">
            <v>11.427691757691768</v>
          </cell>
          <cell r="X48">
            <v>46.95</v>
          </cell>
          <cell r="Y48">
            <v>78.760000000000005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7.9953035334712128</v>
          </cell>
          <cell r="W49">
            <v>10.41678339554641</v>
          </cell>
          <cell r="X49">
            <v>118.13</v>
          </cell>
          <cell r="Y49">
            <v>153.9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7.2517733521547001</v>
          </cell>
          <cell r="W50">
            <v>11.232567282701204</v>
          </cell>
          <cell r="X50">
            <v>107.14</v>
          </cell>
          <cell r="Y50">
            <v>165.96</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7.6097676615698653</v>
          </cell>
          <cell r="W51">
            <v>10.756366884336442</v>
          </cell>
          <cell r="X51">
            <v>146.53</v>
          </cell>
          <cell r="Y51">
            <v>207.12</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7.303021311604418</v>
          </cell>
          <cell r="W52">
            <v>11.481434807661062</v>
          </cell>
          <cell r="X52">
            <v>140.62</v>
          </cell>
          <cell r="Y52">
            <v>221.08</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8.1292255448583184</v>
          </cell>
          <cell r="W53">
            <v>10.455122115438483</v>
          </cell>
          <cell r="X53">
            <v>204</v>
          </cell>
          <cell r="Y53">
            <v>262.37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8.0788740859799582</v>
          </cell>
          <cell r="W54">
            <v>10.80128564490232</v>
          </cell>
          <cell r="X54">
            <v>12.12</v>
          </cell>
          <cell r="Y54">
            <v>16.2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7.0663618435915847</v>
          </cell>
          <cell r="W55">
            <v>11.652129019436066</v>
          </cell>
          <cell r="X55">
            <v>10.6</v>
          </cell>
          <cell r="Y55">
            <v>17.48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7.7780407078857561</v>
          </cell>
          <cell r="W56">
            <v>10.376637521902747</v>
          </cell>
          <cell r="X56">
            <v>17.079999999999998</v>
          </cell>
          <cell r="Y56">
            <v>22.79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7.1669948973827244</v>
          </cell>
          <cell r="W57">
            <v>11.639588184622157</v>
          </cell>
          <cell r="X57">
            <v>15.74</v>
          </cell>
          <cell r="Y57">
            <v>25.56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8.0739319502787978</v>
          </cell>
          <cell r="W58">
            <v>11.044523053490888</v>
          </cell>
          <cell r="X58">
            <v>28.56</v>
          </cell>
          <cell r="Y58">
            <v>39.06</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7.3438764376721624</v>
          </cell>
          <cell r="W59">
            <v>11.169947623335851</v>
          </cell>
          <cell r="X59">
            <v>25.97</v>
          </cell>
          <cell r="Y59">
            <v>39.51</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7.852896282956201</v>
          </cell>
          <cell r="W60">
            <v>10.474639560545823</v>
          </cell>
          <cell r="X60">
            <v>54.13</v>
          </cell>
          <cell r="Y60">
            <v>72.2</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7.2066473005437404</v>
          </cell>
          <cell r="W61">
            <v>11.38725311920822</v>
          </cell>
          <cell r="X61">
            <v>49.67</v>
          </cell>
          <cell r="Y61">
            <v>78.489999999999995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7.9557485099796672</v>
          </cell>
          <cell r="W62">
            <v>11.106781434270317</v>
          </cell>
          <cell r="X62">
            <v>117.54</v>
          </cell>
          <cell r="Y62">
            <v>164.1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7.0249311697458641</v>
          </cell>
          <cell r="W63">
            <v>11.672966875009381</v>
          </cell>
          <cell r="X63">
            <v>103.79</v>
          </cell>
          <cell r="Y63">
            <v>172.46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8.1150875844127999</v>
          </cell>
          <cell r="W64">
            <v>10.631996097963315</v>
          </cell>
          <cell r="X64">
            <v>156.26</v>
          </cell>
          <cell r="Y64">
            <v>204.72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7.0313566002564976</v>
          </cell>
          <cell r="W65">
            <v>11.746489550010558</v>
          </cell>
          <cell r="X65">
            <v>135.38999999999999</v>
          </cell>
          <cell r="Y65">
            <v>226.18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7.7994554507121174</v>
          </cell>
          <cell r="W66">
            <v>10.948601413571819</v>
          </cell>
          <cell r="X66">
            <v>195.73</v>
          </cell>
          <cell r="Y66">
            <v>274.76</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7.6385446059502922</v>
          </cell>
          <cell r="W68">
            <v>10.856967882982802</v>
          </cell>
          <cell r="X68">
            <v>11.46</v>
          </cell>
          <cell r="Y68">
            <v>16.29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7.1032195161773233</v>
          </cell>
          <cell r="W69">
            <v>11.135911747302549</v>
          </cell>
          <cell r="X69">
            <v>10.65</v>
          </cell>
          <cell r="Y69">
            <v>16.7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8.1046205690071744</v>
          </cell>
          <cell r="W70">
            <v>10.951486318349273</v>
          </cell>
          <cell r="X70">
            <v>17.8</v>
          </cell>
          <cell r="Y70">
            <v>24.05</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7.1456682640516531</v>
          </cell>
          <cell r="W71">
            <v>11.7194605639713</v>
          </cell>
          <cell r="X71">
            <v>15.69</v>
          </cell>
          <cell r="Y71">
            <v>25.74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8.1123493141750593</v>
          </cell>
          <cell r="W72">
            <v>10.459400610971418</v>
          </cell>
          <cell r="X72">
            <v>28.69</v>
          </cell>
          <cell r="Y72">
            <v>36.99</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6.6963439181940263</v>
          </cell>
          <cell r="W73">
            <v>11.656357080857672</v>
          </cell>
          <cell r="X73">
            <v>23.68</v>
          </cell>
          <cell r="Y73">
            <v>41.23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7.7201092686383026</v>
          </cell>
          <cell r="W74">
            <v>10.481440514667243</v>
          </cell>
          <cell r="X74">
            <v>53.21</v>
          </cell>
          <cell r="Y74">
            <v>72.239999999999995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7.1938904327688888</v>
          </cell>
          <cell r="W75">
            <v>11.819580202226419</v>
          </cell>
          <cell r="X75">
            <v>49.58</v>
          </cell>
          <cell r="Y75">
            <v>81.47</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7.610927358002801</v>
          </cell>
          <cell r="W76">
            <v>10.911695374298722</v>
          </cell>
          <cell r="X76">
            <v>112.45</v>
          </cell>
          <cell r="Y76">
            <v>161.22</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7.0498664033515919</v>
          </cell>
          <cell r="W77">
            <v>11.576756726316379</v>
          </cell>
          <cell r="X77">
            <v>104.16</v>
          </cell>
          <cell r="Y77">
            <v>171.04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7.5281252994517391</v>
          </cell>
          <cell r="W78">
            <v>10.32188533630965</v>
          </cell>
          <cell r="X78">
            <v>144.96</v>
          </cell>
          <cell r="Y78">
            <v>198.75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6.8179547098097295</v>
          </cell>
          <cell r="W79">
            <v>11.348089975818613</v>
          </cell>
          <cell r="X79">
            <v>131.28</v>
          </cell>
          <cell r="Y79">
            <v>218.51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7.8450579773587279</v>
          </cell>
          <cell r="W80">
            <v>10.858780557444122</v>
          </cell>
          <cell r="X80">
            <v>196.87</v>
          </cell>
          <cell r="Y80">
            <v>272.5</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7.8108487024964148</v>
          </cell>
          <cell r="W88">
            <v>10.316787914764939</v>
          </cell>
          <cell r="X88">
            <v>11.72</v>
          </cell>
          <cell r="Y88">
            <v>15.48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6.8702669042519799</v>
          </cell>
          <cell r="W89">
            <v>11.322924460690105</v>
          </cell>
          <cell r="X89">
            <v>10.31</v>
          </cell>
          <cell r="Y89">
            <v>16.98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7.5977984568286869</v>
          </cell>
          <cell r="W90">
            <v>11.044896294194039</v>
          </cell>
          <cell r="X90">
            <v>16.690000000000001</v>
          </cell>
          <cell r="Y90">
            <v>24.26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7.4055723681659966</v>
          </cell>
          <cell r="W91">
            <v>11.438582683430234</v>
          </cell>
          <cell r="X91">
            <v>16.260000000000002</v>
          </cell>
          <cell r="Y91">
            <v>25.12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7.7039583943221999</v>
          </cell>
          <cell r="W92">
            <v>10.921725864754263</v>
          </cell>
          <cell r="X92">
            <v>27.25</v>
          </cell>
          <cell r="Y92">
            <v>38.630000000000003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6.9616286964733263</v>
          </cell>
          <cell r="W93">
            <v>11.68082810832934</v>
          </cell>
          <cell r="X93">
            <v>24.62</v>
          </cell>
          <cell r="Y93">
            <v>41.31</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8.1104861522832792</v>
          </cell>
          <cell r="W94">
            <v>10.349241150387689</v>
          </cell>
          <cell r="X94">
            <v>55.9</v>
          </cell>
          <cell r="Y94">
            <v>71.33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7.1834509708623528</v>
          </cell>
          <cell r="W95">
            <v>11.235663555370753</v>
          </cell>
          <cell r="X95">
            <v>49.51</v>
          </cell>
          <cell r="Y95">
            <v>77.44</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7.9596118378312157</v>
          </cell>
          <cell r="W96">
            <v>10.856862209750947</v>
          </cell>
          <cell r="X96">
            <v>117.6</v>
          </cell>
          <cell r="Y96">
            <v>160.41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6.7758767694939657</v>
          </cell>
          <cell r="W97">
            <v>11.594644135609933</v>
          </cell>
          <cell r="X97">
            <v>100.11</v>
          </cell>
          <cell r="Y97">
            <v>171.31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7.7978587791854972</v>
          </cell>
          <cell r="W98">
            <v>10.336790814652808</v>
          </cell>
          <cell r="X98">
            <v>150.15</v>
          </cell>
          <cell r="Y98">
            <v>199.04</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7.202091997432869</v>
          </cell>
          <cell r="W99">
            <v>11.493821322604756</v>
          </cell>
          <cell r="X99">
            <v>138.68</v>
          </cell>
          <cell r="Y99">
            <v>221.32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7.5385479577891648</v>
          </cell>
          <cell r="W100">
            <v>11.102520171491097</v>
          </cell>
          <cell r="X100">
            <v>189.18</v>
          </cell>
          <cell r="Y100">
            <v>278.62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7.52709075156237</v>
          </cell>
          <cell r="W101">
            <v>10.85270835259093</v>
          </cell>
          <cell r="X101">
            <v>11.29</v>
          </cell>
          <cell r="Y101">
            <v>16.28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7.0349619154073313</v>
          </cell>
          <cell r="W102">
            <v>11.5333450039738</v>
          </cell>
          <cell r="X102">
            <v>10.55</v>
          </cell>
          <cell r="Y102">
            <v>17.3</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7.5617015394087002</v>
          </cell>
          <cell r="W103">
            <v>11.087809780611581</v>
          </cell>
          <cell r="X103">
            <v>16.61</v>
          </cell>
          <cell r="Y103">
            <v>24.35</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7.1445069678728368</v>
          </cell>
          <cell r="W104">
            <v>11.145986005103758</v>
          </cell>
          <cell r="X104">
            <v>15.69</v>
          </cell>
          <cell r="Y104">
            <v>24.48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7.621941451264413</v>
          </cell>
          <cell r="W105">
            <v>11.034139920178463</v>
          </cell>
          <cell r="X105">
            <v>26.96</v>
          </cell>
          <cell r="Y105">
            <v>39.03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7.0322349722578172</v>
          </cell>
          <cell r="W106">
            <v>11.134300802954312</v>
          </cell>
          <cell r="X106">
            <v>24.87</v>
          </cell>
          <cell r="Y106">
            <v>39.380000000000003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7.6466703129056448</v>
          </cell>
          <cell r="W107">
            <v>10.916192355053933</v>
          </cell>
          <cell r="X107">
            <v>52.7</v>
          </cell>
          <cell r="Y107">
            <v>75.239999999999995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7.2939742159938712</v>
          </cell>
          <cell r="W108">
            <v>11.30374061888015</v>
          </cell>
          <cell r="X108">
            <v>50.27</v>
          </cell>
          <cell r="Y108">
            <v>77.91</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7.5775757909961037</v>
          </cell>
          <cell r="W109">
            <v>10.646811117892678</v>
          </cell>
          <cell r="X109">
            <v>111.96</v>
          </cell>
          <cell r="Y109">
            <v>157.30000000000001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7.2940739578288953</v>
          </cell>
          <cell r="W110">
            <v>11.893432383645282</v>
          </cell>
          <cell r="X110">
            <v>107.77</v>
          </cell>
          <cell r="Y110">
            <v>175.72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7.9539594844561066</v>
          </cell>
          <cell r="W111">
            <v>10.369941397807334</v>
          </cell>
          <cell r="X111">
            <v>153.16</v>
          </cell>
          <cell r="Y111">
            <v>199.68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6.9164106391284408</v>
          </cell>
          <cell r="W112">
            <v>11.132426097539167</v>
          </cell>
          <cell r="X112">
            <v>133.18</v>
          </cell>
          <cell r="Y112">
            <v>214.36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7.9231423931922489</v>
          </cell>
          <cell r="W113">
            <v>10.346524242875525</v>
          </cell>
          <cell r="X113">
            <v>198.83</v>
          </cell>
          <cell r="Y113">
            <v>259.64999999999998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7.4911784795019187</v>
          </cell>
          <cell r="W115">
            <v>10.35347040155014</v>
          </cell>
          <cell r="X115">
            <v>11.24</v>
          </cell>
          <cell r="Y115">
            <v>15.53</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6.6779353806897239</v>
          </cell>
          <cell r="W116">
            <v>11.554311692430069</v>
          </cell>
          <cell r="X116">
            <v>10.02</v>
          </cell>
          <cell r="Y116">
            <v>17.329999999999998</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7.4907431009070136</v>
          </cell>
          <cell r="W117">
            <v>10.839570405465983</v>
          </cell>
          <cell r="X117">
            <v>16.45</v>
          </cell>
          <cell r="Y117">
            <v>23.81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6.9147988976667838</v>
          </cell>
          <cell r="W118">
            <v>11.520108448617025</v>
          </cell>
          <cell r="X118">
            <v>15.19</v>
          </cell>
          <cell r="Y118">
            <v>25.3</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7.9685542750089242</v>
          </cell>
          <cell r="W119">
            <v>10.896060300188314</v>
          </cell>
          <cell r="X119">
            <v>28.18</v>
          </cell>
          <cell r="Y119">
            <v>38.54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7.0220123464920503</v>
          </cell>
          <cell r="W120">
            <v>11.132421239177575</v>
          </cell>
          <cell r="X120">
            <v>24.84</v>
          </cell>
          <cell r="Y120">
            <v>39.369999999999997</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7.7199252781091481</v>
          </cell>
          <cell r="W121">
            <v>10.742881731230813</v>
          </cell>
          <cell r="X121">
            <v>53.21</v>
          </cell>
          <cell r="Y121">
            <v>74.040000000000006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6.779820749380538</v>
          </cell>
          <cell r="W122">
            <v>11.137724461279939</v>
          </cell>
          <cell r="X122">
            <v>46.73</v>
          </cell>
          <cell r="Y122">
            <v>76.77</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7.4308413499609411</v>
          </cell>
          <cell r="W123">
            <v>10.594800706338443</v>
          </cell>
          <cell r="X123">
            <v>109.79</v>
          </cell>
          <cell r="Y123">
            <v>156.53</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6.6431137141515926</v>
          </cell>
          <cell r="W124">
            <v>11.240236482737837</v>
          </cell>
          <cell r="X124">
            <v>98.15</v>
          </cell>
          <cell r="Y124">
            <v>166.07</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7.7103766212601661</v>
          </cell>
          <cell r="W125">
            <v>10.402581091696456</v>
          </cell>
          <cell r="X125">
            <v>148.47</v>
          </cell>
          <cell r="Y125">
            <v>200.31</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6.6466389636161152</v>
          </cell>
          <cell r="W126">
            <v>11.274106354786898</v>
          </cell>
          <cell r="X126">
            <v>127.98</v>
          </cell>
          <cell r="Y126">
            <v>217.09</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7.527608541091106</v>
          </cell>
          <cell r="W127">
            <v>10.894548682745331</v>
          </cell>
          <cell r="X127">
            <v>188.91</v>
          </cell>
          <cell r="Y127">
            <v>273.39999999999998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0.24849999999999997</v>
          </cell>
          <cell r="P5">
            <v>0.19424416666666663</v>
          </cell>
          <cell r="Q5">
            <v>0.88200000000000001</v>
          </cell>
          <cell r="R5">
            <v>3</v>
          </cell>
          <cell r="S5">
            <v>0.58273249999999988</v>
          </cell>
          <cell r="T5">
            <v>0.66069444444444425</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219</v>
      </c>
      <c r="H2">
        <v>35</v>
      </c>
      <c r="I2">
        <v>15000</v>
      </c>
      <c r="M2">
        <v>4</v>
      </c>
      <c r="N2" t="s">
        <v>53</v>
      </c>
      <c r="O2" t="s">
        <v>49</v>
      </c>
    </row>
    <row r="3" spans="1:16">
      <c r="A3">
        <v>5</v>
      </c>
      <c r="D3" s="1">
        <v>1.99</v>
      </c>
      <c r="E3" s="1">
        <v>2500</v>
      </c>
      <c r="F3" t="s">
        <v>35</v>
      </c>
      <c r="G3" t="s">
        <v>220</v>
      </c>
      <c r="H3">
        <v>50</v>
      </c>
      <c r="I3">
        <v>25000</v>
      </c>
      <c r="K3">
        <v>1</v>
      </c>
      <c r="M3">
        <v>4</v>
      </c>
      <c r="N3" t="s">
        <v>54</v>
      </c>
      <c r="O3" t="s">
        <v>49</v>
      </c>
      <c r="P3" t="s">
        <v>45</v>
      </c>
    </row>
    <row r="4" spans="1:16">
      <c r="A4">
        <v>15</v>
      </c>
      <c r="D4" s="1">
        <v>2.99</v>
      </c>
      <c r="E4" s="1">
        <v>3900</v>
      </c>
      <c r="F4" t="s">
        <v>36</v>
      </c>
      <c r="G4" t="s">
        <v>221</v>
      </c>
      <c r="H4">
        <v>65</v>
      </c>
      <c r="I4">
        <v>30000</v>
      </c>
      <c r="L4">
        <v>2</v>
      </c>
      <c r="M4">
        <v>4</v>
      </c>
      <c r="N4" t="s">
        <v>55</v>
      </c>
      <c r="O4" t="s">
        <v>49</v>
      </c>
      <c r="P4" t="s">
        <v>47</v>
      </c>
    </row>
    <row r="5" spans="1:16">
      <c r="A5">
        <v>25</v>
      </c>
      <c r="D5" s="1">
        <v>3.99</v>
      </c>
      <c r="E5" s="1">
        <v>4900</v>
      </c>
      <c r="F5" t="s">
        <v>37</v>
      </c>
      <c r="G5" t="s">
        <v>222</v>
      </c>
      <c r="H5">
        <v>80</v>
      </c>
      <c r="I5">
        <v>30000</v>
      </c>
      <c r="L5">
        <v>2</v>
      </c>
      <c r="M5">
        <v>4</v>
      </c>
      <c r="N5" t="s">
        <v>56</v>
      </c>
      <c r="O5" t="s">
        <v>49</v>
      </c>
      <c r="P5" t="s">
        <v>47</v>
      </c>
    </row>
    <row r="6" spans="1:16">
      <c r="A6">
        <v>35</v>
      </c>
      <c r="D6" s="1">
        <v>4.99</v>
      </c>
      <c r="E6" s="1">
        <v>5900</v>
      </c>
      <c r="F6" t="s">
        <v>38</v>
      </c>
      <c r="G6" t="s">
        <v>223</v>
      </c>
      <c r="H6">
        <v>100</v>
      </c>
      <c r="I6">
        <v>30000</v>
      </c>
      <c r="L6">
        <v>2</v>
      </c>
      <c r="M6">
        <v>4</v>
      </c>
      <c r="N6" t="s">
        <v>57</v>
      </c>
      <c r="O6" t="s">
        <v>49</v>
      </c>
      <c r="P6" t="s">
        <v>47</v>
      </c>
    </row>
    <row r="7" spans="1:16">
      <c r="A7">
        <v>45</v>
      </c>
      <c r="D7" s="1">
        <v>5.99</v>
      </c>
      <c r="E7" s="1">
        <v>7500</v>
      </c>
      <c r="F7" t="s">
        <v>209</v>
      </c>
      <c r="G7" t="s">
        <v>224</v>
      </c>
      <c r="H7">
        <v>100</v>
      </c>
      <c r="I7">
        <v>35000</v>
      </c>
      <c r="L7">
        <v>3</v>
      </c>
      <c r="M7">
        <v>4</v>
      </c>
      <c r="N7" t="s">
        <v>215</v>
      </c>
      <c r="O7" t="s">
        <v>49</v>
      </c>
      <c r="P7" t="s">
        <v>48</v>
      </c>
    </row>
    <row r="8" spans="1:16">
      <c r="A8">
        <v>55</v>
      </c>
      <c r="D8" s="1">
        <v>7.99</v>
      </c>
      <c r="E8" s="1">
        <v>9900</v>
      </c>
      <c r="F8" t="s">
        <v>210</v>
      </c>
      <c r="G8" t="s">
        <v>225</v>
      </c>
      <c r="H8">
        <v>120</v>
      </c>
      <c r="I8">
        <v>35000</v>
      </c>
      <c r="L8">
        <v>3</v>
      </c>
      <c r="M8">
        <v>4</v>
      </c>
      <c r="N8" t="s">
        <v>216</v>
      </c>
      <c r="O8" t="s">
        <v>49</v>
      </c>
      <c r="P8" t="s">
        <v>48</v>
      </c>
    </row>
    <row r="9" spans="1:16">
      <c r="A9">
        <v>65</v>
      </c>
      <c r="D9" s="1">
        <v>8.99</v>
      </c>
      <c r="E9" s="1">
        <v>11000</v>
      </c>
      <c r="F9" t="s">
        <v>211</v>
      </c>
      <c r="G9" t="s">
        <v>226</v>
      </c>
      <c r="H9">
        <v>120</v>
      </c>
      <c r="I9">
        <v>40000</v>
      </c>
      <c r="L9">
        <v>4</v>
      </c>
      <c r="M9">
        <v>4</v>
      </c>
      <c r="N9" t="s">
        <v>217</v>
      </c>
      <c r="O9" t="s">
        <v>49</v>
      </c>
      <c r="P9" t="s">
        <v>213</v>
      </c>
    </row>
    <row r="10" spans="1:16">
      <c r="A10">
        <v>75</v>
      </c>
      <c r="D10" s="1">
        <v>9.99</v>
      </c>
      <c r="E10" s="1">
        <v>12000</v>
      </c>
      <c r="F10" t="s">
        <v>212</v>
      </c>
      <c r="G10" t="s">
        <v>227</v>
      </c>
      <c r="H10">
        <v>135</v>
      </c>
      <c r="I10">
        <v>45000</v>
      </c>
      <c r="L10">
        <v>5</v>
      </c>
      <c r="M10">
        <v>4</v>
      </c>
      <c r="N10" t="s">
        <v>218</v>
      </c>
      <c r="O10" t="s">
        <v>49</v>
      </c>
      <c r="P10" t="s">
        <v>214</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228</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292</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0.92865106718670154</v>
      </c>
      <c r="C2">
        <f t="shared" ref="C2:C32" ca="1" si="0">RAND()</f>
        <v>0.21442355133416913</v>
      </c>
      <c r="D2" t="str">
        <f ca="1">VLOOKUP($B2
+IF(D1="DI",1,
IF(D1="EN",2,
IF(D1="GO",3,0))),$AC:$AD,MATCH($AD$1,$AC$1:$AD$1,0),1)</f>
        <v>EN</v>
      </c>
      <c r="E2">
        <f ca="1">ROUNDDOWN(VLOOKUP(D2,$P:$W,MATCH($U$1,$P$1:$W$1,0),0)+C2*(VLOOKUP(D2,$P:$W,MATCH($V$1,$P$1:$W$1,0),0)-VLOOKUP(D2,$P:$W,MATCH($U$1,$P$1:$W$1,0),0)+10^ABS(VLOOKUP(D2,$P:$W,MATCH($W$1,$P$1:$W$1,0),0))),VLOOKUP(D2,$P:$W,MATCH($W$1,$P$1:$W$1,0),0))</f>
        <v>6</v>
      </c>
      <c r="F2" t="s">
        <v>127</v>
      </c>
      <c r="G2">
        <v>7</v>
      </c>
      <c r="H2" t="s">
        <v>125</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14</v>
      </c>
      <c r="R2">
        <f>COUNTIF(H:H,P2)</f>
        <v>13</v>
      </c>
      <c r="S2">
        <f>SUMIF(H:H,P2,I:I)</f>
        <v>98</v>
      </c>
      <c r="T2">
        <f>S2/R2</f>
        <v>7.5384615384615383</v>
      </c>
      <c r="U2">
        <v>6</v>
      </c>
      <c r="V2">
        <v>9</v>
      </c>
      <c r="W2">
        <v>0</v>
      </c>
      <c r="Y2">
        <v>1</v>
      </c>
      <c r="Z2">
        <v>0</v>
      </c>
      <c r="AA2">
        <v>14</v>
      </c>
      <c r="AB2">
        <f>AA2/SUMIF(Z:Z,Z2,AA:AA)</f>
        <v>0.46666666666666667</v>
      </c>
      <c r="AC2">
        <v>0</v>
      </c>
      <c r="AD2" t="s">
        <v>126</v>
      </c>
    </row>
    <row r="3" spans="1:30">
      <c r="A3">
        <v>2</v>
      </c>
      <c r="B3">
        <f t="shared" ref="B3:B32" ca="1" si="1">RAND()</f>
        <v>0.55520438593042132</v>
      </c>
      <c r="C3">
        <f t="shared" ca="1" si="0"/>
        <v>0.21694697492182247</v>
      </c>
      <c r="D3" t="str">
        <f t="shared" ref="D3:D32" ca="1" si="2">VLOOKUP($B3
+IF(D2="DI",1,
IF(D2="EN",2,
IF(D2="GO",3,0))),$AC:$AD,MATCH($AD$1,$AC$1:$AD$1,0),1)</f>
        <v>GO</v>
      </c>
      <c r="E3">
        <f t="shared" ref="E3:E32" ca="1" si="3">ROUNDDOWN(VLOOKUP(D3,$P:$W,MATCH($U$1,$P$1:$W$1,0),0)+C3*(VLOOKUP(D3,$P:$W,MATCH($V$1,$P$1:$W$1,0),0)-VLOOKUP(D3,$P:$W,MATCH($U$1,$P$1:$W$1,0),0)+10^ABS(VLOOKUP(D3,$P:$W,MATCH($W$1,$P$1:$W$1,0),0))),VLOOKUP(D3,$P:$W,MATCH($W$1,$P$1:$W$1,0),0))</f>
        <v>1100</v>
      </c>
      <c r="F3" t="s">
        <v>125</v>
      </c>
      <c r="G3">
        <v>800</v>
      </c>
      <c r="H3" t="s">
        <v>127</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14</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128</v>
      </c>
    </row>
    <row r="4" spans="1:30">
      <c r="A4">
        <v>3</v>
      </c>
      <c r="B4">
        <f t="shared" ca="1" si="1"/>
        <v>0.90684086626375493</v>
      </c>
      <c r="C4">
        <f t="shared" ca="1" si="0"/>
        <v>0.44627882684592035</v>
      </c>
      <c r="D4" t="str">
        <f t="shared" ca="1" si="2"/>
        <v>DI</v>
      </c>
      <c r="E4">
        <f t="shared" ca="1" si="3"/>
        <v>4</v>
      </c>
      <c r="F4" t="s">
        <v>127</v>
      </c>
      <c r="G4">
        <v>12</v>
      </c>
      <c r="H4" t="s">
        <v>125</v>
      </c>
      <c r="I4">
        <v>1000</v>
      </c>
      <c r="J4" t="str">
        <f t="shared" si="4"/>
        <v/>
      </c>
      <c r="K4" t="str">
        <f t="shared" ca="1" si="5"/>
        <v>{"dy":1,"cd":"GO","cn":2400},{"dy":2,"cd":"EN","cn":8},{"dy":3,"cd":"GO","cn":1000}</v>
      </c>
      <c r="L4" t="str">
        <f t="shared" si="6"/>
        <v>{"dy":3,"cd":"GO","cn":1000}</v>
      </c>
      <c r="P4" t="s">
        <v>98</v>
      </c>
      <c r="Q4">
        <f t="shared" ca="1" si="7"/>
        <v>3</v>
      </c>
      <c r="R4">
        <f t="shared" si="8"/>
        <v>4</v>
      </c>
      <c r="S4">
        <f t="shared" si="9"/>
        <v>14</v>
      </c>
      <c r="T4">
        <f>S4/R4</f>
        <v>3.5</v>
      </c>
      <c r="U4">
        <v>3</v>
      </c>
      <c r="V4">
        <v>6</v>
      </c>
      <c r="W4">
        <v>0</v>
      </c>
      <c r="Y4">
        <v>3</v>
      </c>
      <c r="Z4">
        <v>0</v>
      </c>
      <c r="AA4">
        <v>2</v>
      </c>
      <c r="AB4">
        <f t="shared" si="10"/>
        <v>6.6666666666666666E-2</v>
      </c>
      <c r="AC4">
        <f>AC3+AB3</f>
        <v>0.93333333333333335</v>
      </c>
      <c r="AD4" t="s">
        <v>130</v>
      </c>
    </row>
    <row r="5" spans="1:30">
      <c r="A5">
        <v>4</v>
      </c>
      <c r="B5">
        <f t="shared" ca="1" si="1"/>
        <v>0.1240626618974946</v>
      </c>
      <c r="C5">
        <f t="shared" ca="1" si="0"/>
        <v>0.78868511510978212</v>
      </c>
      <c r="D5" t="str">
        <f t="shared" ca="1" si="2"/>
        <v>GO</v>
      </c>
      <c r="E5">
        <f t="shared" ca="1" si="3"/>
        <v>2900</v>
      </c>
      <c r="F5" t="s">
        <v>125</v>
      </c>
      <c r="G5">
        <v>1000</v>
      </c>
      <c r="H5" t="s">
        <v>127</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0.38783552726301962</v>
      </c>
      <c r="C6">
        <f t="shared" ca="1" si="0"/>
        <v>0.38656257902885238</v>
      </c>
      <c r="D6" t="str">
        <f t="shared" ca="1" si="2"/>
        <v>EN</v>
      </c>
      <c r="E6">
        <f t="shared" ca="1" si="3"/>
        <v>7</v>
      </c>
      <c r="F6" t="s">
        <v>127</v>
      </c>
      <c r="G6">
        <v>5</v>
      </c>
      <c r="H6" t="s">
        <v>125</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6.4150910906191072E-2</v>
      </c>
      <c r="C7">
        <f t="shared" ca="1" si="0"/>
        <v>0.58216243079890451</v>
      </c>
      <c r="D7" t="str">
        <f t="shared" ca="1" si="2"/>
        <v>GO</v>
      </c>
      <c r="E7">
        <f t="shared" ca="1" si="3"/>
        <v>2300</v>
      </c>
      <c r="F7" t="s">
        <v>125</v>
      </c>
      <c r="G7">
        <v>900</v>
      </c>
      <c r="H7" t="s">
        <v>127</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0.43211658743706183</v>
      </c>
      <c r="C8">
        <f t="shared" ca="1" si="0"/>
        <v>0.976919323860299</v>
      </c>
      <c r="D8" t="str">
        <f t="shared" ca="1" si="2"/>
        <v>EN</v>
      </c>
      <c r="E8">
        <f t="shared" ca="1" si="3"/>
        <v>9</v>
      </c>
      <c r="F8" t="s">
        <v>127</v>
      </c>
      <c r="G8">
        <v>6</v>
      </c>
      <c r="H8" t="s">
        <v>129</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0.65585754467690138</v>
      </c>
      <c r="C9">
        <f t="shared" ca="1" si="0"/>
        <v>0.7424009587216216</v>
      </c>
      <c r="D9" t="str">
        <f t="shared" ca="1" si="2"/>
        <v>GO</v>
      </c>
      <c r="E9">
        <f t="shared" ca="1" si="3"/>
        <v>2800</v>
      </c>
      <c r="F9" t="s">
        <v>129</v>
      </c>
      <c r="G9">
        <v>3</v>
      </c>
      <c r="H9" t="s">
        <v>127</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0.58672857198643635</v>
      </c>
      <c r="C10">
        <f t="shared" ca="1" si="0"/>
        <v>0.59616738661978175</v>
      </c>
      <c r="D10" t="str">
        <f t="shared" ca="1" si="2"/>
        <v>EN</v>
      </c>
      <c r="E10">
        <f t="shared" ca="1" si="3"/>
        <v>8</v>
      </c>
      <c r="F10" t="s">
        <v>125</v>
      </c>
      <c r="G10">
        <v>700</v>
      </c>
      <c r="H10" t="s">
        <v>125</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0.55591583132674838</v>
      </c>
      <c r="C11">
        <f t="shared" ca="1" si="0"/>
        <v>0.22619689510757712</v>
      </c>
      <c r="D11" t="str">
        <f t="shared" ca="1" si="2"/>
        <v>GO</v>
      </c>
      <c r="E11">
        <f t="shared" ca="1" si="3"/>
        <v>1200</v>
      </c>
      <c r="F11" t="s">
        <v>127</v>
      </c>
      <c r="G11">
        <v>10</v>
      </c>
      <c r="H11" t="s">
        <v>127</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0.98633840942473072</v>
      </c>
      <c r="C12">
        <f t="shared" ca="1" si="0"/>
        <v>0.61914709129544965</v>
      </c>
      <c r="D12" t="str">
        <f t="shared" ca="1" si="2"/>
        <v>DI</v>
      </c>
      <c r="E12">
        <f t="shared" ca="1" si="3"/>
        <v>5</v>
      </c>
      <c r="F12" t="s">
        <v>125</v>
      </c>
      <c r="G12">
        <v>1300</v>
      </c>
      <c r="H12" t="s">
        <v>125</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0.50880847604951784</v>
      </c>
      <c r="C13">
        <f t="shared" ca="1" si="0"/>
        <v>0.48637888171978672</v>
      </c>
      <c r="D13" t="str">
        <f t="shared" ca="1" si="2"/>
        <v>EN</v>
      </c>
      <c r="E13">
        <f t="shared" ca="1" si="3"/>
        <v>7</v>
      </c>
      <c r="F13" t="s">
        <v>127</v>
      </c>
      <c r="G13">
        <v>6</v>
      </c>
      <c r="H13" t="s">
        <v>127</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0.76420627546984532</v>
      </c>
      <c r="C14">
        <f t="shared" ca="1" si="0"/>
        <v>0.71052601341884924</v>
      </c>
      <c r="D14" t="str">
        <f t="shared" ca="1" si="2"/>
        <v>GO</v>
      </c>
      <c r="E14">
        <f t="shared" ca="1" si="3"/>
        <v>2700</v>
      </c>
      <c r="F14" t="s">
        <v>125</v>
      </c>
      <c r="G14">
        <v>1200</v>
      </c>
      <c r="H14" t="s">
        <v>125</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0.85680835815932022</v>
      </c>
      <c r="C15">
        <f t="shared" ca="1" si="0"/>
        <v>5.8500524471005733E-4</v>
      </c>
      <c r="D15" t="str">
        <f t="shared" ca="1" si="2"/>
        <v>EN</v>
      </c>
      <c r="E15">
        <f t="shared" ca="1" si="3"/>
        <v>6</v>
      </c>
      <c r="F15" t="s">
        <v>127</v>
      </c>
      <c r="G15">
        <v>10</v>
      </c>
      <c r="H15" t="s">
        <v>129</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0.58232564714278734</v>
      </c>
      <c r="C16">
        <f t="shared" ca="1" si="0"/>
        <v>0.56076113843013986</v>
      </c>
      <c r="D16" t="str">
        <f t="shared" ca="1" si="2"/>
        <v>GO</v>
      </c>
      <c r="E16">
        <f t="shared" ca="1" si="3"/>
        <v>2200</v>
      </c>
      <c r="F16" t="s">
        <v>125</v>
      </c>
      <c r="G16">
        <v>1000</v>
      </c>
      <c r="H16" t="s">
        <v>125</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3.8972476871675932E-2</v>
      </c>
      <c r="C17">
        <f t="shared" ca="1" si="0"/>
        <v>0.79753258403374716</v>
      </c>
      <c r="D17" t="str">
        <f t="shared" ca="1" si="2"/>
        <v>EN</v>
      </c>
      <c r="E17">
        <f t="shared" ca="1" si="3"/>
        <v>9</v>
      </c>
      <c r="F17" t="s">
        <v>127</v>
      </c>
      <c r="G17">
        <v>8</v>
      </c>
      <c r="H17" t="s">
        <v>127</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0.89803752672543236</v>
      </c>
      <c r="C18">
        <f t="shared" ca="1" si="0"/>
        <v>0.6399745618073639</v>
      </c>
      <c r="D18" t="str">
        <f t="shared" ca="1" si="2"/>
        <v>DI</v>
      </c>
      <c r="E18">
        <f t="shared" ca="1" si="3"/>
        <v>5</v>
      </c>
      <c r="F18" t="s">
        <v>125</v>
      </c>
      <c r="G18">
        <v>800</v>
      </c>
      <c r="H18" t="s">
        <v>125</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0.63297783396885365</v>
      </c>
      <c r="C19">
        <f t="shared" ca="1" si="0"/>
        <v>0.93398085892452265</v>
      </c>
      <c r="D19" t="str">
        <f t="shared" ca="1" si="2"/>
        <v>EN</v>
      </c>
      <c r="E19">
        <f t="shared" ca="1" si="3"/>
        <v>9</v>
      </c>
      <c r="F19" t="s">
        <v>127</v>
      </c>
      <c r="G19">
        <v>6</v>
      </c>
      <c r="H19" t="s">
        <v>127</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0.16556015908459165</v>
      </c>
      <c r="C20">
        <f t="shared" ca="1" si="0"/>
        <v>0.37506850919105483</v>
      </c>
      <c r="D20" t="str">
        <f t="shared" ca="1" si="2"/>
        <v>GO</v>
      </c>
      <c r="E20">
        <f t="shared" ca="1" si="3"/>
        <v>1600</v>
      </c>
      <c r="F20" t="s">
        <v>125</v>
      </c>
      <c r="G20">
        <v>900</v>
      </c>
      <c r="H20" t="s">
        <v>125</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0.51289316416171216</v>
      </c>
      <c r="C21">
        <f t="shared" ca="1" si="0"/>
        <v>0.8219917566452154</v>
      </c>
      <c r="D21" t="str">
        <f t="shared" ca="1" si="2"/>
        <v>EN</v>
      </c>
      <c r="E21">
        <f t="shared" ca="1" si="3"/>
        <v>9</v>
      </c>
      <c r="F21" t="s">
        <v>127</v>
      </c>
      <c r="G21">
        <v>7</v>
      </c>
      <c r="H21" t="s">
        <v>127</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0.83883268119736754</v>
      </c>
      <c r="C22">
        <f t="shared" ca="1" si="0"/>
        <v>4.6825254965475294E-2</v>
      </c>
      <c r="D22" t="str">
        <f t="shared" ca="1" si="2"/>
        <v>GO</v>
      </c>
      <c r="E22">
        <f t="shared" ca="1" si="3"/>
        <v>600</v>
      </c>
      <c r="F22" t="s">
        <v>129</v>
      </c>
      <c r="G22">
        <v>4</v>
      </c>
      <c r="H22" t="s">
        <v>125</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0.75855196970642846</v>
      </c>
      <c r="C23">
        <f t="shared" ca="1" si="0"/>
        <v>0.44951917754498616</v>
      </c>
      <c r="D23" t="str">
        <f t="shared" ca="1" si="2"/>
        <v>EN</v>
      </c>
      <c r="E23">
        <f t="shared" ca="1" si="3"/>
        <v>7</v>
      </c>
      <c r="F23" t="s">
        <v>127</v>
      </c>
      <c r="G23">
        <v>10</v>
      </c>
      <c r="H23" t="s">
        <v>127</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0.50733013489694334</v>
      </c>
      <c r="C24">
        <f t="shared" ca="1" si="0"/>
        <v>0.30635565434895795</v>
      </c>
      <c r="D24" t="str">
        <f t="shared" ca="1" si="2"/>
        <v>GO</v>
      </c>
      <c r="E24">
        <f t="shared" ca="1" si="3"/>
        <v>1400</v>
      </c>
      <c r="F24" t="s">
        <v>125</v>
      </c>
      <c r="G24">
        <v>800</v>
      </c>
      <c r="H24" t="s">
        <v>125</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0.42125525351435511</v>
      </c>
      <c r="C25">
        <f t="shared" ca="1" si="0"/>
        <v>0.36810498203049058</v>
      </c>
      <c r="D25" t="str">
        <f t="shared" ca="1" si="2"/>
        <v>EN</v>
      </c>
      <c r="E25">
        <f t="shared" ca="1" si="3"/>
        <v>7</v>
      </c>
      <c r="F25" t="s">
        <v>127</v>
      </c>
      <c r="G25">
        <v>6</v>
      </c>
      <c r="H25" t="s">
        <v>127</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0.39761307969091497</v>
      </c>
      <c r="C26">
        <f t="shared" ca="1" si="0"/>
        <v>0.55583144035412979</v>
      </c>
      <c r="D26" t="str">
        <f t="shared" ca="1" si="2"/>
        <v>GO</v>
      </c>
      <c r="E26">
        <f t="shared" ca="1" si="3"/>
        <v>2200</v>
      </c>
      <c r="F26" t="s">
        <v>125</v>
      </c>
      <c r="G26">
        <v>700</v>
      </c>
      <c r="H26" t="s">
        <v>129</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0.34403979223199821</v>
      </c>
      <c r="C27">
        <f t="shared" ca="1" si="0"/>
        <v>0.37253735157884771</v>
      </c>
      <c r="D27" t="str">
        <f t="shared" ca="1" si="2"/>
        <v>EN</v>
      </c>
      <c r="E27">
        <f t="shared" ca="1" si="3"/>
        <v>7</v>
      </c>
      <c r="F27" t="s">
        <v>127</v>
      </c>
      <c r="G27">
        <v>9</v>
      </c>
      <c r="H27" t="s">
        <v>125</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0.30172530538531828</v>
      </c>
      <c r="C28">
        <f t="shared" ca="1" si="0"/>
        <v>0.37057939102291138</v>
      </c>
      <c r="D28" t="str">
        <f t="shared" ca="1" si="2"/>
        <v>GO</v>
      </c>
      <c r="E28">
        <f t="shared" ca="1" si="3"/>
        <v>1600</v>
      </c>
      <c r="F28" t="s">
        <v>127</v>
      </c>
      <c r="G28">
        <v>9</v>
      </c>
      <c r="H28" t="s">
        <v>127</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0.61819032160430021</v>
      </c>
      <c r="C29">
        <f t="shared" ca="1" si="0"/>
        <v>0.36545981865179966</v>
      </c>
      <c r="D29" t="str">
        <f t="shared" ca="1" si="2"/>
        <v>EN</v>
      </c>
      <c r="E29">
        <f t="shared" ca="1" si="3"/>
        <v>7</v>
      </c>
      <c r="F29" t="s">
        <v>125</v>
      </c>
      <c r="G29">
        <v>3100</v>
      </c>
      <c r="H29" t="s">
        <v>125</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3.5621991707333711E-2</v>
      </c>
      <c r="C30">
        <f t="shared" ca="1" si="0"/>
        <v>0.68092262770398715</v>
      </c>
      <c r="D30" t="str">
        <f t="shared" ca="1" si="2"/>
        <v>GO</v>
      </c>
      <c r="E30">
        <f t="shared" ca="1" si="3"/>
        <v>2600</v>
      </c>
      <c r="F30" t="s">
        <v>127</v>
      </c>
      <c r="G30">
        <v>7</v>
      </c>
      <c r="H30" t="s">
        <v>429</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0.34706894796691878</v>
      </c>
      <c r="C31">
        <f t="shared" ca="1" si="0"/>
        <v>4.6571801008873259E-2</v>
      </c>
      <c r="D31" t="str">
        <f t="shared" ca="1" si="2"/>
        <v>EN</v>
      </c>
      <c r="E31">
        <f t="shared" ca="1" si="3"/>
        <v>6</v>
      </c>
      <c r="F31" t="s">
        <v>125</v>
      </c>
      <c r="G31">
        <v>1000</v>
      </c>
      <c r="H31" t="s">
        <v>125</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0.67850351022720778</v>
      </c>
      <c r="C32">
        <f t="shared" ca="1" si="0"/>
        <v>0.37016513786029037</v>
      </c>
      <c r="D32" t="str">
        <f t="shared" ca="1" si="2"/>
        <v>GO</v>
      </c>
      <c r="E32">
        <f t="shared" ca="1" si="3"/>
        <v>1600</v>
      </c>
      <c r="F32" t="s">
        <v>127</v>
      </c>
      <c r="G32">
        <v>6</v>
      </c>
      <c r="H32" t="s">
        <v>127</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T56" activePane="bottomRight" state="frozen"/>
      <selection pane="topRight" activeCell="C1" sqref="C1"/>
      <selection pane="bottomLeft" activeCell="A2" sqref="A2"/>
      <selection pane="bottomRight" activeCell="T2" sqref="T2"/>
    </sheetView>
    <sheetView tabSelected="1" workbookViewId="1">
      <pane xSplit="2" ySplit="1" topLeftCell="AK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279</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261</v>
      </c>
      <c r="BO1" t="s">
        <v>262</v>
      </c>
      <c r="BP1">
        <v>0</v>
      </c>
      <c r="BQ1" t="s">
        <v>265</v>
      </c>
      <c r="BR1" t="s">
        <v>266</v>
      </c>
      <c r="BS1" t="str">
        <f ca="1">IF(COUNTA(BV:BV)&lt;&gt;COUNTA([1]EquipTable!$A:$A),"수량이상","누적")</f>
        <v>누적</v>
      </c>
      <c r="BT1" t="s">
        <v>263</v>
      </c>
      <c r="BU1" t="s">
        <v>264</v>
      </c>
      <c r="BV1" t="s">
        <v>144</v>
      </c>
      <c r="BX1" t="s">
        <v>120</v>
      </c>
      <c r="BY1">
        <v>0</v>
      </c>
      <c r="BZ1" t="str">
        <f ca="1">IF(COUNTA(CA:CA)&lt;&gt;COUNTA([2]ActorTable!$A:$A),"수량이상","누적")</f>
        <v>수량이상</v>
      </c>
      <c r="CA1" t="s">
        <v>166</v>
      </c>
      <c r="CB1" t="s">
        <v>149</v>
      </c>
      <c r="CD1" t="s">
        <v>165</v>
      </c>
    </row>
    <row r="2" spans="1:82">
      <c r="A2">
        <v>1</v>
      </c>
      <c r="B2">
        <v>0</v>
      </c>
      <c r="C2">
        <f t="shared" ref="C2:C65" si="0">IF(B2&lt;=9,0,
IF(B2=10,1,2))</f>
        <v>0</v>
      </c>
      <c r="D2">
        <f t="shared" ref="D2:I11" ca="1" si="1">RAND()</f>
        <v>0.26132464217092832</v>
      </c>
      <c r="E2">
        <f t="shared" ca="1" si="1"/>
        <v>0.85135518297231039</v>
      </c>
      <c r="F2">
        <f t="shared" ca="1" si="1"/>
        <v>0.79257987014011022</v>
      </c>
      <c r="G2">
        <f t="shared" ca="1" si="1"/>
        <v>0.25495172669710164</v>
      </c>
      <c r="H2">
        <f t="shared" ca="1" si="1"/>
        <v>0.49824778010775206</v>
      </c>
      <c r="I2">
        <f t="shared" ca="1" si="1"/>
        <v>0.90180734911852511</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Equip7202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16</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110</v>
      </c>
      <c r="W2">
        <v>1</v>
      </c>
      <c r="X2" t="s">
        <v>125</v>
      </c>
      <c r="Z2">
        <v>3100</v>
      </c>
      <c r="AA2" t="str">
        <f t="shared" ref="AA2:AA65" ca="1" si="6">IF(ISBLANK(AB2),"",
VLOOKUP(AB2,OFFSET(INDIRECT("$A:$B"),0,MATCH(AB$1&amp;"_Verify",INDIRECT("$1:$1"),0)-1),2,0)
)</f>
        <v>upn</v>
      </c>
      <c r="AB2" t="s">
        <v>92</v>
      </c>
      <c r="AC2">
        <v>45765</v>
      </c>
      <c r="AD2">
        <v>3</v>
      </c>
      <c r="AE2" t="s">
        <v>125</v>
      </c>
      <c r="AG2">
        <v>900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{"dy":1,"sl":0,"tp":"upn","vl":"45765","cn":3,"pt":"GO","pr":900}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{"dy":1,"sl":0,"tp":"upn","vl":"45765","cn":3,"pt":"GO","pr":900}</v>
      </c>
      <c r="AP2" t="s">
        <v>82</v>
      </c>
      <c r="AQ2" t="s">
        <v>70</v>
      </c>
      <c r="AR2">
        <v>0</v>
      </c>
      <c r="AS2">
        <v>7</v>
      </c>
      <c r="AT2">
        <f t="shared" ref="AT2:AT15" ca="1" si="11">COUNTIF(M:M,AP2)</f>
        <v>134</v>
      </c>
      <c r="AU2">
        <f t="shared" ref="AU2:AU15" si="12">COUNTIF(AB:AB,AP2)</f>
        <v>151</v>
      </c>
      <c r="AV2">
        <f ca="1">COUNTIFS(M:M,AP2,T:T,"전설")</f>
        <v>4</v>
      </c>
      <c r="AW2">
        <f>COUNTIFS(AB:AB,AP2,AI:AI,"전설")</f>
        <v>10</v>
      </c>
      <c r="BE2" t="str">
        <f ca="1">"["&amp;
IF(LEFT(OFFSET(AM1,COUNTA(AM:AM)-1,0),1)=",",SUBSTITUTE(OFFSET(AM1,COUNTA(AM:AM)-1,0),",","",1),OFFSET(AM1,COUNTA(AM:AM)-1,0))
&amp;"]"</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167</v>
      </c>
    </row>
    <row r="3" spans="1:82">
      <c r="A3">
        <v>1</v>
      </c>
      <c r="B3">
        <v>1</v>
      </c>
      <c r="C3">
        <f t="shared" si="0"/>
        <v>0</v>
      </c>
      <c r="D3">
        <f t="shared" ca="1" si="1"/>
        <v>0.83609969625093694</v>
      </c>
      <c r="E3">
        <f t="shared" ca="1" si="1"/>
        <v>0.79366245654765011</v>
      </c>
      <c r="F3">
        <f t="shared" ca="1" si="1"/>
        <v>0.56950478604740262</v>
      </c>
      <c r="G3">
        <f t="shared" ca="1" si="1"/>
        <v>0.30617138923836618</v>
      </c>
      <c r="H3">
        <f t="shared" ca="1" si="1"/>
        <v>0.31212581261130656</v>
      </c>
      <c r="I3">
        <f t="shared" ca="1" si="1"/>
        <v>8.0469287918189858E-2</v>
      </c>
      <c r="M3" t="str">
        <f t="shared" ca="1" si="2"/>
        <v>지정 장비</v>
      </c>
      <c r="N3" t="str">
        <f t="shared" ca="1" si="3"/>
        <v>Equip7002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1700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446</v>
      </c>
      <c r="W3">
        <v>1</v>
      </c>
      <c r="X3" t="s">
        <v>129</v>
      </c>
      <c r="Z3">
        <v>36</v>
      </c>
      <c r="AA3" t="str">
        <f t="shared" ca="1" si="6"/>
        <v>fe</v>
      </c>
      <c r="AB3" t="s">
        <v>82</v>
      </c>
      <c r="AC3" t="s">
        <v>372</v>
      </c>
      <c r="AD3">
        <v>1</v>
      </c>
      <c r="AE3" t="s">
        <v>129</v>
      </c>
      <c r="AF3">
        <v>169</v>
      </c>
      <c r="AG3">
        <v>119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전설</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고대인의 의식</v>
      </c>
      <c r="AL3">
        <v>1</v>
      </c>
      <c r="AM3" t="str">
        <f t="shared" ca="1" si="9"/>
        <v>{"dy":1,"sl":0,"tp":"upn","vl":"45765","cn":3,"pt":"GO","pr":900},{"dy":1,"sl":1,"tp":"fe","vl":"Equip2401","cn":1,"pt":"DI","pp":169,"pr":119}</v>
      </c>
      <c r="AN3" t="str">
        <f t="shared" ca="1" si="10"/>
        <v>{"dy":1,"sl":1,"tp":"fe","vl":"Equip2401","cn":1,"pt":"DI","pp":169,"pr":119}</v>
      </c>
      <c r="AP3" t="s">
        <v>83</v>
      </c>
      <c r="AQ3" t="s">
        <v>71</v>
      </c>
      <c r="AR3">
        <v>0</v>
      </c>
      <c r="AS3">
        <v>7</v>
      </c>
      <c r="AT3">
        <f t="shared" ca="1" si="11"/>
        <v>1</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0.37984345446741119</v>
      </c>
      <c r="E4">
        <f t="shared" ca="1" si="1"/>
        <v>0.66762262167915898</v>
      </c>
      <c r="F4">
        <f t="shared" ca="1" si="1"/>
        <v>4.5213735009918765E-2</v>
      </c>
      <c r="G4">
        <f t="shared" ca="1" si="1"/>
        <v>0.5488662803417651</v>
      </c>
      <c r="H4">
        <f t="shared" ca="1" si="1"/>
        <v>0.91171838695320506</v>
      </c>
      <c r="I4">
        <f t="shared" ca="1" si="1"/>
        <v>0.18830765512605552</v>
      </c>
      <c r="M4" t="str">
        <f t="shared" ca="1" si="2"/>
        <v>안 지정 캐릭터 PP 영웅등급</v>
      </c>
      <c r="N4">
        <f t="shared" ca="1" si="3"/>
        <v>66762</v>
      </c>
      <c r="O4">
        <f t="shared" ca="1" si="4"/>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11</v>
      </c>
      <c r="X4" t="s">
        <v>125</v>
      </c>
      <c r="Z4">
        <v>3300</v>
      </c>
      <c r="AA4" t="str">
        <f t="shared" ca="1" si="6"/>
        <v>upn</v>
      </c>
      <c r="AB4" t="s">
        <v>92</v>
      </c>
      <c r="AC4">
        <v>56326</v>
      </c>
      <c r="AD4">
        <v>9</v>
      </c>
      <c r="AE4" t="s">
        <v>125</v>
      </c>
      <c r="AG4">
        <v>2700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{"dy":1,"sl":0,"tp":"upn","vl":"45765","cn":3,"pt":"GO","pr":900},{"dy":1,"sl":1,"tp":"fe","vl":"Equip2401","cn":1,"pt":"DI","pp":169,"pr":119},{"dy":1,"sl":2,"tp":"upn","vl":"56326","cn":9,"pt":"GO","pr":2700}</v>
      </c>
      <c r="AN4" t="str">
        <f t="shared" ca="1" si="10"/>
        <v>{"dy":1,"sl":2,"tp":"upn","vl":"56326","cn":9,"pt":"GO","pr":2700}</v>
      </c>
      <c r="AP4" t="s">
        <v>84</v>
      </c>
      <c r="AQ4" t="s">
        <v>72</v>
      </c>
      <c r="AR4">
        <v>0</v>
      </c>
      <c r="AS4">
        <v>7</v>
      </c>
      <c r="AT4">
        <f t="shared" ca="1" si="11"/>
        <v>2</v>
      </c>
      <c r="AU4">
        <f t="shared" si="12"/>
        <v>1</v>
      </c>
      <c r="AV4">
        <f t="shared" ca="1" si="14"/>
        <v>0</v>
      </c>
      <c r="AW4">
        <f t="shared" si="15"/>
        <v>0</v>
      </c>
      <c r="AZ4">
        <v>149</v>
      </c>
      <c r="BE4" t="s">
        <v>190</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0.83064041237779562</v>
      </c>
      <c r="E5">
        <f t="shared" ca="1" si="1"/>
        <v>0.2014015465750274</v>
      </c>
      <c r="F5">
        <f t="shared" ca="1" si="1"/>
        <v>0.20229089348158225</v>
      </c>
      <c r="G5">
        <f t="shared" ca="1" si="1"/>
        <v>0.56367886447491178</v>
      </c>
      <c r="H5">
        <f t="shared" ca="1" si="1"/>
        <v>0.48781816523633437</v>
      </c>
      <c r="I5">
        <f t="shared" ca="1" si="1"/>
        <v>0.56176250032681796</v>
      </c>
      <c r="M5" t="str">
        <f t="shared" ca="1" si="2"/>
        <v>안 지정 캐릭터 PP 일반등급</v>
      </c>
      <c r="N5">
        <f t="shared" ca="1" si="3"/>
        <v>20140</v>
      </c>
      <c r="O5">
        <f t="shared" ca="1" si="4"/>
        <v>5</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1500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8</v>
      </c>
      <c r="X5" t="s">
        <v>125</v>
      </c>
      <c r="Z5">
        <v>2400</v>
      </c>
      <c r="AA5" t="str">
        <f t="shared" ca="1" si="6"/>
        <v>fe</v>
      </c>
      <c r="AB5" t="s">
        <v>82</v>
      </c>
      <c r="AC5" t="s">
        <v>205</v>
      </c>
      <c r="AD5">
        <v>1</v>
      </c>
      <c r="AE5" t="s">
        <v>125</v>
      </c>
      <c r="AG5">
        <v>2800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3,"pt":"GO","pr":900},{"dy":1,"sl":1,"tp":"fe","vl":"Equip2401","cn":1,"pt":"DI","pp":169,"pr":119},{"dy":1,"sl":2,"tp":"upn","vl":"56326","cn":9,"pt":"GO","pr":2700},{"dy":1,"sl":3,"tp":"fe","vl":"Equip0201","cn":1,"pt":"GO","pr":2800}</v>
      </c>
      <c r="AN5" t="str">
        <f t="shared" ca="1" si="10"/>
        <v>{"dy":1,"sl":3,"tp":"fe","vl":"Equip0201","cn":1,"pt":"GO","pr":2800}</v>
      </c>
      <c r="AP5" t="s">
        <v>85</v>
      </c>
      <c r="AQ5" t="s">
        <v>73</v>
      </c>
      <c r="AR5">
        <v>8</v>
      </c>
      <c r="AS5">
        <v>11</v>
      </c>
      <c r="AT5">
        <f t="shared" ca="1" si="11"/>
        <v>0</v>
      </c>
      <c r="AU5">
        <f t="shared" si="12"/>
        <v>4</v>
      </c>
      <c r="AV5">
        <f t="shared" ca="1" si="14"/>
        <v>0</v>
      </c>
      <c r="AW5">
        <f t="shared" si="15"/>
        <v>0</v>
      </c>
      <c r="AZ5">
        <v>1</v>
      </c>
      <c r="BE5">
        <f ca="1">LEN(BE2)</f>
        <v>20620</v>
      </c>
      <c r="BG5">
        <v>1</v>
      </c>
      <c r="BH5">
        <v>1</v>
      </c>
      <c r="BI5">
        <f t="shared" si="13"/>
        <v>1</v>
      </c>
      <c r="BJ5">
        <f t="shared" ref="BJ5:BJ18" si="24">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0.4462033244861412</v>
      </c>
      <c r="E6">
        <f t="shared" ca="1" si="1"/>
        <v>7.8248562027250723E-2</v>
      </c>
      <c r="F6">
        <f t="shared" ca="1" si="1"/>
        <v>0.41744091586731158</v>
      </c>
      <c r="G6">
        <f t="shared" ca="1" si="1"/>
        <v>0.79473510610801668</v>
      </c>
      <c r="H6">
        <f t="shared" ca="1" si="1"/>
        <v>4.5510865595970618E-2</v>
      </c>
      <c r="I6">
        <f t="shared" ca="1" si="1"/>
        <v>0.80454021218829586</v>
      </c>
      <c r="M6" t="str">
        <f t="shared" ca="1" si="2"/>
        <v>안 지정 캐릭터 PP 일반등급</v>
      </c>
      <c r="N6">
        <f t="shared" ca="1" si="3"/>
        <v>7824</v>
      </c>
      <c r="O6">
        <f t="shared" ca="1" si="4"/>
        <v>3</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900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9</v>
      </c>
      <c r="X6" t="s">
        <v>125</v>
      </c>
      <c r="Z6">
        <v>2700</v>
      </c>
      <c r="AA6" t="str">
        <f t="shared" ca="1" si="6"/>
        <v>uph</v>
      </c>
      <c r="AB6" t="s">
        <v>91</v>
      </c>
      <c r="AC6">
        <v>71037</v>
      </c>
      <c r="AD6">
        <v>11</v>
      </c>
      <c r="AE6" t="s">
        <v>125</v>
      </c>
      <c r="AG6">
        <v>3300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3,"pt":"GO","pr":900},{"dy":1,"sl":1,"tp":"fe","vl":"Equip2401","cn":1,"pt":"DI","pp":169,"pr":119},{"dy":1,"sl":2,"tp":"upn","vl":"56326","cn":9,"pt":"GO","pr":2700},{"dy":1,"sl":3,"tp":"fe","vl":"Equip0201","cn":1,"pt":"GO","pr":2800},{"dy":1,"sl":4,"tp":"uph","vl":"71037","cn":11,"pt":"GO","pr":3300}</v>
      </c>
      <c r="AN6" t="str">
        <f t="shared" ca="1" si="10"/>
        <v>{"dy":1,"sl":4,"tp":"uph","vl":"71037","cn":11,"pt":"GO","pr":3300}</v>
      </c>
      <c r="AP6" t="s">
        <v>86</v>
      </c>
      <c r="AQ6" t="s">
        <v>75</v>
      </c>
      <c r="AR6">
        <v>8</v>
      </c>
      <c r="AS6">
        <v>11</v>
      </c>
      <c r="AT6">
        <f t="shared" ca="1" si="11"/>
        <v>0</v>
      </c>
      <c r="AU6">
        <f t="shared" si="12"/>
        <v>4</v>
      </c>
      <c r="AV6">
        <f t="shared" ca="1" si="14"/>
        <v>0</v>
      </c>
      <c r="AW6">
        <f t="shared" si="15"/>
        <v>0</v>
      </c>
      <c r="AX6">
        <v>45</v>
      </c>
      <c r="AY6">
        <v>175</v>
      </c>
      <c r="AZ6">
        <f>300*1/320</f>
        <v>0.9375</v>
      </c>
      <c r="BA6">
        <v>0.25</v>
      </c>
      <c r="BB6">
        <v>0.35</v>
      </c>
      <c r="BG6">
        <v>2</v>
      </c>
      <c r="BH6">
        <v>1</v>
      </c>
      <c r="BI6">
        <f t="shared" si="13"/>
        <v>1</v>
      </c>
      <c r="BJ6">
        <f t="shared" si="24"/>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0.97538767975547302</v>
      </c>
      <c r="E7">
        <f t="shared" ca="1" si="1"/>
        <v>0.28079502519187138</v>
      </c>
      <c r="F7">
        <f t="shared" ca="1" si="1"/>
        <v>0.54068810549402335</v>
      </c>
      <c r="G7">
        <f t="shared" ca="1" si="1"/>
        <v>0.13732206923891066</v>
      </c>
      <c r="H7">
        <f t="shared" ca="1" si="1"/>
        <v>0.34178843167915529</v>
      </c>
      <c r="I7">
        <f t="shared" ca="1" si="1"/>
        <v>0.57222573252816444</v>
      </c>
      <c r="M7" t="str">
        <f t="shared" ca="1" si="2"/>
        <v>안 지정 캐릭터 PP 일반등급</v>
      </c>
      <c r="N7">
        <f t="shared" ca="1" si="3"/>
        <v>28079</v>
      </c>
      <c r="O7">
        <f t="shared" ca="1" si="4"/>
        <v>6</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1800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246</v>
      </c>
      <c r="W7">
        <v>1</v>
      </c>
      <c r="X7" t="s">
        <v>125</v>
      </c>
      <c r="Z7">
        <v>700</v>
      </c>
      <c r="AA7" t="str">
        <f t="shared" ca="1" si="6"/>
        <v>fe</v>
      </c>
      <c r="AB7" t="s">
        <v>82</v>
      </c>
      <c r="AC7" t="s">
        <v>399</v>
      </c>
      <c r="AD7">
        <v>1</v>
      </c>
      <c r="AE7" t="s">
        <v>129</v>
      </c>
      <c r="AF7">
        <v>179</v>
      </c>
      <c r="AG7">
        <v>129</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전설</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반중력 스태프</v>
      </c>
      <c r="AL7">
        <v>1</v>
      </c>
      <c r="AM7" t="str">
        <f t="shared" ca="1" si="9"/>
        <v>{"dy":1,"sl":0,"tp":"upn","vl":"45765","cn":3,"pt":"GO","pr":900},{"dy":1,"sl":1,"tp":"fe","vl":"Equip2401","cn":1,"pt":"DI","pp":169,"pr":119},{"dy":1,"sl":2,"tp":"upn","vl":"56326","cn":9,"pt":"GO","pr":2700},{"dy":1,"sl":3,"tp":"fe","vl":"Equip0201","cn":1,"pt":"GO","pr":2800},{"dy":1,"sl":4,"tp":"uph","vl":"71037","cn":11,"pt":"GO","pr":3300},{"dy":1,"sl":5,"tp":"fe","vl":"Equip3401","cn":1,"pt":"DI","pp":179,"pr":129}</v>
      </c>
      <c r="AN7" t="str">
        <f t="shared" ca="1" si="10"/>
        <v>{"dy":1,"sl":5,"tp":"fe","vl":"Equip3401","cn":1,"pt":"DI","pp":179,"pr":129}</v>
      </c>
      <c r="AP7" t="s">
        <v>87</v>
      </c>
      <c r="AQ7" t="s">
        <v>78</v>
      </c>
      <c r="AR7">
        <v>8</v>
      </c>
      <c r="AS7">
        <v>11</v>
      </c>
      <c r="AT7">
        <f t="shared" ca="1" si="11"/>
        <v>0</v>
      </c>
      <c r="AU7">
        <f t="shared" si="12"/>
        <v>10</v>
      </c>
      <c r="AV7">
        <f t="shared" ca="1" si="14"/>
        <v>0</v>
      </c>
      <c r="AW7">
        <f t="shared" si="15"/>
        <v>0</v>
      </c>
      <c r="AZ7">
        <v>1</v>
      </c>
      <c r="BG7">
        <v>3</v>
      </c>
      <c r="BH7">
        <v>1</v>
      </c>
      <c r="BI7">
        <f t="shared" si="13"/>
        <v>0.25</v>
      </c>
      <c r="BJ7">
        <f t="shared" si="24"/>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0.6809939211865812</v>
      </c>
      <c r="E8">
        <f t="shared" ca="1" si="1"/>
        <v>0.22518267265302516</v>
      </c>
      <c r="F8">
        <f t="shared" ca="1" si="1"/>
        <v>0.90374559424316869</v>
      </c>
      <c r="G8">
        <f t="shared" ca="1" si="1"/>
        <v>0.29866601161350848</v>
      </c>
      <c r="H8">
        <f t="shared" ca="1" si="1"/>
        <v>0.57200090000084058</v>
      </c>
      <c r="I8">
        <f t="shared" ca="1" si="1"/>
        <v>4.0992284735520412E-2</v>
      </c>
      <c r="M8" t="str">
        <f t="shared" ca="1" si="2"/>
        <v>지정 장비</v>
      </c>
      <c r="N8" t="str">
        <f t="shared" ca="1" si="3"/>
        <v>Equip2302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7000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179</v>
      </c>
      <c r="W8">
        <v>1</v>
      </c>
      <c r="X8" t="s">
        <v>125</v>
      </c>
      <c r="Z8">
        <v>700</v>
      </c>
      <c r="AA8" t="str">
        <f t="shared" ca="1" si="6"/>
        <v>fe</v>
      </c>
      <c r="AB8" t="s">
        <v>82</v>
      </c>
      <c r="AC8" t="s">
        <v>256</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upn","vl":"45765","cn":3,"pt":"GO","pr":900},{"dy":1,"sl":1,"tp":"fe","vl":"Equip2401","cn":1,"pt":"DI","pp":169,"pr":119},{"dy":1,"sl":2,"tp":"upn","vl":"56326","cn":9,"pt":"GO","pr":2700},{"dy":1,"sl":3,"tp":"fe","vl":"Equip0201","cn":1,"pt":"GO","pr":2800},{"dy":1,"sl":4,"tp":"uph","vl":"71037","cn":11,"pt":"GO","pr":3300},{"dy":1,"sl":5,"tp":"fe","vl":"Equip3401","cn":1,"pt":"DI","pp":179,"pr":129},{"dy":1,"sl":6,"tp":"fe","vl":"Equip6002","cn":1,"pt":"GO","pr":1900}</v>
      </c>
      <c r="AN8" t="str">
        <f t="shared" ca="1" si="10"/>
        <v>{"dy":1,"sl":6,"tp":"fe","vl":"Equip6002","cn":1,"pt":"GO","pr":1900}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0.48300269872132462</v>
      </c>
      <c r="E9">
        <f t="shared" ca="1" si="1"/>
        <v>3.6591084837380605E-2</v>
      </c>
      <c r="F9">
        <f t="shared" ca="1" si="1"/>
        <v>0.74147279479826811</v>
      </c>
      <c r="G9">
        <f t="shared" ca="1" si="1"/>
        <v>0.72896580729166194</v>
      </c>
      <c r="H9">
        <f t="shared" ca="1" si="1"/>
        <v>0.40964090799679753</v>
      </c>
      <c r="I9">
        <f t="shared" ca="1" si="1"/>
        <v>0.55725099173323089</v>
      </c>
      <c r="M9" t="str">
        <f t="shared" ca="1" si="2"/>
        <v>지정 장비</v>
      </c>
      <c r="N9" t="str">
        <f t="shared" ca="1" si="3"/>
        <v>Equip0102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1300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238</v>
      </c>
      <c r="W9">
        <v>1</v>
      </c>
      <c r="X9" t="s">
        <v>125</v>
      </c>
      <c r="Z9">
        <v>7800</v>
      </c>
      <c r="AA9" t="str">
        <f t="shared" ca="1" si="6"/>
        <v>fe</v>
      </c>
      <c r="AB9" t="s">
        <v>82</v>
      </c>
      <c r="AC9" t="s">
        <v>297</v>
      </c>
      <c r="AD9">
        <v>1</v>
      </c>
      <c r="AE9" t="s">
        <v>125</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v>
      </c>
      <c r="AN9" t="str">
        <f t="shared" ca="1" si="10"/>
        <v>{"dy":1,"sl":7,"tp":"fe","vl":"Equip7001","cn":1,"pt":"GO","pr":2100}</v>
      </c>
      <c r="AP9" t="s">
        <v>89</v>
      </c>
      <c r="AQ9" t="s">
        <v>80</v>
      </c>
      <c r="AR9">
        <v>8</v>
      </c>
      <c r="AS9">
        <v>11</v>
      </c>
      <c r="AT9">
        <f t="shared" ca="1" si="11"/>
        <v>0</v>
      </c>
      <c r="AU9">
        <f t="shared" si="12"/>
        <v>2</v>
      </c>
      <c r="AV9">
        <f t="shared" ca="1" si="14"/>
        <v>0</v>
      </c>
      <c r="AW9">
        <f t="shared" si="15"/>
        <v>0</v>
      </c>
      <c r="AZ9">
        <v>1.1000000000000001</v>
      </c>
      <c r="BG9">
        <v>4</v>
      </c>
      <c r="BH9">
        <v>1</v>
      </c>
      <c r="BI9">
        <f t="shared" si="13"/>
        <v>1</v>
      </c>
      <c r="BJ9">
        <f t="shared" si="24"/>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0.28779946854600125</v>
      </c>
      <c r="E10">
        <f t="shared" ca="1" si="1"/>
        <v>0.52016662850881734</v>
      </c>
      <c r="F10">
        <f t="shared" ca="1" si="1"/>
        <v>0.98479859531255753</v>
      </c>
      <c r="G10">
        <f t="shared" ca="1" si="1"/>
        <v>0.14652780502801233</v>
      </c>
      <c r="H10">
        <f t="shared" ca="1" si="1"/>
        <v>3.3837825431729196E-2</v>
      </c>
      <c r="I10">
        <f t="shared" ca="1" si="1"/>
        <v>0.44642380649993796</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fl1</v>
      </c>
      <c r="AB10" t="s">
        <v>87</v>
      </c>
      <c r="AC10" t="s">
        <v>445</v>
      </c>
      <c r="AD10">
        <v>1</v>
      </c>
      <c r="AE10" t="s">
        <v>129</v>
      </c>
      <c r="AF10">
        <v>57</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헤르윈</v>
      </c>
      <c r="AL10">
        <v>1</v>
      </c>
      <c r="AM1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v>
      </c>
      <c r="AN10" t="str">
        <f t="shared" ca="1" si="10"/>
        <v>{"dy":1,"sl":8,"tp":"fl1","vl":"Actor0007","cn":1,"pt":"DI","pp":57,"pr":39}</v>
      </c>
      <c r="AP10" t="s">
        <v>286</v>
      </c>
      <c r="AQ10" t="s">
        <v>289</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0.22597622660234351</v>
      </c>
      <c r="E11">
        <f t="shared" ca="1" si="1"/>
        <v>0.31709987540019324</v>
      </c>
      <c r="F11">
        <f t="shared" ca="1" si="1"/>
        <v>0.11446692428148053</v>
      </c>
      <c r="G11">
        <f t="shared" ca="1" si="1"/>
        <v>0.5936253875506512</v>
      </c>
      <c r="H11">
        <f t="shared" ca="1" si="1"/>
        <v>0.76975016418815578</v>
      </c>
      <c r="I11">
        <f t="shared" ca="1" si="1"/>
        <v>0.70867158167253541</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fl1</v>
      </c>
      <c r="AB11" t="s">
        <v>87</v>
      </c>
      <c r="AC11" t="s">
        <v>450</v>
      </c>
      <c r="AD11">
        <v>1</v>
      </c>
      <c r="AE11" t="s">
        <v>129</v>
      </c>
      <c r="AF11">
        <v>55</v>
      </c>
      <c r="AG11">
        <v>37</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클라크</v>
      </c>
      <c r="AL11">
        <v>1</v>
      </c>
      <c r="AM1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v>
      </c>
      <c r="AN11" t="str">
        <f t="shared" ca="1" si="10"/>
        <v>{"dy":1,"sl":9,"tp":"fl1","vl":"Actor2011","cn":1,"pt":"DI","pp":55,"pr":37}</v>
      </c>
      <c r="AP11" t="s">
        <v>287</v>
      </c>
      <c r="AQ11" t="s">
        <v>290</v>
      </c>
      <c r="AR11">
        <v>8</v>
      </c>
      <c r="AS11">
        <v>11</v>
      </c>
      <c r="AT11">
        <f t="shared" ca="1" si="25"/>
        <v>0</v>
      </c>
      <c r="AU11">
        <f t="shared" si="26"/>
        <v>0</v>
      </c>
      <c r="AV11">
        <f t="shared" ca="1" si="14"/>
        <v>0</v>
      </c>
      <c r="AW11">
        <f t="shared" si="15"/>
        <v>0</v>
      </c>
      <c r="AZ11">
        <v>1</v>
      </c>
      <c r="BG11">
        <v>5</v>
      </c>
      <c r="BH11">
        <v>1</v>
      </c>
      <c r="BI11">
        <f t="shared" si="13"/>
        <v>0.25</v>
      </c>
      <c r="BJ11">
        <f t="shared" si="24"/>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0.45718265738797159</v>
      </c>
      <c r="E12">
        <f t="shared" ca="1" si="27"/>
        <v>0.34665652316841666</v>
      </c>
      <c r="F12">
        <f t="shared" ca="1" si="27"/>
        <v>0.11936580644203121</v>
      </c>
      <c r="G12">
        <f t="shared" ca="1" si="27"/>
        <v>3.4981568859197565E-2</v>
      </c>
      <c r="H12">
        <f t="shared" ca="1" si="27"/>
        <v>0.59390085914253243</v>
      </c>
      <c r="I12">
        <f t="shared" ca="1" si="27"/>
        <v>0.33411690794953119</v>
      </c>
      <c r="M12" t="str">
        <f t="shared" ca="1" si="2"/>
        <v>지정 장비</v>
      </c>
      <c r="N12" t="str">
        <f t="shared" ca="1" si="3"/>
        <v>Equip3001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700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82</v>
      </c>
      <c r="V12" t="s">
        <v>202</v>
      </c>
      <c r="W12">
        <v>1</v>
      </c>
      <c r="X12" t="s">
        <v>125</v>
      </c>
      <c r="Z12">
        <v>2000</v>
      </c>
      <c r="AA12" t="str">
        <f t="shared" ca="1" si="6"/>
        <v>fe</v>
      </c>
      <c r="AB12" t="s">
        <v>82</v>
      </c>
      <c r="AC12" t="s">
        <v>298</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v>
      </c>
      <c r="AN12" t="str">
        <f t="shared" ca="1" si="10"/>
        <v>{"dy":2,"sl":0,"tp":"fe","vl":"Equip0202","cn":1,"pt":"GO","pr":3300}</v>
      </c>
      <c r="AP12" t="s">
        <v>288</v>
      </c>
      <c r="AQ12" t="s">
        <v>291</v>
      </c>
      <c r="AR12">
        <v>8</v>
      </c>
      <c r="AS12">
        <v>11</v>
      </c>
      <c r="AT12">
        <f t="shared" ca="1" si="25"/>
        <v>0</v>
      </c>
      <c r="AU12">
        <f t="shared" si="26"/>
        <v>0</v>
      </c>
      <c r="AV12">
        <f t="shared" ca="1" si="14"/>
        <v>0</v>
      </c>
      <c r="AW12">
        <f t="shared" si="15"/>
        <v>0</v>
      </c>
      <c r="AZ12">
        <v>1.2</v>
      </c>
      <c r="BG12">
        <v>5</v>
      </c>
      <c r="BH12">
        <v>1</v>
      </c>
      <c r="BI12">
        <f t="shared" si="13"/>
        <v>0.25</v>
      </c>
      <c r="BJ12">
        <f t="shared" si="24"/>
        <v>5.75</v>
      </c>
      <c r="BK12" t="s">
        <v>143</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0.8652335648018602</v>
      </c>
      <c r="E13">
        <f t="shared" ca="1" si="27"/>
        <v>0.92058827993702541</v>
      </c>
      <c r="F13">
        <f t="shared" ca="1" si="27"/>
        <v>0.62521702758533471</v>
      </c>
      <c r="G13">
        <f t="shared" ca="1" si="27"/>
        <v>0.56564598124443266</v>
      </c>
      <c r="H13">
        <f t="shared" ca="1" si="27"/>
        <v>0.89678734713732444</v>
      </c>
      <c r="I13">
        <f t="shared" ca="1" si="27"/>
        <v>0.37745699725644666</v>
      </c>
      <c r="M13" t="str">
        <f t="shared" ca="1" si="2"/>
        <v>지정 장비</v>
      </c>
      <c r="N13" t="str">
        <f t="shared" ca="1" si="3"/>
        <v>Equip8101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7900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195</v>
      </c>
      <c r="W13">
        <v>1</v>
      </c>
      <c r="X13" t="s">
        <v>125</v>
      </c>
      <c r="Z13">
        <v>7700</v>
      </c>
      <c r="AA13" t="str">
        <f t="shared" ca="1" si="6"/>
        <v>upn</v>
      </c>
      <c r="AB13" t="s">
        <v>92</v>
      </c>
      <c r="AC13">
        <v>29736</v>
      </c>
      <c r="AD13">
        <v>6</v>
      </c>
      <c r="AE13" t="s">
        <v>125</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v>
      </c>
      <c r="AN13" t="str">
        <f t="shared" ca="1" si="10"/>
        <v>{"dy":2,"sl":1,"tp":"upn","vl":"29736","cn":6,"pt":"GO","pr":1800}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138</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0.74883190848447667</v>
      </c>
      <c r="E14">
        <f t="shared" ca="1" si="27"/>
        <v>0.87410249473324442</v>
      </c>
      <c r="F14">
        <f t="shared" ca="1" si="27"/>
        <v>0.4961066564428338</v>
      </c>
      <c r="G14">
        <f t="shared" ca="1" si="27"/>
        <v>0.97133584000836692</v>
      </c>
      <c r="H14">
        <f t="shared" ca="1" si="27"/>
        <v>0.84364782743930489</v>
      </c>
      <c r="I14">
        <f t="shared" ca="1" si="27"/>
        <v>8.0648931926701417E-2</v>
      </c>
      <c r="M14" t="str">
        <f t="shared" ca="1" si="2"/>
        <v>안 지정 캐릭터 PP 영웅등급</v>
      </c>
      <c r="N14">
        <f t="shared" ca="1" si="3"/>
        <v>87410</v>
      </c>
      <c r="O14">
        <f t="shared" ca="1" si="4"/>
        <v>13</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125</v>
      </c>
      <c r="Z14">
        <v>2100</v>
      </c>
      <c r="AA14" t="str">
        <f t="shared" ca="1" si="6"/>
        <v>fe</v>
      </c>
      <c r="AB14" t="s">
        <v>82</v>
      </c>
      <c r="AC14" t="s">
        <v>449</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v>
      </c>
      <c r="AN14" t="str">
        <f t="shared" ca="1" si="10"/>
        <v>{"dy":2,"sl":2,"tp":"fe","vl":"Equip4001","cn":1,"pt":"GO","pr":600}</v>
      </c>
      <c r="AP14" t="s">
        <v>92</v>
      </c>
      <c r="AQ14" t="s">
        <v>76</v>
      </c>
      <c r="AR14">
        <v>0</v>
      </c>
      <c r="AS14">
        <v>11</v>
      </c>
      <c r="AT14">
        <f t="shared" ca="1" si="11"/>
        <v>68</v>
      </c>
      <c r="AU14">
        <f t="shared" si="12"/>
        <v>55</v>
      </c>
      <c r="AV14">
        <f t="shared" ca="1" si="14"/>
        <v>0</v>
      </c>
      <c r="AW14">
        <f t="shared" si="15"/>
        <v>0</v>
      </c>
      <c r="AX14">
        <v>3</v>
      </c>
      <c r="AY14">
        <v>14</v>
      </c>
      <c r="AZ14">
        <v>300</v>
      </c>
      <c r="BG14">
        <v>7</v>
      </c>
      <c r="BH14">
        <v>1</v>
      </c>
      <c r="BI14">
        <f t="shared" si="13"/>
        <v>1</v>
      </c>
      <c r="BJ14">
        <f t="shared" si="24"/>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0.93927723165556032</v>
      </c>
      <c r="E15">
        <f t="shared" ca="1" si="27"/>
        <v>0.17460995864269768</v>
      </c>
      <c r="F15">
        <f t="shared" ca="1" si="27"/>
        <v>2.2590861983812216E-2</v>
      </c>
      <c r="G15">
        <f t="shared" ca="1" si="27"/>
        <v>0.16517371594286223</v>
      </c>
      <c r="H15">
        <f t="shared" ca="1" si="27"/>
        <v>0.65518820684420676</v>
      </c>
      <c r="I15">
        <f t="shared" ca="1" si="27"/>
        <v>0.24175053143222713</v>
      </c>
      <c r="M15" t="str">
        <f t="shared" ca="1" si="2"/>
        <v>안 지정 캐릭터 PP 일반등급</v>
      </c>
      <c r="N15">
        <f t="shared" ca="1" si="3"/>
        <v>17460</v>
      </c>
      <c r="O15">
        <f t="shared" ca="1" si="4"/>
        <v>5</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1500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125</v>
      </c>
      <c r="Z15">
        <v>3900</v>
      </c>
      <c r="AA15" t="str">
        <f t="shared" ca="1" si="6"/>
        <v>upn</v>
      </c>
      <c r="AB15" t="s">
        <v>92</v>
      </c>
      <c r="AC15">
        <v>94285</v>
      </c>
      <c r="AD15">
        <v>9</v>
      </c>
      <c r="AE15" t="s">
        <v>125</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v>
      </c>
      <c r="AN15" t="str">
        <f t="shared" ca="1" si="10"/>
        <v>{"dy":2,"sl":3,"tp":"upn","vl":"94285","cn":9,"pt":"GO","pr":2700}</v>
      </c>
      <c r="AP15" t="s">
        <v>91</v>
      </c>
      <c r="AQ15" t="s">
        <v>77</v>
      </c>
      <c r="AR15">
        <v>0</v>
      </c>
      <c r="AS15">
        <v>11</v>
      </c>
      <c r="AT15">
        <f t="shared" ca="1" si="11"/>
        <v>43</v>
      </c>
      <c r="AU15">
        <f t="shared" si="12"/>
        <v>41</v>
      </c>
      <c r="AV15">
        <f t="shared" ca="1" si="14"/>
        <v>0</v>
      </c>
      <c r="AW15">
        <f t="shared" si="15"/>
        <v>0</v>
      </c>
      <c r="AX15">
        <v>3</v>
      </c>
      <c r="AY15">
        <v>14</v>
      </c>
      <c r="AZ15">
        <v>300</v>
      </c>
      <c r="BG15">
        <v>8</v>
      </c>
      <c r="BH15">
        <v>1</v>
      </c>
      <c r="BI15">
        <v>1</v>
      </c>
      <c r="BJ15">
        <f t="shared" si="24"/>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0.51290624027066301</v>
      </c>
      <c r="E16">
        <f t="shared" ca="1" si="27"/>
        <v>0.62980283529834369</v>
      </c>
      <c r="F16">
        <f t="shared" ca="1" si="27"/>
        <v>0.47739557666687227</v>
      </c>
      <c r="G16">
        <f t="shared" ca="1" si="27"/>
        <v>0.48772426492437215</v>
      </c>
      <c r="H16">
        <f t="shared" ca="1" si="27"/>
        <v>4.2041232975178588E-2</v>
      </c>
      <c r="I16">
        <f t="shared" ca="1" si="27"/>
        <v>0.49608766117179481</v>
      </c>
      <c r="M16" t="str">
        <f t="shared" ca="1" si="2"/>
        <v>안 지정 캐릭터 PP 일반등급</v>
      </c>
      <c r="N16">
        <f t="shared" ca="1" si="3"/>
        <v>62980</v>
      </c>
      <c r="O16">
        <f t="shared" ca="1" si="4"/>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3000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125</v>
      </c>
      <c r="Z16">
        <v>1800</v>
      </c>
      <c r="AA16" t="str">
        <f t="shared" ca="1" si="6"/>
        <v>fe</v>
      </c>
      <c r="AB16" t="s">
        <v>82</v>
      </c>
      <c r="AC16" t="s">
        <v>195</v>
      </c>
      <c r="AD16">
        <v>1</v>
      </c>
      <c r="AE16" t="s">
        <v>125</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v>
      </c>
      <c r="AN16" t="str">
        <f t="shared" ca="1" si="10"/>
        <v>{"dy":2,"sl":4,"tp":"fe","vl":"Equip3301","cn":1,"pt":"GO","pr":7600}</v>
      </c>
      <c r="BG16">
        <v>9</v>
      </c>
      <c r="BH16">
        <v>1</v>
      </c>
      <c r="BI16">
        <v>1</v>
      </c>
      <c r="BJ16">
        <f t="shared" si="24"/>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0.53068985917606259</v>
      </c>
      <c r="E17">
        <f t="shared" ca="1" si="27"/>
        <v>0.25048743359594061</v>
      </c>
      <c r="F17">
        <f t="shared" ca="1" si="27"/>
        <v>0.29830505272562269</v>
      </c>
      <c r="G17">
        <f t="shared" ca="1" si="27"/>
        <v>0.3421885629115653</v>
      </c>
      <c r="H17">
        <f t="shared" ca="1" si="27"/>
        <v>0.23545406663748281</v>
      </c>
      <c r="I17">
        <f t="shared" ca="1" si="27"/>
        <v>0.10885941164614088</v>
      </c>
      <c r="M17" t="str">
        <f t="shared" ca="1" si="2"/>
        <v>안 지정 캐릭터 PP 영웅등급</v>
      </c>
      <c r="N17">
        <f t="shared" ca="1" si="3"/>
        <v>25048</v>
      </c>
      <c r="O17">
        <f t="shared" ca="1" si="4"/>
        <v>6</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1800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92</v>
      </c>
      <c r="V17">
        <v>80223</v>
      </c>
      <c r="W17">
        <v>12</v>
      </c>
      <c r="X17" t="s">
        <v>125</v>
      </c>
      <c r="Z17">
        <v>3600</v>
      </c>
      <c r="AA17" t="str">
        <f t="shared" ca="1" si="6"/>
        <v>upn</v>
      </c>
      <c r="AB17" t="s">
        <v>92</v>
      </c>
      <c r="AC17">
        <v>80223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v>
      </c>
      <c r="AN17" t="str">
        <f t="shared" ca="1" si="10"/>
        <v>{"dy":2,"sl":5,"tp":"upn","vl":"80223","cn":12,"pt":"GO","pr":3600}</v>
      </c>
      <c r="AQ17" t="s">
        <v>271</v>
      </c>
      <c r="AS17" t="s">
        <v>270</v>
      </c>
      <c r="AT17">
        <f ca="1">(COUNTIFS(B:B,$AQ$18,N:N,"Equip????")-AT19-AT20-AT21)/6</f>
        <v>12.833333333333334</v>
      </c>
      <c r="AU17">
        <f>(COUNTIFS(B:B,$AQ$18,AC:AC,"Equip????")-AU19-AU20-AU21)/6</f>
        <v>16.5</v>
      </c>
      <c r="BG17">
        <v>10</v>
      </c>
      <c r="BH17">
        <v>1</v>
      </c>
      <c r="BI17">
        <v>1</v>
      </c>
      <c r="BJ17">
        <f t="shared" si="24"/>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0.98503676875471236</v>
      </c>
      <c r="E18">
        <f t="shared" ca="1" si="27"/>
        <v>0.81650791542131351</v>
      </c>
      <c r="F18">
        <f t="shared" ca="1" si="27"/>
        <v>0.6011188929272524</v>
      </c>
      <c r="G18">
        <f t="shared" ca="1" si="27"/>
        <v>0.80506632606239192</v>
      </c>
      <c r="H18">
        <f t="shared" ca="1" si="27"/>
        <v>0.69768559238787375</v>
      </c>
      <c r="I18">
        <f t="shared" ca="1" si="27"/>
        <v>0.93178290676844455</v>
      </c>
      <c r="M18" t="str">
        <f t="shared" ca="1" si="2"/>
        <v>지정 장비</v>
      </c>
      <c r="N18" t="str">
        <f t="shared" ca="1" si="3"/>
        <v>Equip7201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9900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203</v>
      </c>
      <c r="W18">
        <v>1</v>
      </c>
      <c r="X18" t="s">
        <v>125</v>
      </c>
      <c r="Z18">
        <v>9500</v>
      </c>
      <c r="AA18" t="str">
        <f t="shared" ca="1" si="6"/>
        <v>fe</v>
      </c>
      <c r="AB18" t="s">
        <v>82</v>
      </c>
      <c r="AC18" t="s">
        <v>203</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v>
      </c>
      <c r="AN18" t="str">
        <f t="shared" ca="1" si="10"/>
        <v>{"dy":2,"sl":6,"tp":"fe","vl":"Equip6201","cn":1,"pt":"GO","pr":9900}</v>
      </c>
      <c r="AQ18" t="s">
        <v>272</v>
      </c>
      <c r="AS18" t="s">
        <v>267</v>
      </c>
      <c r="AT18">
        <f ca="1">COUNTIFS(B:B,$AQ$18,N:N,"Equip????")-AT19-AT20-AT21</f>
        <v>77</v>
      </c>
      <c r="AU18">
        <f>COUNTIFS(B:B,$AQ$18,AC:AC,"Equip????")-AU19-AU20-AU21</f>
        <v>99</v>
      </c>
      <c r="BG18">
        <v>11</v>
      </c>
      <c r="BH18">
        <v>1</v>
      </c>
      <c r="BI18">
        <v>1</v>
      </c>
      <c r="BJ18">
        <f t="shared" si="24"/>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0.91917399597227989</v>
      </c>
      <c r="E19">
        <f t="shared" ca="1" si="27"/>
        <v>0.61715147347121146</v>
      </c>
      <c r="F19">
        <f t="shared" ca="1" si="27"/>
        <v>0.19259090667252132</v>
      </c>
      <c r="G19">
        <f t="shared" ca="1" si="27"/>
        <v>0.60039836101260424</v>
      </c>
      <c r="H19">
        <f t="shared" ca="1" si="27"/>
        <v>0.30857276564654479</v>
      </c>
      <c r="I19">
        <f t="shared" ca="1" si="27"/>
        <v>0.21914749825219981</v>
      </c>
      <c r="M19" t="str">
        <f t="shared" ca="1" si="2"/>
        <v>지정 장비</v>
      </c>
      <c r="N19" t="str">
        <f t="shared" ca="1" si="3"/>
        <v>Equip7101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3200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195</v>
      </c>
      <c r="W19">
        <v>1</v>
      </c>
      <c r="X19" t="s">
        <v>125</v>
      </c>
      <c r="Z19">
        <v>7600</v>
      </c>
      <c r="AA19" t="str">
        <f t="shared" ca="1" si="6"/>
        <v>fe</v>
      </c>
      <c r="AB19" t="s">
        <v>82</v>
      </c>
      <c r="AC19" t="s">
        <v>206</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t="shared" ca="1" si="10"/>
        <v>{"dy":2,"sl":7,"tp":"fe","vl":"Equip7102","cn":1,"pt":"GO","pr":3700}</v>
      </c>
      <c r="AS19" t="s">
        <v>268</v>
      </c>
      <c r="AT19">
        <f ca="1">COUNTIFS(B:B,$AQ$18,N:N,"Equip6???")</f>
        <v>13</v>
      </c>
      <c r="AU19">
        <f>COUNTIFS(B:B,$AQ$18,AC:AC,"Equip6???")</f>
        <v>16</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0.97602435451439218</v>
      </c>
      <c r="E20">
        <f t="shared" ca="1" si="27"/>
        <v>0.61833834221059392</v>
      </c>
      <c r="F20">
        <f t="shared" ca="1" si="27"/>
        <v>0.60739886248082942</v>
      </c>
      <c r="G20">
        <f t="shared" ca="1" si="27"/>
        <v>0.7093160067105293</v>
      </c>
      <c r="H20">
        <f t="shared" ca="1" si="27"/>
        <v>0.53653189181401872</v>
      </c>
      <c r="I20">
        <f t="shared" ca="1" si="27"/>
        <v>0.31616356542396573</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t="shared" ca="1" si="10"/>
        <v>{"dy":2,"sl":8}</v>
      </c>
      <c r="AS20" t="s">
        <v>269</v>
      </c>
      <c r="AT20">
        <f ca="1">COUNTIFS(B:B,$AQ$18,N:N,"Equip7???")</f>
        <v>22</v>
      </c>
      <c r="AU20">
        <f>COUNTIFS(B:B,$AQ$18,AC:AC,"Equip7???")</f>
        <v>21</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0.70054781140124189</v>
      </c>
      <c r="E21">
        <f t="shared" ca="1" si="27"/>
        <v>0.84691253574572012</v>
      </c>
      <c r="F21">
        <f t="shared" ca="1" si="27"/>
        <v>0.17319598482489118</v>
      </c>
      <c r="G21">
        <f t="shared" ca="1" si="27"/>
        <v>0.53931724770000466</v>
      </c>
      <c r="H21">
        <f t="shared" ca="1" si="27"/>
        <v>0.21557344488657892</v>
      </c>
      <c r="I21">
        <f t="shared" ca="1" si="27"/>
        <v>8.9405950249434207E-2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t="shared" ca="1" si="10"/>
        <v>{"dy":2,"sl":9}</v>
      </c>
      <c r="AS21" t="s">
        <v>266</v>
      </c>
      <c r="AT21">
        <f ca="1">COUNTIFS(B:B,$AQ$18,N:N,"Equip8???")</f>
        <v>22</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0.39607166621186152</v>
      </c>
      <c r="E22">
        <f t="shared" ca="1" si="28"/>
        <v>0.39734887875522729</v>
      </c>
      <c r="F22">
        <f t="shared" ca="1" si="28"/>
        <v>0.4285121736519677</v>
      </c>
      <c r="G22">
        <f t="shared" ca="1" si="28"/>
        <v>0.78632518235541327</v>
      </c>
      <c r="H22">
        <f t="shared" ca="1" si="28"/>
        <v>0.49429561523761256</v>
      </c>
      <c r="I22">
        <f t="shared" ca="1" si="28"/>
        <v>0.97580515671301882</v>
      </c>
      <c r="M22" t="str">
        <f t="shared" ca="1" si="2"/>
        <v>지정 장비</v>
      </c>
      <c r="N22" t="str">
        <f t="shared" ca="1" si="3"/>
        <v>Equip3201</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3500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181</v>
      </c>
      <c r="W22">
        <v>1</v>
      </c>
      <c r="X22" t="s">
        <v>125</v>
      </c>
      <c r="Z22">
        <v>9400</v>
      </c>
      <c r="AA22" t="str">
        <f t="shared" ca="1" si="6"/>
        <v>uph</v>
      </c>
      <c r="AB22" t="s">
        <v>91</v>
      </c>
      <c r="AC22">
        <v>73751</v>
      </c>
      <c r="AD22">
        <v>8</v>
      </c>
      <c r="AE22" t="s">
        <v>125</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t="shared" ca="1" si="10"/>
        <v>{"dy":3,"sl":0,"tp":"uph","vl":"73751","cn":8,"pt":"GO","pr":2400}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0.88055783431326562</v>
      </c>
      <c r="E23">
        <f t="shared" ca="1" si="28"/>
        <v>6.9235209502115036E-2</v>
      </c>
      <c r="F23">
        <f t="shared" ca="1" si="28"/>
        <v>0.41730916136640706</v>
      </c>
      <c r="G23">
        <f t="shared" ca="1" si="28"/>
        <v>0.33603213407457777</v>
      </c>
      <c r="H23">
        <f t="shared" ca="1" si="28"/>
        <v>0.3783537912600059</v>
      </c>
      <c r="I23">
        <f t="shared" ca="1" si="28"/>
        <v>0.83235866170911854</v>
      </c>
      <c r="M23" t="str">
        <f t="shared" ca="1" si="2"/>
        <v>지정 장비</v>
      </c>
      <c r="N23" t="str">
        <f t="shared" ca="1" si="3"/>
        <v>Equip0202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5</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259</v>
      </c>
      <c r="W23">
        <v>1</v>
      </c>
      <c r="X23" t="s">
        <v>125</v>
      </c>
      <c r="Z23">
        <v>1100</v>
      </c>
      <c r="AA23" t="str">
        <f t="shared" ca="1" si="6"/>
        <v>fe</v>
      </c>
      <c r="AB23" t="s">
        <v>82</v>
      </c>
      <c r="AC23" t="s">
        <v>296</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t="shared" ca="1" si="10"/>
        <v>{"dy":3,"sl":1,"tp":"fe","vl":"Equip1102","cn":1,"pt":"GO","pr":1400}</v>
      </c>
      <c r="AS23" t="s">
        <v>276</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0.64715205562247047</v>
      </c>
      <c r="E24">
        <f t="shared" ca="1" si="28"/>
        <v>0.63754516374475745</v>
      </c>
      <c r="F24">
        <f t="shared" ca="1" si="28"/>
        <v>0.69029381335098094</v>
      </c>
      <c r="G24">
        <f t="shared" ca="1" si="28"/>
        <v>0.56361173544654308</v>
      </c>
      <c r="H24">
        <f t="shared" ca="1" si="28"/>
        <v>0.37204789770311075</v>
      </c>
      <c r="I24">
        <f t="shared" ca="1" si="28"/>
        <v>0.46050654491416965</v>
      </c>
      <c r="M24" t="str">
        <f t="shared" ca="1" si="2"/>
        <v>안 지정 캐릭터 PP 영웅등급</v>
      </c>
      <c r="N24">
        <f t="shared" ca="1" si="3"/>
        <v>63754</v>
      </c>
      <c r="O24">
        <f t="shared" ca="1" si="4"/>
        <v>10</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3000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125</v>
      </c>
      <c r="Z24">
        <v>3600</v>
      </c>
      <c r="AA24" t="str">
        <f t="shared" ca="1" si="6"/>
        <v>fe</v>
      </c>
      <c r="AB24" t="s">
        <v>82</v>
      </c>
      <c r="AC24" t="s">
        <v>197</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t="shared" ca="1" si="10"/>
        <v>{"dy":3,"sl":2,"tp":"fe","vl":"Equip4302","cn":1,"pt":"DI","pr":10}</v>
      </c>
      <c r="AS24" t="s">
        <v>273</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0.7363540114925059</v>
      </c>
      <c r="E25">
        <f t="shared" ca="1" si="28"/>
        <v>0.80538120935152058</v>
      </c>
      <c r="F25">
        <f t="shared" ca="1" si="28"/>
        <v>0.70320449843714139</v>
      </c>
      <c r="G25">
        <f t="shared" ca="1" si="28"/>
        <v>0.73328990104681224</v>
      </c>
      <c r="H25">
        <f t="shared" ca="1" si="28"/>
        <v>6.607288084605345E-2</v>
      </c>
      <c r="I25">
        <f t="shared" ca="1" si="28"/>
        <v>0.76361050660942309</v>
      </c>
      <c r="M25" t="str">
        <f t="shared" ca="1" si="2"/>
        <v>안 지정 캐릭터 PP 일반등급</v>
      </c>
      <c r="N25">
        <f t="shared" ca="1" si="3"/>
        <v>80538</v>
      </c>
      <c r="O25">
        <f t="shared" ca="1" si="4"/>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3600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125</v>
      </c>
      <c r="Z25">
        <v>1500</v>
      </c>
      <c r="AA25" t="str">
        <f t="shared" ca="1" si="6"/>
        <v>fe</v>
      </c>
      <c r="AB25" t="s">
        <v>82</v>
      </c>
      <c r="AC25" t="s">
        <v>448</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t="shared" ca="1" si="10"/>
        <v>{"dy":3,"sl":3,"tp":"fe","vl":"Equip2002","cn":1,"pt":"GO","pr":800}</v>
      </c>
      <c r="AS25" t="s">
        <v>274</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0.63036277481211189</v>
      </c>
      <c r="E26">
        <f t="shared" ca="1" si="28"/>
        <v>0.36122565470269696</v>
      </c>
      <c r="F26">
        <f t="shared" ca="1" si="28"/>
        <v>0.89670027039756039</v>
      </c>
      <c r="G26">
        <f t="shared" ca="1" si="28"/>
        <v>0.75607542611699208</v>
      </c>
      <c r="H26">
        <f t="shared" ca="1" si="28"/>
        <v>0.96989472303022994</v>
      </c>
      <c r="I26">
        <f t="shared" ca="1" si="28"/>
        <v>0.99435680853450992</v>
      </c>
      <c r="M26" t="str">
        <f t="shared" ca="1" si="2"/>
        <v>안 지정 캐릭터 PP 일반등급</v>
      </c>
      <c r="N26">
        <f t="shared" ca="1" si="3"/>
        <v>36122</v>
      </c>
      <c r="O26">
        <f t="shared" ca="1" si="4"/>
        <v>7</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2100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125</v>
      </c>
      <c r="Z26">
        <v>2400</v>
      </c>
      <c r="AA26" t="str">
        <f t="shared" ca="1" si="6"/>
        <v>upn</v>
      </c>
      <c r="AB26" t="s">
        <v>92</v>
      </c>
      <c r="AC26">
        <v>94568</v>
      </c>
      <c r="AD26">
        <v>14</v>
      </c>
      <c r="AE26" t="s">
        <v>129</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t="shared" ca="1" si="10"/>
        <v>{"dy":3,"sl":4,"tp":"upn","vl":"94568","cn":14,"pt":"DI","pr":4}</v>
      </c>
      <c r="AS26" t="s">
        <v>275</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0.81730528950489378</v>
      </c>
      <c r="E27">
        <f t="shared" ca="1" si="28"/>
        <v>0.59549970784227035</v>
      </c>
      <c r="F27">
        <f t="shared" ca="1" si="28"/>
        <v>0.37354511822648173</v>
      </c>
      <c r="G27">
        <f t="shared" ca="1" si="28"/>
        <v>0.53826394253180876</v>
      </c>
      <c r="H27">
        <f t="shared" ca="1" si="28"/>
        <v>0.17924493697584565</v>
      </c>
      <c r="I27">
        <f t="shared" ca="1" si="28"/>
        <v>0.13631106878452626</v>
      </c>
      <c r="M27" t="str">
        <f t="shared" ca="1" si="2"/>
        <v>안 지정 캐릭터 PP 일반등급</v>
      </c>
      <c r="N27">
        <f t="shared" ca="1" si="3"/>
        <v>59549</v>
      </c>
      <c r="O27">
        <f t="shared" ca="1" si="4"/>
        <v>10</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3000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194</v>
      </c>
      <c r="W27">
        <v>1</v>
      </c>
      <c r="X27" t="s">
        <v>125</v>
      </c>
      <c r="Z27">
        <v>800</v>
      </c>
      <c r="AA27" t="str">
        <f t="shared" ca="1" si="6"/>
        <v>fe</v>
      </c>
      <c r="AB27" t="s">
        <v>82</v>
      </c>
      <c r="AC27" t="s">
        <v>447</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t="shared" ca="1" si="10"/>
        <v>{"dy":3,"sl":5,"tp":"fe","vl":"Equip6001","cn":1,"pt":"GO","pr":2000}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0.57296467644677473</v>
      </c>
      <c r="E28">
        <f t="shared" ca="1" si="28"/>
        <v>0.89697573921315576</v>
      </c>
      <c r="F28">
        <f t="shared" ca="1" si="28"/>
        <v>6.2386326803177683E-3</v>
      </c>
      <c r="G28">
        <f t="shared" ca="1" si="28"/>
        <v>0.88983302466220604</v>
      </c>
      <c r="H28">
        <f t="shared" ca="1" si="28"/>
        <v>9.8470807732464416E-2</v>
      </c>
      <c r="I28">
        <f t="shared" ca="1" si="28"/>
        <v>0.79711497998475012</v>
      </c>
      <c r="M28" t="str">
        <f t="shared" ca="1" si="2"/>
        <v>지정 장비</v>
      </c>
      <c r="N28" t="str">
        <f t="shared" ca="1" si="3"/>
        <v>Equip7302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22800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253</v>
      </c>
      <c r="W28">
        <v>1</v>
      </c>
      <c r="X28" t="s">
        <v>125</v>
      </c>
      <c r="Z28">
        <v>7800</v>
      </c>
      <c r="AA28" t="str">
        <f t="shared" ca="1" si="6"/>
        <v>uph</v>
      </c>
      <c r="AB28" t="s">
        <v>91</v>
      </c>
      <c r="AC28">
        <v>20136</v>
      </c>
      <c r="AD28">
        <v>5</v>
      </c>
      <c r="AE28" t="s">
        <v>125</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t="shared" ca="1" si="10"/>
        <v>{"dy":3,"sl":6,"tp":"uph","vl":"20136","cn":5,"pt":"GO","pr":1500}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0.76650127201076335</v>
      </c>
      <c r="E29">
        <f t="shared" ca="1" si="28"/>
        <v>0.23818399535792334</v>
      </c>
      <c r="F29">
        <f t="shared" ca="1" si="28"/>
        <v>0.51313285181849655</v>
      </c>
      <c r="G29">
        <f t="shared" ca="1" si="28"/>
        <v>0.37992697742147519</v>
      </c>
      <c r="H29">
        <f t="shared" ca="1" si="28"/>
        <v>7.971111123219532E-2</v>
      </c>
      <c r="I29">
        <f t="shared" ca="1" si="28"/>
        <v>0.78220243731398931</v>
      </c>
      <c r="M29" t="str">
        <f t="shared" ca="1" si="2"/>
        <v>지정 장비</v>
      </c>
      <c r="N29" t="str">
        <f t="shared" ca="1" si="3"/>
        <v>Equip2301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7800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254</v>
      </c>
      <c r="W29">
        <v>1</v>
      </c>
      <c r="X29" t="s">
        <v>125</v>
      </c>
      <c r="Z29">
        <v>3200</v>
      </c>
      <c r="AA29" t="str">
        <f t="shared" ca="1" si="6"/>
        <v>fe</v>
      </c>
      <c r="AB29" t="s">
        <v>82</v>
      </c>
      <c r="AC29" t="s">
        <v>254</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0.3243503986450198</v>
      </c>
      <c r="E30">
        <f t="shared" ca="1" si="28"/>
        <v>0.74248095253871416</v>
      </c>
      <c r="F30">
        <f t="shared" ca="1" si="28"/>
        <v>0.41564143441280377</v>
      </c>
      <c r="G30">
        <f t="shared" ca="1" si="28"/>
        <v>0.7203380358537077</v>
      </c>
      <c r="H30">
        <f t="shared" ca="1" si="28"/>
        <v>0.8443862796694066</v>
      </c>
      <c r="I30">
        <f t="shared" ca="1" si="28"/>
        <v>0.5123096086678699</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0.18283039671335932</v>
      </c>
      <c r="E31">
        <f t="shared" ca="1" si="28"/>
        <v>0.89890064248046497</v>
      </c>
      <c r="F31">
        <f t="shared" ca="1" si="28"/>
        <v>0.39614044258181746</v>
      </c>
      <c r="G31">
        <f t="shared" ca="1" si="28"/>
        <v>0.98258614097981134</v>
      </c>
      <c r="H31">
        <f t="shared" ca="1" si="28"/>
        <v>0.47403149706248582</v>
      </c>
      <c r="I31">
        <f t="shared" ca="1" si="28"/>
        <v>0.63193828255822559</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0.63636020418468109</v>
      </c>
      <c r="E32">
        <f t="shared" ca="1" si="29"/>
        <v>0.72578446591163215</v>
      </c>
      <c r="F32">
        <f t="shared" ca="1" si="29"/>
        <v>0.19979092821523881</v>
      </c>
      <c r="G32">
        <f t="shared" ca="1" si="29"/>
        <v>0.66407491250236728</v>
      </c>
      <c r="H32">
        <f t="shared" ca="1" si="29"/>
        <v>0.25140557565929222</v>
      </c>
      <c r="I32">
        <f t="shared" ca="1" si="29"/>
        <v>0.97735913218933557</v>
      </c>
      <c r="M32" t="str">
        <f t="shared" ca="1" si="2"/>
        <v>지정 장비</v>
      </c>
      <c r="N32" t="str">
        <f t="shared" ca="1" si="3"/>
        <v>Equip6201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9900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191</v>
      </c>
      <c r="W32">
        <v>1</v>
      </c>
      <c r="X32" t="s">
        <v>125</v>
      </c>
      <c r="Z32">
        <v>1100</v>
      </c>
      <c r="AA32" t="str">
        <f t="shared" ca="1" si="6"/>
        <v>fe</v>
      </c>
      <c r="AB32" t="s">
        <v>82</v>
      </c>
      <c r="AC32" t="s">
        <v>201</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v>
      </c>
      <c r="AN32" t="str">
        <f t="shared" ca="1" si="10"/>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0.9230537300144831</v>
      </c>
      <c r="E33">
        <f t="shared" ca="1" si="29"/>
        <v>0.24059084580256818</v>
      </c>
      <c r="F33">
        <f t="shared" ca="1" si="29"/>
        <v>0.54506574893405957</v>
      </c>
      <c r="G33">
        <f t="shared" ca="1" si="29"/>
        <v>0.7790881423954249</v>
      </c>
      <c r="H33">
        <f t="shared" ca="1" si="29"/>
        <v>0.72358225228743045</v>
      </c>
      <c r="I33">
        <f t="shared" ca="1" si="29"/>
        <v>0.99371504599642624</v>
      </c>
      <c r="M33" t="str">
        <f t="shared" ca="1" si="2"/>
        <v>지정 장비</v>
      </c>
      <c r="N33" t="str">
        <f t="shared" ca="1" si="3"/>
        <v>Equip2002</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900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260</v>
      </c>
      <c r="W33">
        <v>1</v>
      </c>
      <c r="X33" t="s">
        <v>125</v>
      </c>
      <c r="Z33">
        <v>7600</v>
      </c>
      <c r="AA33" t="str">
        <f t="shared" ca="1" si="6"/>
        <v>upn</v>
      </c>
      <c r="AB33" t="s">
        <v>92</v>
      </c>
      <c r="AC33">
        <v>7107</v>
      </c>
      <c r="AD33">
        <v>3</v>
      </c>
      <c r="AE33" t="s">
        <v>68</v>
      </c>
      <c r="AG33">
        <v>900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v>
      </c>
      <c r="AN33" t="str">
        <f t="shared" ca="1" si="10"/>
        <v>{"dy":4,"sl":1,"tp":"upn","vl":"7107","cn":3,"pt":"GO","pr":900}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0.79791519404866851</v>
      </c>
      <c r="E34">
        <f t="shared" ca="1" si="29"/>
        <v>0.26418616545973428</v>
      </c>
      <c r="F34">
        <f t="shared" ca="1" si="29"/>
        <v>9.2692989827814376E-2</v>
      </c>
      <c r="G34">
        <f t="shared" ca="1" si="29"/>
        <v>0.45179403510857352</v>
      </c>
      <c r="H34">
        <f t="shared" ca="1" si="29"/>
        <v>0.64597160227986583</v>
      </c>
      <c r="I34">
        <f t="shared" ca="1" si="29"/>
        <v>0.37405851120167832</v>
      </c>
      <c r="M34" t="str">
        <f t="shared" ca="1" si="2"/>
        <v>안 지정 캐릭터 PP 영웅등급</v>
      </c>
      <c r="N34">
        <f t="shared" ca="1" si="3"/>
        <v>26418</v>
      </c>
      <c r="O34">
        <f t="shared" ca="1" si="4"/>
        <v>6</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1800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125</v>
      </c>
      <c r="Z34">
        <v>1000</v>
      </c>
      <c r="AA34" t="str">
        <f t="shared" ca="1" si="6"/>
        <v>fe</v>
      </c>
      <c r="AB34" t="s">
        <v>82</v>
      </c>
      <c r="AC34" t="s">
        <v>459</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울려퍼지는 여명</v>
      </c>
      <c r="AL34">
        <v>1</v>
      </c>
      <c r="AM3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v>
      </c>
      <c r="AN34" t="str">
        <f t="shared" ca="1" si="10"/>
        <v>{"dy":4,"sl":2,"tp":"fe","vl":"Equip2302","cn":1,"pt":"GO","pr":7600}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0.49695596747713278</v>
      </c>
      <c r="E35">
        <f t="shared" ca="1" si="29"/>
        <v>0.5830703624524306</v>
      </c>
      <c r="F35">
        <f t="shared" ca="1" si="29"/>
        <v>0.81256473237530169</v>
      </c>
      <c r="G35">
        <f t="shared" ca="1" si="29"/>
        <v>0.88617170251197552</v>
      </c>
      <c r="H35">
        <f t="shared" ca="1" si="29"/>
        <v>0.18650969871523249</v>
      </c>
      <c r="I35">
        <f t="shared" ca="1" si="29"/>
        <v>0.60090850557786646</v>
      </c>
      <c r="M35" t="str">
        <f t="shared" ca="1" si="2"/>
        <v>안 지정 캐릭터 PP 일반등급</v>
      </c>
      <c r="N35">
        <f t="shared" ca="1" si="3"/>
        <v>58307</v>
      </c>
      <c r="O35">
        <f t="shared" ca="1" si="4"/>
        <v>9</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2700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125</v>
      </c>
      <c r="Z35">
        <v>900</v>
      </c>
      <c r="AA35" t="str">
        <f t="shared" ca="1" si="6"/>
        <v>upn</v>
      </c>
      <c r="AB35" t="s">
        <v>92</v>
      </c>
      <c r="AC35">
        <v>33231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v>
      </c>
      <c r="AN35" t="str">
        <f t="shared" ca="1" si="10"/>
        <v>{"dy":4,"sl":3,"tp":"upn","vl":"33231","cn":6,"pt":"GO","pr":1800}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0.70130118267575525</v>
      </c>
      <c r="E36">
        <f t="shared" ca="1" si="29"/>
        <v>0.94564721812968933</v>
      </c>
      <c r="F36">
        <f t="shared" ca="1" si="29"/>
        <v>0.16005183253760358</v>
      </c>
      <c r="G36">
        <f t="shared" ca="1" si="29"/>
        <v>0.48395455790933184</v>
      </c>
      <c r="H36">
        <f t="shared" ca="1" si="29"/>
        <v>0.93428347183294624</v>
      </c>
      <c r="I36">
        <f t="shared" ca="1" si="29"/>
        <v>0.47545418931965044</v>
      </c>
      <c r="M36" t="str">
        <f t="shared" ca="1" si="2"/>
        <v>안 지정 캐릭터 PP 일반등급</v>
      </c>
      <c r="N36">
        <f t="shared" ca="1" si="3"/>
        <v>94564</v>
      </c>
      <c r="O36">
        <f t="shared" ca="1" si="4"/>
        <v>14</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4200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125</v>
      </c>
      <c r="Z36">
        <v>900</v>
      </c>
      <c r="AA36" t="str">
        <f t="shared" ca="1" si="6"/>
        <v>fe</v>
      </c>
      <c r="AB36" t="s">
        <v>82</v>
      </c>
      <c r="AC36" t="s">
        <v>278</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v>
      </c>
      <c r="AN36" t="str">
        <f t="shared" ca="1" si="10"/>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0.5344502171711103</v>
      </c>
      <c r="E37">
        <f t="shared" ca="1" si="29"/>
        <v>0.14042209579177756</v>
      </c>
      <c r="F37">
        <f t="shared" ca="1" si="29"/>
        <v>0.26667056038211256</v>
      </c>
      <c r="G37">
        <f t="shared" ca="1" si="29"/>
        <v>0.6534435040862151</v>
      </c>
      <c r="H37">
        <f t="shared" ca="1" si="29"/>
        <v>0.16810401556685706</v>
      </c>
      <c r="I37">
        <f t="shared" ca="1" si="29"/>
        <v>0.91743145773678658</v>
      </c>
      <c r="M37" t="str">
        <f t="shared" ca="1" si="2"/>
        <v>안 지정 캐릭터 PP 영웅등급</v>
      </c>
      <c r="N37">
        <f t="shared" ca="1" si="3"/>
        <v>14042</v>
      </c>
      <c r="O37">
        <f t="shared" ca="1" si="4"/>
        <v>4</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1200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204</v>
      </c>
      <c r="W37">
        <v>1</v>
      </c>
      <c r="X37" t="s">
        <v>125</v>
      </c>
      <c r="Z37">
        <v>2900</v>
      </c>
      <c r="AA37" t="str">
        <f t="shared" ca="1" si="6"/>
        <v>uph</v>
      </c>
      <c r="AB37" t="s">
        <v>91</v>
      </c>
      <c r="AC37">
        <v>265</v>
      </c>
      <c r="AD37">
        <v>10</v>
      </c>
      <c r="AE37" t="s">
        <v>299</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v>
      </c>
      <c r="AN37" t="str">
        <f t="shared" ca="1" si="10"/>
        <v>{"dy":4,"sl":5,"tp":"uph","vl":"265","cn":10,"pt":"GO","pr":3000}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0.36051351761299677</v>
      </c>
      <c r="E38">
        <f t="shared" ca="1" si="29"/>
        <v>0.76205260966514665</v>
      </c>
      <c r="F38">
        <f t="shared" ca="1" si="29"/>
        <v>0.22863042738174744</v>
      </c>
      <c r="G38">
        <f t="shared" ca="1" si="29"/>
        <v>0.22129640399649742</v>
      </c>
      <c r="H38">
        <f t="shared" ca="1" si="29"/>
        <v>0.25796942660596234</v>
      </c>
      <c r="I38">
        <f t="shared" ca="1" si="29"/>
        <v>0.35465829045620745</v>
      </c>
      <c r="M38" t="str">
        <f t="shared" ca="1" si="2"/>
        <v>지정 장비</v>
      </c>
      <c r="N38" t="str">
        <f t="shared" ca="1" si="3"/>
        <v>Equip7101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3400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245</v>
      </c>
      <c r="W38">
        <v>1</v>
      </c>
      <c r="X38" t="s">
        <v>129</v>
      </c>
      <c r="Z38">
        <v>15</v>
      </c>
      <c r="AA38" t="str">
        <f t="shared" ca="1" si="6"/>
        <v>fe</v>
      </c>
      <c r="AB38" t="s">
        <v>82</v>
      </c>
      <c r="AC38" t="s">
        <v>206</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스켈레톤 쉴드</v>
      </c>
      <c r="AL38">
        <v>1</v>
      </c>
      <c r="AM3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v>
      </c>
      <c r="AN38" t="str">
        <f t="shared" ca="1" si="10"/>
        <v>{"dy":4,"sl":6,"tp":"fe","vl":"Equip7102","cn":1,"pt":"GO","pr":3200}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0.51923905740359111</v>
      </c>
      <c r="E39">
        <f t="shared" ca="1" si="29"/>
        <v>0.44448213196156083</v>
      </c>
      <c r="F39">
        <f t="shared" ca="1" si="29"/>
        <v>0.6558189949976162</v>
      </c>
      <c r="G39">
        <f t="shared" ca="1" si="29"/>
        <v>4.1546218825911918E-3</v>
      </c>
      <c r="H39">
        <f t="shared" ca="1" si="29"/>
        <v>0.61226591484830117</v>
      </c>
      <c r="I39">
        <f t="shared" ca="1" si="29"/>
        <v>0.26847487380336155</v>
      </c>
      <c r="M39" t="str">
        <f t="shared" ca="1" si="2"/>
        <v>지정 장비</v>
      </c>
      <c r="N39" t="str">
        <f t="shared" ca="1" si="3"/>
        <v>Equip5101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1100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238</v>
      </c>
      <c r="W39">
        <v>1</v>
      </c>
      <c r="X39" t="s">
        <v>125</v>
      </c>
      <c r="Z39">
        <v>7800</v>
      </c>
      <c r="AA39" t="str">
        <f t="shared" ca="1" si="6"/>
        <v>fe</v>
      </c>
      <c r="AB39" t="s">
        <v>82</v>
      </c>
      <c r="AC39" t="s">
        <v>256</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v>
      </c>
      <c r="AN39" t="str">
        <f t="shared" ca="1" si="10"/>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0.19903980317324876</v>
      </c>
      <c r="E40">
        <f t="shared" ca="1" si="29"/>
        <v>2.2029757813824102E-2</v>
      </c>
      <c r="F40">
        <f t="shared" ca="1" si="29"/>
        <v>0.15775826369915169</v>
      </c>
      <c r="G40">
        <f t="shared" ca="1" si="29"/>
        <v>0.80103983331087703</v>
      </c>
      <c r="H40">
        <f t="shared" ca="1" si="29"/>
        <v>0.30841215003419165</v>
      </c>
      <c r="I40">
        <f t="shared" ca="1" si="29"/>
        <v>0.84122306643137346</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0.4123353352749376</v>
      </c>
      <c r="E41">
        <f t="shared" ca="1" si="29"/>
        <v>0.41765961958353026</v>
      </c>
      <c r="F41">
        <f t="shared" ca="1" si="29"/>
        <v>0.63008604085475617</v>
      </c>
      <c r="G41">
        <f t="shared" ca="1" si="29"/>
        <v>0.47989669450726424</v>
      </c>
      <c r="H41">
        <f t="shared" ca="1" si="29"/>
        <v>0.22173606622995701</v>
      </c>
      <c r="I41">
        <f t="shared" ca="1" si="29"/>
        <v>0.60772507609583404</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0.61306765823623399</v>
      </c>
      <c r="E42">
        <f t="shared" ca="1" si="30"/>
        <v>0.46069066461330732</v>
      </c>
      <c r="F42">
        <f t="shared" ca="1" si="30"/>
        <v>0.52294887852008809</v>
      </c>
      <c r="G42">
        <f t="shared" ca="1" si="30"/>
        <v>0.75275465929523977</v>
      </c>
      <c r="H42">
        <f t="shared" ca="1" si="30"/>
        <v>0.21326801981834598</v>
      </c>
      <c r="I42">
        <f t="shared" ca="1" si="30"/>
        <v>0.6877410912426497</v>
      </c>
      <c r="M42" t="str">
        <f t="shared" ca="1" si="2"/>
        <v>지정 장비</v>
      </c>
      <c r="N42" t="str">
        <f t="shared" ca="1" si="3"/>
        <v>Equip4002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800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206</v>
      </c>
      <c r="W42">
        <v>1</v>
      </c>
      <c r="X42" t="s">
        <v>125</v>
      </c>
      <c r="Z42">
        <v>3800</v>
      </c>
      <c r="AA42" t="str">
        <f t="shared" ca="1" si="6"/>
        <v>fe</v>
      </c>
      <c r="AB42" t="s">
        <v>82</v>
      </c>
      <c r="AC42" t="s">
        <v>488</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v>
      </c>
      <c r="AN42" t="str">
        <f t="shared" ca="1" si="10"/>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0.24334481764530158</v>
      </c>
      <c r="E43">
        <f t="shared" ca="1" si="30"/>
        <v>0.79109331377555359</v>
      </c>
      <c r="F43">
        <f t="shared" ca="1" si="30"/>
        <v>0.68824661762406403</v>
      </c>
      <c r="G43">
        <f t="shared" ca="1" si="30"/>
        <v>0.27584025177443772</v>
      </c>
      <c r="H43">
        <f t="shared" ca="1" si="30"/>
        <v>0.8148310032301096</v>
      </c>
      <c r="I43">
        <f t="shared" ca="1" si="30"/>
        <v>5.7007940350040309E-2</v>
      </c>
      <c r="M43" t="str">
        <f t="shared" ca="1" si="2"/>
        <v>지정 장비</v>
      </c>
      <c r="N43" t="str">
        <f t="shared" ca="1" si="3"/>
        <v>Equip7001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1700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113</v>
      </c>
      <c r="W43">
        <v>1</v>
      </c>
      <c r="X43" t="s">
        <v>125</v>
      </c>
      <c r="Z43">
        <v>1400</v>
      </c>
      <c r="AA43" t="str">
        <f t="shared" ca="1" si="6"/>
        <v>fe</v>
      </c>
      <c r="AB43" t="s">
        <v>82</v>
      </c>
      <c r="AC43" t="s">
        <v>489</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v>
      </c>
      <c r="AN43" t="str">
        <f t="shared" ca="1" si="10"/>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0.6511523188689714</v>
      </c>
      <c r="E44">
        <f t="shared" ca="1" si="30"/>
        <v>6.9797911446032979E-2</v>
      </c>
      <c r="F44">
        <f t="shared" ca="1" si="30"/>
        <v>6.7707840070848957E-2</v>
      </c>
      <c r="G44">
        <f t="shared" ca="1" si="30"/>
        <v>0.31724545471497956</v>
      </c>
      <c r="H44">
        <f t="shared" ca="1" si="30"/>
        <v>0.84081609849478756</v>
      </c>
      <c r="I44">
        <f t="shared" ca="1" si="30"/>
        <v>0.99725104504443907</v>
      </c>
      <c r="M44" t="str">
        <f t="shared" ca="1" si="2"/>
        <v>안 지정 캐릭터 PP 영웅등급</v>
      </c>
      <c r="N44">
        <f t="shared" ca="1" si="3"/>
        <v>6979</v>
      </c>
      <c r="O44">
        <f t="shared" ca="1" si="4"/>
        <v>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125</v>
      </c>
      <c r="Z44">
        <v>1100</v>
      </c>
      <c r="AA44" t="str">
        <f t="shared" ca="1" si="6"/>
        <v>uph</v>
      </c>
      <c r="AB44" t="s">
        <v>91</v>
      </c>
      <c r="AC44">
        <v>37314</v>
      </c>
      <c r="AD44">
        <v>4</v>
      </c>
      <c r="AE44" t="s">
        <v>68</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v>
      </c>
      <c r="AN44" t="str">
        <f t="shared" ca="1" si="10"/>
        <v>{"dy":5,"sl":2,"tp":"uph","vl":"37314","cn":4,"pt":"GO","pr":1200}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207</v>
      </c>
      <c r="CB44" t="str">
        <f>VLOOKUP($CA44,[2]ActorTable!$1:$1048576,MATCH("이름참고",[2]ActorTable!$1:$1,0),0)</f>
        <v>레나</v>
      </c>
    </row>
    <row r="45" spans="1:80">
      <c r="A45">
        <v>5</v>
      </c>
      <c r="B45">
        <v>3</v>
      </c>
      <c r="C45">
        <f t="shared" si="0"/>
        <v>0</v>
      </c>
      <c r="D45">
        <f t="shared" ca="1" si="30"/>
        <v>0.71017009122630292</v>
      </c>
      <c r="E45">
        <f t="shared" ca="1" si="30"/>
        <v>0.55013604173492991</v>
      </c>
      <c r="F45">
        <f t="shared" ca="1" si="30"/>
        <v>0.75374428123595427</v>
      </c>
      <c r="G45">
        <f t="shared" ca="1" si="30"/>
        <v>0.2698437973915675</v>
      </c>
      <c r="H45">
        <f t="shared" ca="1" si="30"/>
        <v>0.52565642193536055</v>
      </c>
      <c r="I45">
        <f t="shared" ca="1" si="30"/>
        <v>0.848355201456788</v>
      </c>
      <c r="M45" t="str">
        <f t="shared" ca="1" si="2"/>
        <v>안 지정 캐릭터 PP 일반등급</v>
      </c>
      <c r="N45">
        <f t="shared" ca="1" si="3"/>
        <v>55013</v>
      </c>
      <c r="O45">
        <f t="shared" ca="1" si="4"/>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2700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125</v>
      </c>
      <c r="Z45">
        <v>900</v>
      </c>
      <c r="AA45" t="str">
        <f t="shared" ca="1" si="6"/>
        <v>fe</v>
      </c>
      <c r="AB45" t="s">
        <v>82</v>
      </c>
      <c r="AC45" t="s">
        <v>472</v>
      </c>
      <c r="AD45">
        <v>1</v>
      </c>
      <c r="AE45" t="s">
        <v>470</v>
      </c>
      <c r="AF45">
        <v>169</v>
      </c>
      <c r="AG45">
        <v>109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전설</v>
      </c>
      <c r="AJ45" t="str">
        <f t="shared" si="8"/>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고대인의 의식</v>
      </c>
      <c r="AL45">
        <v>1</v>
      </c>
      <c r="AM4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v>
      </c>
      <c r="AN45" t="str">
        <f t="shared" ca="1" si="10"/>
        <v>{"dy":5,"sl":3,"tp":"fe","vl":"Equip2401","cn":1,"pt":"DI","pp":169,"pr":109}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208</v>
      </c>
      <c r="CB45" t="str">
        <f>VLOOKUP($CA45,[2]ActorTable!$1:$1048576,MATCH("이름참고",[2]ActorTable!$1:$1,0),0)</f>
        <v>서린</v>
      </c>
    </row>
    <row r="46" spans="1:80">
      <c r="A46">
        <v>5</v>
      </c>
      <c r="B46">
        <v>4</v>
      </c>
      <c r="C46">
        <f t="shared" si="0"/>
        <v>0</v>
      </c>
      <c r="D46">
        <f t="shared" ca="1" si="30"/>
        <v>0.17127096250381002</v>
      </c>
      <c r="E46">
        <f t="shared" ca="1" si="30"/>
        <v>0.9737056193669118</v>
      </c>
      <c r="F46">
        <f t="shared" ca="1" si="30"/>
        <v>0.57774549980223766</v>
      </c>
      <c r="G46">
        <f t="shared" ca="1" si="30"/>
        <v>0.91523658092834381</v>
      </c>
      <c r="H46">
        <f t="shared" ca="1" si="30"/>
        <v>0.77193453146371482</v>
      </c>
      <c r="I46">
        <f t="shared" ca="1" si="30"/>
        <v>0.87811300722666286</v>
      </c>
      <c r="M46" t="str">
        <f t="shared" ca="1" si="2"/>
        <v>안 지정 캐릭터 PP 일반등급</v>
      </c>
      <c r="N46">
        <f t="shared" ca="1" si="3"/>
        <v>97370</v>
      </c>
      <c r="O46">
        <f t="shared" ca="1" si="4"/>
        <v>14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4200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125</v>
      </c>
      <c r="Z46">
        <v>1400</v>
      </c>
      <c r="AA46" t="str">
        <f t="shared" ca="1" si="6"/>
        <v>fe</v>
      </c>
      <c r="AB46" t="s">
        <v>82</v>
      </c>
      <c r="AC46" t="s">
        <v>469</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v>
      </c>
      <c r="AN46" t="str">
        <f t="shared" ca="1" si="10"/>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0.82445225227312424</v>
      </c>
      <c r="E47">
        <f t="shared" ca="1" si="30"/>
        <v>0.33473703957751011</v>
      </c>
      <c r="F47">
        <f t="shared" ca="1" si="30"/>
        <v>0.99752121123433446</v>
      </c>
      <c r="G47">
        <f t="shared" ca="1" si="30"/>
        <v>0.24097103367727102</v>
      </c>
      <c r="H47">
        <f t="shared" ca="1" si="30"/>
        <v>0.60415408885014854</v>
      </c>
      <c r="I47">
        <f t="shared" ca="1" si="30"/>
        <v>0.30964720919335997</v>
      </c>
      <c r="M47" t="str">
        <f t="shared" ca="1" si="2"/>
        <v>안 지정 캐릭터 PP 일반등급</v>
      </c>
      <c r="N47">
        <f t="shared" ca="1" si="3"/>
        <v>33473</v>
      </c>
      <c r="O47">
        <f t="shared" ca="1" si="4"/>
        <v>7</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2100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125</v>
      </c>
      <c r="Z47">
        <v>1300</v>
      </c>
      <c r="AA47" t="str">
        <f t="shared" ca="1" si="6"/>
        <v>upn</v>
      </c>
      <c r="AB47" t="s">
        <v>92</v>
      </c>
      <c r="AC47">
        <v>88860</v>
      </c>
      <c r="AD47">
        <v>9</v>
      </c>
      <c r="AE47" t="s">
        <v>300</v>
      </c>
      <c r="AG47">
        <v>2700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v>
      </c>
      <c r="AN47" t="str">
        <f t="shared" ca="1" si="10"/>
        <v>{"dy":5,"sl":5,"tp":"upn","vl":"88860","cn":9,"pt":"GO","pr":2700}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0.80589672847588589</v>
      </c>
      <c r="E48">
        <f t="shared" ca="1" si="30"/>
        <v>0.71207364543858354</v>
      </c>
      <c r="F48">
        <f t="shared" ca="1" si="30"/>
        <v>0.27667965175062836</v>
      </c>
      <c r="G48">
        <f t="shared" ca="1" si="30"/>
        <v>0.23709989494119987</v>
      </c>
      <c r="H48">
        <f t="shared" ca="1" si="30"/>
        <v>0.27160656037356279</v>
      </c>
      <c r="I48">
        <f t="shared" ca="1" si="30"/>
        <v>0.78921313875739585</v>
      </c>
      <c r="M48" t="str">
        <f t="shared" ca="1" si="2"/>
        <v>지정 장비</v>
      </c>
      <c r="N48" t="str">
        <f t="shared" ca="1" si="3"/>
        <v>Equip7001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2200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193</v>
      </c>
      <c r="W48">
        <v>1</v>
      </c>
      <c r="X48" t="s">
        <v>125</v>
      </c>
      <c r="Z48">
        <v>800</v>
      </c>
      <c r="AA48" t="str">
        <f t="shared" ca="1" si="6"/>
        <v>uph</v>
      </c>
      <c r="AB48" t="s">
        <v>91</v>
      </c>
      <c r="AC48">
        <v>78754</v>
      </c>
      <c r="AD48">
        <v>13</v>
      </c>
      <c r="AE48" t="s">
        <v>470</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v>
      </c>
      <c r="AN48" t="str">
        <f t="shared" ca="1" si="10"/>
        <v>{"dy":5,"sl":6,"tp":"uph","vl":"78754","cn":13,"pt":"DI","pr":3}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0.955219891730684</v>
      </c>
      <c r="E49">
        <f t="shared" ca="1" si="30"/>
        <v>0.1708307264607829</v>
      </c>
      <c r="F49">
        <f t="shared" ca="1" si="30"/>
        <v>0.33613361612196324</v>
      </c>
      <c r="G49">
        <f t="shared" ca="1" si="30"/>
        <v>0.9252780890422917</v>
      </c>
      <c r="H49">
        <f t="shared" ca="1" si="30"/>
        <v>0.56033500730706831</v>
      </c>
      <c r="I49">
        <f t="shared" ca="1" si="30"/>
        <v>0.68045494581515087</v>
      </c>
      <c r="M49" t="str">
        <f t="shared" ca="1" si="2"/>
        <v>지정 장비</v>
      </c>
      <c r="N49" t="str">
        <f t="shared" ca="1" si="3"/>
        <v>Equip2001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800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251</v>
      </c>
      <c r="W49">
        <v>1</v>
      </c>
      <c r="X49" t="s">
        <v>125</v>
      </c>
      <c r="Z49">
        <v>700</v>
      </c>
      <c r="AA49" t="str">
        <f t="shared" ca="1" si="6"/>
        <v>fe</v>
      </c>
      <c r="AB49" t="s">
        <v>82</v>
      </c>
      <c r="AC49" t="s">
        <v>473</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빅 바디</v>
      </c>
      <c r="AL49">
        <v>1</v>
      </c>
      <c r="AM4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v>
      </c>
      <c r="AN49" t="str">
        <f t="shared" ca="1" si="10"/>
        <v>{"dy":5,"sl":7,"tp":"fe","vl":"Equip6101","cn":1,"pt":"GO","pr":3800}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0.9305860131113558</v>
      </c>
      <c r="E50">
        <f t="shared" ca="1" si="30"/>
        <v>0.13135495522713148</v>
      </c>
      <c r="F50">
        <f t="shared" ca="1" si="30"/>
        <v>0.83887916384644545</v>
      </c>
      <c r="G50">
        <f t="shared" ca="1" si="30"/>
        <v>0.8749186184382054</v>
      </c>
      <c r="H50">
        <f t="shared" ca="1" si="30"/>
        <v>0.55710575767747961</v>
      </c>
      <c r="I50">
        <f t="shared" ca="1" si="30"/>
        <v>0.16589357831065543</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0.9384655653819346</v>
      </c>
      <c r="E51">
        <f t="shared" ca="1" si="30"/>
        <v>0.40849889439867793</v>
      </c>
      <c r="F51">
        <f t="shared" ca="1" si="30"/>
        <v>0.18566065060305914</v>
      </c>
      <c r="G51">
        <f t="shared" ca="1" si="30"/>
        <v>0.30672061402529427</v>
      </c>
      <c r="H51">
        <f t="shared" ca="1" si="30"/>
        <v>0.27621204072138072</v>
      </c>
      <c r="I51">
        <f t="shared" ca="1" si="30"/>
        <v>0.46413324720624327</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0.15003327621525953</v>
      </c>
      <c r="E52">
        <f t="shared" ca="1" si="31"/>
        <v>0.83731636441053492</v>
      </c>
      <c r="F52">
        <f t="shared" ca="1" si="31"/>
        <v>0.20691131690769005</v>
      </c>
      <c r="G52">
        <f t="shared" ca="1" si="31"/>
        <v>0.31857028689840794</v>
      </c>
      <c r="H52">
        <f t="shared" ca="1" si="31"/>
        <v>0.8905111260391525</v>
      </c>
      <c r="I52">
        <f t="shared" ca="1" si="31"/>
        <v>0.11715469228164166</v>
      </c>
      <c r="M52" t="str">
        <f t="shared" ca="1" si="2"/>
        <v>지정 장비</v>
      </c>
      <c r="N52" t="str">
        <f t="shared" ca="1" si="3"/>
        <v>Equip7201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14</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129</v>
      </c>
      <c r="Z52">
        <v>29</v>
      </c>
      <c r="AA52" t="str">
        <f t="shared" ca="1" si="6"/>
        <v>upn</v>
      </c>
      <c r="AB52" t="s">
        <v>92</v>
      </c>
      <c r="AC52">
        <v>14549</v>
      </c>
      <c r="AD52">
        <v>5</v>
      </c>
      <c r="AE52" t="s">
        <v>125</v>
      </c>
      <c r="AG52">
        <v>1500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v>
      </c>
      <c r="AN52" t="str">
        <f t="shared" ca="1" si="10"/>
        <v>{"dy":6,"sl":0,"tp":"upn","vl":"14549","cn":5,"pt":"GO","pr":1500}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0.219573044258082</v>
      </c>
      <c r="E53">
        <f t="shared" ca="1" si="31"/>
        <v>0.8259050023302561</v>
      </c>
      <c r="F53">
        <f t="shared" ca="1" si="31"/>
        <v>0.1616207683053914</v>
      </c>
      <c r="G53">
        <f t="shared" ca="1" si="31"/>
        <v>0.11878902480838793</v>
      </c>
      <c r="H53">
        <f t="shared" ca="1" si="31"/>
        <v>0.69119523535756466</v>
      </c>
      <c r="I53">
        <f t="shared" ca="1" si="31"/>
        <v>0.54681594470418682</v>
      </c>
      <c r="M53" t="str">
        <f t="shared" ca="1" si="2"/>
        <v>지정 장비</v>
      </c>
      <c r="N53" t="str">
        <f t="shared" ca="1" si="3"/>
        <v>Equip7102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3500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195</v>
      </c>
      <c r="W53">
        <v>1</v>
      </c>
      <c r="X53" t="s">
        <v>125</v>
      </c>
      <c r="Z53">
        <v>7000</v>
      </c>
      <c r="AA53" t="str">
        <f t="shared" ca="1" si="6"/>
        <v>fe</v>
      </c>
      <c r="AB53" t="s">
        <v>82</v>
      </c>
      <c r="AC53" t="s">
        <v>204</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잔혹한 지배자</v>
      </c>
      <c r="AL53">
        <v>1</v>
      </c>
      <c r="AM5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v>
      </c>
      <c r="AN53" t="str">
        <f t="shared" ca="1" si="10"/>
        <v>{"dy":6,"sl":1,"tp":"fe","vl":"Equip4201","cn":1,"pt":"DI","pr":4}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0.62887851712534804</v>
      </c>
      <c r="E54">
        <f t="shared" ca="1" si="31"/>
        <v>0.46536924968034121</v>
      </c>
      <c r="F54">
        <f t="shared" ca="1" si="31"/>
        <v>6.5571955518498481E-2</v>
      </c>
      <c r="G54">
        <f t="shared" ca="1" si="31"/>
        <v>0.36646588304735683</v>
      </c>
      <c r="H54">
        <f t="shared" ca="1" si="31"/>
        <v>0.48653037793882115</v>
      </c>
      <c r="I54">
        <f t="shared" ca="1" si="31"/>
        <v>0.70183007798587982</v>
      </c>
      <c r="M54" t="str">
        <f t="shared" ca="1" si="2"/>
        <v>안 지정 캐릭터 PP 영웅등급</v>
      </c>
      <c r="N54">
        <f t="shared" ca="1" si="3"/>
        <v>46536</v>
      </c>
      <c r="O54">
        <f t="shared" ca="1" si="4"/>
        <v>8</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2400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125</v>
      </c>
      <c r="Z54">
        <v>900</v>
      </c>
      <c r="AA54" t="str">
        <f t="shared" ca="1" si="6"/>
        <v>fe</v>
      </c>
      <c r="AB54" t="s">
        <v>82</v>
      </c>
      <c r="AC54" t="s">
        <v>205</v>
      </c>
      <c r="AD54">
        <v>1</v>
      </c>
      <c r="AE54" t="s">
        <v>474</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v>
      </c>
      <c r="AN54" t="str">
        <f t="shared" ca="1" si="10"/>
        <v>{"dy":6,"sl":2,"tp":"fe","vl":"Equip0201","cn":1,"pt":"GO","pr":2500}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3.7875939102906764E-2</v>
      </c>
      <c r="E55">
        <f t="shared" ca="1" si="31"/>
        <v>0.53967944415451863</v>
      </c>
      <c r="F55">
        <f t="shared" ca="1" si="31"/>
        <v>0.64966017043594337</v>
      </c>
      <c r="G55">
        <f t="shared" ca="1" si="31"/>
        <v>0.15486263989146354</v>
      </c>
      <c r="H55">
        <f t="shared" ca="1" si="31"/>
        <v>0.86346025946389471</v>
      </c>
      <c r="I55">
        <f t="shared" ca="1" si="31"/>
        <v>0.46816789542213044</v>
      </c>
      <c r="M55" t="str">
        <f t="shared" ca="1" si="2"/>
        <v>안 지정 캐릭터 PP 영웅등급</v>
      </c>
      <c r="N55">
        <f t="shared" ca="1" si="3"/>
        <v>53967</v>
      </c>
      <c r="O55">
        <f t="shared" ca="1" si="4"/>
        <v>9</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2700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125</v>
      </c>
      <c r="Z55">
        <v>900</v>
      </c>
      <c r="AA55" t="str">
        <f t="shared" ca="1" si="6"/>
        <v>upn</v>
      </c>
      <c r="AB55" t="s">
        <v>92</v>
      </c>
      <c r="AC55">
        <v>6437</v>
      </c>
      <c r="AD55">
        <v>14</v>
      </c>
      <c r="AE55" t="s">
        <v>125</v>
      </c>
      <c r="AG55">
        <v>4200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v>
      </c>
      <c r="AN55" t="str">
        <f t="shared" ca="1" si="10"/>
        <v>{"dy":6,"sl":3,"tp":"upn","vl":"6437","cn":14,"pt":"GO","pr":4200}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0.66106945338814671</v>
      </c>
      <c r="E56">
        <f t="shared" ca="1" si="31"/>
        <v>0.16373638231413601</v>
      </c>
      <c r="F56">
        <f t="shared" ca="1" si="31"/>
        <v>0.70169866950824189</v>
      </c>
      <c r="G56">
        <f t="shared" ca="1" si="31"/>
        <v>0.78220701368819701</v>
      </c>
      <c r="H56">
        <f t="shared" ca="1" si="31"/>
        <v>0.22525581818367324</v>
      </c>
      <c r="I56">
        <f t="shared" ca="1" si="31"/>
        <v>0.2837128161726209</v>
      </c>
      <c r="M56" t="str">
        <f t="shared" ca="1" si="2"/>
        <v>안 지정 캐릭터 PP 일반등급</v>
      </c>
      <c r="N56">
        <f t="shared" ca="1" si="3"/>
        <v>16373</v>
      </c>
      <c r="O56">
        <f t="shared" ca="1" si="4"/>
        <v>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125</v>
      </c>
      <c r="Z56">
        <v>1400</v>
      </c>
      <c r="AA56" t="str">
        <f t="shared" ca="1" si="6"/>
        <v>fe</v>
      </c>
      <c r="AB56" t="s">
        <v>82</v>
      </c>
      <c r="AC56" t="s">
        <v>475</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노장의 친구</v>
      </c>
      <c r="AL56">
        <v>1</v>
      </c>
      <c r="AM5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v>
      </c>
      <c r="AN56" t="str">
        <f t="shared" ca="1" si="10"/>
        <v>{"dy":6,"sl":4,"tp":"fe","vl":"Equip5101","cn":1,"pt":"GO","pr":1300}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0.16196921534887276</v>
      </c>
      <c r="E57">
        <f t="shared" ca="1" si="31"/>
        <v>0.81261720163494344</v>
      </c>
      <c r="F57">
        <f t="shared" ca="1" si="31"/>
        <v>0.98317491720049666</v>
      </c>
      <c r="G57">
        <f t="shared" ca="1" si="31"/>
        <v>0.11722654978475944</v>
      </c>
      <c r="H57">
        <f t="shared" ca="1" si="31"/>
        <v>0.46025042476664557</v>
      </c>
      <c r="I57">
        <f t="shared" ca="1" si="31"/>
        <v>0.37430266250980626</v>
      </c>
      <c r="M57" t="str">
        <f t="shared" ca="1" si="2"/>
        <v>지정 장비</v>
      </c>
      <c r="N57" t="str">
        <f t="shared" ca="1" si="3"/>
        <v>Equip7101</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3400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125</v>
      </c>
      <c r="Z57">
        <v>1200</v>
      </c>
      <c r="AA57" t="str">
        <f t="shared" ca="1" si="6"/>
        <v>fe</v>
      </c>
      <c r="AB57" t="s">
        <v>82</v>
      </c>
      <c r="AC57" t="s">
        <v>478</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전투마법사의 지팡이</v>
      </c>
      <c r="AL57">
        <v>1</v>
      </c>
      <c r="AM5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v>
      </c>
      <c r="AN57" t="str">
        <f t="shared" ca="1" si="10"/>
        <v>{"dy":6,"sl":5,"tp":"fe","vl":"Equip3301","cn":1,"pt":"GO","pr":7200}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0.64786751276874621</v>
      </c>
      <c r="E58">
        <f t="shared" ca="1" si="31"/>
        <v>0.1767331252528147</v>
      </c>
      <c r="F58">
        <f t="shared" ca="1" si="31"/>
        <v>0.32609878624888888</v>
      </c>
      <c r="G58">
        <f t="shared" ca="1" si="31"/>
        <v>0.98268358198126604</v>
      </c>
      <c r="H58">
        <f t="shared" ca="1" si="31"/>
        <v>0.73251395165316358</v>
      </c>
      <c r="I58">
        <f t="shared" ca="1" si="31"/>
        <v>0.25944020590266248</v>
      </c>
      <c r="M58" t="str">
        <f t="shared" ca="1" si="2"/>
        <v>지정 장비</v>
      </c>
      <c r="N58" t="str">
        <f t="shared" ca="1" si="3"/>
        <v>Equip2101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1100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253</v>
      </c>
      <c r="W58">
        <v>1</v>
      </c>
      <c r="X58" t="s">
        <v>125</v>
      </c>
      <c r="Z58">
        <v>7200</v>
      </c>
      <c r="AA58" t="str">
        <f t="shared" ca="1" si="6"/>
        <v>uph</v>
      </c>
      <c r="AB58" t="s">
        <v>91</v>
      </c>
      <c r="AC58">
        <v>88038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v>
      </c>
      <c r="AN58" t="str">
        <f t="shared" ca="1" si="10"/>
        <v>{"dy":6,"sl":6,"tp":"uph","vl":"88038","cn":7,"pt":"GO","pr":2100}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0.93432006098248455</v>
      </c>
      <c r="E59">
        <f t="shared" ca="1" si="31"/>
        <v>0.89793479734752413</v>
      </c>
      <c r="F59">
        <f t="shared" ca="1" si="31"/>
        <v>0.35027545181943631</v>
      </c>
      <c r="G59">
        <f t="shared" ca="1" si="31"/>
        <v>2.5955782994200316E-2</v>
      </c>
      <c r="H59">
        <f t="shared" ca="1" si="31"/>
        <v>0.45895268770947906</v>
      </c>
      <c r="I59">
        <f t="shared" ca="1" si="31"/>
        <v>0.31351112746781118</v>
      </c>
      <c r="M59" t="str">
        <f t="shared" ca="1" si="2"/>
        <v>지정 장비</v>
      </c>
      <c r="N59" t="str">
        <f t="shared" ca="1" si="3"/>
        <v>Equip8202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38</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188</v>
      </c>
      <c r="W59">
        <v>1</v>
      </c>
      <c r="X59" t="s">
        <v>125</v>
      </c>
      <c r="Z59">
        <v>7700</v>
      </c>
      <c r="AA59" t="str">
        <f t="shared" ca="1" si="6"/>
        <v>fe</v>
      </c>
      <c r="AB59" t="s">
        <v>82</v>
      </c>
      <c r="AC59" t="s">
        <v>476</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v>
      </c>
      <c r="AN59" t="str">
        <f t="shared" ca="1" si="10"/>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0.33935754445666078</v>
      </c>
      <c r="E60">
        <f t="shared" ca="1" si="31"/>
        <v>0.61805035301492284</v>
      </c>
      <c r="F60">
        <f t="shared" ca="1" si="31"/>
        <v>0.73850217070156943</v>
      </c>
      <c r="G60">
        <f t="shared" ca="1" si="31"/>
        <v>0.8008099042687653</v>
      </c>
      <c r="H60">
        <f t="shared" ca="1" si="31"/>
        <v>4.4744746160234272E-2</v>
      </c>
      <c r="I60">
        <f t="shared" ca="1" si="31"/>
        <v>0.17755108734508307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8.7504578090959684E-2</v>
      </c>
      <c r="E61">
        <f t="shared" ca="1" si="31"/>
        <v>0.16935193228491607</v>
      </c>
      <c r="F61">
        <f t="shared" ca="1" si="31"/>
        <v>0.39547686255225145</v>
      </c>
      <c r="G61">
        <f t="shared" ca="1" si="31"/>
        <v>0.773744393110402</v>
      </c>
      <c r="H61">
        <f t="shared" ca="1" si="31"/>
        <v>0.10827046242397609</v>
      </c>
      <c r="I61">
        <f t="shared" ca="1" si="31"/>
        <v>0.82484927346769543</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0.3890989098116866</v>
      </c>
      <c r="E62">
        <f t="shared" ca="1" si="32"/>
        <v>0.14381875620945739</v>
      </c>
      <c r="F62">
        <f t="shared" ca="1" si="32"/>
        <v>0.25888848741653825</v>
      </c>
      <c r="G62">
        <f t="shared" ca="1" si="32"/>
        <v>0.55041233963542358</v>
      </c>
      <c r="H62">
        <f t="shared" ca="1" si="32"/>
        <v>0.75406647263664983</v>
      </c>
      <c r="I62">
        <f t="shared" ca="1" si="32"/>
        <v>0.26280726082304229</v>
      </c>
      <c r="M62" t="str">
        <f t="shared" ca="1" si="2"/>
        <v>지정 장비</v>
      </c>
      <c r="N62" t="str">
        <f t="shared" ca="1" si="3"/>
        <v>Equip1101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1100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200</v>
      </c>
      <c r="W62">
        <v>1</v>
      </c>
      <c r="X62" t="s">
        <v>129</v>
      </c>
      <c r="Z62">
        <v>5</v>
      </c>
      <c r="AA62" t="str">
        <f t="shared" ca="1" si="6"/>
        <v>fe</v>
      </c>
      <c r="AB62" t="s">
        <v>82</v>
      </c>
      <c r="AC62" t="s">
        <v>479</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아주르 스트라이프</v>
      </c>
      <c r="AL62">
        <v>1</v>
      </c>
      <c r="AM6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v>
      </c>
      <c r="AN62" t="str">
        <f t="shared" ca="1" si="10"/>
        <v>{"dy":7,"sl":0,"tp":"fe","vl":"Equip1202","cn":1,"pt":"DI","pr":5}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5.2267539299665655E-2</v>
      </c>
      <c r="E63">
        <f t="shared" ca="1" si="32"/>
        <v>0.51335847731979445</v>
      </c>
      <c r="F63">
        <f t="shared" ca="1" si="32"/>
        <v>0.78086467879119337</v>
      </c>
      <c r="G63">
        <f t="shared" ca="1" si="32"/>
        <v>0.42419224890650686</v>
      </c>
      <c r="H63">
        <f t="shared" ca="1" si="32"/>
        <v>0.40122896676408604</v>
      </c>
      <c r="I63">
        <f t="shared" ca="1" si="32"/>
        <v>0.43594135521442112</v>
      </c>
      <c r="M63" t="str">
        <f t="shared" ca="1" si="2"/>
        <v>지정 장비</v>
      </c>
      <c r="N63" t="str">
        <f t="shared" ca="1" si="3"/>
        <v>Equip4202</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4</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111</v>
      </c>
      <c r="W63">
        <v>1</v>
      </c>
      <c r="X63" t="s">
        <v>125</v>
      </c>
      <c r="Z63">
        <v>800</v>
      </c>
      <c r="AA63" t="str">
        <f t="shared" ca="1" si="6"/>
        <v>upn</v>
      </c>
      <c r="AB63" t="s">
        <v>92</v>
      </c>
      <c r="AC63">
        <v>31576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v>
      </c>
      <c r="AN63" t="str">
        <f t="shared" ca="1" si="10"/>
        <v>{"dy":7,"sl":1,"tp":"upn","vl":"31576","cn":6,"pt":"GO","pr":1800}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0.18179206942355286</v>
      </c>
      <c r="E64">
        <f t="shared" ca="1" si="32"/>
        <v>0.62191906495986526</v>
      </c>
      <c r="F64">
        <f t="shared" ca="1" si="32"/>
        <v>0.85763294929348421</v>
      </c>
      <c r="G64">
        <f t="shared" ca="1" si="32"/>
        <v>0.26743817100336198</v>
      </c>
      <c r="H64">
        <f t="shared" ca="1" si="32"/>
        <v>0.21654551979223946</v>
      </c>
      <c r="I64">
        <f t="shared" ca="1" si="32"/>
        <v>0.21884802504413203</v>
      </c>
      <c r="M64" t="str">
        <f t="shared" ca="1" si="2"/>
        <v>안 지정 캐릭터 PP 영웅등급</v>
      </c>
      <c r="N64">
        <f t="shared" ca="1" si="3"/>
        <v>62191</v>
      </c>
      <c r="O64">
        <f t="shared" ca="1" si="4"/>
        <v>10</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3000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125</v>
      </c>
      <c r="Z64">
        <v>1000</v>
      </c>
      <c r="AA64" t="str">
        <f t="shared" ca="1" si="6"/>
        <v>uph</v>
      </c>
      <c r="AB64" t="s">
        <v>91</v>
      </c>
      <c r="AC64">
        <v>94367</v>
      </c>
      <c r="AD64">
        <v>14</v>
      </c>
      <c r="AE64" t="s">
        <v>301</v>
      </c>
      <c r="AG64">
        <v>4</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v>
      </c>
      <c r="AN64" t="str">
        <f t="shared" ca="1" si="10"/>
        <v>{"dy":7,"sl":2,"tp":"uph","vl":"94367","cn":14,"pt":"DI","pr":4}</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0.57076392243349405</v>
      </c>
      <c r="E65">
        <f t="shared" ca="1" si="32"/>
        <v>0.7730807767259481</v>
      </c>
      <c r="F65">
        <f t="shared" ca="1" si="32"/>
        <v>0.45077838985479268</v>
      </c>
      <c r="G65">
        <f t="shared" ca="1" si="32"/>
        <v>0.11271780332122971</v>
      </c>
      <c r="H65">
        <f t="shared" ca="1" si="32"/>
        <v>0.34548501970403156</v>
      </c>
      <c r="I65">
        <f t="shared" ca="1" si="32"/>
        <v>0.98932104237773766</v>
      </c>
      <c r="M65" t="str">
        <f t="shared" ca="1" si="2"/>
        <v>안 지정 캐릭터 PP 일반등급</v>
      </c>
      <c r="N65">
        <f t="shared" ca="1" si="3"/>
        <v>77308</v>
      </c>
      <c r="O65">
        <f t="shared" ca="1" si="4"/>
        <v>12</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3600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125</v>
      </c>
      <c r="Z65">
        <v>1000</v>
      </c>
      <c r="AA65" t="str">
        <f t="shared" ca="1" si="6"/>
        <v>fe</v>
      </c>
      <c r="AB65" t="s">
        <v>82</v>
      </c>
      <c r="AC65" t="s">
        <v>481</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v>
      </c>
      <c r="AN65" t="str">
        <f t="shared" ca="1" si="10"/>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0.16152817417953069</v>
      </c>
      <c r="E66">
        <f t="shared" ca="1" si="32"/>
        <v>0.80218789726447304</v>
      </c>
      <c r="F66">
        <f t="shared" ca="1" si="32"/>
        <v>0.84422389962409261</v>
      </c>
      <c r="G66">
        <f t="shared" ca="1" si="32"/>
        <v>0.39829536454867309</v>
      </c>
      <c r="H66">
        <f t="shared" ca="1" si="32"/>
        <v>0.31094569488310853</v>
      </c>
      <c r="I66">
        <f t="shared" ca="1" si="32"/>
        <v>0.91996699167177731</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80218</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12</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3600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125</v>
      </c>
      <c r="Z66">
        <v>1400</v>
      </c>
      <c r="AA66" t="str">
        <f t="shared" ref="AA66:AA129" ca="1" si="38">IF(ISBLANK(AB66),"",
VLOOKUP(AB66,OFFSET(INDIRECT("$A:$B"),0,MATCH(AB$1&amp;"_Verify",INDIRECT("$1:$1"),0)-1),2,0)
)</f>
        <v>fe</v>
      </c>
      <c r="AB66" t="s">
        <v>82</v>
      </c>
      <c r="AC66" t="s">
        <v>483</v>
      </c>
      <c r="AD66">
        <v>1</v>
      </c>
      <c r="AE66" t="s">
        <v>125</v>
      </c>
      <c r="AG66">
        <v>600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피의 착즙기</v>
      </c>
      <c r="AL66">
        <v>1</v>
      </c>
      <c r="AM66" t="str">
        <f t="shared" ref="AM66:AM129" ca="1" si="41">IF(ROW()=2,AN66,OFFSET(AM66,-1,0)&amp;IF(LEN(AN66)=0,"",","&amp;AN66))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{"dy":7,"sl":4,"tp":"fe","vl":"Equip4002","cn":1,"pt":"GO","pr":600}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0.8812208187981142</v>
      </c>
      <c r="E67">
        <f t="shared" ca="1" si="32"/>
        <v>0.46913752145697141</v>
      </c>
      <c r="F67">
        <f t="shared" ca="1" si="32"/>
        <v>0.31893662451440752</v>
      </c>
      <c r="G67">
        <f t="shared" ca="1" si="32"/>
        <v>0.27933097457093836</v>
      </c>
      <c r="H67">
        <f t="shared" ca="1" si="32"/>
        <v>0.60159009002975994</v>
      </c>
      <c r="I67">
        <f t="shared" ca="1" si="32"/>
        <v>7.2337671949214255E-2</v>
      </c>
      <c r="M67" t="str">
        <f t="shared" ca="1" si="34"/>
        <v>안 지정 캐릭터 PP 일반등급</v>
      </c>
      <c r="N67">
        <f t="shared" ca="1" si="35"/>
        <v>46913</v>
      </c>
      <c r="O67">
        <f t="shared" ca="1" si="36"/>
        <v>8</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2400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252</v>
      </c>
      <c r="W67">
        <v>1</v>
      </c>
      <c r="X67" t="s">
        <v>125</v>
      </c>
      <c r="Z67">
        <v>600</v>
      </c>
      <c r="AA67" t="str">
        <f t="shared" ca="1" si="38"/>
        <v>fe</v>
      </c>
      <c r="AB67" t="s">
        <v>82</v>
      </c>
      <c r="AC67" t="s">
        <v>482</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v>
      </c>
      <c r="AN67" t="str">
        <f t="shared" ca="1" si="42"/>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4.7653503903268946E-2</v>
      </c>
      <c r="E68">
        <f t="shared" ca="1" si="32"/>
        <v>0.94235211413364661</v>
      </c>
      <c r="F68">
        <f t="shared" ca="1" si="32"/>
        <v>0.88844076568447128</v>
      </c>
      <c r="G68">
        <f t="shared" ca="1" si="32"/>
        <v>0.3316119144945946</v>
      </c>
      <c r="H68">
        <f t="shared" ca="1" si="32"/>
        <v>0.35885651972875265</v>
      </c>
      <c r="I68">
        <f t="shared" ca="1" si="32"/>
        <v>0.75303443002882575</v>
      </c>
      <c r="M68" t="str">
        <f t="shared" ca="1" si="34"/>
        <v>지정 장비</v>
      </c>
      <c r="N68" t="str">
        <f t="shared" ca="1" si="35"/>
        <v>Equip8101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8300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253</v>
      </c>
      <c r="W68">
        <v>1</v>
      </c>
      <c r="X68" t="s">
        <v>125</v>
      </c>
      <c r="Z68">
        <v>7600</v>
      </c>
      <c r="AA68" t="str">
        <f t="shared" ca="1" si="38"/>
        <v>fe</v>
      </c>
      <c r="AB68" t="s">
        <v>82</v>
      </c>
      <c r="AC68" t="s">
        <v>484</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v>
      </c>
      <c r="AN68" t="str">
        <f t="shared" ca="1" si="42"/>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0.62377260788639111</v>
      </c>
      <c r="E69">
        <f t="shared" ca="1" si="32"/>
        <v>1.1755943517875234E-2</v>
      </c>
      <c r="F69">
        <f t="shared" ca="1" si="32"/>
        <v>6.6423011834613188E-3</v>
      </c>
      <c r="G69">
        <f t="shared" ca="1" si="32"/>
        <v>0.55950264548710915</v>
      </c>
      <c r="H69">
        <f t="shared" ca="1" si="32"/>
        <v>0.46276989225830334</v>
      </c>
      <c r="I69">
        <f t="shared" ca="1" si="32"/>
        <v>0.49645107692345158</v>
      </c>
      <c r="M69" t="str">
        <f t="shared" ca="1" si="34"/>
        <v>지정 장비</v>
      </c>
      <c r="N69" t="str">
        <f t="shared" ca="1" si="35"/>
        <v>Equip0002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179</v>
      </c>
      <c r="W69">
        <v>1</v>
      </c>
      <c r="X69" t="s">
        <v>125</v>
      </c>
      <c r="Z69">
        <v>700</v>
      </c>
      <c r="AA69" t="str">
        <f t="shared" ca="1" si="38"/>
        <v>uph</v>
      </c>
      <c r="AB69" t="s">
        <v>91</v>
      </c>
      <c r="AC69">
        <v>20128</v>
      </c>
      <c r="AD69">
        <v>9</v>
      </c>
      <c r="AE69" t="s">
        <v>125</v>
      </c>
      <c r="AG69">
        <v>2700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v>
      </c>
      <c r="AN69" t="str">
        <f t="shared" ca="1" si="42"/>
        <v>{"dy":7,"sl":7,"tp":"uph","vl":"20128","cn":9,"pt":"GO","pr":2700}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0.22667536302664004</v>
      </c>
      <c r="E70">
        <f t="shared" ca="1" si="32"/>
        <v>7.8777965690526752E-2</v>
      </c>
      <c r="F70">
        <f t="shared" ca="1" si="32"/>
        <v>0.89801458121629085</v>
      </c>
      <c r="G70">
        <f t="shared" ca="1" si="32"/>
        <v>0.98717671709353116</v>
      </c>
      <c r="H70">
        <f t="shared" ca="1" si="32"/>
        <v>0.58796076892242299</v>
      </c>
      <c r="I70">
        <f t="shared" ca="1" si="32"/>
        <v>0.20226825607980869</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0.6325474084900482</v>
      </c>
      <c r="E71">
        <f t="shared" ca="1" si="32"/>
        <v>0.89634728018100918</v>
      </c>
      <c r="F71">
        <f t="shared" ca="1" si="32"/>
        <v>0.3328297524965399</v>
      </c>
      <c r="G71">
        <f t="shared" ca="1" si="32"/>
        <v>7.5803681491509955E-2</v>
      </c>
      <c r="H71">
        <f t="shared" ca="1" si="32"/>
        <v>7.266056926724862E-2</v>
      </c>
      <c r="I71">
        <f t="shared" ca="1" si="32"/>
        <v>0.65089280171217445</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0.92429518813205591</v>
      </c>
      <c r="E72">
        <f t="shared" ca="1" si="49"/>
        <v>0.83680548674409105</v>
      </c>
      <c r="F72">
        <f t="shared" ca="1" si="49"/>
        <v>4.1162888302622491E-2</v>
      </c>
      <c r="G72">
        <f t="shared" ca="1" si="49"/>
        <v>0.94525460673191775</v>
      </c>
      <c r="H72">
        <f t="shared" ca="1" si="49"/>
        <v>0.81337530943957603</v>
      </c>
      <c r="I72">
        <f t="shared" ca="1" si="49"/>
        <v>0.54034716262875593</v>
      </c>
      <c r="M72" t="str">
        <f t="shared" ca="1" si="34"/>
        <v>캐릭터 상자 일반등급</v>
      </c>
      <c r="N72" t="str">
        <f t="shared" ca="1" si="35"/>
        <v>삭제</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260</v>
      </c>
      <c r="W72">
        <v>1</v>
      </c>
      <c r="X72" t="s">
        <v>129</v>
      </c>
      <c r="Z72">
        <v>11</v>
      </c>
      <c r="AA72" t="str">
        <f t="shared" ca="1" si="38"/>
        <v>upn</v>
      </c>
      <c r="AB72" t="s">
        <v>92</v>
      </c>
      <c r="AC72">
        <v>38090</v>
      </c>
      <c r="AD72">
        <v>7</v>
      </c>
      <c r="AE72" t="s">
        <v>474</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v>
      </c>
      <c r="AN72" t="str">
        <f t="shared" ca="1" si="42"/>
        <v>{"dy":8,"sl":0,"tp":"upn","vl":"38090","cn":7,"pt":"GO","pr":2100}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0.5316246534769955</v>
      </c>
      <c r="E73">
        <f t="shared" ca="1" si="49"/>
        <v>0.30372526279915013</v>
      </c>
      <c r="F73">
        <f t="shared" ca="1" si="49"/>
        <v>0.19171362965940042</v>
      </c>
      <c r="G73">
        <f t="shared" ca="1" si="49"/>
        <v>0.41721286804702007</v>
      </c>
      <c r="H73">
        <f t="shared" ca="1" si="49"/>
        <v>0.3032366238748887</v>
      </c>
      <c r="I73">
        <f t="shared" ca="1" si="49"/>
        <v>0.49560111902013826</v>
      </c>
      <c r="M73" t="str">
        <f t="shared" ca="1" si="34"/>
        <v>지정 장비</v>
      </c>
      <c r="N73" t="str">
        <f t="shared" ca="1" si="35"/>
        <v>Equip2301</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11</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242</v>
      </c>
      <c r="W73">
        <v>1</v>
      </c>
      <c r="X73" t="s">
        <v>125</v>
      </c>
      <c r="Z73">
        <v>7000</v>
      </c>
      <c r="AA73" t="str">
        <f t="shared" ca="1" si="38"/>
        <v>fe</v>
      </c>
      <c r="AB73" t="s">
        <v>82</v>
      </c>
      <c r="AC73" t="s">
        <v>477</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v>
      </c>
      <c r="AN73" t="str">
        <f t="shared" ca="1" si="42"/>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0.27800591871011948</v>
      </c>
      <c r="E74">
        <f t="shared" ca="1" si="49"/>
        <v>0.50024162231134572</v>
      </c>
      <c r="F74">
        <f t="shared" ca="1" si="49"/>
        <v>0.79349905374195007</v>
      </c>
      <c r="G74">
        <f t="shared" ca="1" si="49"/>
        <v>5.2289184338338734E-2</v>
      </c>
      <c r="H74">
        <f t="shared" ca="1" si="49"/>
        <v>0.92468547961312975</v>
      </c>
      <c r="I74">
        <f t="shared" ca="1" si="49"/>
        <v>0.28691547694132036</v>
      </c>
      <c r="M74" t="str">
        <f t="shared" ca="1" si="34"/>
        <v>안 지정 캐릭터 PP 영웅등급</v>
      </c>
      <c r="N74">
        <f t="shared" ca="1" si="35"/>
        <v>50024</v>
      </c>
      <c r="O74">
        <f t="shared" ca="1" si="36"/>
        <v>9</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2700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125</v>
      </c>
      <c r="Z74">
        <v>900</v>
      </c>
      <c r="AA74" t="str">
        <f t="shared" ca="1" si="38"/>
        <v>fe</v>
      </c>
      <c r="AB74" t="s">
        <v>82</v>
      </c>
      <c r="AC74" t="s">
        <v>480</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용사의 단검</v>
      </c>
      <c r="AL74">
        <v>1</v>
      </c>
      <c r="AM7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v>
      </c>
      <c r="AN74" t="str">
        <f t="shared" ca="1" si="42"/>
        <v>{"dy":8,"sl":2,"tp":"fe","vl":"Equip1001","cn":1,"pt":"GO","pr":600}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0.99293116036437634</v>
      </c>
      <c r="E75">
        <f t="shared" ca="1" si="49"/>
        <v>0.44091334578396602</v>
      </c>
      <c r="F75">
        <f t="shared" ca="1" si="49"/>
        <v>0.43770717752241373</v>
      </c>
      <c r="G75">
        <f t="shared" ca="1" si="49"/>
        <v>0.44117496217894514</v>
      </c>
      <c r="H75">
        <f t="shared" ca="1" si="49"/>
        <v>0.42627057452535033</v>
      </c>
      <c r="I75">
        <f t="shared" ca="1" si="49"/>
        <v>0.35832561607659774</v>
      </c>
      <c r="M75" t="str">
        <f t="shared" ca="1" si="34"/>
        <v>안 지정 캐릭터 PP 일반등급</v>
      </c>
      <c r="N75">
        <f t="shared" ca="1" si="35"/>
        <v>44091</v>
      </c>
      <c r="O75">
        <f t="shared" ca="1" si="36"/>
        <v>8</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2400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125</v>
      </c>
      <c r="Z75">
        <v>1100</v>
      </c>
      <c r="AA75" t="str">
        <f t="shared" ca="1" si="38"/>
        <v>fe</v>
      </c>
      <c r="AB75" t="s">
        <v>82</v>
      </c>
      <c r="AC75" t="s">
        <v>471</v>
      </c>
      <c r="AD75">
        <v>1</v>
      </c>
      <c r="AE75" t="s">
        <v>129</v>
      </c>
      <c r="AF75">
        <v>193</v>
      </c>
      <c r="AG75">
        <v>79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전설</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유물 약탈자</v>
      </c>
      <c r="AL75">
        <v>1</v>
      </c>
      <c r="AM7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v>
      </c>
      <c r="AN75" t="str">
        <f t="shared" ca="1" si="42"/>
        <v>{"dy":8,"sl":3,"tp":"fe","vl":"Equip0402","cn":1,"pt":"DI","pp":193,"pr":79}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0.39421484684840313</v>
      </c>
      <c r="E76">
        <f t="shared" ca="1" si="49"/>
        <v>0.42333249994317879</v>
      </c>
      <c r="F76">
        <f t="shared" ca="1" si="49"/>
        <v>0.52801798813841672</v>
      </c>
      <c r="G76">
        <f t="shared" ca="1" si="49"/>
        <v>0.86641055579588999</v>
      </c>
      <c r="H76">
        <f t="shared" ca="1" si="49"/>
        <v>0.89890028603717198</v>
      </c>
      <c r="I76">
        <f t="shared" ca="1" si="49"/>
        <v>0.46276323132293018</v>
      </c>
      <c r="M76" t="str">
        <f t="shared" ca="1" si="34"/>
        <v>안 지정 캐릭터 PP 일반등급</v>
      </c>
      <c r="N76">
        <f t="shared" ca="1" si="35"/>
        <v>42333</v>
      </c>
      <c r="O76">
        <f t="shared" ca="1" si="36"/>
        <v>8</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2400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125</v>
      </c>
      <c r="Z76">
        <v>1100</v>
      </c>
      <c r="AA76" t="str">
        <f t="shared" ca="1" si="38"/>
        <v>uph</v>
      </c>
      <c r="AB76" t="s">
        <v>91</v>
      </c>
      <c r="AC76">
        <v>46233</v>
      </c>
      <c r="AD76">
        <v>11</v>
      </c>
      <c r="AE76" t="s">
        <v>470</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v>
      </c>
      <c r="AN76" t="str">
        <f t="shared" ca="1" si="42"/>
        <v>{"dy":8,"sl":4,"tp":"uph","vl":"46233","cn":11,"pt":"DI","pr":3}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0.31299794187990115</v>
      </c>
      <c r="E77">
        <f t="shared" ca="1" si="49"/>
        <v>0.91260034552707847</v>
      </c>
      <c r="F77">
        <f t="shared" ca="1" si="49"/>
        <v>0.93359908561579263</v>
      </c>
      <c r="G77">
        <f t="shared" ca="1" si="49"/>
        <v>0.21747179283518059</v>
      </c>
      <c r="H77">
        <f t="shared" ca="1" si="49"/>
        <v>0.45886819243668742</v>
      </c>
      <c r="I77">
        <f t="shared" ca="1" si="49"/>
        <v>8.9621170785985083E-3</v>
      </c>
      <c r="M77" t="str">
        <f t="shared" ca="1" si="34"/>
        <v>지정 장비</v>
      </c>
      <c r="N77" t="str">
        <f t="shared" ca="1" si="35"/>
        <v>Equip8002</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4500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185</v>
      </c>
      <c r="W77">
        <v>1</v>
      </c>
      <c r="X77" t="s">
        <v>129</v>
      </c>
      <c r="Z77">
        <v>96</v>
      </c>
      <c r="AA77" t="str">
        <f t="shared" ca="1" si="38"/>
        <v>fe</v>
      </c>
      <c r="AB77" t="s">
        <v>82</v>
      </c>
      <c r="AC77" t="s">
        <v>486</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v>
      </c>
      <c r="AN77" t="str">
        <f t="shared" ca="1" si="42"/>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7.0442723484136049E-2</v>
      </c>
      <c r="E78">
        <f t="shared" ca="1" si="49"/>
        <v>9.7880510348396732E-2</v>
      </c>
      <c r="F78">
        <f t="shared" ca="1" si="49"/>
        <v>0.71695944211012796</v>
      </c>
      <c r="G78">
        <f t="shared" ca="1" si="49"/>
        <v>0.17459311459738602</v>
      </c>
      <c r="H78">
        <f t="shared" ca="1" si="49"/>
        <v>0.98090055780741203</v>
      </c>
      <c r="I78">
        <f t="shared" ca="1" si="49"/>
        <v>0.20137241443079246</v>
      </c>
      <c r="M78" t="str">
        <f t="shared" ca="1" si="34"/>
        <v>지정 장비</v>
      </c>
      <c r="N78" t="str">
        <f t="shared" ca="1" si="35"/>
        <v>Equip1101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1100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193</v>
      </c>
      <c r="W78">
        <v>1</v>
      </c>
      <c r="X78" t="s">
        <v>125</v>
      </c>
      <c r="Z78">
        <v>600</v>
      </c>
      <c r="AA78" t="str">
        <f t="shared" ca="1" si="38"/>
        <v>uph</v>
      </c>
      <c r="AB78" t="s">
        <v>91</v>
      </c>
      <c r="AC78">
        <v>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0.37106064265803651</v>
      </c>
      <c r="E79">
        <f t="shared" ca="1" si="49"/>
        <v>0.37742372028495574</v>
      </c>
      <c r="F79">
        <f t="shared" ca="1" si="49"/>
        <v>0.67773472587950623</v>
      </c>
      <c r="G79">
        <f t="shared" ca="1" si="49"/>
        <v>0.34660677275410468</v>
      </c>
      <c r="H79">
        <f t="shared" ca="1" si="49"/>
        <v>1.2096793131556094E-2</v>
      </c>
      <c r="I79">
        <f t="shared" ca="1" si="49"/>
        <v>0.69369548613474441</v>
      </c>
      <c r="M79" t="str">
        <f t="shared" ca="1" si="34"/>
        <v>지정 장비</v>
      </c>
      <c r="N79" t="str">
        <f t="shared" ca="1" si="35"/>
        <v>Equip4201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3200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253</v>
      </c>
      <c r="W79">
        <v>1</v>
      </c>
      <c r="X79" t="s">
        <v>125</v>
      </c>
      <c r="Z79">
        <v>7300</v>
      </c>
      <c r="AA79" t="str">
        <f t="shared" ca="1" si="38"/>
        <v>fe</v>
      </c>
      <c r="AB79" t="s">
        <v>82</v>
      </c>
      <c r="AC79" t="s">
        <v>485</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v>
      </c>
      <c r="AN79" t="str">
        <f t="shared" ca="1" si="42"/>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0.11606769819391149</v>
      </c>
      <c r="E80">
        <f t="shared" ca="1" si="49"/>
        <v>0.65658478889110705</v>
      </c>
      <c r="F80">
        <f t="shared" ca="1" si="49"/>
        <v>0.5049092899897728</v>
      </c>
      <c r="G80">
        <f t="shared" ca="1" si="49"/>
        <v>1.7548581963870435E-2</v>
      </c>
      <c r="H80">
        <f t="shared" ca="1" si="49"/>
        <v>0.52900990295460348</v>
      </c>
      <c r="I80">
        <f t="shared" ca="1" si="49"/>
        <v>0.33758186968776005</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0.80010839574185388</v>
      </c>
      <c r="E81">
        <f t="shared" ca="1" si="49"/>
        <v>0.98269045554103895</v>
      </c>
      <c r="F81">
        <f t="shared" ca="1" si="49"/>
        <v>0.36697381655864347</v>
      </c>
      <c r="G81">
        <f t="shared" ca="1" si="49"/>
        <v>0.35089924506030168</v>
      </c>
      <c r="H81">
        <f t="shared" ca="1" si="49"/>
        <v>0.46501160393813978</v>
      </c>
      <c r="I81">
        <f t="shared" ca="1" si="49"/>
        <v>0.27702624334405235</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0.99556298309631186</v>
      </c>
      <c r="E82">
        <f t="shared" ca="1" si="50"/>
        <v>9.3100983576734353E-2</v>
      </c>
      <c r="F82">
        <f t="shared" ca="1" si="50"/>
        <v>0.67662210330662309</v>
      </c>
      <c r="G82">
        <f t="shared" ca="1" si="50"/>
        <v>0.19511032908018355</v>
      </c>
      <c r="H82">
        <f t="shared" ca="1" si="50"/>
        <v>0.37932588122529853</v>
      </c>
      <c r="I82">
        <f t="shared" ca="1" si="50"/>
        <v>0.57605311513027924</v>
      </c>
      <c r="M82" t="str">
        <f t="shared" ca="1" si="34"/>
        <v>캐릭터 상자 영웅등급</v>
      </c>
      <c r="N82" t="str">
        <f t="shared" ca="1" si="35"/>
        <v>삭제</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149</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260</v>
      </c>
      <c r="W82">
        <v>1</v>
      </c>
      <c r="X82" t="s">
        <v>129</v>
      </c>
      <c r="Z82">
        <v>11</v>
      </c>
      <c r="AA82" t="str">
        <f t="shared" ca="1" si="38"/>
        <v>fe</v>
      </c>
      <c r="AB82" t="s">
        <v>82</v>
      </c>
      <c r="AC82" t="s">
        <v>186</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해골 벽</v>
      </c>
      <c r="AL82">
        <v>1</v>
      </c>
      <c r="AM8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v>
      </c>
      <c r="AN82" t="str">
        <f t="shared" ca="1" si="42"/>
        <v>{"dy":9,"sl":0,"tp":"fe","vl":"Equip7002","cn":1,"pt":"GO","pr":1900}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0.61815119919465988</v>
      </c>
      <c r="E83">
        <f t="shared" ca="1" si="50"/>
        <v>0.74236559941989588</v>
      </c>
      <c r="F83">
        <f t="shared" ca="1" si="50"/>
        <v>4.3091679603337596E-3</v>
      </c>
      <c r="G83">
        <f t="shared" ca="1" si="50"/>
        <v>1.8050061202891876E-2</v>
      </c>
      <c r="H83">
        <f t="shared" ca="1" si="50"/>
        <v>0.66667524699619007</v>
      </c>
      <c r="I83">
        <f t="shared" ca="1" si="50"/>
        <v>0.95158759217537436</v>
      </c>
      <c r="M83" t="str">
        <f t="shared" ca="1" si="34"/>
        <v>지정 장비</v>
      </c>
      <c r="N83" t="str">
        <f t="shared" ca="1" si="35"/>
        <v>Equip6202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16</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112</v>
      </c>
      <c r="W83">
        <v>1</v>
      </c>
      <c r="X83" t="s">
        <v>125</v>
      </c>
      <c r="Z83">
        <v>3400</v>
      </c>
      <c r="AA83" t="str">
        <f t="shared" ca="1" si="38"/>
        <v>upn</v>
      </c>
      <c r="AB83" t="s">
        <v>92</v>
      </c>
      <c r="AC83">
        <v>26063</v>
      </c>
      <c r="AD83">
        <v>10</v>
      </c>
      <c r="AE83" t="s">
        <v>125</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0.37097371584276084</v>
      </c>
      <c r="E84">
        <f t="shared" ca="1" si="50"/>
        <v>0.95096037074575424</v>
      </c>
      <c r="F84">
        <f t="shared" ca="1" si="50"/>
        <v>3.7095461766047055E-2</v>
      </c>
      <c r="G84">
        <f t="shared" ca="1" si="50"/>
        <v>0.78953073549821073</v>
      </c>
      <c r="H84">
        <f t="shared" ca="1" si="50"/>
        <v>0.72443896360607885</v>
      </c>
      <c r="I84">
        <f t="shared" ca="1" si="50"/>
        <v>0.56362342238102858</v>
      </c>
      <c r="M84" t="str">
        <f t="shared" ca="1" si="34"/>
        <v>안 지정 캐릭터 PP 영웅등급</v>
      </c>
      <c r="N84">
        <f t="shared" ca="1" si="35"/>
        <v>95096</v>
      </c>
      <c r="O84">
        <f t="shared" ca="1" si="36"/>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4200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125</v>
      </c>
      <c r="Z84">
        <v>1400</v>
      </c>
      <c r="AA84" t="str">
        <f t="shared" ca="1" si="38"/>
        <v>fe</v>
      </c>
      <c r="AB84" t="s">
        <v>82</v>
      </c>
      <c r="AC84" t="s">
        <v>112</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0.47205597277406908</v>
      </c>
      <c r="E85">
        <f t="shared" ca="1" si="50"/>
        <v>0.64441018427223029</v>
      </c>
      <c r="F85">
        <f t="shared" ca="1" si="50"/>
        <v>2.3323608992766864E-2</v>
      </c>
      <c r="G85">
        <f t="shared" ca="1" si="50"/>
        <v>0.64531747217993174</v>
      </c>
      <c r="H85">
        <f t="shared" ca="1" si="50"/>
        <v>0.5898371927369882</v>
      </c>
      <c r="I85">
        <f t="shared" ca="1" si="50"/>
        <v>0.1471845119334293</v>
      </c>
      <c r="M85" t="str">
        <f t="shared" ca="1" si="34"/>
        <v>안 지정 캐릭터 PP 일반등급</v>
      </c>
      <c r="N85">
        <f t="shared" ca="1" si="35"/>
        <v>64441</v>
      </c>
      <c r="O85">
        <f t="shared" ca="1" si="36"/>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3000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125</v>
      </c>
      <c r="Z85">
        <v>1000</v>
      </c>
      <c r="AA85" t="str">
        <f t="shared" ca="1" si="38"/>
        <v>fe</v>
      </c>
      <c r="AB85" t="s">
        <v>82</v>
      </c>
      <c r="AC85" t="s">
        <v>302</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0.80692674197294356</v>
      </c>
      <c r="E86">
        <f t="shared" ca="1" si="50"/>
        <v>0.58115918421934731</v>
      </c>
      <c r="F86">
        <f t="shared" ca="1" si="50"/>
        <v>0.13677153585495561</v>
      </c>
      <c r="G86">
        <f t="shared" ca="1" si="50"/>
        <v>0.85980419686634113</v>
      </c>
      <c r="H86">
        <f t="shared" ca="1" si="50"/>
        <v>0.26805622112984073</v>
      </c>
      <c r="I86">
        <f t="shared" ca="1" si="50"/>
        <v>0.71205398451861945</v>
      </c>
      <c r="M86" t="str">
        <f t="shared" ca="1" si="34"/>
        <v>안 지정 캐릭터 PP 일반등급</v>
      </c>
      <c r="N86">
        <f t="shared" ca="1" si="35"/>
        <v>58115</v>
      </c>
      <c r="O86">
        <f t="shared" ca="1" si="36"/>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2700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125</v>
      </c>
      <c r="Z86">
        <v>1300</v>
      </c>
      <c r="AA86" t="str">
        <f t="shared" ca="1" si="38"/>
        <v>fe</v>
      </c>
      <c r="AB86" t="s">
        <v>82</v>
      </c>
      <c r="AC86" t="s">
        <v>242</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v>
      </c>
      <c r="AN86" t="str">
        <f t="shared" ca="1" si="42"/>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0.74087110663740818</v>
      </c>
      <c r="E87">
        <f t="shared" ca="1" si="50"/>
        <v>4.0706785033304604E-2</v>
      </c>
      <c r="F87">
        <f t="shared" ca="1" si="50"/>
        <v>0.74023099440371276</v>
      </c>
      <c r="G87">
        <f t="shared" ca="1" si="50"/>
        <v>0.88191428864462207</v>
      </c>
      <c r="H87">
        <f t="shared" ca="1" si="50"/>
        <v>0.9785046378304979</v>
      </c>
      <c r="I87">
        <f t="shared" ca="1" si="50"/>
        <v>0.18211609300673837</v>
      </c>
      <c r="M87" t="str">
        <f t="shared" ca="1" si="34"/>
        <v>안 지정 캐릭터 PP 영웅등급</v>
      </c>
      <c r="N87">
        <f t="shared" ca="1" si="35"/>
        <v>4070</v>
      </c>
      <c r="O87">
        <f t="shared" ca="1" si="36"/>
        <v>3</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900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202</v>
      </c>
      <c r="W87">
        <v>1</v>
      </c>
      <c r="X87" t="s">
        <v>125</v>
      </c>
      <c r="Z87">
        <v>1900</v>
      </c>
      <c r="AA87" t="str">
        <f t="shared" ca="1" si="38"/>
        <v>upn</v>
      </c>
      <c r="AB87" t="s">
        <v>92</v>
      </c>
      <c r="AC87">
        <v>74661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v>
      </c>
      <c r="AN87" t="str">
        <f t="shared" ca="1" si="42"/>
        <v>{"dy":9,"sl":5,"tp":"upn","vl":"74661","cn":6,"pt":"GO","pr":1800}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0.61419002882530183</v>
      </c>
      <c r="E88">
        <f t="shared" ca="1" si="50"/>
        <v>2.2103526253454131E-3</v>
      </c>
      <c r="F88">
        <f t="shared" ca="1" si="50"/>
        <v>0.79544059149400437</v>
      </c>
      <c r="G88">
        <f t="shared" ca="1" si="50"/>
        <v>0.59383950299891097</v>
      </c>
      <c r="H88">
        <f t="shared" ca="1" si="50"/>
        <v>0.46070108361150841</v>
      </c>
      <c r="I88">
        <f t="shared" ca="1" si="50"/>
        <v>0.38853442883451306</v>
      </c>
      <c r="M88" t="str">
        <f t="shared" ca="1" si="34"/>
        <v>지정 장비</v>
      </c>
      <c r="N88" t="str">
        <f t="shared" ca="1" si="35"/>
        <v>Equip0001</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700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240</v>
      </c>
      <c r="W88">
        <v>1</v>
      </c>
      <c r="X88" t="s">
        <v>125</v>
      </c>
      <c r="Z88">
        <v>29300</v>
      </c>
      <c r="AA88" t="str">
        <f t="shared" ca="1" si="38"/>
        <v>fe</v>
      </c>
      <c r="AB88" t="s">
        <v>82</v>
      </c>
      <c r="AC88" t="s">
        <v>240</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0.90830877057951454</v>
      </c>
      <c r="E89">
        <f t="shared" ca="1" si="50"/>
        <v>0.53701001217931621</v>
      </c>
      <c r="F89">
        <f t="shared" ca="1" si="50"/>
        <v>4.8450417355893505E-2</v>
      </c>
      <c r="G89">
        <f t="shared" ca="1" si="50"/>
        <v>7.3034212441108304E-2</v>
      </c>
      <c r="H89">
        <f t="shared" ca="1" si="50"/>
        <v>0.86602493484777843</v>
      </c>
      <c r="I89">
        <f t="shared" ca="1" si="50"/>
        <v>0.75742424033103783</v>
      </c>
      <c r="M89" t="str">
        <f t="shared" ca="1" si="34"/>
        <v>지정 장비</v>
      </c>
      <c r="N89" t="str">
        <f t="shared" ca="1" si="35"/>
        <v>Equip6102</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3700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260</v>
      </c>
      <c r="W89">
        <v>1</v>
      </c>
      <c r="X89" t="s">
        <v>125</v>
      </c>
      <c r="Z89">
        <v>7900</v>
      </c>
      <c r="AA89" t="str">
        <f t="shared" ca="1" si="38"/>
        <v>uph</v>
      </c>
      <c r="AB89" t="s">
        <v>91</v>
      </c>
      <c r="AC89">
        <v>90489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0.80698546496908596</v>
      </c>
      <c r="E90">
        <f t="shared" ca="1" si="50"/>
        <v>0.2940866797198195</v>
      </c>
      <c r="F90">
        <f t="shared" ca="1" si="50"/>
        <v>0.85181181206412682</v>
      </c>
      <c r="G90">
        <f t="shared" ca="1" si="50"/>
        <v>0.60536707292074743</v>
      </c>
      <c r="H90">
        <f t="shared" ca="1" si="50"/>
        <v>0.11711101015853209</v>
      </c>
      <c r="I90">
        <f t="shared" ca="1" si="50"/>
        <v>0.56640303771912437</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0.88298066458435975</v>
      </c>
      <c r="E91">
        <f t="shared" ca="1" si="50"/>
        <v>0.55592970430560351</v>
      </c>
      <c r="F91">
        <f t="shared" ca="1" si="50"/>
        <v>7.0120737065878291E-2</v>
      </c>
      <c r="G91">
        <f t="shared" ca="1" si="50"/>
        <v>0.45518517873247089</v>
      </c>
      <c r="H91">
        <f t="shared" ca="1" si="50"/>
        <v>0.60117533801137313</v>
      </c>
      <c r="I91">
        <f t="shared" ca="1" si="50"/>
        <v>0.81632049342260726</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0.58459034077166894</v>
      </c>
      <c r="E92">
        <f t="shared" ca="1" si="51"/>
        <v>0.59847987241438361</v>
      </c>
      <c r="F92">
        <f t="shared" ca="1" si="51"/>
        <v>0.26814788344296392</v>
      </c>
      <c r="G92">
        <f t="shared" ca="1" si="51"/>
        <v>5.0804896466612792E-2</v>
      </c>
      <c r="H92">
        <f t="shared" ca="1" si="51"/>
        <v>0.53732770986590905</v>
      </c>
      <c r="I92">
        <f t="shared" ca="1" si="51"/>
        <v>0.2485839138882715</v>
      </c>
      <c r="M92" t="str">
        <f t="shared" ca="1" si="34"/>
        <v>지정 장비</v>
      </c>
      <c r="N92" t="str">
        <f t="shared" ca="1" si="35"/>
        <v>Equip5102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1100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194</v>
      </c>
      <c r="W92">
        <v>1</v>
      </c>
      <c r="X92" t="s">
        <v>125</v>
      </c>
      <c r="Z92">
        <v>900</v>
      </c>
      <c r="AA92" t="str">
        <f t="shared" ca="1" si="38"/>
        <v>fe</v>
      </c>
      <c r="AB92" t="s">
        <v>82</v>
      </c>
      <c r="AC92" t="s">
        <v>490</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v>
      </c>
      <c r="AN92" t="str">
        <f t="shared" ca="1" si="42"/>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0.34794336282859906</v>
      </c>
      <c r="E93">
        <f t="shared" ca="1" si="51"/>
        <v>3.2836059085182168E-2</v>
      </c>
      <c r="F93">
        <f t="shared" ca="1" si="51"/>
        <v>0.56346119299911401</v>
      </c>
      <c r="G93">
        <f t="shared" ca="1" si="51"/>
        <v>0.61894394825849852</v>
      </c>
      <c r="H93">
        <f t="shared" ca="1" si="51"/>
        <v>0.13759840949674129</v>
      </c>
      <c r="I93">
        <f t="shared" ca="1" si="51"/>
        <v>0.80864679344768775</v>
      </c>
      <c r="M93" t="str">
        <f t="shared" ca="1" si="34"/>
        <v>지정 장비</v>
      </c>
      <c r="N93" t="str">
        <f t="shared" ca="1" si="35"/>
        <v>Equip0101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1400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277</v>
      </c>
      <c r="W93">
        <v>1</v>
      </c>
      <c r="X93" t="s">
        <v>125</v>
      </c>
      <c r="Z93">
        <v>1200</v>
      </c>
      <c r="AA93" t="str">
        <f t="shared" ca="1" si="38"/>
        <v>fe</v>
      </c>
      <c r="AB93" t="s">
        <v>82</v>
      </c>
      <c r="AC93" t="s">
        <v>491</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v>
      </c>
      <c r="AN93" t="str">
        <f t="shared" ca="1" si="42"/>
        <v>{"dy":10,"sl":1,"tp":"fe","vl":"Equip4102","cn":1,"pt":"GO","pr":1200}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0.58603136600435912</v>
      </c>
      <c r="E94">
        <f t="shared" ca="1" si="51"/>
        <v>3.7646764086544549E-2</v>
      </c>
      <c r="F94">
        <f t="shared" ca="1" si="51"/>
        <v>0.36948009890435507</v>
      </c>
      <c r="G94">
        <f t="shared" ca="1" si="51"/>
        <v>0.24924155825743244</v>
      </c>
      <c r="H94">
        <f t="shared" ca="1" si="51"/>
        <v>0.60833587536091205</v>
      </c>
      <c r="I94">
        <f t="shared" ca="1" si="51"/>
        <v>0.71615409302995614</v>
      </c>
      <c r="M94" t="str">
        <f t="shared" ca="1" si="34"/>
        <v>안 지정 캐릭터 PP 영웅등급</v>
      </c>
      <c r="N94">
        <f t="shared" ca="1" si="35"/>
        <v>3764</v>
      </c>
      <c r="O94">
        <f t="shared" ca="1" si="36"/>
        <v>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125</v>
      </c>
      <c r="Z94">
        <v>1100</v>
      </c>
      <c r="AA94" t="str">
        <f t="shared" ca="1" si="38"/>
        <v>upn</v>
      </c>
      <c r="AB94" t="s">
        <v>92</v>
      </c>
      <c r="AC94">
        <v>25208</v>
      </c>
      <c r="AD94">
        <v>5</v>
      </c>
      <c r="AE94" t="s">
        <v>125</v>
      </c>
      <c r="AG94">
        <v>1500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v>
      </c>
      <c r="AN94" t="str">
        <f t="shared" ca="1" si="42"/>
        <v>{"dy":10,"sl":2,"tp":"upn","vl":"25208","cn":5,"pt":"GO","pr":1500}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0.67595965114629764</v>
      </c>
      <c r="E95">
        <f t="shared" ca="1" si="51"/>
        <v>0.86730464305117938</v>
      </c>
      <c r="F95">
        <f t="shared" ca="1" si="51"/>
        <v>0.7219901142371189</v>
      </c>
      <c r="G95">
        <f t="shared" ca="1" si="51"/>
        <v>0.35852447009278232</v>
      </c>
      <c r="H95">
        <f t="shared" ca="1" si="51"/>
        <v>0.98827847031026761</v>
      </c>
      <c r="I95">
        <f t="shared" ca="1" si="51"/>
        <v>0.7027901432332555</v>
      </c>
      <c r="M95" t="str">
        <f t="shared" ca="1" si="34"/>
        <v>안 지정 캐릭터 PP 일반등급</v>
      </c>
      <c r="N95">
        <f t="shared" ca="1" si="35"/>
        <v>86730</v>
      </c>
      <c r="O95">
        <f t="shared" ca="1" si="36"/>
        <v>13</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125</v>
      </c>
      <c r="Z95">
        <v>1000</v>
      </c>
      <c r="AA95" t="str">
        <f t="shared" ca="1" si="38"/>
        <v>bh</v>
      </c>
      <c r="AB95" t="s">
        <v>84</v>
      </c>
      <c r="AD95">
        <v>1</v>
      </c>
      <c r="AE95" t="s">
        <v>129</v>
      </c>
      <c r="AG95">
        <v>149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v>
      </c>
      <c r="AN95" t="str">
        <f t="shared" ca="1" si="42"/>
        <v>{"dy":10,"sl":3,"tp":"bh","cn":1,"pt":"DI","pr":149}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0.77527349886431918</v>
      </c>
      <c r="E96">
        <f t="shared" ca="1" si="51"/>
        <v>0.52818343240127108</v>
      </c>
      <c r="F96">
        <f t="shared" ca="1" si="51"/>
        <v>0.28966953668835649</v>
      </c>
      <c r="G96">
        <f t="shared" ca="1" si="51"/>
        <v>2.4937550389199536E-2</v>
      </c>
      <c r="H96">
        <f t="shared" ca="1" si="51"/>
        <v>0.36910465148292415</v>
      </c>
      <c r="I96">
        <f t="shared" ca="1" si="51"/>
        <v>0.41912467632677053</v>
      </c>
      <c r="M96" t="str">
        <f t="shared" ca="1" si="34"/>
        <v>안 지정 캐릭터 PP 일반등급</v>
      </c>
      <c r="N96">
        <f t="shared" ca="1" si="35"/>
        <v>52818</v>
      </c>
      <c r="O96">
        <f t="shared" ca="1" si="36"/>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125</v>
      </c>
      <c r="Z96">
        <v>1200</v>
      </c>
      <c r="AA96" t="str">
        <f t="shared" ca="1" si="38"/>
        <v>upn</v>
      </c>
      <c r="AB96" t="s">
        <v>92</v>
      </c>
      <c r="AC96">
        <v>56571</v>
      </c>
      <c r="AD96">
        <v>12</v>
      </c>
      <c r="AE96" t="s">
        <v>125</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0.95978659285802104</v>
      </c>
      <c r="E97">
        <f t="shared" ca="1" si="51"/>
        <v>0.27228100784673515</v>
      </c>
      <c r="F97">
        <f t="shared" ca="1" si="51"/>
        <v>0.70058031477926841</v>
      </c>
      <c r="G97">
        <f t="shared" ca="1" si="51"/>
        <v>0.32137052304102443</v>
      </c>
      <c r="H97">
        <f t="shared" ca="1" si="51"/>
        <v>0.97648539624368802</v>
      </c>
      <c r="I97">
        <f t="shared" ca="1" si="51"/>
        <v>0.16019416586747082</v>
      </c>
      <c r="M97" t="str">
        <f t="shared" ca="1" si="34"/>
        <v>안 지정 캐릭터 PP 일반등급</v>
      </c>
      <c r="N97">
        <f t="shared" ca="1" si="35"/>
        <v>27228</v>
      </c>
      <c r="O97">
        <f t="shared" ca="1" si="36"/>
        <v>6</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1800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198</v>
      </c>
      <c r="W97">
        <v>1</v>
      </c>
      <c r="X97" t="s">
        <v>125</v>
      </c>
      <c r="Z97">
        <v>3300</v>
      </c>
      <c r="AA97" t="str">
        <f t="shared" ca="1" si="38"/>
        <v>fe</v>
      </c>
      <c r="AB97" t="s">
        <v>82</v>
      </c>
      <c r="AC97" t="s">
        <v>493</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v>
      </c>
      <c r="AN97" t="str">
        <f t="shared" ca="1" si="42"/>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0.33667977403429072</v>
      </c>
      <c r="E98">
        <f t="shared" ca="1" si="51"/>
        <v>0.35562466384510638</v>
      </c>
      <c r="F98">
        <f t="shared" ca="1" si="51"/>
        <v>0.42323591125509274</v>
      </c>
      <c r="G98">
        <f t="shared" ca="1" si="51"/>
        <v>0.2494626649042897</v>
      </c>
      <c r="H98">
        <f t="shared" ca="1" si="51"/>
        <v>2.7748709121085513E-2</v>
      </c>
      <c r="I98">
        <f t="shared" ca="1" si="51"/>
        <v>0.57598673075307827</v>
      </c>
      <c r="M98" t="str">
        <f t="shared" ca="1" si="34"/>
        <v>지정 장비</v>
      </c>
      <c r="N98" t="str">
        <f t="shared" ca="1" si="35"/>
        <v>Equip4201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5</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249</v>
      </c>
      <c r="W98">
        <v>1</v>
      </c>
      <c r="X98" t="s">
        <v>125</v>
      </c>
      <c r="Z98">
        <v>2600</v>
      </c>
      <c r="AA98" t="str">
        <f t="shared" ca="1" si="38"/>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v>
      </c>
      <c r="AN98" t="str">
        <f t="shared" ca="1" si="42"/>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0.82317323434343925</v>
      </c>
      <c r="E99">
        <f t="shared" ca="1" si="51"/>
        <v>4.6414895693756231E-2</v>
      </c>
      <c r="F99">
        <f t="shared" ca="1" si="51"/>
        <v>7.4263140997125721E-2</v>
      </c>
      <c r="G99">
        <f t="shared" ca="1" si="51"/>
        <v>0.2499997244640334</v>
      </c>
      <c r="H99">
        <f t="shared" ca="1" si="51"/>
        <v>0.94296220886373072</v>
      </c>
      <c r="I99">
        <f t="shared" ca="1" si="51"/>
        <v>0.33458075382224772</v>
      </c>
      <c r="M99" t="str">
        <f t="shared" ca="1" si="34"/>
        <v>지정 장비</v>
      </c>
      <c r="N99" t="str">
        <f t="shared" ca="1" si="35"/>
        <v>Equip0201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4</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196</v>
      </c>
      <c r="W99">
        <v>1</v>
      </c>
      <c r="X99" t="s">
        <v>125</v>
      </c>
      <c r="Z99">
        <v>22300</v>
      </c>
      <c r="AA99" t="str">
        <f t="shared" ca="1" si="38"/>
        <v>fe</v>
      </c>
      <c r="AB99" t="s">
        <v>82</v>
      </c>
      <c r="AC99" t="s">
        <v>492</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v>
      </c>
      <c r="AN99" t="str">
        <f t="shared" ca="1" si="42"/>
        <v>{"dy":10,"sl":7,"tp":"fe","vl":"Equip6301","cn":1,"pt":"GO","pr":22300}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0.9886461053669775</v>
      </c>
      <c r="E100">
        <f t="shared" ca="1" si="51"/>
        <v>0.5086663692658574</v>
      </c>
      <c r="F100">
        <f t="shared" ca="1" si="51"/>
        <v>0.27153250982179089</v>
      </c>
      <c r="G100">
        <f t="shared" ca="1" si="51"/>
        <v>0.29393490536098665</v>
      </c>
      <c r="H100">
        <f t="shared" ca="1" si="51"/>
        <v>9.2161832663720689E-2</v>
      </c>
      <c r="I100">
        <f t="shared" ca="1" si="51"/>
        <v>0.26815718536299216</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0.73043345015424177</v>
      </c>
      <c r="E101">
        <f t="shared" ca="1" si="51"/>
        <v>0.86822317580419173</v>
      </c>
      <c r="F101">
        <f t="shared" ca="1" si="51"/>
        <v>0.66043354318502623</v>
      </c>
      <c r="G101">
        <f t="shared" ca="1" si="51"/>
        <v>0.98613581005402096</v>
      </c>
      <c r="H101">
        <f t="shared" ca="1" si="51"/>
        <v>0.47386185934555669</v>
      </c>
      <c r="I101">
        <f t="shared" ca="1" si="51"/>
        <v>5.0175439343255301E-2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0.64652331022084863</v>
      </c>
      <c r="E102">
        <f t="shared" ca="1" si="52"/>
        <v>0.66865581679438157</v>
      </c>
      <c r="F102">
        <f t="shared" ca="1" si="52"/>
        <v>0.14661289925644361</v>
      </c>
      <c r="G102">
        <f t="shared" ca="1" si="52"/>
        <v>8.8966361022390306E-2</v>
      </c>
      <c r="H102">
        <f t="shared" ca="1" si="52"/>
        <v>0.48500758685308065</v>
      </c>
      <c r="I102">
        <f t="shared" ca="1" si="52"/>
        <v>0.18313644898766435</v>
      </c>
      <c r="M102" t="str">
        <f t="shared" ca="1" si="34"/>
        <v>지정 장비</v>
      </c>
      <c r="N102" t="str">
        <f t="shared" ca="1" si="35"/>
        <v>Equip6001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1800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129</v>
      </c>
      <c r="Z102">
        <v>29</v>
      </c>
      <c r="AA102" t="str">
        <f t="shared" ca="1" si="38"/>
        <v>fe</v>
      </c>
      <c r="AB102" t="s">
        <v>82</v>
      </c>
      <c r="AC102" t="s">
        <v>494</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v>
      </c>
      <c r="AN102" t="str">
        <f t="shared" ca="1" si="42"/>
        <v>{"dy":11,"sl":0,"tp":"fe","vl":"Equip0102","cn":1,"pt":"GO","pr":1500}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0.20917450512147395</v>
      </c>
      <c r="E103">
        <f t="shared" ca="1" si="52"/>
        <v>0.63952436564775916</v>
      </c>
      <c r="F103">
        <f t="shared" ca="1" si="52"/>
        <v>0.58281751787985014</v>
      </c>
      <c r="G103">
        <f t="shared" ca="1" si="52"/>
        <v>0.99942594326701539</v>
      </c>
      <c r="H103">
        <f t="shared" ca="1" si="52"/>
        <v>0.89283197963012306</v>
      </c>
      <c r="I103">
        <f t="shared" ca="1" si="52"/>
        <v>0.43689412737594024</v>
      </c>
      <c r="M103" t="str">
        <f t="shared" ca="1" si="34"/>
        <v>지정 장비</v>
      </c>
      <c r="N103" t="str">
        <f t="shared" ca="1" si="35"/>
        <v>Equip5301</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7400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203</v>
      </c>
      <c r="W103">
        <v>1</v>
      </c>
      <c r="X103" t="s">
        <v>129</v>
      </c>
      <c r="Z103">
        <v>16</v>
      </c>
      <c r="AA103" t="str">
        <f t="shared" ca="1" si="38"/>
        <v>uph</v>
      </c>
      <c r="AB103" t="s">
        <v>91</v>
      </c>
      <c r="AC103">
        <v>18914</v>
      </c>
      <c r="AD103">
        <v>11</v>
      </c>
      <c r="AE103" t="s">
        <v>303</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v>
      </c>
      <c r="AN103" t="str">
        <f t="shared" ca="1" si="42"/>
        <v>{"dy":11,"sl":1,"tp":"uph","vl":"18914","cn":11,"pt":"DI","pr":3}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0.41446951219230477</v>
      </c>
      <c r="E104">
        <f t="shared" ca="1" si="52"/>
        <v>0.60560360801117485</v>
      </c>
      <c r="F104">
        <f t="shared" ca="1" si="52"/>
        <v>0.67849367914389236</v>
      </c>
      <c r="G104">
        <f t="shared" ca="1" si="52"/>
        <v>0.22012500446999084</v>
      </c>
      <c r="H104">
        <f t="shared" ca="1" si="52"/>
        <v>0.1930320973537536</v>
      </c>
      <c r="I104">
        <f t="shared" ca="1" si="52"/>
        <v>0.97541798623544584</v>
      </c>
      <c r="M104" t="str">
        <f t="shared" ca="1" si="34"/>
        <v>안 지정 캐릭터 PP 영웅등급</v>
      </c>
      <c r="N104">
        <f t="shared" ca="1" si="35"/>
        <v>60560</v>
      </c>
      <c r="O104">
        <f t="shared" ca="1" si="36"/>
        <v>10</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3000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125</v>
      </c>
      <c r="Z104">
        <v>1000</v>
      </c>
      <c r="AA104" t="str">
        <f t="shared" ca="1" si="38"/>
        <v>fe</v>
      </c>
      <c r="AB104" t="s">
        <v>82</v>
      </c>
      <c r="AC104" t="s">
        <v>495</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v>
      </c>
      <c r="AN104" t="str">
        <f t="shared" ca="1" si="42"/>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0.22408495758561064</v>
      </c>
      <c r="E105">
        <f t="shared" ca="1" si="52"/>
        <v>0.81188744552532499</v>
      </c>
      <c r="F105">
        <f t="shared" ca="1" si="52"/>
        <v>0.58342960142806599</v>
      </c>
      <c r="G105">
        <f t="shared" ca="1" si="52"/>
        <v>3.8260027004682673E-2</v>
      </c>
      <c r="H105">
        <f t="shared" ca="1" si="52"/>
        <v>0.72945806912194699</v>
      </c>
      <c r="I105">
        <f t="shared" ca="1" si="52"/>
        <v>4.084858596566443E-2</v>
      </c>
      <c r="M105" t="str">
        <f t="shared" ca="1" si="34"/>
        <v>안 지정 캐릭터 PP 영웅등급</v>
      </c>
      <c r="N105">
        <f t="shared" ca="1" si="35"/>
        <v>81188</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3600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125</v>
      </c>
      <c r="Z105">
        <v>1000</v>
      </c>
      <c r="AA105" t="str">
        <f t="shared" ca="1" si="38"/>
        <v>fe</v>
      </c>
      <c r="AB105" t="s">
        <v>82</v>
      </c>
      <c r="AC105" t="s">
        <v>399</v>
      </c>
      <c r="AD105">
        <v>1</v>
      </c>
      <c r="AE105" t="s">
        <v>129</v>
      </c>
      <c r="AF105">
        <v>179</v>
      </c>
      <c r="AG105">
        <v>119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v>
      </c>
      <c r="AN105" t="str">
        <f t="shared" ca="1" si="42"/>
        <v>{"dy":11,"sl":3,"tp":"fe","vl":"Equip3401","cn":1,"pt":"DI","pp":179,"pr":119}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0.78807567519101429</v>
      </c>
      <c r="E106">
        <f t="shared" ca="1" si="52"/>
        <v>0.29681958526980068</v>
      </c>
      <c r="F106">
        <f t="shared" ca="1" si="52"/>
        <v>0.37581862897869034</v>
      </c>
      <c r="G106">
        <f t="shared" ca="1" si="52"/>
        <v>0.31468853149287845</v>
      </c>
      <c r="H106">
        <f t="shared" ca="1" si="52"/>
        <v>0.28362092531509808</v>
      </c>
      <c r="I106">
        <f t="shared" ca="1" si="52"/>
        <v>0.6568488260090185</v>
      </c>
      <c r="M106" t="str">
        <f t="shared" ca="1" si="34"/>
        <v>안 지정 캐릭터 PP 일반등급</v>
      </c>
      <c r="N106">
        <f t="shared" ca="1" si="35"/>
        <v>29681</v>
      </c>
      <c r="O106">
        <f t="shared" ca="1" si="36"/>
        <v>6</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1800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125</v>
      </c>
      <c r="Z106">
        <v>1300</v>
      </c>
      <c r="AA106" t="str">
        <f t="shared" ca="1" si="38"/>
        <v>upn</v>
      </c>
      <c r="AB106" t="s">
        <v>92</v>
      </c>
      <c r="AC106">
        <v>81752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v>
      </c>
      <c r="AN106" t="str">
        <f t="shared" ca="1" si="42"/>
        <v>{"dy":11,"sl":4,"tp":"upn","vl":"81752","cn":6,"pt":"GO","pr":1800}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0.31274121795947618</v>
      </c>
      <c r="E107">
        <f t="shared" ca="1" si="52"/>
        <v>0.32779603033667215</v>
      </c>
      <c r="F107">
        <f t="shared" ca="1" si="52"/>
        <v>0.18277911197290742</v>
      </c>
      <c r="G107">
        <f t="shared" ca="1" si="52"/>
        <v>6.1222012282989402E-2</v>
      </c>
      <c r="H107">
        <f t="shared" ca="1" si="52"/>
        <v>0.59617412871852449</v>
      </c>
      <c r="I107">
        <f t="shared" ca="1" si="52"/>
        <v>0.6339662684138897</v>
      </c>
      <c r="M107" t="str">
        <f t="shared" ca="1" si="34"/>
        <v>지정 장비</v>
      </c>
      <c r="N107" t="str">
        <f t="shared" ca="1" si="35"/>
        <v>Equip2302</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DI</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11</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125</v>
      </c>
      <c r="Z107">
        <v>1200</v>
      </c>
      <c r="AA107" t="str">
        <f t="shared" ca="1" si="38"/>
        <v>fe</v>
      </c>
      <c r="AB107" t="s">
        <v>82</v>
      </c>
      <c r="AC107" t="s">
        <v>192</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v>
      </c>
      <c r="AN107" t="str">
        <f t="shared" ca="1" si="42"/>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0.18712704968446126</v>
      </c>
      <c r="E108">
        <f t="shared" ca="1" si="52"/>
        <v>0.72919469558267735</v>
      </c>
      <c r="F108">
        <f t="shared" ca="1" si="52"/>
        <v>0.83674064453606778</v>
      </c>
      <c r="G108">
        <f t="shared" ca="1" si="52"/>
        <v>0.90103527377529424</v>
      </c>
      <c r="H108">
        <f t="shared" ca="1" si="52"/>
        <v>0.65981568305327698</v>
      </c>
      <c r="I108">
        <f t="shared" ca="1" si="52"/>
        <v>0.35659051524620011</v>
      </c>
      <c r="M108" t="str">
        <f t="shared" ca="1" si="34"/>
        <v>지정 장비</v>
      </c>
      <c r="N108" t="str">
        <f t="shared" ca="1" si="35"/>
        <v>Equip7002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1900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110</v>
      </c>
      <c r="W108">
        <v>1</v>
      </c>
      <c r="X108" t="s">
        <v>125</v>
      </c>
      <c r="Z108">
        <v>3200</v>
      </c>
      <c r="AA108" t="str">
        <f t="shared" ca="1" si="38"/>
        <v>fe</v>
      </c>
      <c r="AB108" t="s">
        <v>82</v>
      </c>
      <c r="AC108" t="s">
        <v>412</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v>
      </c>
      <c r="AN108" t="str">
        <f t="shared" ca="1" si="42"/>
        <v>{"dy":11,"sl":6,"tp":"fe","vl":"Equip7102","cn":1,"pt":"GO","pr":3200}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0.63409429287862418</v>
      </c>
      <c r="E109">
        <f t="shared" ca="1" si="52"/>
        <v>0.84851171363577227</v>
      </c>
      <c r="F109">
        <f t="shared" ca="1" si="52"/>
        <v>0.31961066146129202</v>
      </c>
      <c r="G109">
        <f t="shared" ca="1" si="52"/>
        <v>0.16958945151098903</v>
      </c>
      <c r="H109">
        <f t="shared" ca="1" si="52"/>
        <v>0.11372008074842899</v>
      </c>
      <c r="I109">
        <f t="shared" ca="1" si="52"/>
        <v>0.5088872709289004</v>
      </c>
      <c r="M109" t="str">
        <f t="shared" ca="1" si="34"/>
        <v>지정 장비</v>
      </c>
      <c r="N109" t="str">
        <f t="shared" ca="1" si="35"/>
        <v>Equip8201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DI</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40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201</v>
      </c>
      <c r="W109">
        <v>1</v>
      </c>
      <c r="X109" t="s">
        <v>125</v>
      </c>
      <c r="Z109">
        <v>700</v>
      </c>
      <c r="AA109" t="str">
        <f t="shared" ca="1" si="38"/>
        <v>uph</v>
      </c>
      <c r="AB109" t="s">
        <v>91</v>
      </c>
      <c r="AC109">
        <v>60496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v>
      </c>
      <c r="AN109" t="str">
        <f t="shared" ca="1" si="42"/>
        <v>{"dy":11,"sl":7,"tp":"uph","vl":"60496","cn":9,"pt":"GO","pr":2700}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0.8481606688294081</v>
      </c>
      <c r="E110">
        <f t="shared" ca="1" si="52"/>
        <v>0.7689573650671917</v>
      </c>
      <c r="F110">
        <f t="shared" ca="1" si="52"/>
        <v>0.73957472903296695</v>
      </c>
      <c r="G110">
        <f t="shared" ca="1" si="52"/>
        <v>0.9936493159102544</v>
      </c>
      <c r="H110">
        <f t="shared" ca="1" si="52"/>
        <v>0.97216407272774086</v>
      </c>
      <c r="I110">
        <f t="shared" ca="1" si="52"/>
        <v>0.81779468321064319</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0.92747250124849423</v>
      </c>
      <c r="E111">
        <f t="shared" ca="1" si="52"/>
        <v>0.21199450040805756</v>
      </c>
      <c r="F111">
        <f t="shared" ca="1" si="52"/>
        <v>0.71229614507740169</v>
      </c>
      <c r="G111">
        <f t="shared" ca="1" si="52"/>
        <v>0.96864631839924964</v>
      </c>
      <c r="H111">
        <f t="shared" ca="1" si="52"/>
        <v>0.11156312015083392</v>
      </c>
      <c r="I111">
        <f t="shared" ca="1" si="52"/>
        <v>0.90119235945476872</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0.22878672293271574</v>
      </c>
      <c r="E112">
        <f t="shared" ca="1" si="53"/>
        <v>0.63991294358070872</v>
      </c>
      <c r="F112">
        <f t="shared" ca="1" si="53"/>
        <v>0.62948058240508342</v>
      </c>
      <c r="G112">
        <f t="shared" ca="1" si="53"/>
        <v>0.23075006034451595</v>
      </c>
      <c r="H112">
        <f t="shared" ca="1" si="53"/>
        <v>0.10102530431996382</v>
      </c>
      <c r="I112">
        <f t="shared" ca="1" si="53"/>
        <v>0.40989509632462884</v>
      </c>
      <c r="M112" t="str">
        <f t="shared" ca="1" si="34"/>
        <v>지정 장비</v>
      </c>
      <c r="N112" t="str">
        <f t="shared" ca="1" si="35"/>
        <v>Equip5301</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11</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129</v>
      </c>
      <c r="Z112">
        <v>149</v>
      </c>
      <c r="AA112" t="str">
        <f t="shared" ca="1" si="38"/>
        <v>upn</v>
      </c>
      <c r="AB112" t="s">
        <v>92</v>
      </c>
      <c r="AC112">
        <v>52969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v>
      </c>
      <c r="AN112" t="str">
        <f t="shared" ca="1" si="42"/>
        <v>{"dy":12,"sl":0,"tp":"upn","vl":"52969","cn":5,"pt":"GO","pr":1500}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0.97082159637688636</v>
      </c>
      <c r="E113">
        <f t="shared" ca="1" si="53"/>
        <v>0.79795902546388364</v>
      </c>
      <c r="F113">
        <f t="shared" ca="1" si="53"/>
        <v>0.10308680631863498</v>
      </c>
      <c r="G113">
        <f t="shared" ca="1" si="53"/>
        <v>0.99943864458160114</v>
      </c>
      <c r="H113">
        <f t="shared" ca="1" si="53"/>
        <v>0.54673238465131357</v>
      </c>
      <c r="I113">
        <f t="shared" ca="1" si="53"/>
        <v>0.80064859871287763</v>
      </c>
      <c r="M113" t="str">
        <f t="shared" ca="1" si="34"/>
        <v>지정 장비</v>
      </c>
      <c r="N113" t="str">
        <f t="shared" ca="1" si="35"/>
        <v>Equip7002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2200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191</v>
      </c>
      <c r="W113">
        <v>1</v>
      </c>
      <c r="X113" t="s">
        <v>125</v>
      </c>
      <c r="Z113">
        <v>1200</v>
      </c>
      <c r="AA113" t="str">
        <f t="shared" ca="1" si="38"/>
        <v>fe</v>
      </c>
      <c r="AB113" t="s">
        <v>82</v>
      </c>
      <c r="AC113" t="s">
        <v>497</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별의 계시</v>
      </c>
      <c r="AL113">
        <v>1</v>
      </c>
      <c r="AM11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v>
      </c>
      <c r="AN113" t="str">
        <f t="shared" ca="1" si="42"/>
        <v>{"dy":12,"sl":1,"tp":"fe","vl":"Equip4101","cn":1,"pt":"GO","pr":1200}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0.37573935153394844</v>
      </c>
      <c r="E114">
        <f t="shared" ca="1" si="53"/>
        <v>0.79619049897091021</v>
      </c>
      <c r="F114">
        <f t="shared" ca="1" si="53"/>
        <v>8.0330334468305953E-2</v>
      </c>
      <c r="G114">
        <f t="shared" ca="1" si="53"/>
        <v>0.34420874136287405</v>
      </c>
      <c r="H114">
        <f t="shared" ca="1" si="53"/>
        <v>0.90092697173674674</v>
      </c>
      <c r="I114">
        <f t="shared" ca="1" si="53"/>
        <v>0.7548898123183938</v>
      </c>
      <c r="M114" t="str">
        <f t="shared" ca="1" si="34"/>
        <v>안 지정 캐릭터 PP 영웅등급</v>
      </c>
      <c r="N114">
        <f t="shared" ca="1" si="35"/>
        <v>79619</v>
      </c>
      <c r="O114">
        <f t="shared" ca="1" si="36"/>
        <v>12</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3600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125</v>
      </c>
      <c r="Z114">
        <v>1000</v>
      </c>
      <c r="AA114" t="str">
        <f t="shared" ca="1" si="38"/>
        <v>upn</v>
      </c>
      <c r="AB114" t="s">
        <v>92</v>
      </c>
      <c r="AC114">
        <v>19697</v>
      </c>
      <c r="AD114">
        <v>12</v>
      </c>
      <c r="AE114" t="s">
        <v>125</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v>
      </c>
      <c r="AN114" t="str">
        <f t="shared" ca="1" si="42"/>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0.92081741462715194</v>
      </c>
      <c r="E115">
        <f t="shared" ca="1" si="53"/>
        <v>0.15670273502145626</v>
      </c>
      <c r="F115">
        <f t="shared" ca="1" si="53"/>
        <v>0.49752822588502832</v>
      </c>
      <c r="G115">
        <f t="shared" ca="1" si="53"/>
        <v>4.116904645188435E-2</v>
      </c>
      <c r="H115">
        <f t="shared" ca="1" si="53"/>
        <v>0.68418456625508717</v>
      </c>
      <c r="I115">
        <f t="shared" ca="1" si="53"/>
        <v>0.81081869878593682</v>
      </c>
      <c r="M115" t="str">
        <f t="shared" ca="1" si="34"/>
        <v>안 지정 캐릭터 PP 일반등급</v>
      </c>
      <c r="N115">
        <f t="shared" ca="1" si="35"/>
        <v>15670</v>
      </c>
      <c r="O115">
        <f t="shared" ca="1" si="36"/>
        <v>4</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1200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125</v>
      </c>
      <c r="Z115">
        <v>1200</v>
      </c>
      <c r="AA115" t="str">
        <f t="shared" ca="1" si="38"/>
        <v>fe</v>
      </c>
      <c r="AB115" t="s">
        <v>82</v>
      </c>
      <c r="AC115" t="s">
        <v>413</v>
      </c>
      <c r="AD115">
        <v>1</v>
      </c>
      <c r="AE115" t="s">
        <v>125</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몬스터 세포</v>
      </c>
      <c r="AL115">
        <v>1</v>
      </c>
      <c r="AM11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v>
      </c>
      <c r="AN115" t="str">
        <f t="shared" ca="1" si="42"/>
        <v>{"dy":12,"sl":3,"tp":"fe","vl":"Equip2102","cn":1,"pt":"GO","pr":1000}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0.71077392305880782</v>
      </c>
      <c r="E116">
        <f t="shared" ca="1" si="53"/>
        <v>0.11353078390429694</v>
      </c>
      <c r="F116">
        <f t="shared" ca="1" si="53"/>
        <v>0.31258247167231834</v>
      </c>
      <c r="G116">
        <f t="shared" ca="1" si="53"/>
        <v>0.19870865692035689</v>
      </c>
      <c r="H116">
        <f t="shared" ca="1" si="53"/>
        <v>0.72609858420583973</v>
      </c>
      <c r="I116">
        <f t="shared" ca="1" si="53"/>
        <v>0.45995392627998488</v>
      </c>
      <c r="M116" t="str">
        <f t="shared" ca="1" si="34"/>
        <v>안 지정 캐릭터 PP 일반등급</v>
      </c>
      <c r="N116">
        <f t="shared" ca="1" si="35"/>
        <v>11353</v>
      </c>
      <c r="O116">
        <f t="shared" ca="1" si="36"/>
        <v>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125</v>
      </c>
      <c r="Z116">
        <v>1300</v>
      </c>
      <c r="AA116" t="str">
        <f t="shared" ca="1" si="38"/>
        <v>uph</v>
      </c>
      <c r="AB116" t="s">
        <v>91</v>
      </c>
      <c r="AC116">
        <v>69726</v>
      </c>
      <c r="AD116">
        <v>13</v>
      </c>
      <c r="AE116" t="s">
        <v>362</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v>
      </c>
      <c r="AN116" t="str">
        <f t="shared" ca="1" si="42"/>
        <v>{"dy":12,"sl":4,"tp":"uph","vl":"69726","cn":13,"pt":"DI","pr":3}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0.90461409932816561</v>
      </c>
      <c r="E117">
        <f t="shared" ca="1" si="53"/>
        <v>0.3934276436748203</v>
      </c>
      <c r="F117">
        <f t="shared" ca="1" si="53"/>
        <v>0.44452610948989491</v>
      </c>
      <c r="G117">
        <f t="shared" ca="1" si="53"/>
        <v>0.56553229748828993</v>
      </c>
      <c r="H117">
        <f t="shared" ca="1" si="53"/>
        <v>9.0666502351988698E-2</v>
      </c>
      <c r="I117">
        <f t="shared" ca="1" si="53"/>
        <v>0.5850048750450012</v>
      </c>
      <c r="M117" t="str">
        <f t="shared" ca="1" si="34"/>
        <v>안 지정 캐릭터 PP 일반등급</v>
      </c>
      <c r="N117">
        <f t="shared" ca="1" si="35"/>
        <v>39342</v>
      </c>
      <c r="O117">
        <f t="shared" ca="1" si="36"/>
        <v>7</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2100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125</v>
      </c>
      <c r="Z117">
        <v>1300</v>
      </c>
      <c r="AA117" t="str">
        <f t="shared" ca="1" si="38"/>
        <v>fe</v>
      </c>
      <c r="AB117" t="s">
        <v>82</v>
      </c>
      <c r="AC117" t="s">
        <v>498</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v>
      </c>
      <c r="AN117" t="str">
        <f t="shared" ca="1" si="42"/>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8.9450514553895855E-2</v>
      </c>
      <c r="E118">
        <f t="shared" ca="1" si="53"/>
        <v>0.79272777626904556</v>
      </c>
      <c r="F118">
        <f t="shared" ca="1" si="53"/>
        <v>0.25895236726587434</v>
      </c>
      <c r="G118">
        <f t="shared" ca="1" si="53"/>
        <v>0.32736279461872941</v>
      </c>
      <c r="H118">
        <f t="shared" ca="1" si="53"/>
        <v>0.40610880767634439</v>
      </c>
      <c r="I118">
        <f t="shared" ca="1" si="53"/>
        <v>0.10130994567751384</v>
      </c>
      <c r="M118" t="str">
        <f t="shared" ca="1" si="34"/>
        <v>지정 장비</v>
      </c>
      <c r="N118" t="str">
        <f t="shared" ca="1" si="35"/>
        <v>Equip7102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3100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247</v>
      </c>
      <c r="W118">
        <v>1</v>
      </c>
      <c r="X118" t="s">
        <v>125</v>
      </c>
      <c r="Z118">
        <v>9600</v>
      </c>
      <c r="AA118" t="str">
        <f t="shared" ca="1" si="38"/>
        <v>fe</v>
      </c>
      <c r="AB118" t="s">
        <v>82</v>
      </c>
      <c r="AC118" t="s">
        <v>499</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v>
      </c>
      <c r="AN118" t="str">
        <f t="shared" ca="1" si="42"/>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0.42090422974166941</v>
      </c>
      <c r="E119">
        <f t="shared" ca="1" si="53"/>
        <v>0.89595374943561035</v>
      </c>
      <c r="F119">
        <f t="shared" ca="1" si="53"/>
        <v>0.8266758212974693</v>
      </c>
      <c r="G119">
        <f t="shared" ca="1" si="53"/>
        <v>0.90050297388624767</v>
      </c>
      <c r="H119">
        <f t="shared" ca="1" si="53"/>
        <v>0.40696968684901969</v>
      </c>
      <c r="I119">
        <f t="shared" ca="1" si="53"/>
        <v>0.47641101016277132</v>
      </c>
      <c r="M119" t="str">
        <f t="shared" ca="1" si="34"/>
        <v>지정 장비</v>
      </c>
      <c r="N119" t="str">
        <f t="shared" ca="1" si="35"/>
        <v>Equip8202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29400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295</v>
      </c>
      <c r="W119">
        <v>1</v>
      </c>
      <c r="X119" t="s">
        <v>125</v>
      </c>
      <c r="Z119">
        <v>5300</v>
      </c>
      <c r="AA119" t="str">
        <f t="shared" ca="1" si="38"/>
        <v>fe</v>
      </c>
      <c r="AB119" t="s">
        <v>82</v>
      </c>
      <c r="AC119" t="s">
        <v>373</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v>
      </c>
      <c r="AN119" t="str">
        <f t="shared" ca="1" si="42"/>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0.87811175748632575</v>
      </c>
      <c r="E120">
        <f t="shared" ca="1" si="53"/>
        <v>0.14763265303364803</v>
      </c>
      <c r="F120">
        <f t="shared" ca="1" si="53"/>
        <v>0.55478236008419912</v>
      </c>
      <c r="G120">
        <f t="shared" ca="1" si="53"/>
        <v>0.55534793123626325</v>
      </c>
      <c r="H120">
        <f t="shared" ca="1" si="53"/>
        <v>0.98045547865960936</v>
      </c>
      <c r="I120">
        <f t="shared" ca="1" si="53"/>
        <v>0.17363024663136617</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fc</v>
      </c>
      <c r="AB120" t="s">
        <v>85</v>
      </c>
      <c r="AC120" t="s">
        <v>496</v>
      </c>
      <c r="AD120">
        <v>1</v>
      </c>
      <c r="AE120" t="s">
        <v>129</v>
      </c>
      <c r="AF120">
        <v>219</v>
      </c>
      <c r="AG120">
        <v>149</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카츄진</v>
      </c>
      <c r="AL120">
        <v>1</v>
      </c>
      <c r="AM12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v>
      </c>
      <c r="AN120" t="str">
        <f t="shared" ca="1" si="42"/>
        <v>{"dy":12,"sl":8,"tp":"fc","vl":"Actor3117","cn":1,"pt":"DI","pp":219,"pr":149}</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0.39467990233820149</v>
      </c>
      <c r="E121">
        <f t="shared" ca="1" si="53"/>
        <v>0.14005143077250959</v>
      </c>
      <c r="F121">
        <f t="shared" ca="1" si="53"/>
        <v>0.79885609983661166</v>
      </c>
      <c r="G121">
        <f t="shared" ca="1" si="53"/>
        <v>0.57569114336643668</v>
      </c>
      <c r="H121">
        <f t="shared" ca="1" si="53"/>
        <v>0.17559636837930181</v>
      </c>
      <c r="I121">
        <f t="shared" ca="1" si="53"/>
        <v>0.74200519113521524</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fp</v>
      </c>
      <c r="AB121" t="s">
        <v>86</v>
      </c>
      <c r="AC121" t="s">
        <v>496</v>
      </c>
      <c r="AD121">
        <v>75</v>
      </c>
      <c r="AE121" t="s">
        <v>129</v>
      </c>
      <c r="AF121">
        <v>172</v>
      </c>
      <c r="AG121">
        <v>69</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카츄진</v>
      </c>
      <c r="AL121">
        <v>1</v>
      </c>
      <c r="AM12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v>
      </c>
      <c r="AN121" t="str">
        <f t="shared" ca="1" si="42"/>
        <v>{"dy":12,"sl":9,"tp":"fp","vl":"Actor3117","cn":75,"pt":"DI","pp":172,"pr":69}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0.24831921494699805</v>
      </c>
      <c r="E122">
        <f t="shared" ca="1" si="54"/>
        <v>0.26508725114801313</v>
      </c>
      <c r="F122">
        <f t="shared" ca="1" si="54"/>
        <v>0.1061811734117688</v>
      </c>
      <c r="G122">
        <f t="shared" ca="1" si="54"/>
        <v>0.32497016960349057</v>
      </c>
      <c r="H122">
        <f t="shared" ca="1" si="54"/>
        <v>0.77892004310692664</v>
      </c>
      <c r="I122">
        <f t="shared" ca="1" si="54"/>
        <v>0.96429045465781571</v>
      </c>
      <c r="M122" t="str">
        <f t="shared" ca="1" si="34"/>
        <v>지정 장비</v>
      </c>
      <c r="N122" t="str">
        <f t="shared" ca="1" si="35"/>
        <v>Equip2102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1500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251</v>
      </c>
      <c r="W122">
        <v>1</v>
      </c>
      <c r="X122" t="s">
        <v>125</v>
      </c>
      <c r="Z122">
        <v>900</v>
      </c>
      <c r="AA122" t="str">
        <f t="shared" ca="1" si="38"/>
        <v>fe</v>
      </c>
      <c r="AB122" t="s">
        <v>82</v>
      </c>
      <c r="AC122" t="s">
        <v>500</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v>
      </c>
      <c r="AN122" t="str">
        <f t="shared" ca="1" si="42"/>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0.63079875451564171</v>
      </c>
      <c r="E123">
        <f t="shared" ca="1" si="54"/>
        <v>0.97976892358345991</v>
      </c>
      <c r="F123">
        <f t="shared" ca="1" si="54"/>
        <v>0.28913680624051963</v>
      </c>
      <c r="G123">
        <f t="shared" ca="1" si="54"/>
        <v>0.67087367143338295</v>
      </c>
      <c r="H123">
        <f t="shared" ca="1" si="54"/>
        <v>0.56379767560745275</v>
      </c>
      <c r="I123">
        <f t="shared" ca="1" si="54"/>
        <v>0.79134256482886678</v>
      </c>
      <c r="M123" t="str">
        <f t="shared" ca="1" si="34"/>
        <v>지정 장비</v>
      </c>
      <c r="N123" t="str">
        <f t="shared" ca="1" si="35"/>
        <v>Equip8301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74700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252</v>
      </c>
      <c r="W123">
        <v>1</v>
      </c>
      <c r="X123" t="s">
        <v>125</v>
      </c>
      <c r="Z123">
        <v>900</v>
      </c>
      <c r="AA123" t="str">
        <f t="shared" ca="1" si="38"/>
        <v>fe</v>
      </c>
      <c r="AB123" t="s">
        <v>82</v>
      </c>
      <c r="AC123" t="s">
        <v>501</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v>
      </c>
      <c r="AN123" t="str">
        <f t="shared" ca="1" si="42"/>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0.94513556889812111</v>
      </c>
      <c r="E124">
        <f t="shared" ca="1" si="54"/>
        <v>0.97524566154807357</v>
      </c>
      <c r="F124">
        <f t="shared" ca="1" si="54"/>
        <v>0.84248594441519253</v>
      </c>
      <c r="G124">
        <f t="shared" ca="1" si="54"/>
        <v>0.87567682017740356</v>
      </c>
      <c r="H124">
        <f t="shared" ca="1" si="54"/>
        <v>0.28421549787382572</v>
      </c>
      <c r="I124">
        <f t="shared" ca="1" si="54"/>
        <v>7.5469036185758731E-2</v>
      </c>
      <c r="M124" t="str">
        <f t="shared" ca="1" si="34"/>
        <v>안 지정 캐릭터 PP 영웅등급</v>
      </c>
      <c r="N124">
        <f t="shared" ca="1" si="35"/>
        <v>97524</v>
      </c>
      <c r="O124">
        <f t="shared" ca="1" si="36"/>
        <v>14</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4200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125</v>
      </c>
      <c r="Z124">
        <v>900</v>
      </c>
      <c r="AA124" t="str">
        <f t="shared" ca="1" si="38"/>
        <v>fe</v>
      </c>
      <c r="AB124" t="s">
        <v>82</v>
      </c>
      <c r="AC124" t="s">
        <v>502</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v>
      </c>
      <c r="AN124" t="str">
        <f t="shared" ca="1" si="42"/>
        <v>{"dy":13,"sl":2,"tp":"fe","vl":"Equip0301","cn":1,"pt":"DI","pr":10}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0.69382278396750119</v>
      </c>
      <c r="E125">
        <f t="shared" ca="1" si="54"/>
        <v>0.42956485673209521</v>
      </c>
      <c r="F125">
        <f t="shared" ca="1" si="54"/>
        <v>0.92148669643422576</v>
      </c>
      <c r="G125">
        <f t="shared" ca="1" si="54"/>
        <v>0.37823668023210444</v>
      </c>
      <c r="H125">
        <f t="shared" ca="1" si="54"/>
        <v>0.64199019122716261</v>
      </c>
      <c r="I125">
        <f t="shared" ca="1" si="54"/>
        <v>0.82430699637588423</v>
      </c>
      <c r="M125" t="str">
        <f t="shared" ca="1" si="34"/>
        <v>안 지정 캐릭터 PP 일반등급</v>
      </c>
      <c r="N125">
        <f t="shared" ca="1" si="35"/>
        <v>42956</v>
      </c>
      <c r="O125">
        <f t="shared" ca="1" si="36"/>
        <v>8</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2400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125</v>
      </c>
      <c r="Z125">
        <v>1000</v>
      </c>
      <c r="AA125" t="str">
        <f t="shared" ca="1" si="38"/>
        <v>uph</v>
      </c>
      <c r="AB125" t="s">
        <v>91</v>
      </c>
      <c r="AC125">
        <v>29794</v>
      </c>
      <c r="AD125">
        <v>6</v>
      </c>
      <c r="AE125" t="s">
        <v>125</v>
      </c>
      <c r="AG125">
        <v>1800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v>
      </c>
      <c r="AN125" t="str">
        <f t="shared" ca="1" si="42"/>
        <v>{"dy":13,"sl":3,"tp":"uph","vl":"29794","cn":6,"pt":"GO","pr":1800}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0.36099396457750621</v>
      </c>
      <c r="E126">
        <f t="shared" ca="1" si="54"/>
        <v>0.85602887439171804</v>
      </c>
      <c r="F126">
        <f t="shared" ca="1" si="54"/>
        <v>0.60425007060359726</v>
      </c>
      <c r="G126">
        <f t="shared" ca="1" si="54"/>
        <v>0.18376013108335321</v>
      </c>
      <c r="H126">
        <f t="shared" ca="1" si="54"/>
        <v>0.48654991752442345</v>
      </c>
      <c r="I126">
        <f t="shared" ca="1" si="54"/>
        <v>0.74620806430725883</v>
      </c>
      <c r="M126" t="str">
        <f t="shared" ca="1" si="34"/>
        <v>안 지정 캐릭터 PP 일반등급</v>
      </c>
      <c r="N126">
        <f t="shared" ca="1" si="35"/>
        <v>85602</v>
      </c>
      <c r="O126">
        <f t="shared" ca="1" si="36"/>
        <v>13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125</v>
      </c>
      <c r="Z126">
        <v>1300</v>
      </c>
      <c r="AA126" t="str">
        <f t="shared" ca="1" si="38"/>
        <v>fe</v>
      </c>
      <c r="AB126" t="s">
        <v>82</v>
      </c>
      <c r="AC126" t="s">
        <v>206</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v>
      </c>
      <c r="AN126" t="str">
        <f t="shared" ca="1" si="42"/>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0.51783754654158121</v>
      </c>
      <c r="E127">
        <f t="shared" ca="1" si="54"/>
        <v>0.21932674630190785</v>
      </c>
      <c r="F127">
        <f t="shared" ca="1" si="54"/>
        <v>0.52692460858585233</v>
      </c>
      <c r="G127">
        <f t="shared" ca="1" si="54"/>
        <v>0.18224793804518935</v>
      </c>
      <c r="H127">
        <f t="shared" ca="1" si="54"/>
        <v>3.7733230545899499E-2</v>
      </c>
      <c r="I127">
        <f t="shared" ca="1" si="54"/>
        <v>0.46950240640443341</v>
      </c>
      <c r="M127" t="str">
        <f t="shared" ca="1" si="34"/>
        <v>안 지정 캐릭터 PP 영웅등급</v>
      </c>
      <c r="N127">
        <f t="shared" ca="1" si="35"/>
        <v>21932</v>
      </c>
      <c r="O127">
        <f t="shared" ca="1" si="36"/>
        <v>5</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1500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197</v>
      </c>
      <c r="W127">
        <v>1</v>
      </c>
      <c r="X127" t="s">
        <v>125</v>
      </c>
      <c r="Z127">
        <v>7100</v>
      </c>
      <c r="AA127" t="str">
        <f t="shared" ca="1" si="38"/>
        <v>upn</v>
      </c>
      <c r="AB127" t="s">
        <v>92</v>
      </c>
      <c r="AC127">
        <v>12663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v>
      </c>
      <c r="AN127" t="str">
        <f t="shared" ca="1" si="42"/>
        <v>{"dy":13,"sl":5,"tp":"upn","vl":"12663","cn":7,"pt":"GO","pr":2100}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0.84000924270979693</v>
      </c>
      <c r="E128">
        <f t="shared" ca="1" si="54"/>
        <v>0.22019848566746714</v>
      </c>
      <c r="F128">
        <f t="shared" ca="1" si="54"/>
        <v>0.86157995895696549</v>
      </c>
      <c r="G128">
        <f t="shared" ca="1" si="54"/>
        <v>0.52630976825974862</v>
      </c>
      <c r="H128">
        <f t="shared" ca="1" si="54"/>
        <v>0.71771801326750817</v>
      </c>
      <c r="I128">
        <f t="shared" ca="1" si="54"/>
        <v>7.5133550258561832E-2</v>
      </c>
      <c r="M128" t="str">
        <f t="shared" ca="1" si="34"/>
        <v>지정 장비</v>
      </c>
      <c r="N128" t="str">
        <f t="shared" ca="1" si="35"/>
        <v>Equip2301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7000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206</v>
      </c>
      <c r="W128">
        <v>1</v>
      </c>
      <c r="X128" t="s">
        <v>125</v>
      </c>
      <c r="Z128">
        <v>3300</v>
      </c>
      <c r="AA128" t="str">
        <f t="shared" ca="1" si="38"/>
        <v>uph</v>
      </c>
      <c r="AB128" t="s">
        <v>91</v>
      </c>
      <c r="AC128">
        <v>29794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v>
      </c>
      <c r="AN128" t="str">
        <f t="shared" ca="1" si="42"/>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0.6022252381510047</v>
      </c>
      <c r="E129">
        <f t="shared" ca="1" si="54"/>
        <v>0.96636954629341776</v>
      </c>
      <c r="F129">
        <f t="shared" ca="1" si="54"/>
        <v>0.79564334094275491</v>
      </c>
      <c r="G129">
        <f t="shared" ca="1" si="54"/>
        <v>0.99633737094000585</v>
      </c>
      <c r="H129">
        <f t="shared" ca="1" si="54"/>
        <v>0.77297026810881031</v>
      </c>
      <c r="I129">
        <f t="shared" ca="1" si="54"/>
        <v>0.74158718322067141</v>
      </c>
      <c r="M129" t="str">
        <f t="shared" ca="1" si="34"/>
        <v>지정 장비</v>
      </c>
      <c r="N129" t="str">
        <f t="shared" ca="1" si="35"/>
        <v>Equip8302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74700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242</v>
      </c>
      <c r="W129">
        <v>1</v>
      </c>
      <c r="X129" t="s">
        <v>129</v>
      </c>
      <c r="Z129">
        <v>10</v>
      </c>
      <c r="AA129" t="str">
        <f t="shared" ca="1" si="38"/>
        <v>upn</v>
      </c>
      <c r="AB129" t="s">
        <v>92</v>
      </c>
      <c r="AC129">
        <v>75071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v>
      </c>
      <c r="AN129" t="str">
        <f t="shared" ca="1" si="42"/>
        <v>{"dy":13,"sl":7,"tp":"upn","vl":"75071","cn":12,"pt":"GO","pr":3600}</v>
      </c>
    </row>
    <row r="130" spans="1:40">
      <c r="A130">
        <v>13</v>
      </c>
      <c r="B130">
        <v>8</v>
      </c>
      <c r="C130">
        <f t="shared" ref="C130:C193" si="55">IF(B130&lt;=9,0,
IF(B130=10,1,2))</f>
        <v>0</v>
      </c>
      <c r="D130">
        <f t="shared" ca="1" si="54"/>
        <v>0.5512080766836015</v>
      </c>
      <c r="E130">
        <f t="shared" ca="1" si="54"/>
        <v>0.36968390689122788</v>
      </c>
      <c r="F130">
        <f t="shared" ca="1" si="54"/>
        <v>2.673871743918077E-2</v>
      </c>
      <c r="G130">
        <f t="shared" ca="1" si="54"/>
        <v>1.317513625972222E-2</v>
      </c>
      <c r="H130">
        <f t="shared" ca="1" si="54"/>
        <v>0.92412504629212155</v>
      </c>
      <c r="I130">
        <f t="shared" ca="1" si="54"/>
        <v>0.97357686812313959</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0.42734269075080988</v>
      </c>
      <c r="E131">
        <f t="shared" ca="1" si="54"/>
        <v>0.33657082546509964</v>
      </c>
      <c r="F131">
        <f t="shared" ca="1" si="54"/>
        <v>0.33774962720341273</v>
      </c>
      <c r="G131">
        <f t="shared" ca="1" si="54"/>
        <v>0.26935992863748037</v>
      </c>
      <c r="H131">
        <f t="shared" ca="1" si="54"/>
        <v>0.97100090734149946</v>
      </c>
      <c r="I131">
        <f t="shared" ca="1" si="54"/>
        <v>5.176018343869937E-3</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v>
      </c>
      <c r="AN131" t="str">
        <f t="shared" ca="1" si="64"/>
        <v>{"dy":13,"sl":9}</v>
      </c>
    </row>
    <row r="132" spans="1:40">
      <c r="A132">
        <v>14</v>
      </c>
      <c r="B132">
        <v>0</v>
      </c>
      <c r="C132">
        <f t="shared" si="55"/>
        <v>0</v>
      </c>
      <c r="D132">
        <f t="shared" ref="D132:I141" ca="1" si="65">RAND()</f>
        <v>0.72617890354670955</v>
      </c>
      <c r="E132">
        <f t="shared" ca="1" si="65"/>
        <v>0.96965542008521155</v>
      </c>
      <c r="F132">
        <f t="shared" ca="1" si="65"/>
        <v>0.31682530916638207</v>
      </c>
      <c r="G132">
        <f t="shared" ca="1" si="65"/>
        <v>0.61531070573096069</v>
      </c>
      <c r="H132">
        <f t="shared" ca="1" si="65"/>
        <v>0.46203024026271311</v>
      </c>
      <c r="I132">
        <f t="shared" ca="1" si="65"/>
        <v>0.68945819462291524</v>
      </c>
      <c r="M132" t="str">
        <f t="shared" ca="1" si="56"/>
        <v>지정 장비</v>
      </c>
      <c r="N132" t="str">
        <f t="shared" ca="1" si="57"/>
        <v>Equip8202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29600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129</v>
      </c>
      <c r="Z132">
        <v>149</v>
      </c>
      <c r="AA132" t="str">
        <f t="shared" ca="1" si="60"/>
        <v>uph</v>
      </c>
      <c r="AB132" t="s">
        <v>91</v>
      </c>
      <c r="AC132">
        <v>84704</v>
      </c>
      <c r="AD132">
        <v>11</v>
      </c>
      <c r="AE132" t="s">
        <v>129</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v>
      </c>
      <c r="AN132" t="str">
        <f t="shared" ca="1" si="64"/>
        <v>{"dy":14,"sl":0,"tp":"uph","vl":"84704","cn":11,"pt":"DI","pr":4}</v>
      </c>
    </row>
    <row r="133" spans="1:40">
      <c r="A133">
        <v>14</v>
      </c>
      <c r="B133">
        <v>1</v>
      </c>
      <c r="C133">
        <f t="shared" si="55"/>
        <v>0</v>
      </c>
      <c r="D133">
        <f t="shared" ca="1" si="65"/>
        <v>0.78052118562640505</v>
      </c>
      <c r="E133">
        <f t="shared" ca="1" si="65"/>
        <v>0.96511691931053212</v>
      </c>
      <c r="F133">
        <f t="shared" ca="1" si="65"/>
        <v>0.50016001973599411</v>
      </c>
      <c r="G133">
        <f t="shared" ca="1" si="65"/>
        <v>0.3432351902409474</v>
      </c>
      <c r="H133">
        <f t="shared" ca="1" si="65"/>
        <v>0.94530212560343163</v>
      </c>
      <c r="I133">
        <f t="shared" ca="1" si="65"/>
        <v>2.0672875601407403E-2</v>
      </c>
      <c r="M133" t="str">
        <f t="shared" ca="1" si="56"/>
        <v>지정 장비</v>
      </c>
      <c r="N133" t="str">
        <f t="shared" ca="1" si="57"/>
        <v>Equip8202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36</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253</v>
      </c>
      <c r="W133">
        <v>1</v>
      </c>
      <c r="X133" t="s">
        <v>129</v>
      </c>
      <c r="Z133">
        <v>11</v>
      </c>
      <c r="AA133" t="str">
        <f t="shared" ca="1" si="60"/>
        <v>fe</v>
      </c>
      <c r="AB133" t="s">
        <v>82</v>
      </c>
      <c r="AC133" t="s">
        <v>363</v>
      </c>
      <c r="AD133">
        <v>1</v>
      </c>
      <c r="AE133" t="s">
        <v>125</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v>
      </c>
      <c r="AN133" t="str">
        <f t="shared" ca="1" si="64"/>
        <v>{"dy":14,"sl":1,"tp":"fe","vl":"Equip5301","cn":1,"pt":"GO","pr":7400}</v>
      </c>
    </row>
    <row r="134" spans="1:40">
      <c r="A134">
        <v>14</v>
      </c>
      <c r="B134">
        <v>2</v>
      </c>
      <c r="C134">
        <f t="shared" si="55"/>
        <v>0</v>
      </c>
      <c r="D134">
        <f t="shared" ca="1" si="65"/>
        <v>0.21026827380736812</v>
      </c>
      <c r="E134">
        <f t="shared" ca="1" si="65"/>
        <v>0.25235991196692464</v>
      </c>
      <c r="F134">
        <f t="shared" ca="1" si="65"/>
        <v>0.32122106485317958</v>
      </c>
      <c r="G134">
        <f t="shared" ca="1" si="65"/>
        <v>1.6027234553245728E-2</v>
      </c>
      <c r="H134">
        <f t="shared" ca="1" si="65"/>
        <v>0.27169091934488288</v>
      </c>
      <c r="I134">
        <f t="shared" ca="1" si="65"/>
        <v>0.19107897404689611</v>
      </c>
      <c r="M134" t="str">
        <f t="shared" ca="1" si="56"/>
        <v>안 지정 캐릭터 PP 영웅등급</v>
      </c>
      <c r="N134">
        <f t="shared" ca="1" si="57"/>
        <v>25235</v>
      </c>
      <c r="O134">
        <f t="shared" ca="1" si="58"/>
        <v>6</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1800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125</v>
      </c>
      <c r="Z134">
        <v>1300</v>
      </c>
      <c r="AA134" t="str">
        <f t="shared" ca="1" si="60"/>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0.86675299576348475</v>
      </c>
      <c r="E135">
        <f t="shared" ca="1" si="65"/>
        <v>0.32142426877289154</v>
      </c>
      <c r="F135">
        <f t="shared" ca="1" si="65"/>
        <v>0.7428051839629719</v>
      </c>
      <c r="G135">
        <f t="shared" ca="1" si="65"/>
        <v>0.77702636984463946</v>
      </c>
      <c r="H135">
        <f t="shared" ca="1" si="65"/>
        <v>2.9612644398178456E-2</v>
      </c>
      <c r="I135">
        <f t="shared" ca="1" si="65"/>
        <v>0.42923883066131863</v>
      </c>
      <c r="M135" t="str">
        <f t="shared" ca="1" si="56"/>
        <v>안 지정 캐릭터 PP 일반등급</v>
      </c>
      <c r="N135">
        <f t="shared" ca="1" si="57"/>
        <v>32142</v>
      </c>
      <c r="O135">
        <f t="shared" ca="1" si="58"/>
        <v>6</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1800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125</v>
      </c>
      <c r="Z135">
        <v>1100</v>
      </c>
      <c r="AA135" t="str">
        <f t="shared" ca="1" si="60"/>
        <v>fe</v>
      </c>
      <c r="AB135" t="s">
        <v>82</v>
      </c>
      <c r="AC135" t="s">
        <v>364</v>
      </c>
      <c r="AD135">
        <v>1</v>
      </c>
      <c r="AE135" t="s">
        <v>125</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0.7502911085895787</v>
      </c>
      <c r="E136">
        <f t="shared" ca="1" si="65"/>
        <v>0.70687082805449653</v>
      </c>
      <c r="F136">
        <f t="shared" ca="1" si="65"/>
        <v>0.99245431551247798</v>
      </c>
      <c r="G136">
        <f t="shared" ca="1" si="65"/>
        <v>0.80259183884488494</v>
      </c>
      <c r="H136">
        <f t="shared" ca="1" si="65"/>
        <v>0.69751631919239099</v>
      </c>
      <c r="I136">
        <f t="shared" ca="1" si="65"/>
        <v>3.9953167842795567E-3</v>
      </c>
      <c r="M136" t="str">
        <f t="shared" ca="1" si="56"/>
        <v>안 지정 캐릭터 PP 일반등급</v>
      </c>
      <c r="N136">
        <f t="shared" ca="1" si="57"/>
        <v>70687</v>
      </c>
      <c r="O136">
        <f t="shared" ca="1" si="58"/>
        <v>11</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3300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125</v>
      </c>
      <c r="Z136">
        <v>1300</v>
      </c>
      <c r="AA136" t="str">
        <f t="shared" ca="1" si="60"/>
        <v>upn</v>
      </c>
      <c r="AB136" t="s">
        <v>92</v>
      </c>
      <c r="AC136">
        <v>20169</v>
      </c>
      <c r="AD136">
        <v>10</v>
      </c>
      <c r="AE136" t="s">
        <v>125</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0.84102451015845214</v>
      </c>
      <c r="E137">
        <f t="shared" ca="1" si="65"/>
        <v>0.1156897416509306</v>
      </c>
      <c r="F137">
        <f t="shared" ca="1" si="65"/>
        <v>0.39923434616617726</v>
      </c>
      <c r="G137">
        <f t="shared" ca="1" si="65"/>
        <v>0.77302510882422937</v>
      </c>
      <c r="H137">
        <f t="shared" ca="1" si="65"/>
        <v>3.4309401500728254E-2</v>
      </c>
      <c r="I137">
        <f t="shared" ca="1" si="65"/>
        <v>0.79437897388062917</v>
      </c>
      <c r="M137" t="str">
        <f t="shared" ca="1" si="56"/>
        <v>안 지정 캐릭터 PP 일반등급</v>
      </c>
      <c r="N137">
        <f t="shared" ca="1" si="57"/>
        <v>11568</v>
      </c>
      <c r="O137">
        <f t="shared" ca="1" si="58"/>
        <v>4</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200</v>
      </c>
      <c r="W137">
        <v>1</v>
      </c>
      <c r="X137" t="s">
        <v>125</v>
      </c>
      <c r="Z137">
        <v>3100</v>
      </c>
      <c r="AA137" t="str">
        <f t="shared" ca="1" si="60"/>
        <v>fe</v>
      </c>
      <c r="AB137" t="s">
        <v>82</v>
      </c>
      <c r="AC137" t="s">
        <v>365</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0.13458271538945576</v>
      </c>
      <c r="E138">
        <f t="shared" ca="1" si="65"/>
        <v>0.7915258753653841</v>
      </c>
      <c r="F138">
        <f t="shared" ca="1" si="65"/>
        <v>0.89042795561283627</v>
      </c>
      <c r="G138">
        <f t="shared" ca="1" si="65"/>
        <v>0.9364408403931862</v>
      </c>
      <c r="H138">
        <f t="shared" ca="1" si="65"/>
        <v>0.15773553716209587</v>
      </c>
      <c r="I138">
        <f t="shared" ca="1" si="65"/>
        <v>0.40329171410203135</v>
      </c>
      <c r="M138" t="str">
        <f t="shared" ca="1" si="56"/>
        <v>지정 장비</v>
      </c>
      <c r="N138" t="str">
        <f t="shared" ca="1" si="57"/>
        <v>Equip7102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3400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196</v>
      </c>
      <c r="W138">
        <v>1</v>
      </c>
      <c r="X138" t="s">
        <v>125</v>
      </c>
      <c r="Z138">
        <v>22400</v>
      </c>
      <c r="AA138" t="str">
        <f t="shared" ca="1" si="60"/>
        <v>uph</v>
      </c>
      <c r="AB138" t="s">
        <v>91</v>
      </c>
      <c r="AC138">
        <v>84704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0.81960862033701987</v>
      </c>
      <c r="E139">
        <f t="shared" ca="1" si="65"/>
        <v>8.1509255822043714E-2</v>
      </c>
      <c r="F139">
        <f t="shared" ca="1" si="65"/>
        <v>5.0568029603711429E-2</v>
      </c>
      <c r="G139">
        <f t="shared" ca="1" si="65"/>
        <v>0.1603815213306613</v>
      </c>
      <c r="H139">
        <f t="shared" ca="1" si="65"/>
        <v>0.940538912256072</v>
      </c>
      <c r="I139">
        <f t="shared" ca="1" si="65"/>
        <v>0.7772963860312242</v>
      </c>
      <c r="M139" t="str">
        <f t="shared" ca="1" si="56"/>
        <v>지정 장비</v>
      </c>
      <c r="N139" t="str">
        <f t="shared" ca="1" si="57"/>
        <v>Equip0302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12</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188</v>
      </c>
      <c r="W139">
        <v>1</v>
      </c>
      <c r="X139" t="s">
        <v>125</v>
      </c>
      <c r="Z139">
        <v>7800</v>
      </c>
      <c r="AA139" t="str">
        <f t="shared" ca="1" si="60"/>
        <v>fe</v>
      </c>
      <c r="AB139" t="s">
        <v>82</v>
      </c>
      <c r="AC139" t="s">
        <v>373</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0.63087089854278844</v>
      </c>
      <c r="E140">
        <f t="shared" ca="1" si="65"/>
        <v>0.88774053960007904</v>
      </c>
      <c r="F140">
        <f t="shared" ca="1" si="65"/>
        <v>0.19350591566498709</v>
      </c>
      <c r="G140">
        <f t="shared" ca="1" si="65"/>
        <v>0.47615802790315309</v>
      </c>
      <c r="H140">
        <f t="shared" ca="1" si="65"/>
        <v>0.47228017180315407</v>
      </c>
      <c r="I140">
        <f t="shared" ca="1" si="65"/>
        <v>0.25814058883053925</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366</v>
      </c>
      <c r="AD140">
        <v>1</v>
      </c>
      <c r="AE140" t="s">
        <v>129</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0.31928206423168659</v>
      </c>
      <c r="E141">
        <f t="shared" ca="1" si="65"/>
        <v>0.84533495428668437</v>
      </c>
      <c r="F141">
        <f t="shared" ca="1" si="65"/>
        <v>0.6857276983848497</v>
      </c>
      <c r="G141">
        <f t="shared" ca="1" si="65"/>
        <v>0.72380292188294038</v>
      </c>
      <c r="H141">
        <f t="shared" ca="1" si="65"/>
        <v>0.87702782117875544</v>
      </c>
      <c r="I141">
        <f t="shared" ca="1" si="65"/>
        <v>0.85349845117535628</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367</v>
      </c>
      <c r="AD141">
        <v>1</v>
      </c>
      <c r="AE141" t="s">
        <v>129</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0.41279425816012771</v>
      </c>
      <c r="E142">
        <f t="shared" ca="1" si="66"/>
        <v>0.88383112066838243</v>
      </c>
      <c r="F142">
        <f t="shared" ca="1" si="66"/>
        <v>0.18589375387848717</v>
      </c>
      <c r="G142">
        <f t="shared" ca="1" si="66"/>
        <v>0.81974900481951396</v>
      </c>
      <c r="H142">
        <f t="shared" ca="1" si="66"/>
        <v>0.95323870011190748</v>
      </c>
      <c r="I142">
        <f t="shared" ca="1" si="66"/>
        <v>0.85166082143045174</v>
      </c>
      <c r="M142" t="str">
        <f t="shared" ca="1" si="56"/>
        <v>지정 장비</v>
      </c>
      <c r="N142" t="str">
        <f t="shared" ca="1" si="57"/>
        <v>Equip7302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22900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238</v>
      </c>
      <c r="W142">
        <v>1</v>
      </c>
      <c r="X142" t="s">
        <v>125</v>
      </c>
      <c r="Z142">
        <v>7700</v>
      </c>
      <c r="AA142" t="str">
        <f t="shared" ca="1" si="60"/>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0.18030365441568363</v>
      </c>
      <c r="E143">
        <f t="shared" ca="1" si="66"/>
        <v>0.68472867566194562</v>
      </c>
      <c r="F143">
        <f t="shared" ca="1" si="66"/>
        <v>0.44970619736435979</v>
      </c>
      <c r="G143">
        <f t="shared" ca="1" si="66"/>
        <v>0.53559737627053927</v>
      </c>
      <c r="H143">
        <f t="shared" ca="1" si="66"/>
        <v>9.2029697499210195E-2</v>
      </c>
      <c r="I143">
        <f t="shared" ca="1" si="66"/>
        <v>0.20018949815335962</v>
      </c>
      <c r="M143" t="str">
        <f t="shared" ca="1" si="56"/>
        <v>지정 장비</v>
      </c>
      <c r="N143" t="str">
        <f t="shared" ca="1" si="57"/>
        <v>Equip6002</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1800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243</v>
      </c>
      <c r="W143">
        <v>1</v>
      </c>
      <c r="X143" t="s">
        <v>125</v>
      </c>
      <c r="Z143">
        <v>7400</v>
      </c>
      <c r="AA143" t="str">
        <f t="shared" ca="1" si="60"/>
        <v>upn</v>
      </c>
      <c r="AB143" t="s">
        <v>92</v>
      </c>
      <c r="AC143">
        <v>79684</v>
      </c>
      <c r="AD143">
        <v>13</v>
      </c>
      <c r="AE143" t="s">
        <v>125</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0.10581577251207597</v>
      </c>
      <c r="E144">
        <f t="shared" ca="1" si="66"/>
        <v>0.41928123233139714</v>
      </c>
      <c r="F144">
        <f t="shared" ca="1" si="66"/>
        <v>4.8591902365218154E-3</v>
      </c>
      <c r="G144">
        <f t="shared" ca="1" si="66"/>
        <v>0.9486673648615529</v>
      </c>
      <c r="H144">
        <f t="shared" ca="1" si="66"/>
        <v>0.20440039354053074</v>
      </c>
      <c r="I144">
        <f t="shared" ca="1" si="66"/>
        <v>0.5544205145306238</v>
      </c>
      <c r="M144" t="str">
        <f t="shared" ca="1" si="56"/>
        <v>안 지정 캐릭터 PP 영웅등급</v>
      </c>
      <c r="N144">
        <f t="shared" ca="1" si="57"/>
        <v>41928</v>
      </c>
      <c r="O144">
        <f t="shared" ca="1" si="58"/>
        <v>8</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2400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125</v>
      </c>
      <c r="Z144">
        <v>1100</v>
      </c>
      <c r="AA144" t="str">
        <f t="shared" ca="1" si="60"/>
        <v>fe</v>
      </c>
      <c r="AB144" t="s">
        <v>82</v>
      </c>
      <c r="AC144" t="s">
        <v>368</v>
      </c>
      <c r="AD144">
        <v>1</v>
      </c>
      <c r="AE144" t="s">
        <v>125</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0.70282459161602595</v>
      </c>
      <c r="E145">
        <f t="shared" ca="1" si="66"/>
        <v>0.2853628556843637</v>
      </c>
      <c r="F145">
        <f t="shared" ca="1" si="66"/>
        <v>0.10644291244619508</v>
      </c>
      <c r="G145">
        <f t="shared" ca="1" si="66"/>
        <v>0.65816327780550721</v>
      </c>
      <c r="H145">
        <f t="shared" ca="1" si="66"/>
        <v>5.1980031775358704E-2</v>
      </c>
      <c r="I145">
        <f t="shared" ca="1" si="66"/>
        <v>0.48756785073150488</v>
      </c>
      <c r="M145" t="str">
        <f t="shared" ca="1" si="56"/>
        <v>안 지정 캐릭터 PP 일반등급</v>
      </c>
      <c r="N145">
        <f t="shared" ca="1" si="57"/>
        <v>28536</v>
      </c>
      <c r="O145">
        <f t="shared" ca="1" si="58"/>
        <v>6</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1800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125</v>
      </c>
      <c r="Z145">
        <v>1400</v>
      </c>
      <c r="AA145" t="str">
        <f t="shared" ca="1" si="60"/>
        <v>upn</v>
      </c>
      <c r="AB145" t="s">
        <v>92</v>
      </c>
      <c r="AC145">
        <v>38810</v>
      </c>
      <c r="AD145">
        <v>11</v>
      </c>
      <c r="AE145" t="s">
        <v>362</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0.26605602329801903</v>
      </c>
      <c r="E146">
        <f t="shared" ca="1" si="66"/>
        <v>0.94194522684892401</v>
      </c>
      <c r="F146">
        <f t="shared" ca="1" si="66"/>
        <v>0.30167781153292406</v>
      </c>
      <c r="G146">
        <f t="shared" ca="1" si="66"/>
        <v>0.10826128968116944</v>
      </c>
      <c r="H146">
        <f t="shared" ca="1" si="66"/>
        <v>0.58823482007213002</v>
      </c>
      <c r="I146">
        <f t="shared" ca="1" si="66"/>
        <v>0.49871740264375919</v>
      </c>
      <c r="M146" t="str">
        <f t="shared" ca="1" si="56"/>
        <v>안 지정 캐릭터 PP 일반등급</v>
      </c>
      <c r="N146">
        <f t="shared" ca="1" si="57"/>
        <v>94194</v>
      </c>
      <c r="O146">
        <f t="shared" ca="1" si="58"/>
        <v>14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4200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125</v>
      </c>
      <c r="Z146">
        <v>1000</v>
      </c>
      <c r="AA146" t="str">
        <f t="shared" ca="1" si="60"/>
        <v>fe</v>
      </c>
      <c r="AB146" t="s">
        <v>82</v>
      </c>
      <c r="AC146" t="s">
        <v>369</v>
      </c>
      <c r="AD146">
        <v>1</v>
      </c>
      <c r="AE146" t="s">
        <v>129</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0.61501057109695478</v>
      </c>
      <c r="E147">
        <f t="shared" ca="1" si="66"/>
        <v>0.66257185228921478</v>
      </c>
      <c r="F147">
        <f t="shared" ca="1" si="66"/>
        <v>0.64627136024966414</v>
      </c>
      <c r="G147">
        <f t="shared" ca="1" si="66"/>
        <v>0.93146634303099962</v>
      </c>
      <c r="H147">
        <f t="shared" ca="1" si="66"/>
        <v>5.4075770383645971E-2</v>
      </c>
      <c r="I147">
        <f t="shared" ca="1" si="66"/>
        <v>0.98874092142554659</v>
      </c>
      <c r="M147" t="str">
        <f t="shared" ca="1" si="56"/>
        <v>안 지정 캐릭터 PP 영웅등급</v>
      </c>
      <c r="N147">
        <f t="shared" ca="1" si="57"/>
        <v>66257</v>
      </c>
      <c r="O147">
        <f t="shared" ca="1" si="58"/>
        <v>10</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3000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278</v>
      </c>
      <c r="W147">
        <v>1</v>
      </c>
      <c r="X147" t="s">
        <v>125</v>
      </c>
      <c r="Z147">
        <v>3300</v>
      </c>
      <c r="AA147" t="str">
        <f t="shared" ca="1" si="60"/>
        <v>uph</v>
      </c>
      <c r="AB147" t="s">
        <v>91</v>
      </c>
      <c r="AC147">
        <v>80085</v>
      </c>
      <c r="AD147">
        <v>13</v>
      </c>
      <c r="AE147" t="s">
        <v>125</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0.38573004992843729</v>
      </c>
      <c r="E148">
        <f t="shared" ca="1" si="66"/>
        <v>0.78056545447978687</v>
      </c>
      <c r="F148">
        <f t="shared" ca="1" si="66"/>
        <v>0.79099036914290055</v>
      </c>
      <c r="G148">
        <f t="shared" ca="1" si="66"/>
        <v>0.85014624500473923</v>
      </c>
      <c r="H148">
        <f t="shared" ca="1" si="66"/>
        <v>0.86368533025003014</v>
      </c>
      <c r="I148">
        <f t="shared" ca="1" si="66"/>
        <v>0.25597299978901089</v>
      </c>
      <c r="M148" t="str">
        <f t="shared" ca="1" si="56"/>
        <v>지정 장비</v>
      </c>
      <c r="N148" t="str">
        <f t="shared" ca="1" si="57"/>
        <v>Equip7102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3300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184</v>
      </c>
      <c r="W148">
        <v>1</v>
      </c>
      <c r="X148" t="s">
        <v>125</v>
      </c>
      <c r="Z148">
        <v>7600</v>
      </c>
      <c r="AA148" t="str">
        <f t="shared" ca="1" si="60"/>
        <v>fe</v>
      </c>
      <c r="AB148" t="s">
        <v>82</v>
      </c>
      <c r="AC148" t="s">
        <v>196</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0.807729648479105</v>
      </c>
      <c r="E149">
        <f t="shared" ca="1" si="66"/>
        <v>0.57439150919765747</v>
      </c>
      <c r="F149">
        <f t="shared" ca="1" si="66"/>
        <v>1.2793156175552767E-2</v>
      </c>
      <c r="G149">
        <f t="shared" ca="1" si="66"/>
        <v>0.16716422204951897</v>
      </c>
      <c r="H149">
        <f t="shared" ca="1" si="66"/>
        <v>0.37683534126634022</v>
      </c>
      <c r="I149">
        <f t="shared" ca="1" si="66"/>
        <v>0.29246374221611116</v>
      </c>
      <c r="M149" t="str">
        <f t="shared" ca="1" si="56"/>
        <v>지정 장비</v>
      </c>
      <c r="N149" t="str">
        <f t="shared" ca="1" si="57"/>
        <v>Equip6301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DI</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34</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180</v>
      </c>
      <c r="W149">
        <v>1</v>
      </c>
      <c r="X149" t="s">
        <v>125</v>
      </c>
      <c r="Z149">
        <v>5100</v>
      </c>
      <c r="AA149" t="str">
        <f t="shared" ca="1" si="60"/>
        <v>fe</v>
      </c>
      <c r="AB149" t="s">
        <v>82</v>
      </c>
      <c r="AC149" t="s">
        <v>188</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0.26705942542122785</v>
      </c>
      <c r="E150">
        <f t="shared" ca="1" si="66"/>
        <v>0.35236705427100046</v>
      </c>
      <c r="F150">
        <f t="shared" ca="1" si="66"/>
        <v>0.27045159233319105</v>
      </c>
      <c r="G150">
        <f t="shared" ca="1" si="66"/>
        <v>0.76747039629381975</v>
      </c>
      <c r="H150">
        <f t="shared" ca="1" si="66"/>
        <v>0.92703517755472742</v>
      </c>
      <c r="I150">
        <f t="shared" ca="1" si="66"/>
        <v>0.49724993284928209</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0.48489020626912283</v>
      </c>
      <c r="E151">
        <f t="shared" ca="1" si="66"/>
        <v>0.82896376616280176</v>
      </c>
      <c r="F151">
        <f t="shared" ca="1" si="66"/>
        <v>0.38593828143453923</v>
      </c>
      <c r="G151">
        <f t="shared" ca="1" si="66"/>
        <v>0.66707614359745315</v>
      </c>
      <c r="H151">
        <f t="shared" ca="1" si="66"/>
        <v>9.1387010677199121E-2</v>
      </c>
      <c r="I151">
        <f t="shared" ca="1" si="66"/>
        <v>0.34844986470666084</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0.82109489148008796</v>
      </c>
      <c r="E152">
        <f t="shared" ca="1" si="67"/>
        <v>0.6271300787099281</v>
      </c>
      <c r="F152">
        <f t="shared" ca="1" si="67"/>
        <v>0.64052222973907258</v>
      </c>
      <c r="G152">
        <f t="shared" ca="1" si="67"/>
        <v>0.44358144910855901</v>
      </c>
      <c r="H152">
        <f t="shared" ca="1" si="67"/>
        <v>0.38220225277281827</v>
      </c>
      <c r="I152">
        <f t="shared" ca="1" si="67"/>
        <v>0.14334059208029792</v>
      </c>
      <c r="M152" t="str">
        <f t="shared" ca="1" si="56"/>
        <v>지정 장비</v>
      </c>
      <c r="N152" t="str">
        <f t="shared" ca="1" si="57"/>
        <v>Equip5202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4</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205</v>
      </c>
      <c r="W152">
        <v>1</v>
      </c>
      <c r="X152" t="s">
        <v>125</v>
      </c>
      <c r="Z152">
        <v>3400</v>
      </c>
      <c r="AA152" t="str">
        <f t="shared" ca="1" si="60"/>
        <v>fe</v>
      </c>
      <c r="AB152" t="s">
        <v>82</v>
      </c>
      <c r="AC152" t="s">
        <v>370</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7.1630611787601772E-2</v>
      </c>
      <c r="E153">
        <f t="shared" ca="1" si="67"/>
        <v>0.77472870560928375</v>
      </c>
      <c r="F153">
        <f t="shared" ca="1" si="67"/>
        <v>0.53812397749313545</v>
      </c>
      <c r="G153">
        <f t="shared" ca="1" si="67"/>
        <v>0.54653722806180904</v>
      </c>
      <c r="H153">
        <f t="shared" ca="1" si="67"/>
        <v>0.86691217924739084</v>
      </c>
      <c r="I153">
        <f t="shared" ca="1" si="67"/>
        <v>0.2640099365576406</v>
      </c>
      <c r="M153" t="str">
        <f t="shared" ca="1" si="56"/>
        <v>지정 장비</v>
      </c>
      <c r="N153" t="str">
        <f t="shared" ca="1" si="57"/>
        <v>Equip6302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22200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178</v>
      </c>
      <c r="W153">
        <v>1</v>
      </c>
      <c r="X153" t="s">
        <v>125</v>
      </c>
      <c r="Z153">
        <v>1200</v>
      </c>
      <c r="AA153" t="str">
        <f t="shared" ca="1" si="60"/>
        <v>fe</v>
      </c>
      <c r="AB153" t="s">
        <v>82</v>
      </c>
      <c r="AC153" t="s">
        <v>178</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0.34043163832433954</v>
      </c>
      <c r="E154">
        <f t="shared" ca="1" si="67"/>
        <v>0.82183437228190648</v>
      </c>
      <c r="F154">
        <f t="shared" ca="1" si="67"/>
        <v>0.73590741556826655</v>
      </c>
      <c r="G154">
        <f t="shared" ca="1" si="67"/>
        <v>0.6223576145727242</v>
      </c>
      <c r="H154">
        <f t="shared" ca="1" si="67"/>
        <v>1.4334589631400663E-2</v>
      </c>
      <c r="I154">
        <f t="shared" ca="1" si="67"/>
        <v>0.19047018960353967</v>
      </c>
      <c r="M154" t="str">
        <f t="shared" ca="1" si="56"/>
        <v>안 지정 캐릭터 PP 영웅등급</v>
      </c>
      <c r="N154">
        <f t="shared" ca="1" si="57"/>
        <v>82183</v>
      </c>
      <c r="O154">
        <f t="shared" ca="1" si="58"/>
        <v>12</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3600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125</v>
      </c>
      <c r="Z154">
        <v>900</v>
      </c>
      <c r="AA154" t="str">
        <f t="shared" ca="1" si="60"/>
        <v>uph</v>
      </c>
      <c r="AB154" t="s">
        <v>91</v>
      </c>
      <c r="AC154">
        <v>11315</v>
      </c>
      <c r="AD154">
        <v>9</v>
      </c>
      <c r="AE154" t="s">
        <v>362</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0.83667159944122027</v>
      </c>
      <c r="E155">
        <f t="shared" ca="1" si="67"/>
        <v>0.42446410730759832</v>
      </c>
      <c r="F155">
        <f t="shared" ca="1" si="67"/>
        <v>0.28376330349266043</v>
      </c>
      <c r="G155">
        <f t="shared" ca="1" si="67"/>
        <v>0.94853057368203109</v>
      </c>
      <c r="H155">
        <f t="shared" ca="1" si="67"/>
        <v>0.81101369167949311</v>
      </c>
      <c r="I155">
        <f t="shared" ca="1" si="67"/>
        <v>4.8688642352524902E-2</v>
      </c>
      <c r="M155" t="str">
        <f t="shared" ca="1" si="56"/>
        <v>안 지정 캐릭터 PP 일반등급</v>
      </c>
      <c r="N155">
        <f t="shared" ca="1" si="57"/>
        <v>42446</v>
      </c>
      <c r="O155">
        <f t="shared" ca="1" si="58"/>
        <v>8</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2400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125</v>
      </c>
      <c r="Z155">
        <v>1400</v>
      </c>
      <c r="AA155" t="str">
        <f t="shared" ca="1" si="60"/>
        <v>fe</v>
      </c>
      <c r="AB155" t="s">
        <v>82</v>
      </c>
      <c r="AC155" t="s">
        <v>372</v>
      </c>
      <c r="AD155">
        <v>1</v>
      </c>
      <c r="AE155" t="s">
        <v>129</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0.36159633009129855</v>
      </c>
      <c r="E156">
        <f t="shared" ca="1" si="67"/>
        <v>0.94512461969981632</v>
      </c>
      <c r="F156">
        <f t="shared" ca="1" si="67"/>
        <v>0.58928105608164782</v>
      </c>
      <c r="G156">
        <f t="shared" ca="1" si="67"/>
        <v>0.19562087955243235</v>
      </c>
      <c r="H156">
        <f t="shared" ca="1" si="67"/>
        <v>0.26825356285905999</v>
      </c>
      <c r="I156">
        <f t="shared" ca="1" si="67"/>
        <v>4.6678861794643978E-2</v>
      </c>
      <c r="M156" t="str">
        <f t="shared" ca="1" si="56"/>
        <v>안 지정 캐릭터 PP 일반등급</v>
      </c>
      <c r="N156">
        <f t="shared" ca="1" si="57"/>
        <v>94512</v>
      </c>
      <c r="O156">
        <f t="shared" ca="1" si="58"/>
        <v>14</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4200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125</v>
      </c>
      <c r="Z156">
        <v>1400</v>
      </c>
      <c r="AA156" t="str">
        <f t="shared" ca="1" si="60"/>
        <v>upn</v>
      </c>
      <c r="AB156" t="s">
        <v>92</v>
      </c>
      <c r="AC156">
        <v>83631</v>
      </c>
      <c r="AD156">
        <v>14</v>
      </c>
      <c r="AE156" t="s">
        <v>125</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0.89043456224322881</v>
      </c>
      <c r="E157">
        <f t="shared" ca="1" si="67"/>
        <v>0.27502946764996139</v>
      </c>
      <c r="F157">
        <f t="shared" ca="1" si="67"/>
        <v>0.53798315375514361</v>
      </c>
      <c r="G157">
        <f t="shared" ca="1" si="67"/>
        <v>0.31162202455117194</v>
      </c>
      <c r="H157">
        <f t="shared" ca="1" si="67"/>
        <v>0.51083287869927529</v>
      </c>
      <c r="I157">
        <f t="shared" ca="1" si="67"/>
        <v>0.70848053639923514</v>
      </c>
      <c r="M157" t="str">
        <f t="shared" ca="1" si="56"/>
        <v>안 지정 캐릭터 PP 일반등급</v>
      </c>
      <c r="N157">
        <f t="shared" ca="1" si="57"/>
        <v>27502</v>
      </c>
      <c r="O157">
        <f t="shared" ca="1" si="58"/>
        <v>6</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1800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188</v>
      </c>
      <c r="W157">
        <v>1</v>
      </c>
      <c r="X157" t="s">
        <v>125</v>
      </c>
      <c r="Z157">
        <v>7900</v>
      </c>
      <c r="AA157" t="str">
        <f t="shared" ca="1" si="60"/>
        <v>fe</v>
      </c>
      <c r="AB157" t="s">
        <v>82</v>
      </c>
      <c r="AC157" t="s">
        <v>278</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0.11940236703390039</v>
      </c>
      <c r="E158">
        <f t="shared" ca="1" si="67"/>
        <v>0.2438647725089228</v>
      </c>
      <c r="F158">
        <f t="shared" ca="1" si="67"/>
        <v>0.3795368886786501</v>
      </c>
      <c r="G158">
        <f t="shared" ca="1" si="67"/>
        <v>0.44143881486627423</v>
      </c>
      <c r="H158">
        <f t="shared" ca="1" si="67"/>
        <v>0.7695967722844731</v>
      </c>
      <c r="I158">
        <f t="shared" ca="1" si="67"/>
        <v>0.45729524791171139</v>
      </c>
      <c r="M158" t="str">
        <f t="shared" ca="1" si="56"/>
        <v>지정 장비</v>
      </c>
      <c r="N158" t="str">
        <f t="shared" ca="1" si="57"/>
        <v>Equip3002</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700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192</v>
      </c>
      <c r="W158">
        <v>1</v>
      </c>
      <c r="X158" t="s">
        <v>125</v>
      </c>
      <c r="Z158">
        <v>2100</v>
      </c>
      <c r="AA158" t="str">
        <f t="shared" ca="1" si="60"/>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0.79727981116613111</v>
      </c>
      <c r="E159">
        <f t="shared" ca="1" si="67"/>
        <v>0.15870654294103581</v>
      </c>
      <c r="F159">
        <f t="shared" ca="1" si="67"/>
        <v>0.87964923650940696</v>
      </c>
      <c r="G159">
        <f t="shared" ca="1" si="67"/>
        <v>0.5668218488871628</v>
      </c>
      <c r="H159">
        <f t="shared" ca="1" si="67"/>
        <v>0.58149353428898565</v>
      </c>
      <c r="I159">
        <f t="shared" ca="1" si="67"/>
        <v>0.76429218988656988</v>
      </c>
      <c r="M159" t="str">
        <f t="shared" ca="1" si="56"/>
        <v>지정 장비</v>
      </c>
      <c r="N159" t="str">
        <f t="shared" ca="1" si="57"/>
        <v>Equip1302</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7800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240</v>
      </c>
      <c r="W159">
        <v>1</v>
      </c>
      <c r="X159" t="s">
        <v>125</v>
      </c>
      <c r="Z159">
        <v>29300</v>
      </c>
      <c r="AA159" t="str">
        <f t="shared" ca="1" si="60"/>
        <v>fe</v>
      </c>
      <c r="AB159" t="s">
        <v>82</v>
      </c>
      <c r="AC159" t="s">
        <v>183</v>
      </c>
      <c r="AD159">
        <v>1</v>
      </c>
      <c r="AE159" t="s">
        <v>125</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0.20093206294301924</v>
      </c>
      <c r="E160">
        <f t="shared" ca="1" si="67"/>
        <v>0.69900255909606945</v>
      </c>
      <c r="F160">
        <f t="shared" ca="1" si="67"/>
        <v>0.21459333464388619</v>
      </c>
      <c r="G160">
        <f t="shared" ca="1" si="67"/>
        <v>0.17522729902110612</v>
      </c>
      <c r="H160">
        <f t="shared" ca="1" si="67"/>
        <v>0.35589834750365534</v>
      </c>
      <c r="I160">
        <f t="shared" ca="1" si="67"/>
        <v>0.61938021731954984</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0.35749137616286131</v>
      </c>
      <c r="E161">
        <f t="shared" ca="1" si="67"/>
        <v>0.41654418579096197</v>
      </c>
      <c r="F161">
        <f t="shared" ca="1" si="67"/>
        <v>0.98723549718664871</v>
      </c>
      <c r="G161">
        <f t="shared" ca="1" si="67"/>
        <v>0.95503543849721173</v>
      </c>
      <c r="H161">
        <f t="shared" ca="1" si="67"/>
        <v>0.20626492884085368</v>
      </c>
      <c r="I161">
        <f t="shared" ca="1" si="67"/>
        <v>0.68677026518776196</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0.18448520288420678</v>
      </c>
      <c r="E162">
        <f t="shared" ca="1" si="68"/>
        <v>0.19121345752276364</v>
      </c>
      <c r="F162">
        <f t="shared" ca="1" si="68"/>
        <v>0.31339973183883729</v>
      </c>
      <c r="G162">
        <f t="shared" ca="1" si="68"/>
        <v>0.11396039585114937</v>
      </c>
      <c r="H162">
        <f t="shared" ca="1" si="68"/>
        <v>0.75576969562321605</v>
      </c>
      <c r="I162">
        <f t="shared" ca="1" si="68"/>
        <v>5.2799579139610864E-2</v>
      </c>
      <c r="M162" t="str">
        <f t="shared" ca="1" si="56"/>
        <v>지정 장비</v>
      </c>
      <c r="N162" t="str">
        <f t="shared" ca="1" si="57"/>
        <v>Equip1202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4</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188</v>
      </c>
      <c r="W162">
        <v>1</v>
      </c>
      <c r="X162" t="s">
        <v>125</v>
      </c>
      <c r="Z162">
        <v>8300</v>
      </c>
      <c r="AA162" t="str">
        <f t="shared" ca="1" si="60"/>
        <v>fe</v>
      </c>
      <c r="AB162" t="s">
        <v>82</v>
      </c>
      <c r="AC162" t="s">
        <v>113</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0.14448028987509542</v>
      </c>
      <c r="E163">
        <f t="shared" ca="1" si="68"/>
        <v>0.59135126480283073</v>
      </c>
      <c r="F163">
        <f t="shared" ca="1" si="68"/>
        <v>6.7204888995684553E-2</v>
      </c>
      <c r="G163">
        <f t="shared" ca="1" si="68"/>
        <v>1.3461896601557499E-2</v>
      </c>
      <c r="H163">
        <f t="shared" ca="1" si="68"/>
        <v>0.54473166719912514</v>
      </c>
      <c r="I163">
        <f t="shared" ca="1" si="68"/>
        <v>0.2640992558014178</v>
      </c>
      <c r="M163" t="str">
        <f t="shared" ca="1" si="56"/>
        <v>지정 장비</v>
      </c>
      <c r="N163" t="str">
        <f t="shared" ca="1" si="57"/>
        <v>Equip5101</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1100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182</v>
      </c>
      <c r="W163">
        <v>1</v>
      </c>
      <c r="X163" t="s">
        <v>129</v>
      </c>
      <c r="Z163">
        <v>4</v>
      </c>
      <c r="AA163" t="str">
        <f t="shared" ca="1" si="60"/>
        <v>upn</v>
      </c>
      <c r="AB163" t="s">
        <v>92</v>
      </c>
      <c r="AC163">
        <v>24840</v>
      </c>
      <c r="AD163">
        <v>10</v>
      </c>
      <c r="AE163" t="s">
        <v>125</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0.63272014884788508</v>
      </c>
      <c r="E164">
        <f t="shared" ca="1" si="68"/>
        <v>0.46868297255036429</v>
      </c>
      <c r="F164">
        <f t="shared" ca="1" si="68"/>
        <v>0.70651587883346723</v>
      </c>
      <c r="G164">
        <f t="shared" ca="1" si="68"/>
        <v>0.55141674816672381</v>
      </c>
      <c r="H164">
        <f t="shared" ca="1" si="68"/>
        <v>0.73832355433394192</v>
      </c>
      <c r="I164">
        <f t="shared" ca="1" si="68"/>
        <v>0.23732616969635956</v>
      </c>
      <c r="M164" t="str">
        <f t="shared" ca="1" si="56"/>
        <v>안 지정 캐릭터 PP 영웅등급</v>
      </c>
      <c r="N164">
        <f t="shared" ca="1" si="57"/>
        <v>46868</v>
      </c>
      <c r="O164">
        <f t="shared" ca="1" si="58"/>
        <v>8</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2400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125</v>
      </c>
      <c r="Z164">
        <v>1400</v>
      </c>
      <c r="AA164" t="str">
        <f t="shared" ca="1" si="60"/>
        <v>fe</v>
      </c>
      <c r="AB164" t="s">
        <v>82</v>
      </c>
      <c r="AC164" t="s">
        <v>397</v>
      </c>
      <c r="AD164">
        <v>1</v>
      </c>
      <c r="AE164" t="s">
        <v>410</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0.60930233975378145</v>
      </c>
      <c r="E165">
        <f t="shared" ca="1" si="68"/>
        <v>0.39511130888118751</v>
      </c>
      <c r="F165">
        <f t="shared" ca="1" si="68"/>
        <v>0.81251903425442928</v>
      </c>
      <c r="G165">
        <f t="shared" ca="1" si="68"/>
        <v>0.7396889873593977</v>
      </c>
      <c r="H165">
        <f t="shared" ca="1" si="68"/>
        <v>1.2226805405138763E-2</v>
      </c>
      <c r="I165">
        <f t="shared" ca="1" si="68"/>
        <v>0.4456442662025063</v>
      </c>
      <c r="M165" t="str">
        <f t="shared" ca="1" si="56"/>
        <v>안 지정 캐릭터 PP 일반등급</v>
      </c>
      <c r="N165">
        <f t="shared" ca="1" si="57"/>
        <v>39511</v>
      </c>
      <c r="O165">
        <f t="shared" ca="1" si="58"/>
        <v>7</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2100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125</v>
      </c>
      <c r="Z165">
        <v>1000</v>
      </c>
      <c r="AA165" t="str">
        <f t="shared" ca="1" si="60"/>
        <v>uph</v>
      </c>
      <c r="AB165" t="s">
        <v>91</v>
      </c>
      <c r="AC165">
        <v>86575</v>
      </c>
      <c r="AD165">
        <v>14</v>
      </c>
      <c r="AE165" t="s">
        <v>398</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0.96524711661311247</v>
      </c>
      <c r="E166">
        <f t="shared" ca="1" si="68"/>
        <v>0.55096994262935739</v>
      </c>
      <c r="F166">
        <f t="shared" ca="1" si="68"/>
        <v>0.72844118044311112</v>
      </c>
      <c r="G166">
        <f t="shared" ca="1" si="68"/>
        <v>0.21094525453616109</v>
      </c>
      <c r="H166">
        <f t="shared" ca="1" si="68"/>
        <v>0.78645076618731669</v>
      </c>
      <c r="I166">
        <f t="shared" ca="1" si="68"/>
        <v>0.58736787176183813</v>
      </c>
      <c r="M166" t="str">
        <f t="shared" ca="1" si="56"/>
        <v>안 지정 캐릭터 PP 일반등급</v>
      </c>
      <c r="N166">
        <f t="shared" ca="1" si="57"/>
        <v>55096</v>
      </c>
      <c r="O166">
        <f t="shared" ca="1" si="58"/>
        <v>9</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2700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125</v>
      </c>
      <c r="Z166">
        <v>900</v>
      </c>
      <c r="AA166" t="str">
        <f t="shared" ca="1" si="60"/>
        <v>fe</v>
      </c>
      <c r="AB166" t="s">
        <v>82</v>
      </c>
      <c r="AC166" t="s">
        <v>396</v>
      </c>
      <c r="AD166">
        <v>1</v>
      </c>
      <c r="AE166" t="s">
        <v>125</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0.12325504585424008</v>
      </c>
      <c r="E167">
        <f t="shared" ca="1" si="68"/>
        <v>0.96322500792833043</v>
      </c>
      <c r="F167">
        <f t="shared" ca="1" si="68"/>
        <v>0.64794998188442143</v>
      </c>
      <c r="G167">
        <f t="shared" ca="1" si="68"/>
        <v>0.46462363903517767</v>
      </c>
      <c r="H167">
        <f t="shared" ca="1" si="68"/>
        <v>0.51098319587377605</v>
      </c>
      <c r="I167">
        <f t="shared" ca="1" si="68"/>
        <v>0.60133486873413344</v>
      </c>
      <c r="M167" t="str">
        <f t="shared" ca="1" si="56"/>
        <v>지정 장비</v>
      </c>
      <c r="N167" t="str">
        <f t="shared" ca="1" si="57"/>
        <v>Equip8202</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29500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206</v>
      </c>
      <c r="W167">
        <v>1</v>
      </c>
      <c r="X167" t="s">
        <v>125</v>
      </c>
      <c r="Z167">
        <v>3100</v>
      </c>
      <c r="AA167" t="str">
        <f t="shared" ca="1" si="60"/>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0.7342337518156572</v>
      </c>
      <c r="E168">
        <f t="shared" ca="1" si="68"/>
        <v>0.64213955901113484</v>
      </c>
      <c r="F168">
        <f t="shared" ca="1" si="68"/>
        <v>0.54070872826215</v>
      </c>
      <c r="G168">
        <f t="shared" ca="1" si="68"/>
        <v>8.1147130301237547E-2</v>
      </c>
      <c r="H168">
        <f t="shared" ca="1" si="68"/>
        <v>0.63223695095521526</v>
      </c>
      <c r="I168">
        <f t="shared" ca="1" si="68"/>
        <v>1.9839811460502621E-2</v>
      </c>
      <c r="M168" t="str">
        <f t="shared" ca="1" si="56"/>
        <v>지정 장비</v>
      </c>
      <c r="N168" t="str">
        <f t="shared" ca="1" si="57"/>
        <v>Equip6301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33</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181</v>
      </c>
      <c r="W168">
        <v>1</v>
      </c>
      <c r="X168" t="s">
        <v>129</v>
      </c>
      <c r="Z168">
        <v>14</v>
      </c>
      <c r="AA168" t="str">
        <f t="shared" ca="1" si="60"/>
        <v>fe</v>
      </c>
      <c r="AB168" t="s">
        <v>82</v>
      </c>
      <c r="AC168" t="s">
        <v>181</v>
      </c>
      <c r="AD168">
        <v>1</v>
      </c>
      <c r="AE168" t="s">
        <v>129</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0.16890253840696012</v>
      </c>
      <c r="E169">
        <f t="shared" ca="1" si="68"/>
        <v>0.75298924642677012</v>
      </c>
      <c r="F169">
        <f t="shared" ca="1" si="68"/>
        <v>0.35737975804470912</v>
      </c>
      <c r="G169">
        <f t="shared" ca="1" si="68"/>
        <v>0.50452359690706428</v>
      </c>
      <c r="H169">
        <f t="shared" ca="1" si="68"/>
        <v>0.23030040332847168</v>
      </c>
      <c r="I169">
        <f t="shared" ca="1" si="68"/>
        <v>0.31210173978849765</v>
      </c>
      <c r="M169" t="str">
        <f t="shared" ca="1" si="56"/>
        <v>지정 장비</v>
      </c>
      <c r="N169" t="str">
        <f t="shared" ca="1" si="57"/>
        <v>Equip8101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7800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113</v>
      </c>
      <c r="W169">
        <v>1</v>
      </c>
      <c r="X169" t="s">
        <v>125</v>
      </c>
      <c r="Z169">
        <v>1000</v>
      </c>
      <c r="AA169" t="str">
        <f t="shared" ca="1" si="60"/>
        <v>fe</v>
      </c>
      <c r="AB169" t="s">
        <v>82</v>
      </c>
      <c r="AC169" t="s">
        <v>188</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0.59352417455659534</v>
      </c>
      <c r="E170">
        <f t="shared" ca="1" si="68"/>
        <v>0.74701075276380879</v>
      </c>
      <c r="F170">
        <f t="shared" ca="1" si="68"/>
        <v>0.86372057186280715</v>
      </c>
      <c r="G170">
        <f t="shared" ca="1" si="68"/>
        <v>0.4571797815143156</v>
      </c>
      <c r="H170">
        <f t="shared" ca="1" si="68"/>
        <v>0.16192407520709862</v>
      </c>
      <c r="I170">
        <f t="shared" ca="1" si="68"/>
        <v>0.73411740270054571</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400</v>
      </c>
      <c r="AD170">
        <v>1</v>
      </c>
      <c r="AE170" t="s">
        <v>129</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0.71767269176662829</v>
      </c>
      <c r="E171">
        <f t="shared" ca="1" si="68"/>
        <v>0.21614083208938029</v>
      </c>
      <c r="F171">
        <f t="shared" ca="1" si="68"/>
        <v>0.7554736670779475</v>
      </c>
      <c r="G171">
        <f t="shared" ca="1" si="68"/>
        <v>0.14778535397544934</v>
      </c>
      <c r="H171">
        <f t="shared" ca="1" si="68"/>
        <v>0.69141636908318849</v>
      </c>
      <c r="I171">
        <f t="shared" ca="1" si="68"/>
        <v>0.60957624851545666</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400</v>
      </c>
      <c r="AD171">
        <v>30</v>
      </c>
      <c r="AE171" t="s">
        <v>129</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0.60984983039727825</v>
      </c>
      <c r="E172">
        <f t="shared" ca="1" si="69"/>
        <v>4.8417922121528623E-2</v>
      </c>
      <c r="F172">
        <f t="shared" ca="1" si="69"/>
        <v>0.60261985244241567</v>
      </c>
      <c r="G172">
        <f t="shared" ca="1" si="69"/>
        <v>0.94750782622037399</v>
      </c>
      <c r="H172">
        <f t="shared" ca="1" si="69"/>
        <v>0.19913158121624908</v>
      </c>
      <c r="I172">
        <f t="shared" ca="1" si="69"/>
        <v>0.95737690298604039</v>
      </c>
      <c r="M172" t="str">
        <f t="shared" ca="1" si="56"/>
        <v>지정 장비</v>
      </c>
      <c r="N172" t="str">
        <f t="shared" ca="1" si="57"/>
        <v>Equip0102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1500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184</v>
      </c>
      <c r="W172">
        <v>1</v>
      </c>
      <c r="X172" t="s">
        <v>125</v>
      </c>
      <c r="Z172">
        <v>7300</v>
      </c>
      <c r="AA172" t="str">
        <f t="shared" ca="1" si="60"/>
        <v>upn</v>
      </c>
      <c r="AB172" t="s">
        <v>92</v>
      </c>
      <c r="AC172">
        <v>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0.1662383439552928</v>
      </c>
      <c r="E173">
        <f t="shared" ca="1" si="69"/>
        <v>0.73453028314397784</v>
      </c>
      <c r="F173">
        <f t="shared" ca="1" si="69"/>
        <v>0.79425776784544233</v>
      </c>
      <c r="G173">
        <f t="shared" ca="1" si="69"/>
        <v>0.87587446122568435</v>
      </c>
      <c r="H173">
        <f t="shared" ca="1" si="69"/>
        <v>0.14313216721390676</v>
      </c>
      <c r="I173">
        <f t="shared" ca="1" si="69"/>
        <v>0.96704796430465034</v>
      </c>
      <c r="M173" t="str">
        <f t="shared" ca="1" si="56"/>
        <v>지정 장비</v>
      </c>
      <c r="N173" t="str">
        <f t="shared" ca="1" si="57"/>
        <v>Equip6202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9900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256</v>
      </c>
      <c r="W173">
        <v>1</v>
      </c>
      <c r="X173" t="s">
        <v>125</v>
      </c>
      <c r="Z173">
        <v>2000</v>
      </c>
      <c r="AA173" t="str">
        <f t="shared" ca="1" si="60"/>
        <v>fe</v>
      </c>
      <c r="AB173" t="s">
        <v>82</v>
      </c>
      <c r="AC173" t="s">
        <v>184</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0.37124004030014901</v>
      </c>
      <c r="E174">
        <f t="shared" ca="1" si="69"/>
        <v>0.73186819552851246</v>
      </c>
      <c r="F174">
        <f t="shared" ca="1" si="69"/>
        <v>0.31838716299222425</v>
      </c>
      <c r="G174">
        <f t="shared" ca="1" si="69"/>
        <v>0.83476008305790084</v>
      </c>
      <c r="H174">
        <f t="shared" ca="1" si="69"/>
        <v>0.95908059518534172</v>
      </c>
      <c r="I174">
        <f t="shared" ca="1" si="69"/>
        <v>0.50285747250623913</v>
      </c>
      <c r="M174" t="str">
        <f t="shared" ca="1" si="56"/>
        <v>안 지정 캐릭터 PP 영웅등급</v>
      </c>
      <c r="N174">
        <f t="shared" ca="1" si="57"/>
        <v>73186</v>
      </c>
      <c r="O174">
        <f t="shared" ca="1" si="58"/>
        <v>11</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3300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125</v>
      </c>
      <c r="Z174">
        <v>1000</v>
      </c>
      <c r="AA174" t="str">
        <f t="shared" ca="1" si="60"/>
        <v>fe</v>
      </c>
      <c r="AB174" t="s">
        <v>82</v>
      </c>
      <c r="AC174" t="s">
        <v>250</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0.2223382351971932</v>
      </c>
      <c r="E175">
        <f t="shared" ca="1" si="69"/>
        <v>0.29635026685620824</v>
      </c>
      <c r="F175">
        <f t="shared" ca="1" si="69"/>
        <v>0.47563760873450678</v>
      </c>
      <c r="G175">
        <f t="shared" ca="1" si="69"/>
        <v>0.57507962124374301</v>
      </c>
      <c r="H175">
        <f t="shared" ca="1" si="69"/>
        <v>0.41478073383146197</v>
      </c>
      <c r="I175">
        <f t="shared" ca="1" si="69"/>
        <v>0.63110899441391122</v>
      </c>
      <c r="M175" t="str">
        <f t="shared" ca="1" si="56"/>
        <v>안 지정 캐릭터 PP 영웅등급</v>
      </c>
      <c r="N175">
        <f t="shared" ca="1" si="57"/>
        <v>29635</v>
      </c>
      <c r="O175">
        <f t="shared" ca="1" si="58"/>
        <v>6</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1800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125</v>
      </c>
      <c r="Z175">
        <v>900</v>
      </c>
      <c r="AA175" t="str">
        <f t="shared" ca="1" si="60"/>
        <v>upn</v>
      </c>
      <c r="AB175" t="s">
        <v>92</v>
      </c>
      <c r="AC175">
        <v>85725</v>
      </c>
      <c r="AD175">
        <v>14</v>
      </c>
      <c r="AE175" t="s">
        <v>125</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0.33627823873884721</v>
      </c>
      <c r="E176">
        <f t="shared" ca="1" si="69"/>
        <v>0.86410056103214572</v>
      </c>
      <c r="F176">
        <f t="shared" ca="1" si="69"/>
        <v>0.24477387649429094</v>
      </c>
      <c r="G176">
        <f t="shared" ca="1" si="69"/>
        <v>0.33670282114969952</v>
      </c>
      <c r="H176">
        <f t="shared" ca="1" si="69"/>
        <v>0.91346531156648481</v>
      </c>
      <c r="I176">
        <f t="shared" ca="1" si="69"/>
        <v>0.88053844360334965</v>
      </c>
      <c r="M176" t="str">
        <f t="shared" ca="1" si="56"/>
        <v>안 지정 캐릭터 PP 일반등급</v>
      </c>
      <c r="N176">
        <f t="shared" ca="1" si="57"/>
        <v>86410</v>
      </c>
      <c r="O176">
        <f t="shared" ca="1" si="58"/>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125</v>
      </c>
      <c r="Z176">
        <v>1400</v>
      </c>
      <c r="AA176" t="str">
        <f t="shared" ca="1" si="60"/>
        <v>fe</v>
      </c>
      <c r="AB176" t="s">
        <v>82</v>
      </c>
      <c r="AC176" t="s">
        <v>399</v>
      </c>
      <c r="AD176">
        <v>1</v>
      </c>
      <c r="AE176" t="s">
        <v>129</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1.9503101643727705E-2</v>
      </c>
      <c r="E177">
        <f t="shared" ca="1" si="69"/>
        <v>0.39580896640230434</v>
      </c>
      <c r="F177">
        <f t="shared" ca="1" si="69"/>
        <v>6.6536617899365713E-2</v>
      </c>
      <c r="G177">
        <f t="shared" ca="1" si="69"/>
        <v>0.60934696047741044</v>
      </c>
      <c r="H177">
        <f t="shared" ca="1" si="69"/>
        <v>0.13767298098526903</v>
      </c>
      <c r="I177">
        <f t="shared" ca="1" si="69"/>
        <v>0.46373883507398195</v>
      </c>
      <c r="M177" t="str">
        <f t="shared" ca="1" si="56"/>
        <v>지정 장비</v>
      </c>
      <c r="N177" t="str">
        <f t="shared" ca="1" si="57"/>
        <v>Equip3201</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3000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250</v>
      </c>
      <c r="W177">
        <v>1</v>
      </c>
      <c r="X177" t="s">
        <v>125</v>
      </c>
      <c r="Z177">
        <v>1500</v>
      </c>
      <c r="AA177" t="str">
        <f t="shared" ca="1" si="60"/>
        <v>fe</v>
      </c>
      <c r="AB177" t="s">
        <v>82</v>
      </c>
      <c r="AC177" t="s">
        <v>183</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0.9481353188754531</v>
      </c>
      <c r="E178">
        <f t="shared" ca="1" si="69"/>
        <v>0.36108715652818846</v>
      </c>
      <c r="F178">
        <f t="shared" ca="1" si="69"/>
        <v>8.1147981243705813E-2</v>
      </c>
      <c r="G178">
        <f t="shared" ca="1" si="69"/>
        <v>0.88437258138930186</v>
      </c>
      <c r="H178">
        <f t="shared" ca="1" si="69"/>
        <v>0.47558925860695256</v>
      </c>
      <c r="I178">
        <f t="shared" ca="1" si="69"/>
        <v>0.74946431862517082</v>
      </c>
      <c r="M178" t="str">
        <f t="shared" ca="1" si="56"/>
        <v>지정 장비</v>
      </c>
      <c r="N178" t="str">
        <f t="shared" ca="1" si="57"/>
        <v>Equip4202</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3300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183</v>
      </c>
      <c r="W178">
        <v>1</v>
      </c>
      <c r="X178" t="s">
        <v>125</v>
      </c>
      <c r="Z178">
        <v>3600</v>
      </c>
      <c r="AA178" t="str">
        <f t="shared" ca="1" si="60"/>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0.95280284338803811</v>
      </c>
      <c r="E179">
        <f t="shared" ca="1" si="69"/>
        <v>0.13081033576225076</v>
      </c>
      <c r="F179">
        <f t="shared" ca="1" si="69"/>
        <v>9.8875923620711292E-2</v>
      </c>
      <c r="G179">
        <f t="shared" ca="1" si="69"/>
        <v>0.11641707317761962</v>
      </c>
      <c r="H179">
        <f t="shared" ca="1" si="69"/>
        <v>1.8353048701500674E-2</v>
      </c>
      <c r="I179">
        <f t="shared" ca="1" si="69"/>
        <v>0.34274818540907104</v>
      </c>
      <c r="M179" t="str">
        <f t="shared" ca="1" si="56"/>
        <v>지정 장비</v>
      </c>
      <c r="N179" t="str">
        <f t="shared" ca="1" si="57"/>
        <v>Equip1201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4</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295</v>
      </c>
      <c r="W179">
        <v>1</v>
      </c>
      <c r="X179" t="s">
        <v>125</v>
      </c>
      <c r="Z179">
        <v>4500</v>
      </c>
      <c r="AA179" t="str">
        <f t="shared" ca="1" si="60"/>
        <v>fe</v>
      </c>
      <c r="AB179" t="s">
        <v>82</v>
      </c>
      <c r="AC179" t="s">
        <v>295</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0.32672587119815644</v>
      </c>
      <c r="E180">
        <f t="shared" ca="1" si="69"/>
        <v>2.9050400385520647E-2</v>
      </c>
      <c r="F180">
        <f t="shared" ca="1" si="69"/>
        <v>0.62001163939198478</v>
      </c>
      <c r="G180">
        <f t="shared" ca="1" si="69"/>
        <v>0.9596586430462638</v>
      </c>
      <c r="H180">
        <f t="shared" ca="1" si="69"/>
        <v>0.33513293382620402</v>
      </c>
      <c r="I180">
        <f t="shared" ca="1" si="69"/>
        <v>0.738626497453158</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401</v>
      </c>
      <c r="AD180">
        <v>1</v>
      </c>
      <c r="AE180" t="s">
        <v>129</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0.56403396852233934</v>
      </c>
      <c r="E181">
        <f t="shared" ca="1" si="69"/>
        <v>0.49925851514272723</v>
      </c>
      <c r="F181">
        <f t="shared" ca="1" si="69"/>
        <v>7.8218813448952762E-2</v>
      </c>
      <c r="G181">
        <f t="shared" ca="1" si="69"/>
        <v>0.26070885566731727</v>
      </c>
      <c r="H181">
        <f t="shared" ca="1" si="69"/>
        <v>2.2472675896097916E-2</v>
      </c>
      <c r="I181">
        <f t="shared" ca="1" si="69"/>
        <v>0.91672211568749418</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401</v>
      </c>
      <c r="AD181">
        <v>75</v>
      </c>
      <c r="AE181" t="s">
        <v>129</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0.43143287858176127</v>
      </c>
      <c r="E182">
        <f t="shared" ca="1" si="70"/>
        <v>0.9539388224875649</v>
      </c>
      <c r="F182">
        <f t="shared" ca="1" si="70"/>
        <v>0.28970678881442391</v>
      </c>
      <c r="G182">
        <f t="shared" ca="1" si="70"/>
        <v>0.33040228048670206</v>
      </c>
      <c r="H182">
        <f t="shared" ca="1" si="70"/>
        <v>0.42824501472791376</v>
      </c>
      <c r="I182">
        <f t="shared" ca="1" si="70"/>
        <v>0.72848209987892232</v>
      </c>
      <c r="M182" t="str">
        <f t="shared" ca="1" si="56"/>
        <v>지정 장비</v>
      </c>
      <c r="N182" t="str">
        <f t="shared" ca="1" si="57"/>
        <v>Equip8201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42</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293</v>
      </c>
      <c r="W182">
        <v>1</v>
      </c>
      <c r="X182" t="s">
        <v>125</v>
      </c>
      <c r="Z182">
        <v>1300</v>
      </c>
      <c r="AA182" t="str">
        <f t="shared" ca="1" si="60"/>
        <v>fe</v>
      </c>
      <c r="AB182" t="s">
        <v>82</v>
      </c>
      <c r="AC182" t="s">
        <v>293</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0.70455945979145407</v>
      </c>
      <c r="E183">
        <f t="shared" ca="1" si="70"/>
        <v>0.97785172947171628</v>
      </c>
      <c r="F183">
        <f t="shared" ca="1" si="70"/>
        <v>0.86780432948519515</v>
      </c>
      <c r="G183">
        <f t="shared" ca="1" si="70"/>
        <v>0.9495626501261264</v>
      </c>
      <c r="H183">
        <f t="shared" ca="1" si="70"/>
        <v>0.88146876233846638</v>
      </c>
      <c r="I183">
        <f t="shared" ca="1" si="70"/>
        <v>0.68678604907423924</v>
      </c>
      <c r="M183" t="str">
        <f t="shared" ca="1" si="56"/>
        <v>지정 장비</v>
      </c>
      <c r="N183" t="str">
        <f t="shared" ca="1" si="57"/>
        <v>Equip8301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74600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247</v>
      </c>
      <c r="W183">
        <v>1</v>
      </c>
      <c r="X183" t="s">
        <v>129</v>
      </c>
      <c r="Z183">
        <v>15</v>
      </c>
      <c r="AA183" t="str">
        <f t="shared" ca="1" si="60"/>
        <v>fe</v>
      </c>
      <c r="AB183" t="s">
        <v>82</v>
      </c>
      <c r="AC183" t="s">
        <v>247</v>
      </c>
      <c r="AD183">
        <v>1</v>
      </c>
      <c r="AE183" t="s">
        <v>129</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5.3899811661213382E-2</v>
      </c>
      <c r="E184">
        <f t="shared" ca="1" si="70"/>
        <v>0.11186578496621846</v>
      </c>
      <c r="F184">
        <f t="shared" ca="1" si="70"/>
        <v>0.15752972711295543</v>
      </c>
      <c r="G184">
        <f t="shared" ca="1" si="70"/>
        <v>0.21837733316093411</v>
      </c>
      <c r="H184">
        <f t="shared" ca="1" si="70"/>
        <v>0.24835763967859492</v>
      </c>
      <c r="I184">
        <f t="shared" ca="1" si="70"/>
        <v>0.37118628788032915</v>
      </c>
      <c r="M184" t="str">
        <f t="shared" ca="1" si="56"/>
        <v>안 지정 캐릭터 PP 영웅등급</v>
      </c>
      <c r="N184">
        <f t="shared" ca="1" si="57"/>
        <v>11186</v>
      </c>
      <c r="O184">
        <f t="shared" ca="1" si="58"/>
        <v>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125</v>
      </c>
      <c r="Z184">
        <v>1200</v>
      </c>
      <c r="AA184" t="str">
        <f t="shared" ca="1" si="60"/>
        <v>fe</v>
      </c>
      <c r="AB184" t="s">
        <v>82</v>
      </c>
      <c r="AC184" t="s">
        <v>242</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5.3628387604181538E-2</v>
      </c>
      <c r="E185">
        <f t="shared" ca="1" si="70"/>
        <v>0.99182910123080736</v>
      </c>
      <c r="F185">
        <f t="shared" ca="1" si="70"/>
        <v>0.56493750234953055</v>
      </c>
      <c r="G185">
        <f t="shared" ca="1" si="70"/>
        <v>0.86782851348557732</v>
      </c>
      <c r="H185">
        <f t="shared" ca="1" si="70"/>
        <v>0.41468850512917255</v>
      </c>
      <c r="I185">
        <f t="shared" ca="1" si="70"/>
        <v>6.2637422281962563E-3</v>
      </c>
      <c r="M185" t="str">
        <f t="shared" ca="1" si="56"/>
        <v>안 지정 캐릭터 PP 영웅등급</v>
      </c>
      <c r="N185">
        <f t="shared" ca="1" si="57"/>
        <v>99182</v>
      </c>
      <c r="O185">
        <f t="shared" ca="1" si="58"/>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4200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125</v>
      </c>
      <c r="Z185">
        <v>900</v>
      </c>
      <c r="AA185" t="str">
        <f t="shared" ca="1" si="60"/>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0.19468091026063528</v>
      </c>
      <c r="E186">
        <f t="shared" ca="1" si="70"/>
        <v>0.29078030874214411</v>
      </c>
      <c r="F186">
        <f t="shared" ca="1" si="70"/>
        <v>0.18607541433534125</v>
      </c>
      <c r="G186">
        <f t="shared" ca="1" si="70"/>
        <v>5.0493915748138329E-2</v>
      </c>
      <c r="H186">
        <f t="shared" ca="1" si="70"/>
        <v>0.16090479691867743</v>
      </c>
      <c r="I186">
        <f t="shared" ca="1" si="70"/>
        <v>0.54974869779995017</v>
      </c>
      <c r="M186" t="str">
        <f t="shared" ca="1" si="56"/>
        <v>안 지정 캐릭터 PP 일반등급</v>
      </c>
      <c r="N186">
        <f t="shared" ca="1" si="57"/>
        <v>29078</v>
      </c>
      <c r="O186">
        <f t="shared" ca="1" si="58"/>
        <v>6</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1800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125</v>
      </c>
      <c r="Z186">
        <v>1200</v>
      </c>
      <c r="AA186" t="str">
        <f t="shared" ca="1" si="60"/>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0.30142574930566757</v>
      </c>
      <c r="E187">
        <f t="shared" ca="1" si="70"/>
        <v>0.13624238584794146</v>
      </c>
      <c r="F187">
        <f t="shared" ca="1" si="70"/>
        <v>0.16571448620209783</v>
      </c>
      <c r="G187">
        <f t="shared" ca="1" si="70"/>
        <v>0.97844197205407801</v>
      </c>
      <c r="H187">
        <f t="shared" ca="1" si="70"/>
        <v>0.15828760183734014</v>
      </c>
      <c r="I187">
        <f t="shared" ca="1" si="70"/>
        <v>0.87279579956750986</v>
      </c>
      <c r="M187" t="str">
        <f t="shared" ca="1" si="56"/>
        <v>지정 장비</v>
      </c>
      <c r="N187" t="str">
        <f t="shared" ca="1" si="57"/>
        <v>Equip1002</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242</v>
      </c>
      <c r="W187">
        <v>1</v>
      </c>
      <c r="X187" t="s">
        <v>125</v>
      </c>
      <c r="Z187">
        <v>7100</v>
      </c>
      <c r="AA187" t="str">
        <f t="shared" ca="1" si="60"/>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0.82599828437164768</v>
      </c>
      <c r="E188">
        <f t="shared" ca="1" si="70"/>
        <v>0.7869683475071052</v>
      </c>
      <c r="F188">
        <f t="shared" ca="1" si="70"/>
        <v>0.46569567445745819</v>
      </c>
      <c r="G188">
        <f t="shared" ca="1" si="70"/>
        <v>0.62248145672877342</v>
      </c>
      <c r="H188">
        <f t="shared" ca="1" si="70"/>
        <v>0.40005160976575183</v>
      </c>
      <c r="I188">
        <f t="shared" ca="1" si="70"/>
        <v>0.81999644537455596</v>
      </c>
      <c r="M188" t="str">
        <f t="shared" ca="1" si="56"/>
        <v>지정 장비</v>
      </c>
      <c r="N188" t="str">
        <f t="shared" ca="1" si="57"/>
        <v>Equip7102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3800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110</v>
      </c>
      <c r="W188">
        <v>1</v>
      </c>
      <c r="X188" t="s">
        <v>125</v>
      </c>
      <c r="Z188">
        <v>3300</v>
      </c>
      <c r="AA188" t="str">
        <f t="shared" ca="1" si="60"/>
        <v>fe</v>
      </c>
      <c r="AB188" t="s">
        <v>82</v>
      </c>
      <c r="AC188" t="s">
        <v>202</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0.8372529368084437</v>
      </c>
      <c r="E189">
        <f t="shared" ca="1" si="70"/>
        <v>2.3473000739936745E-2</v>
      </c>
      <c r="F189">
        <f t="shared" ca="1" si="70"/>
        <v>0.83328247417854107</v>
      </c>
      <c r="G189">
        <f t="shared" ca="1" si="70"/>
        <v>0.63234189541225772</v>
      </c>
      <c r="H189">
        <f t="shared" ca="1" si="70"/>
        <v>0.4507706263936514</v>
      </c>
      <c r="I189">
        <f t="shared" ca="1" si="70"/>
        <v>9.1365674041640643E-2</v>
      </c>
      <c r="M189" t="str">
        <f t="shared" ca="1" si="56"/>
        <v>지정 장비</v>
      </c>
      <c r="N189" t="str">
        <f t="shared" ca="1" si="57"/>
        <v>Equip0101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1000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180</v>
      </c>
      <c r="W189">
        <v>1</v>
      </c>
      <c r="X189" t="s">
        <v>125</v>
      </c>
      <c r="Z189">
        <v>5200</v>
      </c>
      <c r="AA189" t="str">
        <f t="shared" ca="1" si="60"/>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0.67319732765449791</v>
      </c>
      <c r="E190">
        <f t="shared" ca="1" si="70"/>
        <v>0.61759167771908607</v>
      </c>
      <c r="F190">
        <f t="shared" ca="1" si="70"/>
        <v>0.85917343188525264</v>
      </c>
      <c r="G190">
        <f t="shared" ca="1" si="70"/>
        <v>2.2791092588905215E-3</v>
      </c>
      <c r="H190">
        <f t="shared" ca="1" si="70"/>
        <v>0.10375364738078863</v>
      </c>
      <c r="I190">
        <f t="shared" ca="1" si="70"/>
        <v>0.77717061637168394</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403</v>
      </c>
      <c r="AD190">
        <v>1</v>
      </c>
      <c r="AE190" t="s">
        <v>129</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0.73666881297813069</v>
      </c>
      <c r="E191">
        <f t="shared" ca="1" si="70"/>
        <v>0.16962578200344636</v>
      </c>
      <c r="F191">
        <f t="shared" ca="1" si="70"/>
        <v>0.83209923652892592</v>
      </c>
      <c r="G191">
        <f t="shared" ca="1" si="70"/>
        <v>0.20095882491830042</v>
      </c>
      <c r="H191">
        <f t="shared" ca="1" si="70"/>
        <v>0.38083218569346167</v>
      </c>
      <c r="I191">
        <f t="shared" ca="1" si="70"/>
        <v>3.2532620276104263E-2</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0.38593688834818907</v>
      </c>
      <c r="E192">
        <f t="shared" ca="1" si="71"/>
        <v>0.10332814583002881</v>
      </c>
      <c r="F192">
        <f t="shared" ca="1" si="71"/>
        <v>0.52073702796842125</v>
      </c>
      <c r="G192">
        <f t="shared" ca="1" si="71"/>
        <v>0.78624677110737529</v>
      </c>
      <c r="H192">
        <f t="shared" ca="1" si="71"/>
        <v>0.67780269920212832</v>
      </c>
      <c r="I192">
        <f t="shared" ca="1" si="71"/>
        <v>0.66837059111597374</v>
      </c>
      <c r="M192" t="str">
        <f t="shared" ca="1" si="56"/>
        <v>지정 장비</v>
      </c>
      <c r="N192" t="str">
        <f t="shared" ca="1" si="57"/>
        <v>Equip0302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7700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191</v>
      </c>
      <c r="W192">
        <v>1</v>
      </c>
      <c r="X192" t="s">
        <v>125</v>
      </c>
      <c r="Z192">
        <v>1200</v>
      </c>
      <c r="AA192" t="str">
        <f t="shared" ca="1" si="60"/>
        <v>upn</v>
      </c>
      <c r="AB192" t="s">
        <v>92</v>
      </c>
      <c r="AC192">
        <v>69160</v>
      </c>
      <c r="AD192">
        <v>9</v>
      </c>
      <c r="AE192" t="s">
        <v>426</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0.91653776559385935</v>
      </c>
      <c r="E193">
        <f t="shared" ca="1" si="71"/>
        <v>0.34978696587659652</v>
      </c>
      <c r="F193">
        <f t="shared" ca="1" si="71"/>
        <v>0.19245116201771795</v>
      </c>
      <c r="G193">
        <f t="shared" ca="1" si="71"/>
        <v>0.13300151936556825</v>
      </c>
      <c r="H193">
        <f t="shared" ca="1" si="71"/>
        <v>0.83433346058859037</v>
      </c>
      <c r="I193">
        <f t="shared" ca="1" si="71"/>
        <v>0.94172245548108424</v>
      </c>
      <c r="M193" t="str">
        <f t="shared" ca="1" si="56"/>
        <v>지정 장비</v>
      </c>
      <c r="N193" t="str">
        <f t="shared" ca="1" si="57"/>
        <v>Equip3002</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900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278</v>
      </c>
      <c r="W193">
        <v>1</v>
      </c>
      <c r="X193" t="s">
        <v>129</v>
      </c>
      <c r="Z193">
        <v>5</v>
      </c>
      <c r="AA193" t="str">
        <f t="shared" ca="1" si="60"/>
        <v>fe</v>
      </c>
      <c r="AB193" t="s">
        <v>82</v>
      </c>
      <c r="AC193" t="s">
        <v>278</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0.24081539029957399</v>
      </c>
      <c r="E194">
        <f t="shared" ca="1" si="71"/>
        <v>0.76408971097128353</v>
      </c>
      <c r="F194">
        <f t="shared" ca="1" si="71"/>
        <v>0.52030716051153658</v>
      </c>
      <c r="G194">
        <f t="shared" ca="1" si="71"/>
        <v>0.45689797024828815</v>
      </c>
      <c r="H194">
        <f t="shared" ca="1" si="71"/>
        <v>0.79227448773350462</v>
      </c>
      <c r="I194">
        <f t="shared" ca="1" si="71"/>
        <v>0.92366601674215043</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76408</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12</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3600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125</v>
      </c>
      <c r="Z194">
        <v>1400</v>
      </c>
      <c r="AA194" t="str">
        <f t="shared" ref="AA194:AA257" ca="1" si="77">IF(ISBLANK(AB194),"",
VLOOKUP(AB194,OFFSET(INDIRECT("$A:$B"),0,MATCH(AB$1&amp;"_Verify",INDIRECT("$1:$1"),0)-1),2,0)
)</f>
        <v>upn</v>
      </c>
      <c r="AB194" t="s">
        <v>92</v>
      </c>
      <c r="AC194">
        <v>81403</v>
      </c>
      <c r="AD194">
        <v>13</v>
      </c>
      <c r="AE194" t="s">
        <v>418</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0.5457606886114611</v>
      </c>
      <c r="E195">
        <f t="shared" ca="1" si="71"/>
        <v>0.72998637889662532</v>
      </c>
      <c r="F195">
        <f t="shared" ca="1" si="71"/>
        <v>0.68888741235945994</v>
      </c>
      <c r="G195">
        <f t="shared" ca="1" si="71"/>
        <v>0.42369022721847871</v>
      </c>
      <c r="H195">
        <f t="shared" ca="1" si="71"/>
        <v>0.90469398858688521</v>
      </c>
      <c r="I195">
        <f t="shared" ca="1" si="71"/>
        <v>0.67234226871556024</v>
      </c>
      <c r="M195" t="str">
        <f t="shared" ca="1" si="73"/>
        <v>안 지정 캐릭터 PP 일반등급</v>
      </c>
      <c r="N195">
        <f t="shared" ca="1" si="74"/>
        <v>72998</v>
      </c>
      <c r="O195">
        <f t="shared" ca="1" si="75"/>
        <v>11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3300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125</v>
      </c>
      <c r="Z195">
        <v>1300</v>
      </c>
      <c r="AA195" t="str">
        <f t="shared" ca="1" si="77"/>
        <v>fe</v>
      </c>
      <c r="AB195" t="s">
        <v>82</v>
      </c>
      <c r="AC195" t="s">
        <v>191</v>
      </c>
      <c r="AD195">
        <v>1</v>
      </c>
      <c r="AE195" t="s">
        <v>125</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0.59629989258762905</v>
      </c>
      <c r="E196">
        <f t="shared" ca="1" si="71"/>
        <v>0.70920884475571166</v>
      </c>
      <c r="F196">
        <f t="shared" ca="1" si="71"/>
        <v>0.24463929043335753</v>
      </c>
      <c r="G196">
        <f t="shared" ca="1" si="71"/>
        <v>0.46485479050782907</v>
      </c>
      <c r="H196">
        <f t="shared" ca="1" si="71"/>
        <v>0.37444337161977714</v>
      </c>
      <c r="I196">
        <f t="shared" ca="1" si="71"/>
        <v>0.75463013561307135</v>
      </c>
      <c r="M196" t="str">
        <f t="shared" ca="1" si="73"/>
        <v>안 지정 캐릭터 PP 일반등급</v>
      </c>
      <c r="N196">
        <f t="shared" ca="1" si="74"/>
        <v>70920</v>
      </c>
      <c r="O196">
        <f t="shared" ca="1" si="75"/>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3300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125</v>
      </c>
      <c r="Z196">
        <v>1300</v>
      </c>
      <c r="AA196" t="str">
        <f t="shared" ca="1" si="77"/>
        <v>fe</v>
      </c>
      <c r="AB196" t="s">
        <v>82</v>
      </c>
      <c r="AC196" t="s">
        <v>251</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8.1834806269791782E-2</v>
      </c>
      <c r="E197">
        <f t="shared" ca="1" si="71"/>
        <v>0.22101902716129307</v>
      </c>
      <c r="F197">
        <f t="shared" ca="1" si="71"/>
        <v>0.92684480588232976</v>
      </c>
      <c r="G197">
        <f t="shared" ca="1" si="71"/>
        <v>0.72205226938894396</v>
      </c>
      <c r="H197">
        <f t="shared" ca="1" si="71"/>
        <v>0.19310716544486051</v>
      </c>
      <c r="I197">
        <f t="shared" ca="1" si="71"/>
        <v>0.11427256856542789</v>
      </c>
      <c r="M197" t="str">
        <f t="shared" ca="1" si="73"/>
        <v>지정 장비</v>
      </c>
      <c r="N197" t="str">
        <f t="shared" ca="1" si="74"/>
        <v>Equip1402</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DI</v>
      </c>
      <c r="Q197">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26</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14</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전설</v>
      </c>
      <c r="U197" t="s">
        <v>82</v>
      </c>
      <c r="V197" t="s">
        <v>251</v>
      </c>
      <c r="W197">
        <v>1</v>
      </c>
      <c r="X197" t="s">
        <v>125</v>
      </c>
      <c r="Z197">
        <v>800</v>
      </c>
      <c r="AA197" t="str">
        <f t="shared" ca="1" si="77"/>
        <v>fe</v>
      </c>
      <c r="AB197" t="s">
        <v>82</v>
      </c>
      <c r="AC197" t="s">
        <v>206</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0.71413706598174009</v>
      </c>
      <c r="E198">
        <f t="shared" ca="1" si="71"/>
        <v>0.47644874536858073</v>
      </c>
      <c r="F198">
        <f t="shared" ca="1" si="71"/>
        <v>9.4368104772163508E-2</v>
      </c>
      <c r="G198">
        <f t="shared" ca="1" si="71"/>
        <v>0.10972204653964623</v>
      </c>
      <c r="H198">
        <f t="shared" ca="1" si="71"/>
        <v>0.64824678784888112</v>
      </c>
      <c r="I198">
        <f t="shared" ca="1" si="71"/>
        <v>0.15502152266082492</v>
      </c>
      <c r="M198" t="str">
        <f t="shared" ca="1" si="73"/>
        <v>지정 장비</v>
      </c>
      <c r="N198" t="str">
        <f t="shared" ca="1" si="74"/>
        <v>Equip6001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1800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206</v>
      </c>
      <c r="W198">
        <v>1</v>
      </c>
      <c r="X198" t="s">
        <v>125</v>
      </c>
      <c r="Z198">
        <v>3800</v>
      </c>
      <c r="AA198" t="str">
        <f t="shared" ca="1" si="77"/>
        <v>fe</v>
      </c>
      <c r="AB198" t="s">
        <v>82</v>
      </c>
      <c r="AC198" t="s">
        <v>295</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7.2539385345436469E-2</v>
      </c>
      <c r="E199">
        <f t="shared" ca="1" si="71"/>
        <v>0.75643844773363145</v>
      </c>
      <c r="F199">
        <f t="shared" ca="1" si="71"/>
        <v>0.51058516918136032</v>
      </c>
      <c r="G199">
        <f t="shared" ca="1" si="71"/>
        <v>0.53505923975824354</v>
      </c>
      <c r="H199">
        <f t="shared" ca="1" si="71"/>
        <v>0.86487332163971253</v>
      </c>
      <c r="I199">
        <f t="shared" ca="1" si="71"/>
        <v>0.41399416723394067</v>
      </c>
      <c r="M199" t="str">
        <f t="shared" ca="1" si="73"/>
        <v>지정 장비</v>
      </c>
      <c r="N199" t="str">
        <f t="shared" ca="1" si="74"/>
        <v>Equip8101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7900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295</v>
      </c>
      <c r="W199">
        <v>1</v>
      </c>
      <c r="X199" t="s">
        <v>125</v>
      </c>
      <c r="Z199">
        <v>4600</v>
      </c>
      <c r="AA199" t="str">
        <f t="shared" ca="1" si="77"/>
        <v>uph</v>
      </c>
      <c r="AB199" t="s">
        <v>91</v>
      </c>
      <c r="AC199">
        <v>88102</v>
      </c>
      <c r="AD199">
        <v>14</v>
      </c>
      <c r="AE199" t="s">
        <v>125</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0.35852278429990803</v>
      </c>
      <c r="E200">
        <f t="shared" ca="1" si="71"/>
        <v>0.65114204249602081</v>
      </c>
      <c r="F200">
        <f t="shared" ca="1" si="71"/>
        <v>0.15848088607133259</v>
      </c>
      <c r="G200">
        <f t="shared" ca="1" si="71"/>
        <v>0.94376933059444224</v>
      </c>
      <c r="H200">
        <f t="shared" ca="1" si="71"/>
        <v>0.41234874714813352</v>
      </c>
      <c r="I200">
        <f t="shared" ca="1" si="71"/>
        <v>0.90620374232267586</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408</v>
      </c>
      <c r="AD200">
        <v>1</v>
      </c>
      <c r="AE200" t="s">
        <v>129</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0.73628240301822356</v>
      </c>
      <c r="E201">
        <f t="shared" ca="1" si="71"/>
        <v>0.97015088565668095</v>
      </c>
      <c r="F201">
        <f t="shared" ca="1" si="71"/>
        <v>0.55222253043059311</v>
      </c>
      <c r="G201">
        <f t="shared" ca="1" si="71"/>
        <v>0.93054636073721775</v>
      </c>
      <c r="H201">
        <f t="shared" ca="1" si="71"/>
        <v>0.27515870276983923</v>
      </c>
      <c r="I201">
        <f t="shared" ca="1" si="71"/>
        <v>0.5220641649822787</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0.94905430349360886</v>
      </c>
      <c r="E202">
        <f t="shared" ca="1" si="82"/>
        <v>0.62087920213130277</v>
      </c>
      <c r="F202">
        <f t="shared" ca="1" si="82"/>
        <v>0.94018693138594445</v>
      </c>
      <c r="G202">
        <f t="shared" ca="1" si="82"/>
        <v>0.67538302740227008</v>
      </c>
      <c r="H202">
        <f t="shared" ca="1" si="82"/>
        <v>0.98647082552488108</v>
      </c>
      <c r="I202">
        <f t="shared" ca="1" si="82"/>
        <v>0.60117387964324143</v>
      </c>
      <c r="M202" t="str">
        <f t="shared" ca="1" si="73"/>
        <v>캐릭터 상자 영웅등급</v>
      </c>
      <c r="N202" t="str">
        <f t="shared" ca="1" si="74"/>
        <v>삭제</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149</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197</v>
      </c>
      <c r="W202">
        <v>1</v>
      </c>
      <c r="X202" t="s">
        <v>129</v>
      </c>
      <c r="Z202">
        <v>11</v>
      </c>
      <c r="AA202" t="str">
        <f t="shared" ca="1" si="77"/>
        <v>upn</v>
      </c>
      <c r="AB202" t="s">
        <v>420</v>
      </c>
      <c r="AC202">
        <v>6467</v>
      </c>
      <c r="AD202">
        <v>9</v>
      </c>
      <c r="AE202" t="s">
        <v>125</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0.40358965144431858</v>
      </c>
      <c r="E203">
        <f t="shared" ca="1" si="82"/>
        <v>0.91482254268500585</v>
      </c>
      <c r="F203">
        <f t="shared" ca="1" si="82"/>
        <v>6.4246844555937654E-2</v>
      </c>
      <c r="G203">
        <f t="shared" ca="1" si="82"/>
        <v>0.36957931543375888</v>
      </c>
      <c r="H203">
        <f t="shared" ca="1" si="82"/>
        <v>0.48415129490003839</v>
      </c>
      <c r="I203">
        <f t="shared" ca="1" si="82"/>
        <v>9.7897155691312188E-3</v>
      </c>
      <c r="M203" t="str">
        <f t="shared" ca="1" si="73"/>
        <v>지정 장비</v>
      </c>
      <c r="N203" t="str">
        <f t="shared" ca="1" si="74"/>
        <v>Equip8002</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4500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259</v>
      </c>
      <c r="W203">
        <v>1</v>
      </c>
      <c r="X203" t="s">
        <v>125</v>
      </c>
      <c r="Z203">
        <v>1200</v>
      </c>
      <c r="AA203" t="str">
        <f t="shared" ca="1" si="77"/>
        <v>uph</v>
      </c>
      <c r="AB203" t="s">
        <v>419</v>
      </c>
      <c r="AC203">
        <v>94861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0.45181457587918628</v>
      </c>
      <c r="E204">
        <f t="shared" ca="1" si="82"/>
        <v>0.80690508381883352</v>
      </c>
      <c r="F204">
        <f t="shared" ca="1" si="82"/>
        <v>0.47262615057297341</v>
      </c>
      <c r="G204">
        <f t="shared" ca="1" si="82"/>
        <v>0.47053126333033934</v>
      </c>
      <c r="H204">
        <f t="shared" ca="1" si="82"/>
        <v>0.51930667604092406</v>
      </c>
      <c r="I204">
        <f t="shared" ca="1" si="82"/>
        <v>0.14457364960751473</v>
      </c>
      <c r="M204" t="str">
        <f t="shared" ca="1" si="73"/>
        <v>안 지정 캐릭터 PP 영웅등급</v>
      </c>
      <c r="N204">
        <f t="shared" ca="1" si="74"/>
        <v>80690</v>
      </c>
      <c r="O204">
        <f t="shared" ca="1" si="75"/>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3600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125</v>
      </c>
      <c r="Z204">
        <v>900</v>
      </c>
      <c r="AA204" t="str">
        <f t="shared" ca="1" si="77"/>
        <v>fe</v>
      </c>
      <c r="AB204" t="s">
        <v>82</v>
      </c>
      <c r="AC204" t="s">
        <v>409</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0.58209148753931983</v>
      </c>
      <c r="E205">
        <f t="shared" ca="1" si="82"/>
        <v>6.6227512379737452E-2</v>
      </c>
      <c r="F205">
        <f t="shared" ca="1" si="82"/>
        <v>0.81100210146821028</v>
      </c>
      <c r="G205">
        <f t="shared" ca="1" si="82"/>
        <v>0.56467389708971727</v>
      </c>
      <c r="H205">
        <f t="shared" ca="1" si="82"/>
        <v>0.18343329736924552</v>
      </c>
      <c r="I205">
        <f t="shared" ca="1" si="82"/>
        <v>0.3351676447464722</v>
      </c>
      <c r="M205" t="str">
        <f t="shared" ca="1" si="73"/>
        <v>안 지정 캐릭터 PP 일반등급</v>
      </c>
      <c r="N205">
        <f t="shared" ca="1" si="74"/>
        <v>6622</v>
      </c>
      <c r="O205">
        <f t="shared" ca="1" si="75"/>
        <v>3</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900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125</v>
      </c>
      <c r="Z205">
        <v>1100</v>
      </c>
      <c r="AA205" t="str">
        <f t="shared" ca="1" si="77"/>
        <v>fe</v>
      </c>
      <c r="AB205" t="s">
        <v>82</v>
      </c>
      <c r="AC205" t="s">
        <v>294</v>
      </c>
      <c r="AD205">
        <v>1</v>
      </c>
      <c r="AE205" t="s">
        <v>125</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0.96627816724771953</v>
      </c>
      <c r="E206">
        <f t="shared" ca="1" si="82"/>
        <v>0.37085825739178691</v>
      </c>
      <c r="F206">
        <f t="shared" ca="1" si="82"/>
        <v>0.53248121856388109</v>
      </c>
      <c r="G206">
        <f t="shared" ca="1" si="82"/>
        <v>0.89560761475964212</v>
      </c>
      <c r="H206">
        <f t="shared" ca="1" si="82"/>
        <v>2.3570653044744261E-2</v>
      </c>
      <c r="I206">
        <f t="shared" ca="1" si="82"/>
        <v>0.6769421229348781</v>
      </c>
      <c r="M206" t="str">
        <f t="shared" ca="1" si="73"/>
        <v>안 지정 캐릭터 PP 일반등급</v>
      </c>
      <c r="N206">
        <f t="shared" ca="1" si="74"/>
        <v>37085</v>
      </c>
      <c r="O206">
        <f t="shared" ca="1" si="75"/>
        <v>7</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2100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125</v>
      </c>
      <c r="Z206">
        <v>1400</v>
      </c>
      <c r="AA206" t="str">
        <f t="shared" ca="1" si="77"/>
        <v>fe</v>
      </c>
      <c r="AB206" t="s">
        <v>82</v>
      </c>
      <c r="AC206" t="s">
        <v>111</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0.49216611189635218</v>
      </c>
      <c r="E207">
        <f t="shared" ca="1" si="82"/>
        <v>0.47764291643781487</v>
      </c>
      <c r="F207">
        <f t="shared" ca="1" si="82"/>
        <v>7.0923558788967833E-3</v>
      </c>
      <c r="G207">
        <f t="shared" ca="1" si="82"/>
        <v>0.8064808299886489</v>
      </c>
      <c r="H207">
        <f t="shared" ca="1" si="82"/>
        <v>0.70550400878736852</v>
      </c>
      <c r="I207">
        <f t="shared" ca="1" si="82"/>
        <v>0.46152774561182963</v>
      </c>
      <c r="M207" t="str">
        <f t="shared" ca="1" si="73"/>
        <v>지정 장비</v>
      </c>
      <c r="N207" t="str">
        <f t="shared" ca="1" si="74"/>
        <v>Equip4101</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1200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111</v>
      </c>
      <c r="W207">
        <v>1</v>
      </c>
      <c r="X207" t="s">
        <v>125</v>
      </c>
      <c r="Z207">
        <v>700</v>
      </c>
      <c r="AA207" t="str">
        <f t="shared" ca="1" si="77"/>
        <v>upn</v>
      </c>
      <c r="AB207" t="s">
        <v>92</v>
      </c>
      <c r="AC207">
        <v>43155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0.25947162289438275</v>
      </c>
      <c r="E208">
        <f t="shared" ca="1" si="82"/>
        <v>0.18756290849497859</v>
      </c>
      <c r="F208">
        <f t="shared" ca="1" si="82"/>
        <v>3.0269737420650755E-2</v>
      </c>
      <c r="G208">
        <f t="shared" ca="1" si="82"/>
        <v>3.3350960513656158E-3</v>
      </c>
      <c r="H208">
        <f t="shared" ca="1" si="82"/>
        <v>0.52944649592947302</v>
      </c>
      <c r="I208">
        <f t="shared" ca="1" si="82"/>
        <v>0.13559776052813588</v>
      </c>
      <c r="M208" t="str">
        <f t="shared" ca="1" si="73"/>
        <v>지정 장비</v>
      </c>
      <c r="N208" t="str">
        <f t="shared" ca="1" si="74"/>
        <v>Equip2102</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1000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187</v>
      </c>
      <c r="W208">
        <v>1</v>
      </c>
      <c r="X208" t="s">
        <v>125</v>
      </c>
      <c r="Z208">
        <v>900</v>
      </c>
      <c r="AA208" t="str">
        <f t="shared" ca="1" si="77"/>
        <v>fe</v>
      </c>
      <c r="AB208" t="s">
        <v>82</v>
      </c>
      <c r="AC208" t="s">
        <v>254</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3.3697695987772502E-2</v>
      </c>
      <c r="E209">
        <f t="shared" ca="1" si="82"/>
        <v>0.12109434149027987</v>
      </c>
      <c r="F209">
        <f t="shared" ca="1" si="82"/>
        <v>0.56978307534195627</v>
      </c>
      <c r="G209">
        <f t="shared" ca="1" si="82"/>
        <v>0.3391034877616893</v>
      </c>
      <c r="H209">
        <f t="shared" ca="1" si="82"/>
        <v>0.62958807516029003</v>
      </c>
      <c r="I209">
        <f t="shared" ca="1" si="82"/>
        <v>1.840678095872661E-2</v>
      </c>
      <c r="M209" t="str">
        <f t="shared" ca="1" si="73"/>
        <v>지정 장비</v>
      </c>
      <c r="N209" t="str">
        <f t="shared" ca="1" si="74"/>
        <v>Equip1102</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1000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195</v>
      </c>
      <c r="W209">
        <v>1</v>
      </c>
      <c r="X209" t="s">
        <v>125</v>
      </c>
      <c r="Z209">
        <v>7800</v>
      </c>
      <c r="AA209" t="str">
        <f t="shared" ca="1" si="77"/>
        <v>fe</v>
      </c>
      <c r="AB209" t="s">
        <v>82</v>
      </c>
      <c r="AC209" t="s">
        <v>195</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0.46051866282755605</v>
      </c>
      <c r="E210">
        <f t="shared" ca="1" si="82"/>
        <v>0.87741387086007638</v>
      </c>
      <c r="F210">
        <f t="shared" ca="1" si="82"/>
        <v>0.24429099385536035</v>
      </c>
      <c r="G210">
        <f t="shared" ca="1" si="82"/>
        <v>0.54308121322577985</v>
      </c>
      <c r="H210">
        <f t="shared" ca="1" si="82"/>
        <v>0.57457497887733822</v>
      </c>
      <c r="I210">
        <f t="shared" ca="1" si="82"/>
        <v>0.10597317843097742</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407</v>
      </c>
      <c r="AD210">
        <v>1</v>
      </c>
      <c r="AE210" t="s">
        <v>129</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0.35968041766577441</v>
      </c>
      <c r="E211">
        <f t="shared" ca="1" si="82"/>
        <v>6.4807204288119258E-2</v>
      </c>
      <c r="F211">
        <f t="shared" ca="1" si="82"/>
        <v>0.57096448177573855</v>
      </c>
      <c r="G211">
        <f t="shared" ca="1" si="82"/>
        <v>0.29700454902532891</v>
      </c>
      <c r="H211">
        <f t="shared" ca="1" si="82"/>
        <v>0.10567114260490484</v>
      </c>
      <c r="I211">
        <f t="shared" ca="1" si="82"/>
        <v>0.4067188308426497</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0.68150312990965312</v>
      </c>
      <c r="E212">
        <f t="shared" ca="1" si="83"/>
        <v>0.88936781417066468</v>
      </c>
      <c r="F212">
        <f t="shared" ca="1" si="83"/>
        <v>0.25213744201096644</v>
      </c>
      <c r="G212">
        <f t="shared" ca="1" si="83"/>
        <v>0.4977158285865696</v>
      </c>
      <c r="H212">
        <f t="shared" ca="1" si="83"/>
        <v>0.88815533680013348</v>
      </c>
      <c r="I212">
        <f t="shared" ca="1" si="83"/>
        <v>0.43819435077812552</v>
      </c>
      <c r="M212" t="str">
        <f t="shared" ca="1" si="73"/>
        <v>지정 장비</v>
      </c>
      <c r="N212" t="str">
        <f t="shared" ca="1" si="74"/>
        <v>Equip8001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4900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178</v>
      </c>
      <c r="W212">
        <v>1</v>
      </c>
      <c r="X212" t="s">
        <v>125</v>
      </c>
      <c r="Z212">
        <v>1400</v>
      </c>
      <c r="AA212" t="str">
        <f t="shared" ca="1" si="77"/>
        <v>uph</v>
      </c>
      <c r="AB212" t="s">
        <v>91</v>
      </c>
      <c r="AC212">
        <v>92746</v>
      </c>
      <c r="AD212">
        <v>14</v>
      </c>
      <c r="AE212" t="s">
        <v>125</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0.16423940764113842</v>
      </c>
      <c r="E213">
        <f t="shared" ca="1" si="83"/>
        <v>0.17657205663421205</v>
      </c>
      <c r="F213">
        <f t="shared" ca="1" si="83"/>
        <v>0.59591161592424413</v>
      </c>
      <c r="G213">
        <f t="shared" ca="1" si="83"/>
        <v>0.80026496275610837</v>
      </c>
      <c r="H213">
        <f t="shared" ca="1" si="83"/>
        <v>0.75857198757588118</v>
      </c>
      <c r="I213">
        <f t="shared" ca="1" si="83"/>
        <v>0.43429518194712424</v>
      </c>
      <c r="M213" t="str">
        <f t="shared" ca="1" si="73"/>
        <v>지정 장비</v>
      </c>
      <c r="N213" t="str">
        <f t="shared" ca="1" si="74"/>
        <v>Equip1201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2900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295</v>
      </c>
      <c r="W213">
        <v>1</v>
      </c>
      <c r="X213" t="s">
        <v>125</v>
      </c>
      <c r="Z213">
        <v>5000</v>
      </c>
      <c r="AA213" t="str">
        <f t="shared" ca="1" si="77"/>
        <v>fe</v>
      </c>
      <c r="AB213" t="s">
        <v>82</v>
      </c>
      <c r="AC213" t="s">
        <v>189</v>
      </c>
      <c r="AD213">
        <v>1</v>
      </c>
      <c r="AE213" t="s">
        <v>129</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0.18340524333381525</v>
      </c>
      <c r="E214">
        <f t="shared" ca="1" si="83"/>
        <v>0.64347525659115845</v>
      </c>
      <c r="F214">
        <f t="shared" ca="1" si="83"/>
        <v>0.57026053076422112</v>
      </c>
      <c r="G214">
        <f t="shared" ca="1" si="83"/>
        <v>0.89680363929710705</v>
      </c>
      <c r="H214">
        <f t="shared" ca="1" si="83"/>
        <v>1.7983450203814977E-2</v>
      </c>
      <c r="I214">
        <f t="shared" ca="1" si="83"/>
        <v>0.7168194155722275</v>
      </c>
      <c r="M214" t="str">
        <f t="shared" ca="1" si="73"/>
        <v>안 지정 캐릭터 PP 영웅등급</v>
      </c>
      <c r="N214">
        <f t="shared" ca="1" si="74"/>
        <v>64347</v>
      </c>
      <c r="O214">
        <f t="shared" ca="1" si="75"/>
        <v>10</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3000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125</v>
      </c>
      <c r="Z214">
        <v>1400</v>
      </c>
      <c r="AA214" t="str">
        <f t="shared" ca="1" si="77"/>
        <v>fe</v>
      </c>
      <c r="AB214" t="s">
        <v>82</v>
      </c>
      <c r="AC214" t="s">
        <v>246</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0.83805977465897763</v>
      </c>
      <c r="E215">
        <f t="shared" ca="1" si="83"/>
        <v>0.74277607557804348</v>
      </c>
      <c r="F215">
        <f t="shared" ca="1" si="83"/>
        <v>0.51208475690884014</v>
      </c>
      <c r="G215">
        <f t="shared" ca="1" si="83"/>
        <v>0.51418048212098733</v>
      </c>
      <c r="H215">
        <f t="shared" ca="1" si="83"/>
        <v>0.24363643480175345</v>
      </c>
      <c r="I215">
        <f t="shared" ca="1" si="83"/>
        <v>0.33045606968645302</v>
      </c>
      <c r="M215" t="str">
        <f t="shared" ca="1" si="73"/>
        <v>안 지정 캐릭터 PP 일반등급</v>
      </c>
      <c r="N215">
        <f t="shared" ca="1" si="74"/>
        <v>74277</v>
      </c>
      <c r="O215">
        <f t="shared" ca="1" si="75"/>
        <v>11</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3300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125</v>
      </c>
      <c r="Z215">
        <v>1100</v>
      </c>
      <c r="AA215" t="str">
        <f t="shared" ca="1" si="77"/>
        <v>fe</v>
      </c>
      <c r="AB215" t="s">
        <v>82</v>
      </c>
      <c r="AC215" t="s">
        <v>424</v>
      </c>
      <c r="AD215">
        <v>1</v>
      </c>
      <c r="AE215" t="s">
        <v>418</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0.66243672186874381</v>
      </c>
      <c r="E216">
        <f t="shared" ca="1" si="83"/>
        <v>6.9186824023783844E-2</v>
      </c>
      <c r="F216">
        <f t="shared" ca="1" si="83"/>
        <v>0.34967379816828226</v>
      </c>
      <c r="G216">
        <f t="shared" ca="1" si="83"/>
        <v>0.60242478142782663</v>
      </c>
      <c r="H216">
        <f t="shared" ca="1" si="83"/>
        <v>0.20880171813599802</v>
      </c>
      <c r="I216">
        <f t="shared" ca="1" si="83"/>
        <v>0.41129953781460549</v>
      </c>
      <c r="M216" t="str">
        <f t="shared" ca="1" si="73"/>
        <v>안 지정 캐릭터 PP 일반등급</v>
      </c>
      <c r="N216">
        <f t="shared" ca="1" si="74"/>
        <v>6918</v>
      </c>
      <c r="O216">
        <f t="shared" ca="1" si="75"/>
        <v>3</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900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125</v>
      </c>
      <c r="Z216">
        <v>1100</v>
      </c>
      <c r="AA216" t="str">
        <f t="shared" ca="1" si="77"/>
        <v>upn</v>
      </c>
      <c r="AB216" t="s">
        <v>92</v>
      </c>
      <c r="AC216">
        <v>45187</v>
      </c>
      <c r="AD216">
        <v>11</v>
      </c>
      <c r="AE216" t="s">
        <v>125</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0.85412354774213439</v>
      </c>
      <c r="E217">
        <f t="shared" ca="1" si="83"/>
        <v>0.6511064019292675</v>
      </c>
      <c r="F217">
        <f t="shared" ca="1" si="83"/>
        <v>0.87930332439124348</v>
      </c>
      <c r="G217">
        <f t="shared" ca="1" si="83"/>
        <v>0.85663613869189348</v>
      </c>
      <c r="H217">
        <f t="shared" ca="1" si="83"/>
        <v>0.87592581784341639</v>
      </c>
      <c r="I217">
        <f t="shared" ca="1" si="83"/>
        <v>0.67443801133822268</v>
      </c>
      <c r="M217" t="str">
        <f t="shared" ca="1" si="73"/>
        <v>안 지정 캐릭터 PP 일반등급</v>
      </c>
      <c r="N217">
        <f t="shared" ca="1" si="74"/>
        <v>65110</v>
      </c>
      <c r="O217">
        <f t="shared" ca="1" si="75"/>
        <v>10</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3000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189</v>
      </c>
      <c r="W217">
        <v>1</v>
      </c>
      <c r="X217" t="s">
        <v>129</v>
      </c>
      <c r="Z217">
        <v>11</v>
      </c>
      <c r="AA217" t="str">
        <f t="shared" ca="1" si="77"/>
        <v>fe</v>
      </c>
      <c r="AB217" t="s">
        <v>82</v>
      </c>
      <c r="AC217" t="s">
        <v>187</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0.93484677724046217</v>
      </c>
      <c r="E218">
        <f t="shared" ca="1" si="83"/>
        <v>0.66443457433675301</v>
      </c>
      <c r="F218">
        <f t="shared" ca="1" si="83"/>
        <v>0.84365543090995254</v>
      </c>
      <c r="G218">
        <f t="shared" ca="1" si="83"/>
        <v>0.25362251897554655</v>
      </c>
      <c r="H218">
        <f t="shared" ca="1" si="83"/>
        <v>0.66785693517951583</v>
      </c>
      <c r="I218">
        <f t="shared" ca="1" si="83"/>
        <v>0.18124982054393568</v>
      </c>
      <c r="M218" t="str">
        <f t="shared" ca="1" si="73"/>
        <v>지정 장비</v>
      </c>
      <c r="N218" t="str">
        <f t="shared" ca="1" si="74"/>
        <v>Equip6302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22100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254</v>
      </c>
      <c r="W218">
        <v>1</v>
      </c>
      <c r="X218" t="s">
        <v>125</v>
      </c>
      <c r="Z218">
        <v>3900</v>
      </c>
      <c r="AA218" t="str">
        <f t="shared" ca="1" si="77"/>
        <v>uph</v>
      </c>
      <c r="AB218" t="s">
        <v>91</v>
      </c>
      <c r="AC218">
        <v>38584</v>
      </c>
      <c r="AD218">
        <v>10</v>
      </c>
      <c r="AE218" t="s">
        <v>125</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0.53687599594145108</v>
      </c>
      <c r="E219">
        <f t="shared" ca="1" si="83"/>
        <v>0.38989035831889685</v>
      </c>
      <c r="F219">
        <f t="shared" ca="1" si="83"/>
        <v>0.28647010878251677</v>
      </c>
      <c r="G219">
        <f t="shared" ca="1" si="83"/>
        <v>0.81767868790362963</v>
      </c>
      <c r="H219">
        <f t="shared" ca="1" si="83"/>
        <v>0.230936376814878</v>
      </c>
      <c r="I219">
        <f t="shared" ca="1" si="83"/>
        <v>0.44040829240889845</v>
      </c>
      <c r="M219" t="str">
        <f t="shared" ca="1" si="73"/>
        <v>지정 장비</v>
      </c>
      <c r="N219" t="str">
        <f t="shared" ca="1" si="74"/>
        <v>Equip4202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2900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246</v>
      </c>
      <c r="W219">
        <v>1</v>
      </c>
      <c r="X219" t="s">
        <v>125</v>
      </c>
      <c r="Z219">
        <v>800</v>
      </c>
      <c r="AA219" t="str">
        <f t="shared" ca="1" si="77"/>
        <v>fe</v>
      </c>
      <c r="AB219" t="s">
        <v>82</v>
      </c>
      <c r="AC219" t="s">
        <v>238</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4.4833218131032915E-3</v>
      </c>
      <c r="E220">
        <f t="shared" ca="1" si="83"/>
        <v>0.46034314073376348</v>
      </c>
      <c r="F220">
        <f t="shared" ca="1" si="83"/>
        <v>0.33578871909248109</v>
      </c>
      <c r="G220">
        <f t="shared" ca="1" si="83"/>
        <v>0.52273904819866179</v>
      </c>
      <c r="H220">
        <f t="shared" ca="1" si="83"/>
        <v>0.23862642762061415</v>
      </c>
      <c r="I220">
        <f t="shared" ca="1" si="83"/>
        <v>0.70591394056918511</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361</v>
      </c>
      <c r="AD220">
        <v>1</v>
      </c>
      <c r="AE220" t="s">
        <v>129</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6.3652082210483019E-2</v>
      </c>
      <c r="E221">
        <f t="shared" ca="1" si="83"/>
        <v>7.6300703077725518E-2</v>
      </c>
      <c r="F221">
        <f t="shared" ca="1" si="83"/>
        <v>0.64548170866037557</v>
      </c>
      <c r="G221">
        <f t="shared" ca="1" si="83"/>
        <v>0.44207690763612328</v>
      </c>
      <c r="H221">
        <f t="shared" ca="1" si="83"/>
        <v>0.95272803245042692</v>
      </c>
      <c r="I221">
        <f t="shared" ca="1" si="83"/>
        <v>0.36576172339869484</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361</v>
      </c>
      <c r="AD221">
        <v>50</v>
      </c>
      <c r="AE221" t="s">
        <v>129</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0.57847904131294858</v>
      </c>
      <c r="E222">
        <f t="shared" ca="1" si="84"/>
        <v>0.40592816376416674</v>
      </c>
      <c r="F222">
        <f t="shared" ca="1" si="84"/>
        <v>0.37198715079742573</v>
      </c>
      <c r="G222">
        <f t="shared" ca="1" si="84"/>
        <v>0.56977270274727732</v>
      </c>
      <c r="H222">
        <f t="shared" ca="1" si="84"/>
        <v>0.36239513724984052</v>
      </c>
      <c r="I222">
        <f t="shared" ca="1" si="84"/>
        <v>0.23708632052166156</v>
      </c>
      <c r="M222" t="str">
        <f t="shared" ca="1" si="73"/>
        <v>지정 장비</v>
      </c>
      <c r="N222" t="str">
        <f t="shared" ca="1" si="74"/>
        <v>Equip3202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2700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200</v>
      </c>
      <c r="W222">
        <v>1</v>
      </c>
      <c r="X222" t="s">
        <v>125</v>
      </c>
      <c r="Z222">
        <v>3400</v>
      </c>
      <c r="AA222" t="str">
        <f t="shared" ca="1" si="77"/>
        <v>upn</v>
      </c>
      <c r="AB222" t="s">
        <v>92</v>
      </c>
      <c r="AC222">
        <v>10153</v>
      </c>
      <c r="AD222">
        <v>9</v>
      </c>
      <c r="AE222" t="s">
        <v>125</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0.91220208194592478</v>
      </c>
      <c r="E223">
        <f t="shared" ca="1" si="84"/>
        <v>0.65543651102896006</v>
      </c>
      <c r="F223">
        <f t="shared" ca="1" si="84"/>
        <v>0.8671145523585615</v>
      </c>
      <c r="G223">
        <f t="shared" ca="1" si="84"/>
        <v>0.21480288187924956</v>
      </c>
      <c r="H223">
        <f t="shared" ca="1" si="84"/>
        <v>5.8534891071686301E-2</v>
      </c>
      <c r="I223">
        <f t="shared" ca="1" si="84"/>
        <v>0.5068053242310715</v>
      </c>
      <c r="M223" t="str">
        <f t="shared" ca="1" si="73"/>
        <v>지정 장비</v>
      </c>
      <c r="N223" t="str">
        <f t="shared" ca="1" si="74"/>
        <v>Equip5302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11</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243</v>
      </c>
      <c r="W223">
        <v>1</v>
      </c>
      <c r="X223" t="s">
        <v>125</v>
      </c>
      <c r="Z223">
        <v>7000</v>
      </c>
      <c r="AA223" t="str">
        <f t="shared" ca="1" si="77"/>
        <v>fe</v>
      </c>
      <c r="AB223" t="s">
        <v>82</v>
      </c>
      <c r="AC223" t="s">
        <v>243</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0.44437017396167156</v>
      </c>
      <c r="E224">
        <f t="shared" ca="1" si="84"/>
        <v>0.71834616102562099</v>
      </c>
      <c r="F224">
        <f t="shared" ca="1" si="84"/>
        <v>0.92679945794492691</v>
      </c>
      <c r="G224">
        <f t="shared" ca="1" si="84"/>
        <v>0.1746523535046659</v>
      </c>
      <c r="H224">
        <f t="shared" ca="1" si="84"/>
        <v>0.8718556305820141</v>
      </c>
      <c r="I224">
        <f t="shared" ca="1" si="84"/>
        <v>0.45475015215872772</v>
      </c>
      <c r="M224" t="str">
        <f t="shared" ca="1" si="73"/>
        <v>안 지정 캐릭터 PP 영웅등급</v>
      </c>
      <c r="N224">
        <f t="shared" ca="1" si="74"/>
        <v>71834</v>
      </c>
      <c r="O224">
        <f t="shared" ca="1" si="75"/>
        <v>11</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125</v>
      </c>
      <c r="Z224">
        <v>1400</v>
      </c>
      <c r="AA224" t="str">
        <f t="shared" ca="1" si="77"/>
        <v>upn</v>
      </c>
      <c r="AB224" t="s">
        <v>92</v>
      </c>
      <c r="AC224">
        <v>98118</v>
      </c>
      <c r="AD224">
        <v>13</v>
      </c>
      <c r="AE224" t="s">
        <v>426</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0.12994332890689109</v>
      </c>
      <c r="E225">
        <f t="shared" ca="1" si="84"/>
        <v>0.16231924626257088</v>
      </c>
      <c r="F225">
        <f t="shared" ca="1" si="84"/>
        <v>0.2934619704153264</v>
      </c>
      <c r="G225">
        <f t="shared" ca="1" si="84"/>
        <v>0.64523133938732602</v>
      </c>
      <c r="H225">
        <f t="shared" ca="1" si="84"/>
        <v>0.97628276944891001</v>
      </c>
      <c r="I225">
        <f t="shared" ca="1" si="84"/>
        <v>0.20051091311678382</v>
      </c>
      <c r="M225" t="str">
        <f t="shared" ca="1" si="73"/>
        <v>안 지정 캐릭터 PP 영웅등급</v>
      </c>
      <c r="N225">
        <f t="shared" ca="1" si="74"/>
        <v>16231</v>
      </c>
      <c r="O225">
        <f t="shared" ca="1" si="75"/>
        <v>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125</v>
      </c>
      <c r="Z225">
        <v>900</v>
      </c>
      <c r="AA225" t="str">
        <f t="shared" ca="1" si="77"/>
        <v>fe</v>
      </c>
      <c r="AB225" t="s">
        <v>82</v>
      </c>
      <c r="AC225" t="s">
        <v>200</v>
      </c>
      <c r="AD225">
        <v>1</v>
      </c>
      <c r="AE225" t="s">
        <v>125</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0.8140053035330086</v>
      </c>
      <c r="E226">
        <f t="shared" ca="1" si="84"/>
        <v>0.28998003621903146</v>
      </c>
      <c r="F226">
        <f t="shared" ca="1" si="84"/>
        <v>0.74853351751487951</v>
      </c>
      <c r="G226">
        <f t="shared" ca="1" si="84"/>
        <v>0.79350977520191879</v>
      </c>
      <c r="H226">
        <f t="shared" ca="1" si="84"/>
        <v>0.22095404369102589</v>
      </c>
      <c r="I226">
        <f t="shared" ca="1" si="84"/>
        <v>0.90324939003570981</v>
      </c>
      <c r="M226" t="str">
        <f t="shared" ca="1" si="73"/>
        <v>안 지정 캐릭터 PP 일반등급</v>
      </c>
      <c r="N226">
        <f t="shared" ca="1" si="74"/>
        <v>28998</v>
      </c>
      <c r="O226">
        <f t="shared" ca="1" si="75"/>
        <v>6</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1800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125</v>
      </c>
      <c r="Z226">
        <v>1400</v>
      </c>
      <c r="AA226" t="str">
        <f t="shared" ca="1" si="77"/>
        <v>fe</v>
      </c>
      <c r="AB226" t="s">
        <v>82</v>
      </c>
      <c r="AC226" t="s">
        <v>255</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0.78983659190130506</v>
      </c>
      <c r="E227">
        <f t="shared" ca="1" si="84"/>
        <v>0.1986412512484077</v>
      </c>
      <c r="F227">
        <f t="shared" ca="1" si="84"/>
        <v>5.9530624803749266E-2</v>
      </c>
      <c r="G227">
        <f t="shared" ca="1" si="84"/>
        <v>3.8906294253557294E-2</v>
      </c>
      <c r="H227">
        <f t="shared" ca="1" si="84"/>
        <v>0.25145687108269055</v>
      </c>
      <c r="I227">
        <f t="shared" ca="1" si="84"/>
        <v>0.81440400882536923</v>
      </c>
      <c r="M227" t="str">
        <f t="shared" ca="1" si="73"/>
        <v>안 지정 캐릭터 PP 일반등급</v>
      </c>
      <c r="N227">
        <f t="shared" ca="1" si="74"/>
        <v>19864</v>
      </c>
      <c r="O227">
        <f t="shared" ca="1" si="75"/>
        <v>5</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1500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202</v>
      </c>
      <c r="W227">
        <v>1</v>
      </c>
      <c r="X227" t="s">
        <v>125</v>
      </c>
      <c r="Z227">
        <v>1700</v>
      </c>
      <c r="AA227" t="str">
        <f t="shared" ca="1" si="77"/>
        <v>uph</v>
      </c>
      <c r="AB227" t="s">
        <v>91</v>
      </c>
      <c r="AC227">
        <v>98421</v>
      </c>
      <c r="AD227">
        <v>14</v>
      </c>
      <c r="AE227" t="s">
        <v>418</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0.21808074516237896</v>
      </c>
      <c r="E228">
        <f t="shared" ca="1" si="84"/>
        <v>0.73429631138353313</v>
      </c>
      <c r="F228">
        <f t="shared" ca="1" si="84"/>
        <v>0.19037728075777083</v>
      </c>
      <c r="G228">
        <f t="shared" ca="1" si="84"/>
        <v>0.37509532541527202</v>
      </c>
      <c r="H228">
        <f t="shared" ca="1" si="84"/>
        <v>0.25012898233017344</v>
      </c>
      <c r="I228">
        <f t="shared" ca="1" si="84"/>
        <v>0.64039037235552521</v>
      </c>
      <c r="M228" t="str">
        <f t="shared" ca="1" si="73"/>
        <v>지정 장비</v>
      </c>
      <c r="N228" t="str">
        <f t="shared" ca="1" si="74"/>
        <v>Equip7002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2100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255</v>
      </c>
      <c r="W228">
        <v>1</v>
      </c>
      <c r="X228" t="s">
        <v>125</v>
      </c>
      <c r="Z228">
        <v>3500</v>
      </c>
      <c r="AA228" t="str">
        <f t="shared" ca="1" si="77"/>
        <v>fe</v>
      </c>
      <c r="AB228" t="s">
        <v>82</v>
      </c>
      <c r="AC228" t="s">
        <v>202</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7.7718039211016277E-2</v>
      </c>
      <c r="E229">
        <f t="shared" ca="1" si="84"/>
        <v>0.20397163780063732</v>
      </c>
      <c r="F229">
        <f t="shared" ca="1" si="84"/>
        <v>0.61522255386369618</v>
      </c>
      <c r="G229">
        <f t="shared" ca="1" si="84"/>
        <v>8.1658229750145139E-2</v>
      </c>
      <c r="H229">
        <f t="shared" ca="1" si="84"/>
        <v>0.17558152259801563</v>
      </c>
      <c r="I229">
        <f t="shared" ca="1" si="84"/>
        <v>0.78164486101142039</v>
      </c>
      <c r="M229" t="str">
        <f t="shared" ca="1" si="73"/>
        <v>지정 장비</v>
      </c>
      <c r="N229" t="str">
        <f t="shared" ca="1" si="74"/>
        <v>Equip2102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1400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199</v>
      </c>
      <c r="W229">
        <v>1</v>
      </c>
      <c r="X229" t="s">
        <v>125</v>
      </c>
      <c r="Z229">
        <v>74200</v>
      </c>
      <c r="AA229" t="str">
        <f t="shared" ca="1" si="77"/>
        <v>fe</v>
      </c>
      <c r="AB229" t="s">
        <v>82</v>
      </c>
      <c r="AC229" t="s">
        <v>199</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0.79033072292375062</v>
      </c>
      <c r="E230">
        <f t="shared" ca="1" si="84"/>
        <v>0.6827193536709687</v>
      </c>
      <c r="F230">
        <f t="shared" ca="1" si="84"/>
        <v>0.38652212753992554</v>
      </c>
      <c r="G230">
        <f t="shared" ca="1" si="84"/>
        <v>0.16411962529500335</v>
      </c>
      <c r="H230">
        <f t="shared" ca="1" si="84"/>
        <v>0.80223175955231829</v>
      </c>
      <c r="I230">
        <f t="shared" ca="1" si="84"/>
        <v>0.35469669656908542</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402</v>
      </c>
      <c r="AD230">
        <v>1</v>
      </c>
      <c r="AE230" t="s">
        <v>129</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0.38447786351490509</v>
      </c>
      <c r="E231">
        <f t="shared" ca="1" si="84"/>
        <v>0.2117947099660038</v>
      </c>
      <c r="F231">
        <f t="shared" ca="1" si="84"/>
        <v>0.25325322878118295</v>
      </c>
      <c r="G231">
        <f t="shared" ca="1" si="84"/>
        <v>0.99607617434733997</v>
      </c>
      <c r="H231">
        <f t="shared" ca="1" si="84"/>
        <v>0.51549249571697042</v>
      </c>
      <c r="I231">
        <f t="shared" ca="1" si="84"/>
        <v>0.51541215218498748</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0.38918569069695375</v>
      </c>
      <c r="E232">
        <f t="shared" ca="1" si="85"/>
        <v>0.23060607238912356</v>
      </c>
      <c r="F232">
        <f t="shared" ca="1" si="85"/>
        <v>0.24500894133111706</v>
      </c>
      <c r="G232">
        <f t="shared" ca="1" si="85"/>
        <v>8.6339396748613129E-2</v>
      </c>
      <c r="H232">
        <f t="shared" ca="1" si="85"/>
        <v>0.12932247114224515</v>
      </c>
      <c r="I232">
        <f t="shared" ca="1" si="85"/>
        <v>0.85943381408682018</v>
      </c>
      <c r="M232" t="str">
        <f t="shared" ca="1" si="73"/>
        <v>지정 장비</v>
      </c>
      <c r="N232" t="str">
        <f t="shared" ca="1" si="74"/>
        <v>Equip2001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900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129</v>
      </c>
      <c r="Z232">
        <v>29</v>
      </c>
      <c r="AA232" t="str">
        <f t="shared" ca="1" si="77"/>
        <v>upn</v>
      </c>
      <c r="AB232" t="s">
        <v>92</v>
      </c>
      <c r="AC232">
        <v>11471</v>
      </c>
      <c r="AD232">
        <v>12</v>
      </c>
      <c r="AE232" t="s">
        <v>418</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0.41419357796059197</v>
      </c>
      <c r="E233">
        <f t="shared" ca="1" si="85"/>
        <v>0.54729775860125074</v>
      </c>
      <c r="F233">
        <f t="shared" ca="1" si="85"/>
        <v>0.38008957974387092</v>
      </c>
      <c r="G233">
        <f t="shared" ca="1" si="85"/>
        <v>0.74790539241271381</v>
      </c>
      <c r="H233">
        <f t="shared" ca="1" si="85"/>
        <v>0.1285737656994822</v>
      </c>
      <c r="I233">
        <f t="shared" ca="1" si="85"/>
        <v>0.99649980963367257</v>
      </c>
      <c r="M233" t="str">
        <f t="shared" ca="1" si="73"/>
        <v>지정 장비</v>
      </c>
      <c r="N233" t="str">
        <f t="shared" ca="1" si="74"/>
        <v>Equip4302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8000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248</v>
      </c>
      <c r="W233">
        <v>1</v>
      </c>
      <c r="X233" t="s">
        <v>125</v>
      </c>
      <c r="Z233">
        <v>1000</v>
      </c>
      <c r="AA233" t="str">
        <f t="shared" ca="1" si="77"/>
        <v>fe</v>
      </c>
      <c r="AB233" t="s">
        <v>82</v>
      </c>
      <c r="AC233" t="s">
        <v>414</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0.33316376837054773</v>
      </c>
      <c r="E234">
        <f t="shared" ca="1" si="85"/>
        <v>0.11540250167294919</v>
      </c>
      <c r="F234">
        <f t="shared" ca="1" si="85"/>
        <v>0.56951103308554241</v>
      </c>
      <c r="G234">
        <f t="shared" ca="1" si="85"/>
        <v>4.1892547855537421E-2</v>
      </c>
      <c r="H234">
        <f t="shared" ca="1" si="85"/>
        <v>0.49305164472983531</v>
      </c>
      <c r="I234">
        <f t="shared" ca="1" si="85"/>
        <v>0.88851436268272088</v>
      </c>
      <c r="M234" t="str">
        <f t="shared" ca="1" si="73"/>
        <v>안 지정 캐릭터 PP 영웅등급</v>
      </c>
      <c r="N234">
        <f t="shared" ca="1" si="74"/>
        <v>11540</v>
      </c>
      <c r="O234">
        <f t="shared" ca="1" si="75"/>
        <v>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125</v>
      </c>
      <c r="Z234">
        <v>1200</v>
      </c>
      <c r="AA234" t="str">
        <f t="shared" ca="1" si="77"/>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0.95857779019295319</v>
      </c>
      <c r="E235">
        <f t="shared" ca="1" si="85"/>
        <v>0.81354591147428623</v>
      </c>
      <c r="F235">
        <f t="shared" ca="1" si="85"/>
        <v>0.22727062456238001</v>
      </c>
      <c r="G235">
        <f t="shared" ca="1" si="85"/>
        <v>0.44191922872417944</v>
      </c>
      <c r="H235">
        <f t="shared" ca="1" si="85"/>
        <v>0.23595563113920481</v>
      </c>
      <c r="I235">
        <f t="shared" ca="1" si="85"/>
        <v>0.88176129635316203</v>
      </c>
      <c r="M235" t="str">
        <f t="shared" ca="1" si="73"/>
        <v>안 지정 캐릭터 PP 일반등급</v>
      </c>
      <c r="N235">
        <f t="shared" ca="1" si="74"/>
        <v>81354</v>
      </c>
      <c r="O235">
        <f t="shared" ca="1" si="75"/>
        <v>12</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3600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125</v>
      </c>
      <c r="Z235">
        <v>900</v>
      </c>
      <c r="AA235" t="str">
        <f t="shared" ca="1" si="77"/>
        <v>fe</v>
      </c>
      <c r="AB235" t="s">
        <v>82</v>
      </c>
      <c r="AC235" t="s">
        <v>413</v>
      </c>
      <c r="AD235">
        <v>1</v>
      </c>
      <c r="AE235" t="s">
        <v>125</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0.74511077440813056</v>
      </c>
      <c r="E236">
        <f t="shared" ca="1" si="85"/>
        <v>0.88860381012254941</v>
      </c>
      <c r="F236">
        <f t="shared" ca="1" si="85"/>
        <v>0.68243069109879184</v>
      </c>
      <c r="G236">
        <f t="shared" ca="1" si="85"/>
        <v>0.37589828377068268</v>
      </c>
      <c r="H236">
        <f t="shared" ca="1" si="85"/>
        <v>0.37928473828756615</v>
      </c>
      <c r="I236">
        <f t="shared" ca="1" si="85"/>
        <v>0.93799550870237292</v>
      </c>
      <c r="M236" t="str">
        <f t="shared" ca="1" si="73"/>
        <v>안 지정 캐릭터 PP 일반등급</v>
      </c>
      <c r="N236">
        <f t="shared" ca="1" si="74"/>
        <v>88860</v>
      </c>
      <c r="O236">
        <f t="shared" ca="1" si="75"/>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125</v>
      </c>
      <c r="Z236">
        <v>1400</v>
      </c>
      <c r="AA236" t="str">
        <f t="shared" ca="1" si="77"/>
        <v>fe</v>
      </c>
      <c r="AB236" t="s">
        <v>82</v>
      </c>
      <c r="AC236" t="s">
        <v>416</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0.39669082317895721</v>
      </c>
      <c r="E237">
        <f t="shared" ca="1" si="85"/>
        <v>0.33393602967632174</v>
      </c>
      <c r="F237">
        <f t="shared" ca="1" si="85"/>
        <v>0.38359441546103368</v>
      </c>
      <c r="G237">
        <f t="shared" ca="1" si="85"/>
        <v>0.1483583082189105</v>
      </c>
      <c r="H237">
        <f t="shared" ca="1" si="85"/>
        <v>0.73904848914746679</v>
      </c>
      <c r="I237">
        <f t="shared" ca="1" si="85"/>
        <v>0.79348242936142643</v>
      </c>
      <c r="M237" t="str">
        <f t="shared" ca="1" si="73"/>
        <v>지정 장비</v>
      </c>
      <c r="N237" t="str">
        <f t="shared" ca="1" si="74"/>
        <v>Equip3001</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125</v>
      </c>
      <c r="Z237">
        <v>900</v>
      </c>
      <c r="AA237" t="str">
        <f t="shared" ca="1" si="77"/>
        <v>fe</v>
      </c>
      <c r="AB237" t="s">
        <v>82</v>
      </c>
      <c r="AC237" t="s">
        <v>415</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0.39907073733343312</v>
      </c>
      <c r="E238">
        <f t="shared" ca="1" si="85"/>
        <v>0.97092555229564881</v>
      </c>
      <c r="F238">
        <f t="shared" ca="1" si="85"/>
        <v>0.14806246836263892</v>
      </c>
      <c r="G238">
        <f t="shared" ca="1" si="85"/>
        <v>0.7761677966658781</v>
      </c>
      <c r="H238">
        <f t="shared" ca="1" si="85"/>
        <v>0.96611428916138387</v>
      </c>
      <c r="I238">
        <f t="shared" ca="1" si="85"/>
        <v>0.79310321955742991</v>
      </c>
      <c r="M238" t="str">
        <f t="shared" ca="1" si="73"/>
        <v>지정 장비</v>
      </c>
      <c r="N238" t="str">
        <f t="shared" ca="1" si="74"/>
        <v>Equip8202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29700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185</v>
      </c>
      <c r="W238">
        <v>1</v>
      </c>
      <c r="X238" t="s">
        <v>125</v>
      </c>
      <c r="Z238">
        <v>74400</v>
      </c>
      <c r="AA238" t="str">
        <f t="shared" ca="1" si="77"/>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0.29012168238776492</v>
      </c>
      <c r="E239">
        <f t="shared" ca="1" si="85"/>
        <v>0.37657155864507263</v>
      </c>
      <c r="F239">
        <f t="shared" ca="1" si="85"/>
        <v>0.36401267237155022</v>
      </c>
      <c r="G239">
        <f t="shared" ca="1" si="85"/>
        <v>0.93625246293974029</v>
      </c>
      <c r="H239">
        <f t="shared" ca="1" si="85"/>
        <v>0.27949452573206179</v>
      </c>
      <c r="I239">
        <f t="shared" ca="1" si="85"/>
        <v>0.86474259087093941</v>
      </c>
      <c r="M239" t="str">
        <f t="shared" ca="1" si="73"/>
        <v>지정 장비</v>
      </c>
      <c r="N239" t="str">
        <f t="shared" ca="1" si="74"/>
        <v>Equip4201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3400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251</v>
      </c>
      <c r="W239">
        <v>1</v>
      </c>
      <c r="X239" t="s">
        <v>125</v>
      </c>
      <c r="Z239">
        <v>700</v>
      </c>
      <c r="AA239" t="str">
        <f t="shared" ca="1" si="77"/>
        <v>fe</v>
      </c>
      <c r="AB239" t="s">
        <v>82</v>
      </c>
      <c r="AC239" t="s">
        <v>421</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5.1906843819298554E-2</v>
      </c>
      <c r="E240">
        <f t="shared" ca="1" si="85"/>
        <v>0.90463250429610997</v>
      </c>
      <c r="F240">
        <f t="shared" ca="1" si="85"/>
        <v>0.75538960248049902</v>
      </c>
      <c r="G240">
        <f t="shared" ca="1" si="85"/>
        <v>0.36218498125831111</v>
      </c>
      <c r="H240">
        <f t="shared" ca="1" si="85"/>
        <v>0.74750281743866487</v>
      </c>
      <c r="I240">
        <f t="shared" ca="1" si="85"/>
        <v>0.7891424367826203</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406</v>
      </c>
      <c r="AD240">
        <v>1</v>
      </c>
      <c r="AE240" t="s">
        <v>129</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0.1118480347176446</v>
      </c>
      <c r="E241">
        <f t="shared" ca="1" si="85"/>
        <v>0.77142931056629527</v>
      </c>
      <c r="F241">
        <f t="shared" ca="1" si="85"/>
        <v>0.87715819224599234</v>
      </c>
      <c r="G241">
        <f t="shared" ca="1" si="85"/>
        <v>0.92074292302907923</v>
      </c>
      <c r="H241">
        <f t="shared" ca="1" si="85"/>
        <v>0.26296250868309212</v>
      </c>
      <c r="I241">
        <f t="shared" ca="1" si="85"/>
        <v>3.7586671238278302E-2</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9.1560901389667992E-2</v>
      </c>
      <c r="E242">
        <f t="shared" ca="1" si="86"/>
        <v>0.6778511695751287</v>
      </c>
      <c r="F242">
        <f t="shared" ca="1" si="86"/>
        <v>0.13395755588633151</v>
      </c>
      <c r="G242">
        <f t="shared" ca="1" si="86"/>
        <v>0.98251038615157482</v>
      </c>
      <c r="H242">
        <f t="shared" ca="1" si="86"/>
        <v>0.23795820323922534</v>
      </c>
      <c r="I242">
        <f t="shared" ca="1" si="86"/>
        <v>0.1247467117818899</v>
      </c>
      <c r="M242" t="str">
        <f t="shared" ca="1" si="73"/>
        <v>지정 장비</v>
      </c>
      <c r="N242" t="str">
        <f t="shared" ca="1" si="74"/>
        <v>Equip6001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1700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239</v>
      </c>
      <c r="W242">
        <v>1</v>
      </c>
      <c r="X242" t="s">
        <v>125</v>
      </c>
      <c r="Z242">
        <v>800</v>
      </c>
      <c r="AA242" t="str">
        <f t="shared" ca="1" si="77"/>
        <v>fe</v>
      </c>
      <c r="AB242" t="s">
        <v>82</v>
      </c>
      <c r="AC242" t="s">
        <v>239</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0.50882499336645892</v>
      </c>
      <c r="E243">
        <f t="shared" ca="1" si="86"/>
        <v>0.14341509674481234</v>
      </c>
      <c r="F243">
        <f t="shared" ca="1" si="86"/>
        <v>0.71794903588241776</v>
      </c>
      <c r="G243">
        <f t="shared" ca="1" si="86"/>
        <v>0.61255305467307719</v>
      </c>
      <c r="H243">
        <f t="shared" ca="1" si="86"/>
        <v>6.7732923049466209E-2</v>
      </c>
      <c r="I243">
        <f t="shared" ca="1" si="86"/>
        <v>0.15264777496892767</v>
      </c>
      <c r="M243" t="str">
        <f t="shared" ca="1" si="73"/>
        <v>지정 장비</v>
      </c>
      <c r="N243" t="str">
        <f t="shared" ca="1" si="74"/>
        <v>Equip1101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1000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293</v>
      </c>
      <c r="W243">
        <v>1</v>
      </c>
      <c r="X243" t="s">
        <v>125</v>
      </c>
      <c r="Z243">
        <v>1500</v>
      </c>
      <c r="AA243" t="str">
        <f t="shared" ca="1" si="77"/>
        <v>fe</v>
      </c>
      <c r="AB243" t="s">
        <v>82</v>
      </c>
      <c r="AC243" t="s">
        <v>425</v>
      </c>
      <c r="AD243">
        <v>1</v>
      </c>
      <c r="AE243" t="s">
        <v>418</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3.842238348271354E-2</v>
      </c>
      <c r="E244">
        <f t="shared" ca="1" si="86"/>
        <v>0.97690795876394454</v>
      </c>
      <c r="F244">
        <f t="shared" ca="1" si="86"/>
        <v>0.8572115781678068</v>
      </c>
      <c r="G244">
        <f t="shared" ca="1" si="86"/>
        <v>0.52131308282062949</v>
      </c>
      <c r="H244">
        <f t="shared" ca="1" si="86"/>
        <v>3.2971451677822783E-2</v>
      </c>
      <c r="I244">
        <f t="shared" ca="1" si="86"/>
        <v>0.65314803886881168</v>
      </c>
      <c r="M244" t="str">
        <f t="shared" ca="1" si="73"/>
        <v>안 지정 캐릭터 PP 영웅등급</v>
      </c>
      <c r="N244">
        <f t="shared" ca="1" si="74"/>
        <v>97690</v>
      </c>
      <c r="O244">
        <f t="shared" ca="1" si="75"/>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4200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125</v>
      </c>
      <c r="Z244">
        <v>1400</v>
      </c>
      <c r="AA244" t="str">
        <f t="shared" ca="1" si="77"/>
        <v>fe</v>
      </c>
      <c r="AB244" t="s">
        <v>82</v>
      </c>
      <c r="AC244" t="s">
        <v>411</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0.37301532958997485</v>
      </c>
      <c r="E245">
        <f t="shared" ca="1" si="86"/>
        <v>0.28080577709931165</v>
      </c>
      <c r="F245">
        <f t="shared" ca="1" si="86"/>
        <v>0.10434382144427778</v>
      </c>
      <c r="G245">
        <f t="shared" ca="1" si="86"/>
        <v>0.44120637225494774</v>
      </c>
      <c r="H245">
        <f t="shared" ca="1" si="86"/>
        <v>0.7380428542432812</v>
      </c>
      <c r="I245">
        <f t="shared" ca="1" si="86"/>
        <v>0.81967908768902953</v>
      </c>
      <c r="M245" t="str">
        <f t="shared" ca="1" si="73"/>
        <v>안 지정 캐릭터 PP 일반등급</v>
      </c>
      <c r="N245">
        <f t="shared" ca="1" si="74"/>
        <v>28080</v>
      </c>
      <c r="O245">
        <f t="shared" ca="1" si="75"/>
        <v>6</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1800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125</v>
      </c>
      <c r="Z245">
        <v>1400</v>
      </c>
      <c r="AA245" t="str">
        <f t="shared" ca="1" si="77"/>
        <v>uph</v>
      </c>
      <c r="AB245" t="s">
        <v>91</v>
      </c>
      <c r="AC245">
        <v>84832</v>
      </c>
      <c r="AD245">
        <v>11</v>
      </c>
      <c r="AE245" t="s">
        <v>125</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7.582098546948346E-2</v>
      </c>
      <c r="E246">
        <f t="shared" ca="1" si="86"/>
        <v>0.61015758889558469</v>
      </c>
      <c r="F246">
        <f t="shared" ca="1" si="86"/>
        <v>0.38122170759551433</v>
      </c>
      <c r="G246">
        <f t="shared" ca="1" si="86"/>
        <v>0.99106215604489933</v>
      </c>
      <c r="H246">
        <f t="shared" ca="1" si="86"/>
        <v>5.6482067260740676E-2</v>
      </c>
      <c r="I246">
        <f t="shared" ca="1" si="86"/>
        <v>0.21812571940046666</v>
      </c>
      <c r="M246" t="str">
        <f t="shared" ca="1" si="73"/>
        <v>안 지정 캐릭터 PP 일반등급</v>
      </c>
      <c r="N246">
        <f t="shared" ca="1" si="74"/>
        <v>61015</v>
      </c>
      <c r="O246">
        <f t="shared" ca="1" si="75"/>
        <v>10</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3000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125</v>
      </c>
      <c r="Z246">
        <v>900</v>
      </c>
      <c r="AA246" t="str">
        <f t="shared" ca="1" si="77"/>
        <v>upn</v>
      </c>
      <c r="AB246" t="s">
        <v>92</v>
      </c>
      <c r="AC246">
        <v>94548</v>
      </c>
      <c r="AD246">
        <v>14</v>
      </c>
      <c r="AE246" t="s">
        <v>418</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8.29784215111532E-2</v>
      </c>
      <c r="E247">
        <f t="shared" ca="1" si="86"/>
        <v>0.3704419854693739</v>
      </c>
      <c r="F247">
        <f t="shared" ca="1" si="86"/>
        <v>6.7365575106339892E-2</v>
      </c>
      <c r="G247">
        <f t="shared" ca="1" si="86"/>
        <v>0.84661174547762574</v>
      </c>
      <c r="H247">
        <f t="shared" ca="1" si="86"/>
        <v>0.53354174479433891</v>
      </c>
      <c r="I247">
        <f t="shared" ca="1" si="86"/>
        <v>0.33258806874345292</v>
      </c>
      <c r="M247" t="str">
        <f t="shared" ca="1" si="73"/>
        <v>지정 장비</v>
      </c>
      <c r="N247" t="str">
        <f t="shared" ca="1" si="74"/>
        <v>Equip3101</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1100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125</v>
      </c>
      <c r="Z247">
        <v>1000</v>
      </c>
      <c r="AA247" t="str">
        <f t="shared" ca="1" si="77"/>
        <v>fe</v>
      </c>
      <c r="AB247" t="s">
        <v>82</v>
      </c>
      <c r="AC247" t="s">
        <v>412</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0.15182912065191301</v>
      </c>
      <c r="E248">
        <f t="shared" ca="1" si="86"/>
        <v>0.75180357164194156</v>
      </c>
      <c r="F248">
        <f t="shared" ca="1" si="86"/>
        <v>0.56053987042192199</v>
      </c>
      <c r="G248">
        <f t="shared" ca="1" si="86"/>
        <v>0.30931066368818205</v>
      </c>
      <c r="H248">
        <f t="shared" ca="1" si="86"/>
        <v>0.14507115520427039</v>
      </c>
      <c r="I248">
        <f t="shared" ca="1" si="86"/>
        <v>0.33834417435732034</v>
      </c>
      <c r="M248" t="str">
        <f t="shared" ca="1" si="73"/>
        <v>지정 장비</v>
      </c>
      <c r="N248" t="str">
        <f t="shared" ca="1" si="74"/>
        <v>Equip7101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3400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183</v>
      </c>
      <c r="W248">
        <v>1</v>
      </c>
      <c r="X248" t="s">
        <v>125</v>
      </c>
      <c r="Z248">
        <v>3600</v>
      </c>
      <c r="AA248" t="str">
        <f t="shared" ca="1" si="77"/>
        <v>upn</v>
      </c>
      <c r="AB248" t="s">
        <v>92</v>
      </c>
      <c r="AC248">
        <v>14628</v>
      </c>
      <c r="AD248">
        <v>9</v>
      </c>
      <c r="AE248" t="s">
        <v>125</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0.72797202331328226</v>
      </c>
      <c r="E249">
        <f t="shared" ca="1" si="86"/>
        <v>0.74064697749183761</v>
      </c>
      <c r="F249">
        <f t="shared" ca="1" si="86"/>
        <v>0.49355243228344159</v>
      </c>
      <c r="G249">
        <f t="shared" ca="1" si="86"/>
        <v>0.95192739193958353</v>
      </c>
      <c r="H249">
        <f t="shared" ca="1" si="86"/>
        <v>0.84472581174257499</v>
      </c>
      <c r="I249">
        <f t="shared" ca="1" si="86"/>
        <v>0.70013328200710168</v>
      </c>
      <c r="M249" t="str">
        <f t="shared" ca="1" si="73"/>
        <v>지정 장비</v>
      </c>
      <c r="N249" t="str">
        <f t="shared" ca="1" si="74"/>
        <v>Equip8002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5200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293</v>
      </c>
      <c r="W249">
        <v>1</v>
      </c>
      <c r="X249" t="s">
        <v>125</v>
      </c>
      <c r="Z249">
        <v>1200</v>
      </c>
      <c r="AA249" t="str">
        <f t="shared" ca="1" si="77"/>
        <v>uph</v>
      </c>
      <c r="AB249" t="s">
        <v>91</v>
      </c>
      <c r="AC249">
        <v>31175</v>
      </c>
      <c r="AD249">
        <v>10</v>
      </c>
      <c r="AE249" t="s">
        <v>418</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0.95146929868596053</v>
      </c>
      <c r="E250">
        <f t="shared" ca="1" si="86"/>
        <v>5.8823107852019607E-2</v>
      </c>
      <c r="F250">
        <f t="shared" ca="1" si="86"/>
        <v>0.25878468640084284</v>
      </c>
      <c r="G250">
        <f t="shared" ca="1" si="86"/>
        <v>0.30655192118641961</v>
      </c>
      <c r="H250">
        <f t="shared" ca="1" si="86"/>
        <v>0.69153066350068104</v>
      </c>
      <c r="I250">
        <f t="shared" ca="1" si="86"/>
        <v>9.0754302594296177E-2</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405</v>
      </c>
      <c r="AD250">
        <v>1</v>
      </c>
      <c r="AE250" t="s">
        <v>129</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0.1912625098398163</v>
      </c>
      <c r="E251">
        <f t="shared" ca="1" si="86"/>
        <v>0.28816011027824529</v>
      </c>
      <c r="F251">
        <f t="shared" ca="1" si="86"/>
        <v>0.42467516360577917</v>
      </c>
      <c r="G251">
        <f t="shared" ca="1" si="86"/>
        <v>0.26224225904791998</v>
      </c>
      <c r="H251">
        <f t="shared" ca="1" si="86"/>
        <v>0.75399975920755469</v>
      </c>
      <c r="I251">
        <f t="shared" ca="1" si="86"/>
        <v>0.7585692015101696</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0.78878096202036574</v>
      </c>
      <c r="E252">
        <f t="shared" ca="1" si="87"/>
        <v>0.28947557583494365</v>
      </c>
      <c r="F252">
        <f t="shared" ca="1" si="87"/>
        <v>0.30931019383557989</v>
      </c>
      <c r="G252">
        <f t="shared" ca="1" si="87"/>
        <v>0.54109874260586166</v>
      </c>
      <c r="H252">
        <f t="shared" ca="1" si="87"/>
        <v>0.80711485708997444</v>
      </c>
      <c r="I252">
        <f t="shared" ca="1" si="87"/>
        <v>0.60521563758851238</v>
      </c>
      <c r="M252" t="str">
        <f t="shared" ca="1" si="73"/>
        <v>지정 장비</v>
      </c>
      <c r="N252" t="str">
        <f t="shared" ca="1" si="74"/>
        <v>Equip2201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3100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192</v>
      </c>
      <c r="W252">
        <v>1</v>
      </c>
      <c r="X252" t="s">
        <v>125</v>
      </c>
      <c r="Z252">
        <v>1900</v>
      </c>
      <c r="AA252" t="str">
        <f t="shared" ca="1" si="77"/>
        <v>fe</v>
      </c>
      <c r="AB252" t="s">
        <v>82</v>
      </c>
      <c r="AC252" t="s">
        <v>417</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0.86030226339099114</v>
      </c>
      <c r="E253">
        <f t="shared" ca="1" si="87"/>
        <v>0.54665670948980705</v>
      </c>
      <c r="F253">
        <f t="shared" ca="1" si="87"/>
        <v>0.14563855628163724</v>
      </c>
      <c r="G253">
        <f t="shared" ca="1" si="87"/>
        <v>0.22996642888860075</v>
      </c>
      <c r="H253">
        <f t="shared" ca="1" si="87"/>
        <v>0.28746423836598201</v>
      </c>
      <c r="I253">
        <f t="shared" ca="1" si="87"/>
        <v>5.150614588209701E-2</v>
      </c>
      <c r="M253" t="str">
        <f t="shared" ca="1" si="73"/>
        <v>지정 장비</v>
      </c>
      <c r="N253" t="str">
        <f t="shared" ca="1" si="74"/>
        <v>Equip4302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183</v>
      </c>
      <c r="W253">
        <v>1</v>
      </c>
      <c r="X253" t="s">
        <v>125</v>
      </c>
      <c r="Z253">
        <v>3800</v>
      </c>
      <c r="AA253" t="str">
        <f t="shared" ca="1" si="77"/>
        <v>upn</v>
      </c>
      <c r="AB253" t="s">
        <v>92</v>
      </c>
      <c r="AC253">
        <v>5727</v>
      </c>
      <c r="AD253">
        <v>9</v>
      </c>
      <c r="AE253" t="s">
        <v>125</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0.31502821134432091</v>
      </c>
      <c r="E254">
        <f t="shared" ca="1" si="87"/>
        <v>0.17675075231286919</v>
      </c>
      <c r="F254">
        <f t="shared" ca="1" si="87"/>
        <v>0.53013718782309815</v>
      </c>
      <c r="G254">
        <f t="shared" ca="1" si="87"/>
        <v>0.85575771495897424</v>
      </c>
      <c r="H254">
        <f t="shared" ca="1" si="87"/>
        <v>0.28721456040641857</v>
      </c>
      <c r="I254">
        <f t="shared" ca="1" si="87"/>
        <v>0.8753654944990662</v>
      </c>
      <c r="M254" t="str">
        <f t="shared" ca="1" si="73"/>
        <v>안 지정 캐릭터 PP 영웅등급</v>
      </c>
      <c r="N254">
        <f t="shared" ca="1" si="74"/>
        <v>17675</v>
      </c>
      <c r="O254">
        <f t="shared" ca="1" si="75"/>
        <v>5</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1500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125</v>
      </c>
      <c r="Z254">
        <v>1200</v>
      </c>
      <c r="AA254" t="str">
        <f t="shared" ca="1" si="77"/>
        <v>upn</v>
      </c>
      <c r="AB254" t="s">
        <v>92</v>
      </c>
      <c r="AC254">
        <v>56908</v>
      </c>
      <c r="AD254">
        <v>12</v>
      </c>
      <c r="AE254" t="s">
        <v>125</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0.87354014734586893</v>
      </c>
      <c r="E255">
        <f t="shared" ca="1" si="87"/>
        <v>0.29910888908502098</v>
      </c>
      <c r="F255">
        <f t="shared" ca="1" si="87"/>
        <v>0.42698830085699446</v>
      </c>
      <c r="G255">
        <f t="shared" ca="1" si="87"/>
        <v>0.34890336108136255</v>
      </c>
      <c r="H255">
        <f t="shared" ca="1" si="87"/>
        <v>0.80211573908304645</v>
      </c>
      <c r="I255">
        <f t="shared" ca="1" si="87"/>
        <v>0.13932889121336933</v>
      </c>
      <c r="M255" t="str">
        <f t="shared" ca="1" si="73"/>
        <v>안 지정 캐릭터 PP 일반등급</v>
      </c>
      <c r="N255">
        <f t="shared" ca="1" si="74"/>
        <v>29910</v>
      </c>
      <c r="O255">
        <f t="shared" ca="1" si="75"/>
        <v>6</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1800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125</v>
      </c>
      <c r="Z255">
        <v>900</v>
      </c>
      <c r="AA255" t="str">
        <f t="shared" ca="1" si="77"/>
        <v>fe</v>
      </c>
      <c r="AB255" t="s">
        <v>82</v>
      </c>
      <c r="AC255" t="s">
        <v>241</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0.56769867172716559</v>
      </c>
      <c r="E256">
        <f t="shared" ca="1" si="87"/>
        <v>0.95937528850080112</v>
      </c>
      <c r="F256">
        <f t="shared" ca="1" si="87"/>
        <v>0.21902526152400614</v>
      </c>
      <c r="G256">
        <f t="shared" ca="1" si="87"/>
        <v>0.40059428138801156</v>
      </c>
      <c r="H256">
        <f t="shared" ca="1" si="87"/>
        <v>0.88202330728592671</v>
      </c>
      <c r="I256">
        <f t="shared" ca="1" si="87"/>
        <v>0.94933979968728988</v>
      </c>
      <c r="M256" t="str">
        <f t="shared" ca="1" si="73"/>
        <v>안 지정 캐릭터 PP 일반등급</v>
      </c>
      <c r="N256">
        <f t="shared" ca="1" si="74"/>
        <v>95937</v>
      </c>
      <c r="O256">
        <f t="shared" ca="1" si="75"/>
        <v>14</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4200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125</v>
      </c>
      <c r="Z256">
        <v>900</v>
      </c>
      <c r="AA256" t="str">
        <f t="shared" ca="1" si="77"/>
        <v>fe</v>
      </c>
      <c r="AB256" t="s">
        <v>82</v>
      </c>
      <c r="AC256" t="s">
        <v>184</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0.31610098106864093</v>
      </c>
      <c r="E257">
        <f t="shared" ca="1" si="87"/>
        <v>0.22052137813966033</v>
      </c>
      <c r="F257">
        <f t="shared" ca="1" si="87"/>
        <v>0.9702042438996783</v>
      </c>
      <c r="G257">
        <f t="shared" ca="1" si="87"/>
        <v>0.85253365890102795</v>
      </c>
      <c r="H257">
        <f t="shared" ca="1" si="87"/>
        <v>0.61955659573744726</v>
      </c>
      <c r="I257">
        <f t="shared" ca="1" si="87"/>
        <v>0.56262282301977729</v>
      </c>
      <c r="M257" t="str">
        <f t="shared" ca="1" si="73"/>
        <v>지정 장비</v>
      </c>
      <c r="N257" t="str">
        <f t="shared" ca="1" si="74"/>
        <v>Equip1401</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DI</v>
      </c>
      <c r="Q257">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28</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18</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전설</v>
      </c>
      <c r="U257" t="s">
        <v>92</v>
      </c>
      <c r="V257">
        <v>79985</v>
      </c>
      <c r="W257">
        <v>13</v>
      </c>
      <c r="X257" t="s">
        <v>125</v>
      </c>
      <c r="Z257">
        <v>1300</v>
      </c>
      <c r="AA257" t="str">
        <f t="shared" ca="1" si="77"/>
        <v>fe</v>
      </c>
      <c r="AB257" t="s">
        <v>82</v>
      </c>
      <c r="AC257" t="s">
        <v>423</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0.26159426645326889</v>
      </c>
      <c r="E258">
        <f t="shared" ca="1" si="87"/>
        <v>5.5563324644080092E-3</v>
      </c>
      <c r="F258">
        <f t="shared" ca="1" si="87"/>
        <v>0.61779965437798123</v>
      </c>
      <c r="G258">
        <f t="shared" ca="1" si="87"/>
        <v>0.50626755227404441</v>
      </c>
      <c r="H258">
        <f t="shared" ca="1" si="87"/>
        <v>0.78222862510754054</v>
      </c>
      <c r="I258">
        <f t="shared" ca="1" si="87"/>
        <v>0.99253368138896236</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Equip0001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900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258</v>
      </c>
      <c r="W258">
        <v>1</v>
      </c>
      <c r="X258" t="s">
        <v>125</v>
      </c>
      <c r="Z258">
        <v>3100</v>
      </c>
      <c r="AA258" t="str">
        <f t="shared" ref="AA258:AA321" ca="1" si="93">IF(ISBLANK(AB258),"",
VLOOKUP(AB258,OFFSET(INDIRECT("$A:$B"),0,MATCH(AB$1&amp;"_Verify",INDIRECT("$1:$1"),0)-1),2,0)
)</f>
        <v>uph</v>
      </c>
      <c r="AB258" t="s">
        <v>91</v>
      </c>
      <c r="AC258">
        <v>79985</v>
      </c>
      <c r="AD258">
        <v>10</v>
      </c>
      <c r="AE258" t="s">
        <v>125</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0.46941375345258307</v>
      </c>
      <c r="E259">
        <f t="shared" ca="1" si="87"/>
        <v>0.72262597934007045</v>
      </c>
      <c r="F259">
        <f t="shared" ca="1" si="87"/>
        <v>0.1797230013820531</v>
      </c>
      <c r="G259">
        <f t="shared" ca="1" si="87"/>
        <v>0.62752762770663573</v>
      </c>
      <c r="H259">
        <f t="shared" ca="1" si="87"/>
        <v>0.15065748950743363</v>
      </c>
      <c r="I259">
        <f t="shared" ca="1" si="87"/>
        <v>0.70432364807406067</v>
      </c>
      <c r="M259" t="str">
        <f t="shared" ca="1" si="89"/>
        <v>지정 장비</v>
      </c>
      <c r="N259" t="str">
        <f t="shared" ca="1" si="90"/>
        <v>Equip8002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5200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241</v>
      </c>
      <c r="W259">
        <v>1</v>
      </c>
      <c r="X259" t="s">
        <v>125</v>
      </c>
      <c r="Z259">
        <v>1500</v>
      </c>
      <c r="AA259" t="str">
        <f t="shared" ca="1" si="93"/>
        <v>fe</v>
      </c>
      <c r="AB259" t="s">
        <v>82</v>
      </c>
      <c r="AC259" t="s">
        <v>422</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0.50224890741832429</v>
      </c>
      <c r="E260">
        <f t="shared" ca="1" si="87"/>
        <v>0.86855328779961105</v>
      </c>
      <c r="F260">
        <f t="shared" ca="1" si="87"/>
        <v>0.87433109007998555</v>
      </c>
      <c r="G260">
        <f t="shared" ca="1" si="87"/>
        <v>0.9350527719764139</v>
      </c>
      <c r="H260">
        <f t="shared" ca="1" si="87"/>
        <v>0.40293760799359346</v>
      </c>
      <c r="I260">
        <f t="shared" ca="1" si="87"/>
        <v>0.71014728699679308</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404</v>
      </c>
      <c r="AD260">
        <v>1</v>
      </c>
      <c r="AE260" t="s">
        <v>129</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0.73870901742069728</v>
      </c>
      <c r="E261">
        <f t="shared" ca="1" si="87"/>
        <v>0.28016614474609425</v>
      </c>
      <c r="F261">
        <f t="shared" ca="1" si="87"/>
        <v>0.33162213593476964</v>
      </c>
      <c r="G261">
        <f t="shared" ca="1" si="87"/>
        <v>0.17025108635896191</v>
      </c>
      <c r="H261">
        <f t="shared" ca="1" si="87"/>
        <v>0.30849723803965179</v>
      </c>
      <c r="I261">
        <f t="shared" ca="1" si="87"/>
        <v>0.44544070501488819</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0.65957424926277819</v>
      </c>
      <c r="E262">
        <f t="shared" ca="1" si="98"/>
        <v>0.51321896001871881</v>
      </c>
      <c r="F262">
        <f t="shared" ca="1" si="98"/>
        <v>0.73824469426753359</v>
      </c>
      <c r="G262">
        <f t="shared" ca="1" si="98"/>
        <v>0.72927542354900088</v>
      </c>
      <c r="H262">
        <f t="shared" ca="1" si="98"/>
        <v>0.46730764952257331</v>
      </c>
      <c r="I262">
        <f t="shared" ca="1" si="98"/>
        <v>0.31242595090806913</v>
      </c>
      <c r="M262" t="str">
        <f t="shared" ca="1" si="89"/>
        <v>지정 장비</v>
      </c>
      <c r="N262" t="str">
        <f t="shared" ca="1" si="90"/>
        <v>Equip4202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2800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178</v>
      </c>
      <c r="W262">
        <v>1</v>
      </c>
      <c r="X262" t="s">
        <v>125</v>
      </c>
      <c r="Z262">
        <v>1000</v>
      </c>
      <c r="AA262" t="str">
        <f t="shared" ca="1" si="93"/>
        <v>fe</v>
      </c>
      <c r="AB262" t="s">
        <v>82</v>
      </c>
      <c r="AC262" t="s">
        <v>259</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0.83486991030441671</v>
      </c>
      <c r="E263">
        <f t="shared" ca="1" si="98"/>
        <v>0.31239555322529855</v>
      </c>
      <c r="F263">
        <f t="shared" ca="1" si="98"/>
        <v>1.2376903693459673E-2</v>
      </c>
      <c r="G263">
        <f t="shared" ca="1" si="98"/>
        <v>0.45282232279513024</v>
      </c>
      <c r="H263">
        <f t="shared" ca="1" si="98"/>
        <v>7.5324987757842132E-2</v>
      </c>
      <c r="I263">
        <f t="shared" ca="1" si="98"/>
        <v>5.2673464486916788E-2</v>
      </c>
      <c r="M263" t="str">
        <f t="shared" ca="1" si="89"/>
        <v>지정 장비</v>
      </c>
      <c r="N263" t="str">
        <f t="shared" ca="1" si="90"/>
        <v>Equip2301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277</v>
      </c>
      <c r="W263">
        <v>1</v>
      </c>
      <c r="X263" t="s">
        <v>125</v>
      </c>
      <c r="Z263">
        <v>1400</v>
      </c>
      <c r="AA263" t="str">
        <f t="shared" ca="1" si="93"/>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t="shared" ca="1" si="97"/>
        <v>{"dy":27,"sl":1,"tp":"upn","vl":"46336","cn":11,"pt":"GO","pr":3300}</v>
      </c>
    </row>
    <row r="264" spans="1:40">
      <c r="A264">
        <v>27</v>
      </c>
      <c r="B264">
        <v>2</v>
      </c>
      <c r="C264">
        <f t="shared" si="88"/>
        <v>0</v>
      </c>
      <c r="D264">
        <f t="shared" ca="1" si="98"/>
        <v>0.5673597480869419</v>
      </c>
      <c r="E264">
        <f t="shared" ca="1" si="98"/>
        <v>3.6139830640288917E-2</v>
      </c>
      <c r="F264">
        <f t="shared" ca="1" si="98"/>
        <v>0.58307778509733643</v>
      </c>
      <c r="G264">
        <f t="shared" ca="1" si="98"/>
        <v>0.42436117229482528</v>
      </c>
      <c r="H264">
        <f t="shared" ca="1" si="98"/>
        <v>0.70089234745462858</v>
      </c>
      <c r="I264">
        <f t="shared" ca="1" si="98"/>
        <v>0.16559437232996232</v>
      </c>
      <c r="M264" t="str">
        <f t="shared" ca="1" si="89"/>
        <v>안 지정 캐릭터 PP 영웅등급</v>
      </c>
      <c r="N264">
        <f t="shared" ca="1" si="90"/>
        <v>3613</v>
      </c>
      <c r="O264">
        <f t="shared" ca="1" si="91"/>
        <v>3</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900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125</v>
      </c>
      <c r="Z264">
        <v>900</v>
      </c>
      <c r="AA264" t="str">
        <f t="shared" ca="1" si="93"/>
        <v>fe</v>
      </c>
      <c r="AB264" t="s">
        <v>82</v>
      </c>
      <c r="AC264" t="s">
        <v>110</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t="shared" ca="1" si="97"/>
        <v>{"dy":27,"sl":2,"tp":"fe","vl":"Equip6101","cn":1,"pt":"GO","pr":3200}</v>
      </c>
    </row>
    <row r="265" spans="1:40">
      <c r="A265">
        <v>27</v>
      </c>
      <c r="B265">
        <v>3</v>
      </c>
      <c r="C265">
        <f t="shared" si="88"/>
        <v>0</v>
      </c>
      <c r="D265">
        <f t="shared" ca="1" si="98"/>
        <v>0.71562952364581156</v>
      </c>
      <c r="E265">
        <f t="shared" ca="1" si="98"/>
        <v>0.68736399011371263</v>
      </c>
      <c r="F265">
        <f t="shared" ca="1" si="98"/>
        <v>0.40902318266941051</v>
      </c>
      <c r="G265">
        <f t="shared" ca="1" si="98"/>
        <v>0.62657540889801433</v>
      </c>
      <c r="H265">
        <f t="shared" ca="1" si="98"/>
        <v>0.8522888080613612</v>
      </c>
      <c r="I265">
        <f t="shared" ca="1" si="98"/>
        <v>3.1740504887462939E-2</v>
      </c>
      <c r="M265" t="str">
        <f t="shared" ca="1" si="89"/>
        <v>안 지정 캐릭터 PP 일반등급</v>
      </c>
      <c r="N265">
        <f t="shared" ca="1" si="90"/>
        <v>68736</v>
      </c>
      <c r="O265">
        <f t="shared" ca="1" si="91"/>
        <v>11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3300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125</v>
      </c>
      <c r="Z265">
        <v>1100</v>
      </c>
      <c r="AA265" t="str">
        <f t="shared" ca="1" si="93"/>
        <v>fe</v>
      </c>
      <c r="AB265" t="s">
        <v>82</v>
      </c>
      <c r="AC265" t="s">
        <v>191</v>
      </c>
      <c r="AD265">
        <v>1</v>
      </c>
      <c r="AE265" t="s">
        <v>125</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t="shared" ca="1" si="97"/>
        <v>{"dy":27,"sl":3,"tp":"fe","vl":"Equip2102","cn":1,"pt":"GO","pr":1400}</v>
      </c>
    </row>
    <row r="266" spans="1:40">
      <c r="A266">
        <v>27</v>
      </c>
      <c r="B266">
        <v>4</v>
      </c>
      <c r="C266">
        <f t="shared" si="88"/>
        <v>0</v>
      </c>
      <c r="D266">
        <f t="shared" ca="1" si="98"/>
        <v>0.27646051897684687</v>
      </c>
      <c r="E266">
        <f t="shared" ca="1" si="98"/>
        <v>0.80961656638383872</v>
      </c>
      <c r="F266">
        <f t="shared" ca="1" si="98"/>
        <v>0.35681517868118029</v>
      </c>
      <c r="G266">
        <f t="shared" ca="1" si="98"/>
        <v>4.1523993630083855E-2</v>
      </c>
      <c r="H266">
        <f t="shared" ca="1" si="98"/>
        <v>0.99953361515433969</v>
      </c>
      <c r="I266">
        <f t="shared" ca="1" si="98"/>
        <v>0.51863610566900653</v>
      </c>
      <c r="M266" t="str">
        <f t="shared" ca="1" si="89"/>
        <v>안 지정 캐릭터 PP 일반등급</v>
      </c>
      <c r="N266">
        <f t="shared" ca="1" si="90"/>
        <v>80961</v>
      </c>
      <c r="O266">
        <f t="shared" ca="1" si="91"/>
        <v>12</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3600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125</v>
      </c>
      <c r="Z266">
        <v>1000</v>
      </c>
      <c r="AA266" t="str">
        <f t="shared" ca="1" si="93"/>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t="shared" ca="1" si="97"/>
        <v>{"dy":27,"sl":4,"tp":"upn","vl":"58093","cn":12,"pt":"GO","pr":3600}</v>
      </c>
    </row>
    <row r="267" spans="1:40">
      <c r="A267">
        <v>27</v>
      </c>
      <c r="B267">
        <v>5</v>
      </c>
      <c r="C267">
        <f t="shared" si="88"/>
        <v>0</v>
      </c>
      <c r="D267">
        <f t="shared" ca="1" si="98"/>
        <v>0.6269431659457777</v>
      </c>
      <c r="E267">
        <f t="shared" ca="1" si="98"/>
        <v>4.4188740179808117E-2</v>
      </c>
      <c r="F267">
        <f t="shared" ca="1" si="98"/>
        <v>0.4002086097435259</v>
      </c>
      <c r="G267">
        <f t="shared" ca="1" si="98"/>
        <v>0.26412239644378943</v>
      </c>
      <c r="H267">
        <f t="shared" ca="1" si="98"/>
        <v>0.72417520859789208</v>
      </c>
      <c r="I267">
        <f t="shared" ca="1" si="98"/>
        <v>0.97472055509861621</v>
      </c>
      <c r="M267" t="str">
        <f t="shared" ca="1" si="89"/>
        <v>안 지정 캐릭터 PP 영웅등급</v>
      </c>
      <c r="N267">
        <f t="shared" ca="1" si="90"/>
        <v>4418</v>
      </c>
      <c r="O267">
        <f t="shared" ca="1" si="91"/>
        <v>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125</v>
      </c>
      <c r="Z267">
        <v>1300</v>
      </c>
      <c r="AA267" t="str">
        <f t="shared" ca="1" si="93"/>
        <v>fe</v>
      </c>
      <c r="AB267" t="s">
        <v>82</v>
      </c>
      <c r="AC267" t="s">
        <v>186</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t="shared" ca="1" si="97"/>
        <v>{"dy":27,"sl":5,"tp":"fe","vl":"Equip7002","cn":1,"pt":"GO","pr":2200}</v>
      </c>
    </row>
    <row r="268" spans="1:40">
      <c r="A268">
        <v>27</v>
      </c>
      <c r="B268">
        <v>6</v>
      </c>
      <c r="C268">
        <f t="shared" si="88"/>
        <v>0</v>
      </c>
      <c r="D268">
        <f t="shared" ca="1" si="98"/>
        <v>0.61404108922376588</v>
      </c>
      <c r="E268">
        <f t="shared" ca="1" si="98"/>
        <v>0.40119253387260856</v>
      </c>
      <c r="F268">
        <f t="shared" ca="1" si="98"/>
        <v>0.29262005708718852</v>
      </c>
      <c r="G268">
        <f t="shared" ca="1" si="98"/>
        <v>0.59542439211682996</v>
      </c>
      <c r="H268">
        <f t="shared" ca="1" si="98"/>
        <v>0.5904589989193737</v>
      </c>
      <c r="I268">
        <f t="shared" ca="1" si="98"/>
        <v>0.58884487026238841</v>
      </c>
      <c r="M268" t="str">
        <f t="shared" ca="1" si="89"/>
        <v>지정 장비</v>
      </c>
      <c r="N268" t="str">
        <f t="shared" ca="1" si="90"/>
        <v>Equip5002</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800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244</v>
      </c>
      <c r="W268">
        <v>1</v>
      </c>
      <c r="X268" t="s">
        <v>125</v>
      </c>
      <c r="Z268">
        <v>600</v>
      </c>
      <c r="AA268" t="str">
        <f t="shared" ca="1" si="93"/>
        <v>fe</v>
      </c>
      <c r="AB268" t="s">
        <v>82</v>
      </c>
      <c r="AC268" t="s">
        <v>240</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t="shared" ca="1" si="97"/>
        <v>{"dy":27,"sl":6,"tp":"fe","vl":"Equip8202","cn":1,"pt":"GO","pr":29100}</v>
      </c>
    </row>
    <row r="269" spans="1:40">
      <c r="A269">
        <v>27</v>
      </c>
      <c r="B269">
        <v>7</v>
      </c>
      <c r="C269">
        <f t="shared" si="88"/>
        <v>0</v>
      </c>
      <c r="D269">
        <f t="shared" ca="1" si="98"/>
        <v>0.48618991174722814</v>
      </c>
      <c r="E269">
        <f t="shared" ca="1" si="98"/>
        <v>7.9540883886974223E-2</v>
      </c>
      <c r="F269">
        <f t="shared" ca="1" si="98"/>
        <v>0.57183260485597076</v>
      </c>
      <c r="G269">
        <f t="shared" ca="1" si="98"/>
        <v>0.51938364295484785</v>
      </c>
      <c r="H269">
        <f t="shared" ca="1" si="98"/>
        <v>0.33207618872614386</v>
      </c>
      <c r="I269">
        <f t="shared" ca="1" si="98"/>
        <v>2.772988685321931E-2</v>
      </c>
      <c r="M269" t="str">
        <f t="shared" ca="1" si="89"/>
        <v>지정 장비</v>
      </c>
      <c r="N269" t="str">
        <f t="shared" ca="1" si="90"/>
        <v>Equip0302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7000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199</v>
      </c>
      <c r="W269">
        <v>1</v>
      </c>
      <c r="X269" t="s">
        <v>125</v>
      </c>
      <c r="Z269">
        <v>74600</v>
      </c>
      <c r="AA269" t="str">
        <f t="shared" ca="1" si="93"/>
        <v>uph</v>
      </c>
      <c r="AB269" t="s">
        <v>91</v>
      </c>
      <c r="AC269">
        <v>34952</v>
      </c>
      <c r="AD269">
        <v>11</v>
      </c>
      <c r="AE269" t="s">
        <v>125</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t="shared" ca="1" si="97"/>
        <v>{"dy":27,"sl":7,"tp":"uph","vl":"34952","cn":11,"pt":"GO","pr":3300}</v>
      </c>
    </row>
    <row r="270" spans="1:40">
      <c r="A270">
        <v>27</v>
      </c>
      <c r="B270">
        <v>8</v>
      </c>
      <c r="C270">
        <f t="shared" si="88"/>
        <v>0</v>
      </c>
      <c r="D270">
        <f t="shared" ca="1" si="98"/>
        <v>0.28117901429907755</v>
      </c>
      <c r="E270">
        <f t="shared" ca="1" si="98"/>
        <v>0.42095724641602006</v>
      </c>
      <c r="F270">
        <f t="shared" ca="1" si="98"/>
        <v>0.94647146551797967</v>
      </c>
      <c r="G270">
        <f t="shared" ca="1" si="98"/>
        <v>0.53737381351544533</v>
      </c>
      <c r="H270">
        <f t="shared" ca="1" si="98"/>
        <v>0.33516209536904862</v>
      </c>
      <c r="I270">
        <f t="shared" ca="1" si="98"/>
        <v>0.34311951281232045</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t="shared" ca="1" si="97"/>
        <v>{"dy":27,"sl":8}</v>
      </c>
    </row>
    <row r="271" spans="1:40">
      <c r="A271">
        <v>27</v>
      </c>
      <c r="B271">
        <v>9</v>
      </c>
      <c r="C271">
        <f t="shared" si="88"/>
        <v>0</v>
      </c>
      <c r="D271">
        <f t="shared" ca="1" si="98"/>
        <v>0.42716315781576364</v>
      </c>
      <c r="E271">
        <f t="shared" ca="1" si="98"/>
        <v>0.99963985175790748</v>
      </c>
      <c r="F271">
        <f t="shared" ca="1" si="98"/>
        <v>0.8013929328039967</v>
      </c>
      <c r="G271">
        <f t="shared" ca="1" si="98"/>
        <v>9.1328589282658079E-2</v>
      </c>
      <c r="H271">
        <f t="shared" ca="1" si="98"/>
        <v>0.60660101590415805</v>
      </c>
      <c r="I271">
        <f t="shared" ca="1" si="98"/>
        <v>0.56453929874666808</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t="shared" ca="1" si="97"/>
        <v>{"dy":27,"sl":9}</v>
      </c>
    </row>
    <row r="272" spans="1:40">
      <c r="A272">
        <v>28</v>
      </c>
      <c r="B272">
        <v>0</v>
      </c>
      <c r="C272">
        <f t="shared" si="88"/>
        <v>0</v>
      </c>
      <c r="D272">
        <f t="shared" ref="D272:I281" ca="1" si="99">RAND()</f>
        <v>0.74914315670360132</v>
      </c>
      <c r="E272">
        <f t="shared" ca="1" si="99"/>
        <v>0.46922239279271882</v>
      </c>
      <c r="F272">
        <f t="shared" ca="1" si="99"/>
        <v>0.43059138158177923</v>
      </c>
      <c r="G272">
        <f t="shared" ca="1" si="99"/>
        <v>0.64516057219945588</v>
      </c>
      <c r="H272">
        <f t="shared" ca="1" si="99"/>
        <v>0.31273950395628591</v>
      </c>
      <c r="I272">
        <f t="shared" ca="1" si="99"/>
        <v>0.6757564788610938</v>
      </c>
      <c r="M272" t="str">
        <f t="shared" ca="1" si="89"/>
        <v>지정 장비</v>
      </c>
      <c r="N272" t="str">
        <f t="shared" ca="1" si="90"/>
        <v>Equip4002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800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205</v>
      </c>
      <c r="W272">
        <v>1</v>
      </c>
      <c r="X272" t="s">
        <v>125</v>
      </c>
      <c r="Z272">
        <v>3200</v>
      </c>
      <c r="AA272" t="str">
        <f t="shared" ca="1" si="93"/>
        <v>fe</v>
      </c>
      <c r="AB272" t="s">
        <v>82</v>
      </c>
      <c r="AC272" t="s">
        <v>294</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t="shared" ca="1" si="97"/>
        <v>{"dy":28,"sl":0,"tp":"fe","vl":"Equip1101","cn":1,"pt":"GO","pr":1100}</v>
      </c>
    </row>
    <row r="273" spans="1:40">
      <c r="A273">
        <v>28</v>
      </c>
      <c r="B273">
        <v>1</v>
      </c>
      <c r="C273">
        <f t="shared" si="88"/>
        <v>0</v>
      </c>
      <c r="D273">
        <f t="shared" ca="1" si="99"/>
        <v>0.85994692085311575</v>
      </c>
      <c r="E273">
        <f t="shared" ca="1" si="99"/>
        <v>0.4508902774229121</v>
      </c>
      <c r="F273">
        <f t="shared" ca="1" si="99"/>
        <v>0.41356545547497237</v>
      </c>
      <c r="G273">
        <f t="shared" ca="1" si="99"/>
        <v>0.95177791771052644</v>
      </c>
      <c r="H273">
        <f t="shared" ca="1" si="99"/>
        <v>0.14912840513411274</v>
      </c>
      <c r="I273">
        <f t="shared" ca="1" si="99"/>
        <v>8.2110284906130371E-2</v>
      </c>
      <c r="M273" t="str">
        <f t="shared" ca="1" si="89"/>
        <v>지정 장비</v>
      </c>
      <c r="N273" t="str">
        <f t="shared" ca="1" si="90"/>
        <v>Equip4001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600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246</v>
      </c>
      <c r="W273">
        <v>1</v>
      </c>
      <c r="X273" t="s">
        <v>125</v>
      </c>
      <c r="Z273">
        <v>900</v>
      </c>
      <c r="AA273" t="str">
        <f t="shared" ca="1" si="93"/>
        <v>fe</v>
      </c>
      <c r="AB273" t="s">
        <v>82</v>
      </c>
      <c r="AC273" t="s">
        <v>249</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t="shared" ca="1" si="97"/>
        <v>{"dy":28,"sl":1,"tp":"fe","vl":"Equip3201","cn":1,"pt":"DI","pr":4}</v>
      </c>
    </row>
    <row r="274" spans="1:40">
      <c r="A274">
        <v>28</v>
      </c>
      <c r="B274">
        <v>2</v>
      </c>
      <c r="C274">
        <f t="shared" si="88"/>
        <v>0</v>
      </c>
      <c r="D274">
        <f t="shared" ca="1" si="99"/>
        <v>0.36408483626241561</v>
      </c>
      <c r="E274">
        <f t="shared" ca="1" si="99"/>
        <v>0.63346435224557762</v>
      </c>
      <c r="F274">
        <f t="shared" ca="1" si="99"/>
        <v>4.6546002910837325E-2</v>
      </c>
      <c r="G274">
        <f t="shared" ca="1" si="99"/>
        <v>0.43072774824007276</v>
      </c>
      <c r="H274">
        <f t="shared" ca="1" si="99"/>
        <v>0.4511833773731192</v>
      </c>
      <c r="I274">
        <f t="shared" ca="1" si="99"/>
        <v>0.25969032262587732</v>
      </c>
      <c r="M274" t="str">
        <f t="shared" ca="1" si="89"/>
        <v>안 지정 캐릭터 PP 영웅등급</v>
      </c>
      <c r="N274">
        <f t="shared" ca="1" si="90"/>
        <v>63346</v>
      </c>
      <c r="O274">
        <f t="shared" ca="1" si="91"/>
        <v>10</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3000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125</v>
      </c>
      <c r="Z274">
        <v>1000</v>
      </c>
      <c r="AA274" t="str">
        <f t="shared" ca="1" si="93"/>
        <v>fe</v>
      </c>
      <c r="AB274" t="s">
        <v>82</v>
      </c>
      <c r="AC274" t="s">
        <v>430</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t="shared" ca="1" si="97"/>
        <v>{"dy":28,"sl":2,"tp":"fe","vl":"Equip4301","cn":1,"pt":"GO","pr":7400}</v>
      </c>
    </row>
    <row r="275" spans="1:40">
      <c r="A275">
        <v>28</v>
      </c>
      <c r="B275">
        <v>3</v>
      </c>
      <c r="C275">
        <f t="shared" si="88"/>
        <v>0</v>
      </c>
      <c r="D275">
        <f t="shared" ca="1" si="99"/>
        <v>0.26380000588324282</v>
      </c>
      <c r="E275">
        <f t="shared" ca="1" si="99"/>
        <v>0.45842535260620443</v>
      </c>
      <c r="F275">
        <f t="shared" ca="1" si="99"/>
        <v>0.42254922003520068</v>
      </c>
      <c r="G275">
        <f t="shared" ca="1" si="99"/>
        <v>0.66933411104648377</v>
      </c>
      <c r="H275">
        <f t="shared" ca="1" si="99"/>
        <v>0.6982581102432821</v>
      </c>
      <c r="I275">
        <f t="shared" ca="1" si="99"/>
        <v>6.5880676975682562E-4</v>
      </c>
      <c r="M275" t="str">
        <f t="shared" ca="1" si="89"/>
        <v>안 지정 캐릭터 PP 일반등급</v>
      </c>
      <c r="N275">
        <f t="shared" ca="1" si="90"/>
        <v>45842</v>
      </c>
      <c r="O275">
        <f t="shared" ca="1" si="91"/>
        <v>8</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2400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125</v>
      </c>
      <c r="Z275">
        <v>1100</v>
      </c>
      <c r="AA275" t="str">
        <f t="shared" ca="1" si="93"/>
        <v>fe</v>
      </c>
      <c r="AB275" t="s">
        <v>82</v>
      </c>
      <c r="AC275" t="s">
        <v>113</v>
      </c>
      <c r="AD275">
        <v>1</v>
      </c>
      <c r="AE275" t="s">
        <v>125</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t="shared" ca="1" si="97"/>
        <v>{"dy":28,"sl":3,"tp":"fe","vl":"Equip0102","cn":1,"pt":"GO","pr":1200}</v>
      </c>
    </row>
    <row r="276" spans="1:40">
      <c r="A276">
        <v>28</v>
      </c>
      <c r="B276">
        <v>4</v>
      </c>
      <c r="C276">
        <f t="shared" si="88"/>
        <v>0</v>
      </c>
      <c r="D276">
        <f t="shared" ca="1" si="99"/>
        <v>0.38120207481351953</v>
      </c>
      <c r="E276">
        <f t="shared" ca="1" si="99"/>
        <v>0.97993867894629982</v>
      </c>
      <c r="F276">
        <f t="shared" ca="1" si="99"/>
        <v>0.9794548373261458</v>
      </c>
      <c r="G276">
        <f t="shared" ca="1" si="99"/>
        <v>0.48020109922252197</v>
      </c>
      <c r="H276">
        <f t="shared" ca="1" si="99"/>
        <v>0.24692619552527573</v>
      </c>
      <c r="I276">
        <f t="shared" ca="1" si="99"/>
        <v>0.81656692238942208</v>
      </c>
      <c r="M276" t="str">
        <f t="shared" ca="1" si="89"/>
        <v>안 지정 캐릭터 PP 일반등급</v>
      </c>
      <c r="N276">
        <f t="shared" ca="1" si="90"/>
        <v>97993</v>
      </c>
      <c r="O276">
        <f t="shared" ca="1" si="91"/>
        <v>14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4200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125</v>
      </c>
      <c r="Z276">
        <v>1300</v>
      </c>
      <c r="AA276" t="str">
        <f t="shared" ca="1" si="93"/>
        <v>fe</v>
      </c>
      <c r="AB276" t="s">
        <v>82</v>
      </c>
      <c r="AC276" t="s">
        <v>247</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t="shared" ca="1" si="97"/>
        <v>{"dy":28,"sl":4,"tp":"fe","vl":"Equip7202","cn":1,"pt":"GO","pr":9600}</v>
      </c>
    </row>
    <row r="277" spans="1:40">
      <c r="A277">
        <v>28</v>
      </c>
      <c r="B277">
        <v>5</v>
      </c>
      <c r="C277">
        <f t="shared" si="88"/>
        <v>0</v>
      </c>
      <c r="D277">
        <f t="shared" ca="1" si="99"/>
        <v>0.11187187888889571</v>
      </c>
      <c r="E277">
        <f t="shared" ca="1" si="99"/>
        <v>8.6579577365756277E-2</v>
      </c>
      <c r="F277">
        <f t="shared" ca="1" si="99"/>
        <v>3.1504430710778131E-2</v>
      </c>
      <c r="G277">
        <f t="shared" ca="1" si="99"/>
        <v>0.65168826381376699</v>
      </c>
      <c r="H277">
        <f t="shared" ca="1" si="99"/>
        <v>0.92927481983505866</v>
      </c>
      <c r="I277">
        <f t="shared" ca="1" si="99"/>
        <v>0.40566840109985169</v>
      </c>
      <c r="M277" t="str">
        <f t="shared" ca="1" si="89"/>
        <v>지정 장비</v>
      </c>
      <c r="N277" t="str">
        <f t="shared" ca="1" si="90"/>
        <v>Equip0301</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7400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125</v>
      </c>
      <c r="Z277">
        <v>900</v>
      </c>
      <c r="AA277" t="str">
        <f t="shared" ca="1" si="93"/>
        <v>uph</v>
      </c>
      <c r="AB277" t="s">
        <v>91</v>
      </c>
      <c r="AC277">
        <v>35730</v>
      </c>
      <c r="AD277">
        <v>11</v>
      </c>
      <c r="AE277" t="s">
        <v>125</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t="shared" ca="1" si="97"/>
        <v>{"dy":28,"sl":5,"tp":"uph","vl":"35730","cn":11,"pt":"GO","pr":3300}</v>
      </c>
    </row>
    <row r="278" spans="1:40">
      <c r="A278">
        <v>28</v>
      </c>
      <c r="B278">
        <v>6</v>
      </c>
      <c r="C278">
        <f t="shared" si="88"/>
        <v>0</v>
      </c>
      <c r="D278">
        <f t="shared" ca="1" si="99"/>
        <v>0.31413651769843376</v>
      </c>
      <c r="E278">
        <f t="shared" ca="1" si="99"/>
        <v>9.0211245945626461E-2</v>
      </c>
      <c r="F278">
        <f t="shared" ca="1" si="99"/>
        <v>0.63262951267538958</v>
      </c>
      <c r="G278">
        <f t="shared" ca="1" si="99"/>
        <v>0.21100544865018978</v>
      </c>
      <c r="H278">
        <f t="shared" ca="1" si="99"/>
        <v>0.86869996946214145</v>
      </c>
      <c r="I278">
        <f t="shared" ca="1" si="99"/>
        <v>0.73441429081515908</v>
      </c>
      <c r="M278" t="str">
        <f t="shared" ca="1" si="89"/>
        <v>지정 장비</v>
      </c>
      <c r="N278" t="str">
        <f t="shared" ca="1" si="90"/>
        <v>Equip1002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800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260</v>
      </c>
      <c r="W278">
        <v>1</v>
      </c>
      <c r="X278" t="s">
        <v>125</v>
      </c>
      <c r="Z278">
        <v>8000</v>
      </c>
      <c r="AA278" t="str">
        <f t="shared" ca="1" si="93"/>
        <v>upn</v>
      </c>
      <c r="AB278" t="s">
        <v>92</v>
      </c>
      <c r="AC278">
        <v>13144</v>
      </c>
      <c r="AD278">
        <v>9</v>
      </c>
      <c r="AE278" t="s">
        <v>125</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t="shared" ca="1" si="97"/>
        <v>{"dy":28,"sl":6,"tp":"upn","vl":"13144","cn":9,"pt":"GO","pr":2700}</v>
      </c>
    </row>
    <row r="279" spans="1:40">
      <c r="A279">
        <v>28</v>
      </c>
      <c r="B279">
        <v>7</v>
      </c>
      <c r="C279">
        <f t="shared" si="88"/>
        <v>0</v>
      </c>
      <c r="D279">
        <f t="shared" ca="1" si="99"/>
        <v>0.40725986817923432</v>
      </c>
      <c r="E279">
        <f t="shared" ca="1" si="99"/>
        <v>0.95665040279433744</v>
      </c>
      <c r="F279">
        <f t="shared" ca="1" si="99"/>
        <v>8.1273166066959002E-2</v>
      </c>
      <c r="G279">
        <f t="shared" ca="1" si="99"/>
        <v>0.49138005130043161</v>
      </c>
      <c r="H279">
        <f t="shared" ca="1" si="99"/>
        <v>0.17277721109874933</v>
      </c>
      <c r="I279">
        <f t="shared" ca="1" si="99"/>
        <v>0.41313691567486321</v>
      </c>
      <c r="M279" t="str">
        <f t="shared" ca="1" si="89"/>
        <v>지정 장비</v>
      </c>
      <c r="N279" t="str">
        <f t="shared" ca="1" si="90"/>
        <v>Equip8301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74300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256</v>
      </c>
      <c r="W279">
        <v>1</v>
      </c>
      <c r="X279" t="s">
        <v>125</v>
      </c>
      <c r="Z279">
        <v>2000</v>
      </c>
      <c r="AA279" t="str">
        <f t="shared" ca="1" si="93"/>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t="shared" ca="1" si="97"/>
        <v>{"dy":28,"sl":7,"tp":"upn","vl":"41165","cn":11,"pt":"GO","pr":3300}</v>
      </c>
    </row>
    <row r="280" spans="1:40">
      <c r="A280">
        <v>28</v>
      </c>
      <c r="B280">
        <v>8</v>
      </c>
      <c r="C280">
        <f t="shared" si="88"/>
        <v>0</v>
      </c>
      <c r="D280">
        <f t="shared" ca="1" si="99"/>
        <v>0.29994720852415468</v>
      </c>
      <c r="E280">
        <f t="shared" ca="1" si="99"/>
        <v>0.48027973117976275</v>
      </c>
      <c r="F280">
        <f t="shared" ca="1" si="99"/>
        <v>0.5485862668995295</v>
      </c>
      <c r="G280">
        <f t="shared" ca="1" si="99"/>
        <v>0.23154390678340486</v>
      </c>
      <c r="H280">
        <f t="shared" ca="1" si="99"/>
        <v>7.0985869081285569E-2</v>
      </c>
      <c r="I280">
        <f t="shared" ca="1" si="99"/>
        <v>0.25719793069193486</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t="shared" ca="1" si="97"/>
        <v>{"dy":28,"sl":8}</v>
      </c>
    </row>
    <row r="281" spans="1:40">
      <c r="A281">
        <v>28</v>
      </c>
      <c r="B281">
        <v>9</v>
      </c>
      <c r="C281">
        <f t="shared" si="88"/>
        <v>0</v>
      </c>
      <c r="D281">
        <f t="shared" ca="1" si="99"/>
        <v>0.31500051962583586</v>
      </c>
      <c r="E281">
        <f t="shared" ca="1" si="99"/>
        <v>0.24117996496465122</v>
      </c>
      <c r="F281">
        <f t="shared" ca="1" si="99"/>
        <v>0.20667027896695145</v>
      </c>
      <c r="G281">
        <f t="shared" ca="1" si="99"/>
        <v>0.27537845817914774</v>
      </c>
      <c r="H281">
        <f t="shared" ca="1" si="99"/>
        <v>1.8064219757782496E-2</v>
      </c>
      <c r="I281">
        <f t="shared" ca="1" si="99"/>
        <v>0.62766151649035173</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t="shared" ca="1" si="97"/>
        <v>{"dy":28,"sl":9}</v>
      </c>
    </row>
    <row r="282" spans="1:40">
      <c r="A282">
        <v>29</v>
      </c>
      <c r="B282">
        <v>0</v>
      </c>
      <c r="C282">
        <f t="shared" si="88"/>
        <v>0</v>
      </c>
      <c r="D282">
        <f t="shared" ref="D282:I291" ca="1" si="100">RAND()</f>
        <v>0.61371612671975517</v>
      </c>
      <c r="E282">
        <f t="shared" ca="1" si="100"/>
        <v>0.62826557537529326</v>
      </c>
      <c r="F282">
        <f t="shared" ca="1" si="100"/>
        <v>0.2134677986256952</v>
      </c>
      <c r="G282">
        <f t="shared" ca="1" si="100"/>
        <v>0.93711021261224137</v>
      </c>
      <c r="H282">
        <f t="shared" ca="1" si="100"/>
        <v>2.8512402990140684E-3</v>
      </c>
      <c r="I282">
        <f t="shared" ca="1" si="100"/>
        <v>0.48490668209614951</v>
      </c>
      <c r="M282" t="str">
        <f t="shared" ca="1" si="89"/>
        <v>지정 장비</v>
      </c>
      <c r="N282" t="str">
        <f t="shared" ca="1" si="90"/>
        <v>Equip5202</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3000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129</v>
      </c>
      <c r="Z282">
        <v>29</v>
      </c>
      <c r="AA282" t="str">
        <f t="shared" ca="1" si="93"/>
        <v>upn</v>
      </c>
      <c r="AB282" t="s">
        <v>92</v>
      </c>
      <c r="AC282">
        <v>4898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t="shared" ca="1" si="97"/>
        <v>{"dy":29,"sl":0,"tp":"upn","vl":"4898","cn":9,"pt":"GO","pr":2700}</v>
      </c>
    </row>
    <row r="283" spans="1:40">
      <c r="A283">
        <v>29</v>
      </c>
      <c r="B283">
        <v>1</v>
      </c>
      <c r="C283">
        <f t="shared" si="88"/>
        <v>0</v>
      </c>
      <c r="D283">
        <f t="shared" ca="1" si="100"/>
        <v>0.81278495018502239</v>
      </c>
      <c r="E283">
        <f t="shared" ca="1" si="100"/>
        <v>0.77564501805573272</v>
      </c>
      <c r="F283">
        <f t="shared" ca="1" si="100"/>
        <v>0.4109389867194988</v>
      </c>
      <c r="G283">
        <f t="shared" ca="1" si="100"/>
        <v>0.10247489491972461</v>
      </c>
      <c r="H283">
        <f t="shared" ca="1" si="100"/>
        <v>8.7118467477434236E-2</v>
      </c>
      <c r="I283">
        <f t="shared" ca="1" si="100"/>
        <v>0.57689597440788098</v>
      </c>
      <c r="M283" t="str">
        <f t="shared" ca="1" si="89"/>
        <v>지정 장비</v>
      </c>
      <c r="N283" t="str">
        <f t="shared" ca="1" si="90"/>
        <v>Equip6401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82</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59</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전설</v>
      </c>
      <c r="U283" t="s">
        <v>82</v>
      </c>
      <c r="V283" t="s">
        <v>200</v>
      </c>
      <c r="W283">
        <v>1</v>
      </c>
      <c r="X283" t="s">
        <v>125</v>
      </c>
      <c r="Z283">
        <v>3200</v>
      </c>
      <c r="AA283" t="str">
        <f t="shared" ca="1" si="93"/>
        <v>fe</v>
      </c>
      <c r="AB283" t="s">
        <v>82</v>
      </c>
      <c r="AC283" t="s">
        <v>187</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t="shared" ca="1" si="97"/>
        <v>{"dy":29,"sl":1,"tp":"fe","vl":"Equip2002","cn":1,"pt":"GO","pr":600}</v>
      </c>
    </row>
    <row r="284" spans="1:40">
      <c r="A284">
        <v>29</v>
      </c>
      <c r="B284">
        <v>2</v>
      </c>
      <c r="C284">
        <f t="shared" si="88"/>
        <v>0</v>
      </c>
      <c r="D284">
        <f t="shared" ca="1" si="100"/>
        <v>1.7603322367858554E-2</v>
      </c>
      <c r="E284">
        <f t="shared" ca="1" si="100"/>
        <v>0.25914497649600077</v>
      </c>
      <c r="F284">
        <f t="shared" ca="1" si="100"/>
        <v>6.6976032735847402E-2</v>
      </c>
      <c r="G284">
        <f t="shared" ca="1" si="100"/>
        <v>0.13530096283053505</v>
      </c>
      <c r="H284">
        <f t="shared" ca="1" si="100"/>
        <v>0.27500208159061312</v>
      </c>
      <c r="I284">
        <f t="shared" ca="1" si="100"/>
        <v>0.88418556795767123</v>
      </c>
      <c r="M284" t="str">
        <f t="shared" ca="1" si="89"/>
        <v>안 지정 캐릭터 PP 영웅등급</v>
      </c>
      <c r="N284">
        <f t="shared" ca="1" si="90"/>
        <v>25914</v>
      </c>
      <c r="O284">
        <f t="shared" ca="1" si="91"/>
        <v>6</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1800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125</v>
      </c>
      <c r="Z284">
        <v>1200</v>
      </c>
      <c r="AA284" t="str">
        <f t="shared" ca="1" si="93"/>
        <v>uph</v>
      </c>
      <c r="AB284" t="s">
        <v>91</v>
      </c>
      <c r="AC284">
        <v>91067</v>
      </c>
      <c r="AD284">
        <v>11</v>
      </c>
      <c r="AE284" t="s">
        <v>125</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t="shared" ca="1" si="97"/>
        <v>{"dy":29,"sl":2,"tp":"uph","vl":"91067","cn":11,"pt":"GO","pr":3300}</v>
      </c>
    </row>
    <row r="285" spans="1:40">
      <c r="A285">
        <v>29</v>
      </c>
      <c r="B285">
        <v>3</v>
      </c>
      <c r="C285">
        <f t="shared" si="88"/>
        <v>0</v>
      </c>
      <c r="D285">
        <f t="shared" ca="1" si="100"/>
        <v>0.64078587522315167</v>
      </c>
      <c r="E285">
        <f t="shared" ca="1" si="100"/>
        <v>0.57851182254682354</v>
      </c>
      <c r="F285">
        <f t="shared" ca="1" si="100"/>
        <v>0.59802735999428325</v>
      </c>
      <c r="G285">
        <f t="shared" ca="1" si="100"/>
        <v>0.43782450331989886</v>
      </c>
      <c r="H285">
        <f t="shared" ca="1" si="100"/>
        <v>8.6319266467981492E-2</v>
      </c>
      <c r="I285">
        <f t="shared" ca="1" si="100"/>
        <v>0.41976817954972856</v>
      </c>
      <c r="M285" t="str">
        <f t="shared" ca="1" si="89"/>
        <v>안 지정 캐릭터 PP 일반등급</v>
      </c>
      <c r="N285">
        <f t="shared" ca="1" si="90"/>
        <v>57851</v>
      </c>
      <c r="O285">
        <f t="shared" ca="1" si="91"/>
        <v>9</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2700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125</v>
      </c>
      <c r="Z285">
        <v>1100</v>
      </c>
      <c r="AA285" t="str">
        <f t="shared" ca="1" si="93"/>
        <v>fe</v>
      </c>
      <c r="AB285" t="s">
        <v>82</v>
      </c>
      <c r="AC285" t="s">
        <v>436</v>
      </c>
      <c r="AD285">
        <v>1</v>
      </c>
      <c r="AE285" t="s">
        <v>125</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t="shared" ca="1" si="97"/>
        <v>{"dy":29,"sl":3,"tp":"fe","vl":"Equip1102","cn":1,"pt":"GO","pr":1300}</v>
      </c>
    </row>
    <row r="286" spans="1:40">
      <c r="A286">
        <v>29</v>
      </c>
      <c r="B286">
        <v>4</v>
      </c>
      <c r="C286">
        <f t="shared" si="88"/>
        <v>0</v>
      </c>
      <c r="D286">
        <f t="shared" ca="1" si="100"/>
        <v>0.99403453492109561</v>
      </c>
      <c r="E286">
        <f t="shared" ca="1" si="100"/>
        <v>0.18279103637481942</v>
      </c>
      <c r="F286">
        <f t="shared" ca="1" si="100"/>
        <v>0.58119902795707157</v>
      </c>
      <c r="G286">
        <f t="shared" ca="1" si="100"/>
        <v>0.66412726637724306</v>
      </c>
      <c r="H286">
        <f t="shared" ca="1" si="100"/>
        <v>0.9425021786949116</v>
      </c>
      <c r="I286">
        <f t="shared" ca="1" si="100"/>
        <v>0.71511484116740498</v>
      </c>
      <c r="M286" t="str">
        <f t="shared" ca="1" si="89"/>
        <v>안 지정 캐릭터 PP 일반등급</v>
      </c>
      <c r="N286">
        <f t="shared" ca="1" si="90"/>
        <v>18279</v>
      </c>
      <c r="O286">
        <f t="shared" ca="1" si="91"/>
        <v>5</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1500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125</v>
      </c>
      <c r="Z286">
        <v>1400</v>
      </c>
      <c r="AA286" t="str">
        <f t="shared" ca="1" si="93"/>
        <v>upn</v>
      </c>
      <c r="AB286" t="s">
        <v>92</v>
      </c>
      <c r="AC286">
        <v>14370</v>
      </c>
      <c r="AD286">
        <v>10</v>
      </c>
      <c r="AE286" t="s">
        <v>125</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t="shared" ca="1" si="97"/>
        <v>{"dy":29,"sl":4,"tp":"upn","vl":"14370","cn":10,"pt":"GO","pr":3000}</v>
      </c>
    </row>
    <row r="287" spans="1:40">
      <c r="A287">
        <v>29</v>
      </c>
      <c r="B287">
        <v>5</v>
      </c>
      <c r="C287">
        <f t="shared" si="88"/>
        <v>0</v>
      </c>
      <c r="D287">
        <f t="shared" ca="1" si="100"/>
        <v>0.75714024184779927</v>
      </c>
      <c r="E287">
        <f t="shared" ca="1" si="100"/>
        <v>0.97746112924293616</v>
      </c>
      <c r="F287">
        <f t="shared" ca="1" si="100"/>
        <v>0.62318722914654723</v>
      </c>
      <c r="G287">
        <f t="shared" ca="1" si="100"/>
        <v>0.78852257336501563</v>
      </c>
      <c r="H287">
        <f t="shared" ca="1" si="100"/>
        <v>0.58093582750516348</v>
      </c>
      <c r="I287">
        <f t="shared" ca="1" si="100"/>
        <v>0.618318733230655</v>
      </c>
      <c r="M287" t="str">
        <f t="shared" ca="1" si="89"/>
        <v>안 지정 캐릭터 PP 일반등급</v>
      </c>
      <c r="N287">
        <f t="shared" ca="1" si="90"/>
        <v>97746</v>
      </c>
      <c r="O287">
        <f t="shared" ca="1" si="91"/>
        <v>14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4200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242</v>
      </c>
      <c r="W287">
        <v>1</v>
      </c>
      <c r="X287" t="s">
        <v>129</v>
      </c>
      <c r="Z287">
        <v>10</v>
      </c>
      <c r="AA287" t="str">
        <f t="shared" ca="1" si="93"/>
        <v>fe</v>
      </c>
      <c r="AB287" t="s">
        <v>82</v>
      </c>
      <c r="AC287" t="s">
        <v>179</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t="shared" ca="1" si="97"/>
        <v>{"dy":29,"sl":5,"tp":"fe","vl":"Equip5001","cn":1,"pt":"GO","pr":700}</v>
      </c>
    </row>
    <row r="288" spans="1:40">
      <c r="A288">
        <v>29</v>
      </c>
      <c r="B288">
        <v>6</v>
      </c>
      <c r="C288">
        <f t="shared" si="88"/>
        <v>0</v>
      </c>
      <c r="D288">
        <f t="shared" ca="1" si="100"/>
        <v>5.8025297587604885E-2</v>
      </c>
      <c r="E288">
        <f t="shared" ca="1" si="100"/>
        <v>0.83943965862736059</v>
      </c>
      <c r="F288">
        <f t="shared" ca="1" si="100"/>
        <v>0.15420501229114225</v>
      </c>
      <c r="G288">
        <f t="shared" ca="1" si="100"/>
        <v>0.99401012222905083</v>
      </c>
      <c r="H288">
        <f t="shared" ca="1" si="100"/>
        <v>0.56591851024926065</v>
      </c>
      <c r="I288">
        <f t="shared" ca="1" si="100"/>
        <v>7.468076006991986E-2</v>
      </c>
      <c r="M288" t="str">
        <f t="shared" ca="1" si="89"/>
        <v>지정 장비</v>
      </c>
      <c r="N288" t="str">
        <f t="shared" ca="1" si="90"/>
        <v>Equip7202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8900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113</v>
      </c>
      <c r="W288">
        <v>1</v>
      </c>
      <c r="X288" t="s">
        <v>125</v>
      </c>
      <c r="Z288">
        <v>1500</v>
      </c>
      <c r="AA288" t="str">
        <f t="shared" ca="1" si="93"/>
        <v>fe</v>
      </c>
      <c r="AB288" t="s">
        <v>82</v>
      </c>
      <c r="AC288" t="s">
        <v>181</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t="shared" ca="1" si="97"/>
        <v>{"dy":29,"sl":6,"tp":"fe","vl":"Equip7201","cn":1,"pt":"GO","pr":9500}</v>
      </c>
    </row>
    <row r="289" spans="1:40">
      <c r="A289">
        <v>29</v>
      </c>
      <c r="B289">
        <v>7</v>
      </c>
      <c r="C289">
        <f t="shared" si="88"/>
        <v>0</v>
      </c>
      <c r="D289">
        <f t="shared" ca="1" si="100"/>
        <v>0.76334393935771849</v>
      </c>
      <c r="E289">
        <f t="shared" ca="1" si="100"/>
        <v>0.42115511571914166</v>
      </c>
      <c r="F289">
        <f t="shared" ca="1" si="100"/>
        <v>5.246088955916095E-2</v>
      </c>
      <c r="G289">
        <f t="shared" ca="1" si="100"/>
        <v>0.44776144665796536</v>
      </c>
      <c r="H289">
        <f t="shared" ca="1" si="100"/>
        <v>0.10005686264736446</v>
      </c>
      <c r="I289">
        <f t="shared" ca="1" si="100"/>
        <v>0.37148659770388259</v>
      </c>
      <c r="M289" t="str">
        <f t="shared" ca="1" si="89"/>
        <v>지정 장비</v>
      </c>
      <c r="N289" t="str">
        <f t="shared" ca="1" si="90"/>
        <v>Equip5001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700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182</v>
      </c>
      <c r="W289">
        <v>1</v>
      </c>
      <c r="X289" t="s">
        <v>125</v>
      </c>
      <c r="Z289">
        <v>2900</v>
      </c>
      <c r="AA289" t="str">
        <f t="shared" ca="1" si="93"/>
        <v>fe</v>
      </c>
      <c r="AB289" t="s">
        <v>82</v>
      </c>
      <c r="AC289" t="s">
        <v>188</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t="shared" ca="1" si="97"/>
        <v>{"dy":29,"sl":7,"tp":"fe","vl":"Equip8101","cn":1,"pt":"GO","pr":8500}</v>
      </c>
    </row>
    <row r="290" spans="1:40">
      <c r="A290">
        <v>29</v>
      </c>
      <c r="B290">
        <v>8</v>
      </c>
      <c r="C290">
        <f t="shared" si="88"/>
        <v>0</v>
      </c>
      <c r="D290">
        <f t="shared" ca="1" si="100"/>
        <v>0.79226032166086691</v>
      </c>
      <c r="E290">
        <f t="shared" ca="1" si="100"/>
        <v>0.66040555392492883</v>
      </c>
      <c r="F290">
        <f t="shared" ca="1" si="100"/>
        <v>1.8418524372128431E-2</v>
      </c>
      <c r="G290">
        <f t="shared" ca="1" si="100"/>
        <v>0.75530830842228835</v>
      </c>
      <c r="H290">
        <f t="shared" ca="1" si="100"/>
        <v>0.98670705215814025</v>
      </c>
      <c r="I290">
        <f t="shared" ca="1" si="100"/>
        <v>0.17684410620085178</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t="shared" ca="1" si="97"/>
        <v>{"dy":29,"sl":8}</v>
      </c>
    </row>
    <row r="291" spans="1:40">
      <c r="A291">
        <v>29</v>
      </c>
      <c r="B291">
        <v>9</v>
      </c>
      <c r="C291">
        <f t="shared" si="88"/>
        <v>0</v>
      </c>
      <c r="D291">
        <f t="shared" ca="1" si="100"/>
        <v>0.17050109376516531</v>
      </c>
      <c r="E291">
        <f t="shared" ca="1" si="100"/>
        <v>0.97865301241004887</v>
      </c>
      <c r="F291">
        <f t="shared" ca="1" si="100"/>
        <v>0.37980070673903499</v>
      </c>
      <c r="G291">
        <f t="shared" ca="1" si="100"/>
        <v>0.70225144934535377</v>
      </c>
      <c r="H291">
        <f t="shared" ca="1" si="100"/>
        <v>0.40435298460209335</v>
      </c>
      <c r="I291">
        <f t="shared" ca="1" si="100"/>
        <v>0.29534105715691927</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t="shared" ca="1" si="97"/>
        <v>{"dy":29,"sl":9}</v>
      </c>
    </row>
    <row r="292" spans="1:40">
      <c r="A292">
        <v>30</v>
      </c>
      <c r="B292">
        <v>0</v>
      </c>
      <c r="C292">
        <f t="shared" si="88"/>
        <v>0</v>
      </c>
      <c r="D292">
        <f t="shared" ref="D292:I301" ca="1" si="101">RAND()</f>
        <v>0.17004146441074641</v>
      </c>
      <c r="E292">
        <f t="shared" ca="1" si="101"/>
        <v>0.64380145774881481</v>
      </c>
      <c r="F292">
        <f t="shared" ca="1" si="101"/>
        <v>0.89669551780692902</v>
      </c>
      <c r="G292">
        <f t="shared" ca="1" si="101"/>
        <v>0.5486849331390069</v>
      </c>
      <c r="H292">
        <f t="shared" ca="1" si="101"/>
        <v>0.62797941573150917</v>
      </c>
      <c r="I292">
        <f t="shared" ca="1" si="101"/>
        <v>0.81481069140896734</v>
      </c>
      <c r="M292" t="str">
        <f t="shared" ca="1" si="89"/>
        <v>지정 장비</v>
      </c>
      <c r="N292" t="str">
        <f t="shared" ca="1" si="90"/>
        <v>Equip5301</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7800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246</v>
      </c>
      <c r="W292">
        <v>1</v>
      </c>
      <c r="X292" t="s">
        <v>125</v>
      </c>
      <c r="Z292">
        <v>600</v>
      </c>
      <c r="AA292" t="str">
        <f t="shared" ca="1" si="93"/>
        <v>fe</v>
      </c>
      <c r="AB292" t="s">
        <v>82</v>
      </c>
      <c r="AC292" t="s">
        <v>111</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t="shared" ca="1" si="97"/>
        <v>{"dy":30,"sl":0,"tp":"fe","vl":"Equip4001","cn":1,"pt":"GO","pr":600}</v>
      </c>
    </row>
    <row r="293" spans="1:40">
      <c r="A293">
        <v>30</v>
      </c>
      <c r="B293">
        <v>1</v>
      </c>
      <c r="C293">
        <f t="shared" si="88"/>
        <v>0</v>
      </c>
      <c r="D293">
        <f t="shared" ca="1" si="101"/>
        <v>0.50476336956362466</v>
      </c>
      <c r="E293">
        <f t="shared" ca="1" si="101"/>
        <v>0.60236715133253893</v>
      </c>
      <c r="F293">
        <f t="shared" ca="1" si="101"/>
        <v>0.68632448287317138</v>
      </c>
      <c r="G293">
        <f t="shared" ca="1" si="101"/>
        <v>0.64434826060433359</v>
      </c>
      <c r="H293">
        <f t="shared" ca="1" si="101"/>
        <v>0.78078230544061067</v>
      </c>
      <c r="I293">
        <f t="shared" ca="1" si="101"/>
        <v>0.36747684432883276</v>
      </c>
      <c r="M293" t="str">
        <f t="shared" ca="1" si="89"/>
        <v>지정 장비</v>
      </c>
      <c r="N293" t="str">
        <f t="shared" ca="1" si="90"/>
        <v>Equip5102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1200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241</v>
      </c>
      <c r="W293">
        <v>1</v>
      </c>
      <c r="X293" t="s">
        <v>125</v>
      </c>
      <c r="Z293">
        <v>1300</v>
      </c>
      <c r="AA293" t="str">
        <f t="shared" ca="1" si="93"/>
        <v>fe</v>
      </c>
      <c r="AB293" t="s">
        <v>82</v>
      </c>
      <c r="AC293" t="s">
        <v>178</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t="shared" ca="1" si="97"/>
        <v>{"dy":30,"sl":1,"tp":"fe","vl":"Equip3102","cn":1,"pt":"GO","pr":1000}</v>
      </c>
    </row>
    <row r="294" spans="1:40">
      <c r="A294">
        <v>30</v>
      </c>
      <c r="B294">
        <v>2</v>
      </c>
      <c r="C294">
        <f t="shared" si="88"/>
        <v>0</v>
      </c>
      <c r="D294">
        <f t="shared" ca="1" si="101"/>
        <v>0.93355940089330181</v>
      </c>
      <c r="E294">
        <f t="shared" ca="1" si="101"/>
        <v>0.12747853203256643</v>
      </c>
      <c r="F294">
        <f t="shared" ca="1" si="101"/>
        <v>0.27697611302995107</v>
      </c>
      <c r="G294">
        <f t="shared" ca="1" si="101"/>
        <v>4.4536305814269705E-2</v>
      </c>
      <c r="H294">
        <f t="shared" ca="1" si="101"/>
        <v>1.7435821244921046E-2</v>
      </c>
      <c r="I294">
        <f t="shared" ca="1" si="101"/>
        <v>0.38003604211318409</v>
      </c>
      <c r="M294" t="str">
        <f t="shared" ca="1" si="89"/>
        <v>안 지정 캐릭터 PP 영웅등급</v>
      </c>
      <c r="N294">
        <f t="shared" ca="1" si="90"/>
        <v>12747</v>
      </c>
      <c r="O294">
        <f t="shared" ca="1" si="91"/>
        <v>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1200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125</v>
      </c>
      <c r="Z294">
        <v>1200</v>
      </c>
      <c r="AA294" t="str">
        <f t="shared" ca="1" si="93"/>
        <v>fe</v>
      </c>
      <c r="AB294" t="s">
        <v>82</v>
      </c>
      <c r="AC294" t="s">
        <v>278</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t="shared" ca="1" si="97"/>
        <v>{"dy":30,"sl":2,"tp":"fe","vl":"Equip5202","cn":1,"pt":"GO","pr":3300}</v>
      </c>
    </row>
    <row r="295" spans="1:40">
      <c r="A295">
        <v>30</v>
      </c>
      <c r="B295">
        <v>3</v>
      </c>
      <c r="C295">
        <f t="shared" si="88"/>
        <v>0</v>
      </c>
      <c r="D295">
        <f t="shared" ca="1" si="101"/>
        <v>0.24743758039935593</v>
      </c>
      <c r="E295">
        <f t="shared" ca="1" si="101"/>
        <v>0.63681795748224279</v>
      </c>
      <c r="F295">
        <f t="shared" ca="1" si="101"/>
        <v>0.93160848377495598</v>
      </c>
      <c r="G295">
        <f t="shared" ca="1" si="101"/>
        <v>0.52563356146061591</v>
      </c>
      <c r="H295">
        <f t="shared" ca="1" si="101"/>
        <v>0.56909812756886824</v>
      </c>
      <c r="I295">
        <f t="shared" ca="1" si="101"/>
        <v>0.82913331896570308</v>
      </c>
      <c r="M295" t="str">
        <f t="shared" ca="1" si="89"/>
        <v>안 지정 캐릭터 PP 영웅등급</v>
      </c>
      <c r="N295">
        <f t="shared" ca="1" si="90"/>
        <v>63681</v>
      </c>
      <c r="O295">
        <f t="shared" ca="1" si="91"/>
        <v>10</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3000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125</v>
      </c>
      <c r="Z295">
        <v>1400</v>
      </c>
      <c r="AA295" t="str">
        <f t="shared" ca="1" si="93"/>
        <v>upn</v>
      </c>
      <c r="AB295" t="s">
        <v>92</v>
      </c>
      <c r="AC295">
        <v>41845</v>
      </c>
      <c r="AD295">
        <v>8</v>
      </c>
      <c r="AE295" t="s">
        <v>125</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t="shared" ca="1" si="97"/>
        <v>{"dy":30,"sl":3,"tp":"upn","vl":"41845","cn":8,"pt":"GO","pr":2400}</v>
      </c>
    </row>
    <row r="296" spans="1:40">
      <c r="A296">
        <v>30</v>
      </c>
      <c r="B296">
        <v>4</v>
      </c>
      <c r="C296">
        <f t="shared" si="88"/>
        <v>0</v>
      </c>
      <c r="D296">
        <f t="shared" ca="1" si="101"/>
        <v>0.59076245744096356</v>
      </c>
      <c r="E296">
        <f t="shared" ca="1" si="101"/>
        <v>0.75365094731811</v>
      </c>
      <c r="F296">
        <f t="shared" ca="1" si="101"/>
        <v>0.79530891796939718</v>
      </c>
      <c r="G296">
        <f t="shared" ca="1" si="101"/>
        <v>0.40907780217347123</v>
      </c>
      <c r="H296">
        <f t="shared" ca="1" si="101"/>
        <v>0.88879885639554268</v>
      </c>
      <c r="I296">
        <f t="shared" ca="1" si="101"/>
        <v>0.3794037581199049</v>
      </c>
      <c r="M296" t="str">
        <f t="shared" ca="1" si="89"/>
        <v>안 지정 캐릭터 PP 일반등급</v>
      </c>
      <c r="N296">
        <f t="shared" ca="1" si="90"/>
        <v>75365</v>
      </c>
      <c r="O296">
        <f t="shared" ca="1" si="91"/>
        <v>12</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3600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125</v>
      </c>
      <c r="Z296">
        <v>1400</v>
      </c>
      <c r="AA296" t="str">
        <f t="shared" ca="1" si="93"/>
        <v>fe</v>
      </c>
      <c r="AB296" t="s">
        <v>82</v>
      </c>
      <c r="AC296" t="s">
        <v>256</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t="shared" ca="1" si="97"/>
        <v>{"dy":30,"sl":4,"tp":"fe","vl":"Equip6002","cn":1,"pt":"GO","pr":1800}</v>
      </c>
    </row>
    <row r="297" spans="1:40">
      <c r="A297">
        <v>30</v>
      </c>
      <c r="B297">
        <v>5</v>
      </c>
      <c r="C297">
        <f t="shared" si="88"/>
        <v>0</v>
      </c>
      <c r="D297">
        <f t="shared" ca="1" si="101"/>
        <v>0.80043151003236035</v>
      </c>
      <c r="E297">
        <f t="shared" ca="1" si="101"/>
        <v>0.82006532009843691</v>
      </c>
      <c r="F297">
        <f t="shared" ca="1" si="101"/>
        <v>0.54475215208704619</v>
      </c>
      <c r="G297">
        <f t="shared" ca="1" si="101"/>
        <v>2.9770480017963341E-2</v>
      </c>
      <c r="H297">
        <f t="shared" ca="1" si="101"/>
        <v>0.28074861757835123</v>
      </c>
      <c r="I297">
        <f t="shared" ca="1" si="101"/>
        <v>0.12553379610830462</v>
      </c>
      <c r="M297" t="str">
        <f t="shared" ca="1" si="89"/>
        <v>안 지정 캐릭터 PP 일반등급</v>
      </c>
      <c r="N297">
        <f t="shared" ca="1" si="90"/>
        <v>82006</v>
      </c>
      <c r="O297">
        <f t="shared" ca="1" si="91"/>
        <v>12</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3600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125</v>
      </c>
      <c r="Z297">
        <v>1100</v>
      </c>
      <c r="AA297" t="str">
        <f t="shared" ca="1" si="93"/>
        <v>uph</v>
      </c>
      <c r="AB297" t="s">
        <v>91</v>
      </c>
      <c r="AC297">
        <v>75139</v>
      </c>
      <c r="AD297">
        <v>12</v>
      </c>
      <c r="AE297" t="s">
        <v>125</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t="shared" ca="1" si="97"/>
        <v>{"dy":30,"sl":5,"tp":"uph","vl":"75139","cn":12,"pt":"GO","pr":3600}</v>
      </c>
    </row>
    <row r="298" spans="1:40">
      <c r="A298">
        <v>30</v>
      </c>
      <c r="B298">
        <v>6</v>
      </c>
      <c r="C298">
        <f t="shared" si="88"/>
        <v>0</v>
      </c>
      <c r="D298">
        <f t="shared" ca="1" si="101"/>
        <v>9.252498941517362E-2</v>
      </c>
      <c r="E298">
        <f t="shared" ca="1" si="101"/>
        <v>0.46410840920832941</v>
      </c>
      <c r="F298">
        <f t="shared" ca="1" si="101"/>
        <v>0.11369457376252079</v>
      </c>
      <c r="G298">
        <f t="shared" ca="1" si="101"/>
        <v>0.12146254719781047</v>
      </c>
      <c r="H298">
        <f t="shared" ca="1" si="101"/>
        <v>0.42177396042130011</v>
      </c>
      <c r="I298">
        <f t="shared" ca="1" si="101"/>
        <v>0.36948396044693443</v>
      </c>
      <c r="M298" t="str">
        <f t="shared" ca="1" si="89"/>
        <v>지정 장비</v>
      </c>
      <c r="N298" t="str">
        <f t="shared" ca="1" si="90"/>
        <v>Equip5402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27</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16</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전설</v>
      </c>
      <c r="U298" t="s">
        <v>82</v>
      </c>
      <c r="V298" t="s">
        <v>111</v>
      </c>
      <c r="W298">
        <v>1</v>
      </c>
      <c r="X298" t="s">
        <v>125</v>
      </c>
      <c r="Z298">
        <v>700</v>
      </c>
      <c r="AA298" t="str">
        <f t="shared" ca="1" si="93"/>
        <v>fe</v>
      </c>
      <c r="AB298" t="s">
        <v>82</v>
      </c>
      <c r="AC298" t="s">
        <v>441</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t="shared" ca="1" si="97"/>
        <v>{"dy":30,"sl":6,"tp":"fe","vl":"Equip8102","cn":1,"pt":"GO","pr":8100}</v>
      </c>
    </row>
    <row r="299" spans="1:40">
      <c r="A299">
        <v>30</v>
      </c>
      <c r="B299">
        <v>7</v>
      </c>
      <c r="C299">
        <f t="shared" si="88"/>
        <v>0</v>
      </c>
      <c r="D299">
        <f t="shared" ca="1" si="101"/>
        <v>0.51831709815036686</v>
      </c>
      <c r="E299">
        <f t="shared" ca="1" si="101"/>
        <v>0.49348601184801932</v>
      </c>
      <c r="F299">
        <f t="shared" ca="1" si="101"/>
        <v>0.54348042342850056</v>
      </c>
      <c r="G299">
        <f t="shared" ca="1" si="101"/>
        <v>0.91113288755552546</v>
      </c>
      <c r="H299">
        <f t="shared" ca="1" si="101"/>
        <v>0.35477536685221189</v>
      </c>
      <c r="I299">
        <f t="shared" ca="1" si="101"/>
        <v>0.13833886202415502</v>
      </c>
      <c r="M299" t="str">
        <f t="shared" ca="1" si="89"/>
        <v>지정 장비</v>
      </c>
      <c r="N299" t="str">
        <f t="shared" ca="1" si="90"/>
        <v>Equip5302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7100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278</v>
      </c>
      <c r="W299">
        <v>1</v>
      </c>
      <c r="X299" t="s">
        <v>125</v>
      </c>
      <c r="Z299">
        <v>3300</v>
      </c>
      <c r="AA299" t="str">
        <f t="shared" ca="1" si="93"/>
        <v>upn</v>
      </c>
      <c r="AB299" t="s">
        <v>92</v>
      </c>
      <c r="AC299">
        <v>5133</v>
      </c>
      <c r="AD299">
        <v>3</v>
      </c>
      <c r="AE299" t="s">
        <v>125</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t="shared" ca="1" si="97"/>
        <v>{"dy":30,"sl":7,"tp":"upn","vl":"5133","cn":3,"pt":"GO","pr":900}</v>
      </c>
    </row>
    <row r="300" spans="1:40">
      <c r="A300">
        <v>30</v>
      </c>
      <c r="B300">
        <v>8</v>
      </c>
      <c r="C300">
        <f t="shared" si="88"/>
        <v>0</v>
      </c>
      <c r="D300">
        <f t="shared" ca="1" si="101"/>
        <v>9.973176394197214E-2</v>
      </c>
      <c r="E300">
        <f t="shared" ca="1" si="101"/>
        <v>0.94346821439012263</v>
      </c>
      <c r="F300">
        <f t="shared" ca="1" si="101"/>
        <v>2.4689582892572615E-2</v>
      </c>
      <c r="G300">
        <f t="shared" ca="1" si="101"/>
        <v>0.69176517885451483</v>
      </c>
      <c r="H300">
        <f t="shared" ca="1" si="101"/>
        <v>0.46688958147355286</v>
      </c>
      <c r="I300">
        <f t="shared" ca="1" si="101"/>
        <v>0.8976095312050566</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t="shared" ca="1" si="97"/>
        <v>{"dy":30,"sl":8}</v>
      </c>
    </row>
    <row r="301" spans="1:40">
      <c r="A301">
        <v>30</v>
      </c>
      <c r="B301">
        <v>9</v>
      </c>
      <c r="C301">
        <f t="shared" si="88"/>
        <v>0</v>
      </c>
      <c r="D301">
        <f t="shared" ca="1" si="101"/>
        <v>2.3360594501337539E-2</v>
      </c>
      <c r="E301">
        <f t="shared" ca="1" si="101"/>
        <v>0.64143839853840634</v>
      </c>
      <c r="F301">
        <f t="shared" ca="1" si="101"/>
        <v>0.68234526587064359</v>
      </c>
      <c r="G301">
        <f t="shared" ca="1" si="101"/>
        <v>0.64083043515172233</v>
      </c>
      <c r="H301">
        <f t="shared" ca="1" si="101"/>
        <v>0.60400843442630159</v>
      </c>
      <c r="I301">
        <f t="shared" ca="1" si="101"/>
        <v>0.61823649891317223</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t="shared" ca="1" si="97"/>
        <v>{"dy":30,"sl":9}</v>
      </c>
    </row>
    <row r="302" spans="1:40">
      <c r="A302">
        <v>31</v>
      </c>
      <c r="B302">
        <v>0</v>
      </c>
      <c r="C302">
        <f t="shared" si="88"/>
        <v>0</v>
      </c>
      <c r="D302">
        <f t="shared" ref="D302:I311" ca="1" si="102">RAND()</f>
        <v>0.20770809068178064</v>
      </c>
      <c r="E302">
        <f t="shared" ca="1" si="102"/>
        <v>0.8488314473539269</v>
      </c>
      <c r="F302">
        <f t="shared" ca="1" si="102"/>
        <v>0.13108296295655397</v>
      </c>
      <c r="G302">
        <f t="shared" ca="1" si="102"/>
        <v>0.55372964470550468</v>
      </c>
      <c r="H302">
        <f t="shared" ca="1" si="102"/>
        <v>0.9028175118301941</v>
      </c>
      <c r="I302">
        <f t="shared" ca="1" si="102"/>
        <v>0.7361730459577589</v>
      </c>
      <c r="M302" t="str">
        <f t="shared" ca="1" si="89"/>
        <v>지정 장비</v>
      </c>
      <c r="N302" t="str">
        <f t="shared" ca="1" si="90"/>
        <v>Equip7202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9700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246</v>
      </c>
      <c r="W302">
        <v>1</v>
      </c>
      <c r="X302" t="s">
        <v>125</v>
      </c>
      <c r="Z302">
        <v>900</v>
      </c>
      <c r="AA302" t="str">
        <f t="shared" ca="1" si="93"/>
        <v>fe</v>
      </c>
      <c r="AB302" t="s">
        <v>82</v>
      </c>
      <c r="AC302" t="s">
        <v>296</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t="shared" ca="1" si="97"/>
        <v>{"dy":31,"sl":0,"tp":"fe","vl":"Equip1102","cn":1,"pt":"GO","pr":1300}</v>
      </c>
    </row>
    <row r="303" spans="1:40">
      <c r="A303">
        <v>31</v>
      </c>
      <c r="B303">
        <v>1</v>
      </c>
      <c r="C303">
        <f t="shared" si="88"/>
        <v>0</v>
      </c>
      <c r="D303">
        <f t="shared" ca="1" si="102"/>
        <v>0.70869461686822133</v>
      </c>
      <c r="E303">
        <f t="shared" ca="1" si="102"/>
        <v>1.0601374985767853E-2</v>
      </c>
      <c r="F303">
        <f t="shared" ca="1" si="102"/>
        <v>0.38401393970110798</v>
      </c>
      <c r="G303">
        <f t="shared" ca="1" si="102"/>
        <v>0.52892921596541509</v>
      </c>
      <c r="H303">
        <f t="shared" ca="1" si="102"/>
        <v>1.8689245677188437E-2</v>
      </c>
      <c r="I303">
        <f t="shared" ca="1" si="102"/>
        <v>0.83854699155446322</v>
      </c>
      <c r="M303" t="str">
        <f t="shared" ca="1" si="89"/>
        <v>지정 장비</v>
      </c>
      <c r="N303" t="str">
        <f t="shared" ca="1" si="90"/>
        <v>Equip0001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900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254</v>
      </c>
      <c r="W303">
        <v>1</v>
      </c>
      <c r="X303" t="s">
        <v>125</v>
      </c>
      <c r="Z303">
        <v>3800</v>
      </c>
      <c r="AA303" t="str">
        <f t="shared" ca="1" si="93"/>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t="shared" ca="1" si="97"/>
        <v>{"dy":31,"sl":1,"tp":"upn","vl":"38931","cn":7,"pt":"GO","pr":2100}</v>
      </c>
    </row>
    <row r="304" spans="1:40">
      <c r="A304">
        <v>31</v>
      </c>
      <c r="B304">
        <v>2</v>
      </c>
      <c r="C304">
        <f t="shared" si="88"/>
        <v>0</v>
      </c>
      <c r="D304">
        <f t="shared" ca="1" si="102"/>
        <v>0.7380035444482731</v>
      </c>
      <c r="E304">
        <f t="shared" ca="1" si="102"/>
        <v>0.11764371926725403</v>
      </c>
      <c r="F304">
        <f t="shared" ca="1" si="102"/>
        <v>0.47826018221523225</v>
      </c>
      <c r="G304">
        <f t="shared" ca="1" si="102"/>
        <v>0.582145495445891</v>
      </c>
      <c r="H304">
        <f t="shared" ca="1" si="102"/>
        <v>0.26456279893827983</v>
      </c>
      <c r="I304">
        <f t="shared" ca="1" si="102"/>
        <v>0.65247068835420241</v>
      </c>
      <c r="M304" t="str">
        <f t="shared" ca="1" si="89"/>
        <v>안 지정 캐릭터 PP 영웅등급</v>
      </c>
      <c r="N304">
        <f t="shared" ca="1" si="90"/>
        <v>11764</v>
      </c>
      <c r="O304">
        <f t="shared" ca="1" si="91"/>
        <v>4</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1200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125</v>
      </c>
      <c r="Z304">
        <v>1100</v>
      </c>
      <c r="AA304" t="str">
        <f t="shared" ca="1" si="93"/>
        <v>fe</v>
      </c>
      <c r="AB304" t="s">
        <v>82</v>
      </c>
      <c r="AC304" t="s">
        <v>442</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t="shared" ca="1" si="97"/>
        <v>{"dy":31,"sl":2,"tp":"fe","vl":"Equip2001","cn":1,"pt":"GO","pr":600}</v>
      </c>
    </row>
    <row r="305" spans="1:40">
      <c r="A305">
        <v>31</v>
      </c>
      <c r="B305">
        <v>3</v>
      </c>
      <c r="C305">
        <f t="shared" si="88"/>
        <v>0</v>
      </c>
      <c r="D305">
        <f t="shared" ca="1" si="102"/>
        <v>0.86835696496891801</v>
      </c>
      <c r="E305">
        <f t="shared" ca="1" si="102"/>
        <v>0.88865419754389796</v>
      </c>
      <c r="F305">
        <f t="shared" ca="1" si="102"/>
        <v>0.58132569015252855</v>
      </c>
      <c r="G305">
        <f t="shared" ca="1" si="102"/>
        <v>0.3971996722986636</v>
      </c>
      <c r="H305">
        <f t="shared" ca="1" si="102"/>
        <v>0.62839125847530664</v>
      </c>
      <c r="I305">
        <f t="shared" ca="1" si="102"/>
        <v>0.92062510557267141</v>
      </c>
      <c r="M305" t="str">
        <f t="shared" ca="1" si="89"/>
        <v>안 지정 캐릭터 PP 일반등급</v>
      </c>
      <c r="N305">
        <f t="shared" ca="1" si="90"/>
        <v>88865</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125</v>
      </c>
      <c r="Z305">
        <v>1200</v>
      </c>
      <c r="AA305" t="str">
        <f t="shared" ca="1" si="93"/>
        <v>fe</v>
      </c>
      <c r="AB305" t="s">
        <v>82</v>
      </c>
      <c r="AC305" t="s">
        <v>371</v>
      </c>
      <c r="AD305">
        <v>1</v>
      </c>
      <c r="AE305" t="s">
        <v>129</v>
      </c>
      <c r="AF305">
        <v>191</v>
      </c>
      <c r="AG305">
        <v>89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전설</v>
      </c>
      <c r="AJ305" t="str">
        <f t="shared" si="95"/>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v>
      </c>
      <c r="AN305" t="str">
        <f t="shared" ca="1" si="97"/>
        <v>{"dy":31,"sl":3,"tp":"fe","vl":"Equip0402","cn":1,"pt":"DI","pp":191,"pr":89}</v>
      </c>
    </row>
    <row r="306" spans="1:40">
      <c r="A306">
        <v>31</v>
      </c>
      <c r="B306">
        <v>4</v>
      </c>
      <c r="C306">
        <f t="shared" si="88"/>
        <v>0</v>
      </c>
      <c r="D306">
        <f t="shared" ca="1" si="102"/>
        <v>0.57459355243785415</v>
      </c>
      <c r="E306">
        <f t="shared" ca="1" si="102"/>
        <v>0.23986396869233961</v>
      </c>
      <c r="F306">
        <f t="shared" ca="1" si="102"/>
        <v>0.3808186173280832</v>
      </c>
      <c r="G306">
        <f t="shared" ca="1" si="102"/>
        <v>0.47516950706548367</v>
      </c>
      <c r="H306">
        <f t="shared" ca="1" si="102"/>
        <v>0.36989865424240942</v>
      </c>
      <c r="I306">
        <f t="shared" ca="1" si="102"/>
        <v>0.82509929982739438</v>
      </c>
      <c r="M306" t="str">
        <f t="shared" ca="1" si="89"/>
        <v>안 지정 캐릭터 PP 일반등급</v>
      </c>
      <c r="N306">
        <f t="shared" ca="1" si="90"/>
        <v>23986</v>
      </c>
      <c r="O306">
        <f t="shared" ca="1" si="91"/>
        <v>5</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1500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125</v>
      </c>
      <c r="Z306">
        <v>1000</v>
      </c>
      <c r="AA306" t="str">
        <f t="shared" ca="1" si="93"/>
        <v>fe</v>
      </c>
      <c r="AB306" t="s">
        <v>82</v>
      </c>
      <c r="AC306" t="s">
        <v>194</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v>
      </c>
      <c r="AN306" t="str">
        <f t="shared" ca="1" si="97"/>
        <v>{"dy":31,"sl":4,"tp":"fe","vl":"Equip4002","cn":1,"pt":"GO","pr":700}</v>
      </c>
    </row>
    <row r="307" spans="1:40">
      <c r="A307">
        <v>31</v>
      </c>
      <c r="B307">
        <v>5</v>
      </c>
      <c r="C307">
        <f t="shared" si="88"/>
        <v>0</v>
      </c>
      <c r="D307">
        <f t="shared" ca="1" si="102"/>
        <v>0.38619600357308503</v>
      </c>
      <c r="E307">
        <f t="shared" ca="1" si="102"/>
        <v>0.17372865166191453</v>
      </c>
      <c r="F307">
        <f t="shared" ca="1" si="102"/>
        <v>0.97687343075105693</v>
      </c>
      <c r="G307">
        <f t="shared" ca="1" si="102"/>
        <v>0.30056244064807602</v>
      </c>
      <c r="H307">
        <f t="shared" ca="1" si="102"/>
        <v>0.61116975379117044</v>
      </c>
      <c r="I307">
        <f t="shared" ca="1" si="102"/>
        <v>0.2913412733091485</v>
      </c>
      <c r="M307" t="str">
        <f t="shared" ca="1" si="89"/>
        <v>지정 장비</v>
      </c>
      <c r="N307" t="str">
        <f t="shared" ca="1" si="90"/>
        <v>Equip1201</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2800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257</v>
      </c>
      <c r="W307">
        <v>1</v>
      </c>
      <c r="X307" t="s">
        <v>125</v>
      </c>
      <c r="Z307">
        <v>1000</v>
      </c>
      <c r="AA307" t="str">
        <f t="shared" ca="1" si="93"/>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v>
      </c>
      <c r="AN307" t="str">
        <f t="shared" ca="1" si="97"/>
        <v>{"dy":31,"sl":5,"tp":"uph","vl":"13217","cn":4,"pt":"GO","pr":1200}</v>
      </c>
    </row>
    <row r="308" spans="1:40">
      <c r="A308">
        <v>31</v>
      </c>
      <c r="B308">
        <v>6</v>
      </c>
      <c r="C308">
        <f t="shared" si="88"/>
        <v>0</v>
      </c>
      <c r="D308">
        <f t="shared" ca="1" si="102"/>
        <v>0.85537727687422194</v>
      </c>
      <c r="E308">
        <f t="shared" ca="1" si="102"/>
        <v>0.96872048020400703</v>
      </c>
      <c r="F308">
        <f t="shared" ca="1" si="102"/>
        <v>0.843755975002629</v>
      </c>
      <c r="G308">
        <f t="shared" ca="1" si="102"/>
        <v>0.39132998811228459</v>
      </c>
      <c r="H308">
        <f t="shared" ca="1" si="102"/>
        <v>0.31617036422574263</v>
      </c>
      <c r="I308">
        <f t="shared" ca="1" si="102"/>
        <v>0.87379302770266121</v>
      </c>
      <c r="M308" t="str">
        <f t="shared" ca="1" si="89"/>
        <v>지정 장비</v>
      </c>
      <c r="N308" t="str">
        <f t="shared" ca="1" si="90"/>
        <v>Equip8201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29800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255</v>
      </c>
      <c r="W308">
        <v>1</v>
      </c>
      <c r="X308" t="s">
        <v>125</v>
      </c>
      <c r="Z308">
        <v>3300</v>
      </c>
      <c r="AA308" t="str">
        <f t="shared" ca="1" si="93"/>
        <v>fe</v>
      </c>
      <c r="AB308" t="s">
        <v>82</v>
      </c>
      <c r="AC308" t="s">
        <v>435</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v>
      </c>
      <c r="AN308" t="str">
        <f t="shared" ca="1" si="97"/>
        <v>{"dy":31,"sl":6,"tp":"fe","vl":"Equip7201","cn":1,"pt":"GO","pr":9200}</v>
      </c>
    </row>
    <row r="309" spans="1:40">
      <c r="A309">
        <v>31</v>
      </c>
      <c r="B309">
        <v>7</v>
      </c>
      <c r="C309">
        <f t="shared" si="88"/>
        <v>0</v>
      </c>
      <c r="D309">
        <f t="shared" ca="1" si="102"/>
        <v>0.44531031827534717</v>
      </c>
      <c r="E309">
        <f t="shared" ca="1" si="102"/>
        <v>0.40617383052621991</v>
      </c>
      <c r="F309">
        <f t="shared" ca="1" si="102"/>
        <v>0.99063627628725182</v>
      </c>
      <c r="G309">
        <f t="shared" ca="1" si="102"/>
        <v>0.58119851908145947</v>
      </c>
      <c r="H309">
        <f t="shared" ca="1" si="102"/>
        <v>0.73821900016902153</v>
      </c>
      <c r="I309">
        <f t="shared" ca="1" si="102"/>
        <v>4.3579309367833163E-2</v>
      </c>
      <c r="M309" t="str">
        <f t="shared" ca="1" si="89"/>
        <v>지정 장비</v>
      </c>
      <c r="N309" t="str">
        <f t="shared" ca="1" si="90"/>
        <v>Equip4301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7000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249</v>
      </c>
      <c r="W309">
        <v>1</v>
      </c>
      <c r="X309" t="s">
        <v>125</v>
      </c>
      <c r="Z309">
        <v>3200</v>
      </c>
      <c r="AA309" t="str">
        <f t="shared" ca="1" si="93"/>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v>
      </c>
      <c r="AN309" t="str">
        <f t="shared" ca="1" si="97"/>
        <v>{"dy":31,"sl":7,"tp":"upn","vl":"82505","cn":12,"pt":"GO","pr":3600}</v>
      </c>
    </row>
    <row r="310" spans="1:40">
      <c r="A310">
        <v>31</v>
      </c>
      <c r="B310">
        <v>8</v>
      </c>
      <c r="C310">
        <f t="shared" si="88"/>
        <v>0</v>
      </c>
      <c r="D310">
        <f t="shared" ca="1" si="102"/>
        <v>0.41728145469965316</v>
      </c>
      <c r="E310">
        <f t="shared" ca="1" si="102"/>
        <v>0.63028695322933159</v>
      </c>
      <c r="F310">
        <f t="shared" ca="1" si="102"/>
        <v>0.63939629440258783</v>
      </c>
      <c r="G310">
        <f t="shared" ca="1" si="102"/>
        <v>0.6896199579543969</v>
      </c>
      <c r="H310">
        <f t="shared" ca="1" si="102"/>
        <v>0.53285937522906324</v>
      </c>
      <c r="I310">
        <f t="shared" ca="1" si="102"/>
        <v>3.3423769129982683E-2</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fl1</v>
      </c>
      <c r="AB310" t="s">
        <v>87</v>
      </c>
      <c r="AC310" t="s">
        <v>367</v>
      </c>
      <c r="AD310">
        <v>1</v>
      </c>
      <c r="AE310" t="s">
        <v>129</v>
      </c>
      <c r="AF310">
        <v>56</v>
      </c>
      <c r="AG310">
        <v>38</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그루퍼스</v>
      </c>
      <c r="AL310">
        <v>1</v>
      </c>
      <c r="AM31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v>
      </c>
      <c r="AN310" t="str">
        <f t="shared" ca="1" si="97"/>
        <v>{"dy":31,"sl":8,"tp":"fl1","vl":"Actor2010","cn":1,"pt":"DI","pp":56,"pr":38}</v>
      </c>
    </row>
    <row r="311" spans="1:40">
      <c r="A311">
        <v>31</v>
      </c>
      <c r="B311">
        <v>9</v>
      </c>
      <c r="C311">
        <f t="shared" si="88"/>
        <v>0</v>
      </c>
      <c r="D311">
        <f t="shared" ca="1" si="102"/>
        <v>0.48876562437104865</v>
      </c>
      <c r="E311">
        <f t="shared" ca="1" si="102"/>
        <v>0.1937004876081605</v>
      </c>
      <c r="F311">
        <f t="shared" ca="1" si="102"/>
        <v>0.33446101325431443</v>
      </c>
      <c r="G311">
        <f t="shared" ca="1" si="102"/>
        <v>0.94749881936424574</v>
      </c>
      <c r="H311">
        <f t="shared" ca="1" si="102"/>
        <v>0.10342705991705858</v>
      </c>
      <c r="I311">
        <f t="shared" ca="1" si="102"/>
        <v>0.65589352815351409</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v>
      </c>
      <c r="AN311" t="str">
        <f t="shared" ca="1" si="97"/>
        <v>{"dy":31,"sl":9}</v>
      </c>
    </row>
    <row r="312" spans="1:40">
      <c r="A312">
        <v>1</v>
      </c>
      <c r="B312">
        <v>10</v>
      </c>
      <c r="C312">
        <f t="shared" si="88"/>
        <v>1</v>
      </c>
      <c r="D312">
        <f t="shared" ref="D312:I321" ca="1" si="103">RAND()</f>
        <v>0.65037414711350339</v>
      </c>
      <c r="E312">
        <f t="shared" ca="1" si="103"/>
        <v>0.24066881366221482</v>
      </c>
      <c r="F312">
        <f t="shared" ca="1" si="103"/>
        <v>0.5762631292369369</v>
      </c>
      <c r="G312">
        <f t="shared" ca="1" si="103"/>
        <v>0.20481022519091407</v>
      </c>
      <c r="H312">
        <f t="shared" ca="1" si="103"/>
        <v>0.30290691473126885</v>
      </c>
      <c r="I312">
        <f t="shared" ca="1" si="103"/>
        <v>0.27673248679806872</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v>
      </c>
      <c r="AN312" t="str">
        <f t="shared" ca="1" si="97"/>
        <v>{"dy":1,"sl":10}</v>
      </c>
    </row>
    <row r="313" spans="1:40">
      <c r="A313">
        <v>2</v>
      </c>
      <c r="B313">
        <v>10</v>
      </c>
      <c r="C313">
        <f t="shared" si="88"/>
        <v>1</v>
      </c>
      <c r="D313">
        <f t="shared" ca="1" si="103"/>
        <v>0.50698112855671928</v>
      </c>
      <c r="E313">
        <f t="shared" ca="1" si="103"/>
        <v>0.69960887279638817</v>
      </c>
      <c r="F313">
        <f t="shared" ca="1" si="103"/>
        <v>0.39870875578862108</v>
      </c>
      <c r="G313">
        <f t="shared" ca="1" si="103"/>
        <v>0.54481666933785411</v>
      </c>
      <c r="H313">
        <f t="shared" ca="1" si="103"/>
        <v>0.63525263595873172</v>
      </c>
      <c r="I313">
        <f t="shared" ca="1" si="103"/>
        <v>7.0310529449200354E-2</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v>
      </c>
      <c r="AN313" t="str">
        <f t="shared" ca="1" si="97"/>
        <v>{"dy":2,"sl":10}</v>
      </c>
    </row>
    <row r="314" spans="1:40">
      <c r="A314">
        <v>3</v>
      </c>
      <c r="B314">
        <v>10</v>
      </c>
      <c r="C314">
        <f t="shared" si="88"/>
        <v>1</v>
      </c>
      <c r="D314">
        <f t="shared" ca="1" si="103"/>
        <v>0.33315664435866688</v>
      </c>
      <c r="E314">
        <f t="shared" ca="1" si="103"/>
        <v>0.68284511036276063</v>
      </c>
      <c r="F314">
        <f t="shared" ca="1" si="103"/>
        <v>0.63654517623849005</v>
      </c>
      <c r="G314">
        <f t="shared" ca="1" si="103"/>
        <v>0.98234885080555867</v>
      </c>
      <c r="H314">
        <f t="shared" ca="1" si="103"/>
        <v>0.50592117358718613</v>
      </c>
      <c r="I314">
        <f t="shared" ca="1" si="103"/>
        <v>0.10173982808792448</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v>
      </c>
      <c r="AN314" t="str">
        <f t="shared" ca="1" si="97"/>
        <v>{"dy":3,"sl":10}</v>
      </c>
    </row>
    <row r="315" spans="1:40">
      <c r="A315">
        <v>4</v>
      </c>
      <c r="B315">
        <v>10</v>
      </c>
      <c r="C315">
        <f t="shared" si="88"/>
        <v>1</v>
      </c>
      <c r="D315">
        <f t="shared" ca="1" si="103"/>
        <v>0.24491042687687303</v>
      </c>
      <c r="E315">
        <f t="shared" ca="1" si="103"/>
        <v>0.76648304832544989</v>
      </c>
      <c r="F315">
        <f t="shared" ca="1" si="103"/>
        <v>0.10948166352387412</v>
      </c>
      <c r="G315">
        <f t="shared" ca="1" si="103"/>
        <v>0.92851876280194334</v>
      </c>
      <c r="H315">
        <f t="shared" ca="1" si="103"/>
        <v>0.89424357825399037</v>
      </c>
      <c r="I315">
        <f t="shared" ca="1" si="103"/>
        <v>0.40006789323032621</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v>
      </c>
      <c r="AN315" t="str">
        <f t="shared" ca="1" si="97"/>
        <v>{"dy":4,"sl":10}</v>
      </c>
    </row>
    <row r="316" spans="1:40">
      <c r="A316">
        <v>5</v>
      </c>
      <c r="B316">
        <v>10</v>
      </c>
      <c r="C316">
        <f t="shared" si="88"/>
        <v>1</v>
      </c>
      <c r="D316">
        <f t="shared" ca="1" si="103"/>
        <v>0.52699450615461962</v>
      </c>
      <c r="E316">
        <f t="shared" ca="1" si="103"/>
        <v>0.19279173707817454</v>
      </c>
      <c r="F316">
        <f t="shared" ca="1" si="103"/>
        <v>0.97624552778692442</v>
      </c>
      <c r="G316">
        <f t="shared" ca="1" si="103"/>
        <v>0.52140697858911145</v>
      </c>
      <c r="H316">
        <f t="shared" ca="1" si="103"/>
        <v>0.84672525712884139</v>
      </c>
      <c r="I316">
        <f t="shared" ca="1" si="103"/>
        <v>5.316321167182525E-2</v>
      </c>
      <c r="L316">
        <v>70</v>
      </c>
      <c r="M316" t="str">
        <f t="shared" ca="1" si="89"/>
        <v>삭제</v>
      </c>
      <c r="N316" t="str">
        <f t="shared" ca="1" si="90"/>
        <v>삭제</v>
      </c>
      <c r="O316" t="str">
        <f t="shared" ca="1" si="91"/>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v>
      </c>
      <c r="AN316" t="str">
        <f t="shared" ca="1" si="97"/>
        <v>{"dy":5,"sl":10}</v>
      </c>
    </row>
    <row r="317" spans="1:40">
      <c r="A317">
        <v>6</v>
      </c>
      <c r="B317">
        <v>10</v>
      </c>
      <c r="C317">
        <f t="shared" si="88"/>
        <v>1</v>
      </c>
      <c r="D317">
        <f t="shared" ca="1" si="103"/>
        <v>0.15983880831120745</v>
      </c>
      <c r="E317">
        <f t="shared" ca="1" si="103"/>
        <v>0.99552407462436909</v>
      </c>
      <c r="F317">
        <f t="shared" ca="1" si="103"/>
        <v>0.64151783616612368</v>
      </c>
      <c r="G317">
        <f t="shared" ca="1" si="103"/>
        <v>0.6016868308375356</v>
      </c>
      <c r="H317">
        <f t="shared" ca="1" si="103"/>
        <v>0.26203949938120796</v>
      </c>
      <c r="I317">
        <f t="shared" ca="1" si="103"/>
        <v>0.76597037082634589</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v>
      </c>
      <c r="AN317" t="str">
        <f t="shared" ca="1" si="97"/>
        <v>{"dy":6,"sl":10}</v>
      </c>
    </row>
    <row r="318" spans="1:40">
      <c r="A318">
        <v>7</v>
      </c>
      <c r="B318">
        <v>10</v>
      </c>
      <c r="C318">
        <f t="shared" si="88"/>
        <v>1</v>
      </c>
      <c r="D318">
        <f t="shared" ca="1" si="103"/>
        <v>0.62480315671628972</v>
      </c>
      <c r="E318">
        <f t="shared" ca="1" si="103"/>
        <v>0.2368540576555378</v>
      </c>
      <c r="F318">
        <f t="shared" ca="1" si="103"/>
        <v>0.26696625817365272</v>
      </c>
      <c r="G318">
        <f t="shared" ca="1" si="103"/>
        <v>0.59154788310318829</v>
      </c>
      <c r="H318">
        <f t="shared" ca="1" si="103"/>
        <v>0.46412321574757898</v>
      </c>
      <c r="I318">
        <f t="shared" ca="1" si="103"/>
        <v>0.83379132466531836</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v>
      </c>
      <c r="AN318" t="str">
        <f t="shared" ca="1" si="97"/>
        <v>{"dy":7,"sl":10}</v>
      </c>
    </row>
    <row r="319" spans="1:40">
      <c r="A319">
        <v>8</v>
      </c>
      <c r="B319">
        <v>10</v>
      </c>
      <c r="C319">
        <f t="shared" si="88"/>
        <v>1</v>
      </c>
      <c r="D319">
        <f t="shared" ca="1" si="103"/>
        <v>0.66468299111931495</v>
      </c>
      <c r="E319">
        <f t="shared" ca="1" si="103"/>
        <v>0.81030056602088896</v>
      </c>
      <c r="F319">
        <f t="shared" ca="1" si="103"/>
        <v>0.7462808041318838</v>
      </c>
      <c r="G319">
        <f t="shared" ca="1" si="103"/>
        <v>0.68972940249370029</v>
      </c>
      <c r="H319">
        <f t="shared" ca="1" si="103"/>
        <v>0.50864484581397384</v>
      </c>
      <c r="I319">
        <f t="shared" ca="1" si="103"/>
        <v>4.4322587069515307E-2</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v>
      </c>
      <c r="AN319" t="str">
        <f t="shared" ca="1" si="97"/>
        <v>{"dy":8,"sl":10}</v>
      </c>
    </row>
    <row r="320" spans="1:40">
      <c r="A320">
        <v>9</v>
      </c>
      <c r="B320">
        <v>10</v>
      </c>
      <c r="C320">
        <f t="shared" si="88"/>
        <v>1</v>
      </c>
      <c r="D320">
        <f t="shared" ca="1" si="103"/>
        <v>1.8224060721444557E-3</v>
      </c>
      <c r="E320">
        <f t="shared" ca="1" si="103"/>
        <v>0.93666383706462464</v>
      </c>
      <c r="F320">
        <f t="shared" ca="1" si="103"/>
        <v>0.25314148927118707</v>
      </c>
      <c r="G320">
        <f t="shared" ca="1" si="103"/>
        <v>0.24199004425733006</v>
      </c>
      <c r="H320">
        <f t="shared" ca="1" si="103"/>
        <v>0.57008258192025729</v>
      </c>
      <c r="I320">
        <f t="shared" ca="1" si="103"/>
        <v>0.39524395878357743</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v>
      </c>
      <c r="AN320" t="str">
        <f t="shared" ca="1" si="97"/>
        <v>{"dy":9,"sl":10}</v>
      </c>
    </row>
    <row r="321" spans="1:40">
      <c r="A321">
        <v>10</v>
      </c>
      <c r="B321">
        <v>10</v>
      </c>
      <c r="C321">
        <f t="shared" si="88"/>
        <v>1</v>
      </c>
      <c r="D321">
        <f t="shared" ca="1" si="103"/>
        <v>0.13387131984823775</v>
      </c>
      <c r="E321">
        <f t="shared" ca="1" si="103"/>
        <v>0.39802353694246928</v>
      </c>
      <c r="F321">
        <f t="shared" ca="1" si="103"/>
        <v>0.99365591812722709</v>
      </c>
      <c r="G321">
        <f t="shared" ca="1" si="103"/>
        <v>0.76411995298027247</v>
      </c>
      <c r="H321">
        <f t="shared" ca="1" si="103"/>
        <v>0.6221732571120322</v>
      </c>
      <c r="I321">
        <f t="shared" ca="1" si="103"/>
        <v>0.93379459704308576</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0.1347113292619122</v>
      </c>
      <c r="E322">
        <f t="shared" ca="1" si="105"/>
        <v>0.80423769571648263</v>
      </c>
      <c r="F322">
        <f t="shared" ca="1" si="105"/>
        <v>0.81900523345384069</v>
      </c>
      <c r="G322">
        <f t="shared" ca="1" si="105"/>
        <v>7.0227968259290674E-2</v>
      </c>
      <c r="H322">
        <f t="shared" ca="1" si="105"/>
        <v>0.12172728947474099</v>
      </c>
      <c r="I322">
        <f t="shared" ca="1" si="105"/>
        <v>0.2282839532310238</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7.9521036588698468E-2</v>
      </c>
      <c r="E323">
        <f t="shared" ca="1" si="105"/>
        <v>7.8002689684127935E-3</v>
      </c>
      <c r="F323">
        <f t="shared" ca="1" si="105"/>
        <v>0.25772426377013602</v>
      </c>
      <c r="G323">
        <f t="shared" ca="1" si="105"/>
        <v>0.58264932509059564</v>
      </c>
      <c r="H323">
        <f t="shared" ca="1" si="105"/>
        <v>0.21159222520723475</v>
      </c>
      <c r="I323">
        <f t="shared" ca="1" si="105"/>
        <v>6.7889248229241694E-2</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v>
      </c>
      <c r="AN323" t="str">
        <f t="shared" ca="1" si="114"/>
        <v>{"dy":12,"sl":10}</v>
      </c>
    </row>
    <row r="324" spans="1:40">
      <c r="A324">
        <v>13</v>
      </c>
      <c r="B324">
        <v>10</v>
      </c>
      <c r="C324">
        <f t="shared" si="104"/>
        <v>1</v>
      </c>
      <c r="D324">
        <f t="shared" ca="1" si="105"/>
        <v>0.56117507027613489</v>
      </c>
      <c r="E324">
        <f t="shared" ca="1" si="105"/>
        <v>0.33076098230601569</v>
      </c>
      <c r="F324">
        <f t="shared" ca="1" si="105"/>
        <v>6.7167748200697597E-2</v>
      </c>
      <c r="G324">
        <f t="shared" ca="1" si="105"/>
        <v>0.87329422522260247</v>
      </c>
      <c r="H324">
        <f t="shared" ca="1" si="105"/>
        <v>0.53815552330935035</v>
      </c>
      <c r="I324">
        <f t="shared" ca="1" si="105"/>
        <v>0.42200237318249334</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v>
      </c>
      <c r="AN324" t="str">
        <f t="shared" ca="1" si="114"/>
        <v>{"dy":13,"sl":10}</v>
      </c>
    </row>
    <row r="325" spans="1:40">
      <c r="A325">
        <v>14</v>
      </c>
      <c r="B325">
        <v>10</v>
      </c>
      <c r="C325">
        <f t="shared" si="104"/>
        <v>1</v>
      </c>
      <c r="D325">
        <f t="shared" ca="1" si="105"/>
        <v>0.35558822332004925</v>
      </c>
      <c r="E325">
        <f t="shared" ca="1" si="105"/>
        <v>3.376629334016723E-2</v>
      </c>
      <c r="F325">
        <f t="shared" ca="1" si="105"/>
        <v>0.37076699952678571</v>
      </c>
      <c r="G325">
        <f t="shared" ca="1" si="105"/>
        <v>0.28628952153152276</v>
      </c>
      <c r="H325">
        <f t="shared" ca="1" si="105"/>
        <v>0.62903048074569889</v>
      </c>
      <c r="I325">
        <f t="shared" ca="1" si="105"/>
        <v>0.93591801707931888</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v>
      </c>
      <c r="AN325" t="str">
        <f t="shared" ca="1" si="114"/>
        <v>{"dy":14,"sl":10}</v>
      </c>
    </row>
    <row r="326" spans="1:40">
      <c r="A326">
        <v>15</v>
      </c>
      <c r="B326">
        <v>10</v>
      </c>
      <c r="C326">
        <f t="shared" si="104"/>
        <v>1</v>
      </c>
      <c r="D326">
        <f t="shared" ca="1" si="105"/>
        <v>0.13588856856126352</v>
      </c>
      <c r="E326">
        <f t="shared" ca="1" si="105"/>
        <v>0.3714245644421621</v>
      </c>
      <c r="F326">
        <f t="shared" ca="1" si="105"/>
        <v>0.8173559508343814</v>
      </c>
      <c r="G326">
        <f t="shared" ca="1" si="105"/>
        <v>0.39060263340673052</v>
      </c>
      <c r="H326">
        <f t="shared" ca="1" si="105"/>
        <v>2.3570315900112604E-2</v>
      </c>
      <c r="I326">
        <f t="shared" ca="1" si="105"/>
        <v>0.13708587672084549</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0.91970556032701067</v>
      </c>
      <c r="E327">
        <f t="shared" ca="1" si="105"/>
        <v>0.6298570723977841</v>
      </c>
      <c r="F327">
        <f t="shared" ca="1" si="105"/>
        <v>0.12646785922967829</v>
      </c>
      <c r="G327">
        <f t="shared" ca="1" si="105"/>
        <v>4.3927921002307357E-2</v>
      </c>
      <c r="H327">
        <f t="shared" ca="1" si="105"/>
        <v>0.97959114525681268</v>
      </c>
      <c r="I327">
        <f t="shared" ca="1" si="105"/>
        <v>7.8125279824989624E-2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0.95209603267512644</v>
      </c>
      <c r="E328">
        <f t="shared" ca="1" si="105"/>
        <v>0.86459916413405957</v>
      </c>
      <c r="F328">
        <f t="shared" ca="1" si="105"/>
        <v>0.45712979201120352</v>
      </c>
      <c r="G328">
        <f t="shared" ca="1" si="105"/>
        <v>0.84698314826622068</v>
      </c>
      <c r="H328">
        <f t="shared" ca="1" si="105"/>
        <v>0.8409055251429296</v>
      </c>
      <c r="I328">
        <f t="shared" ca="1" si="105"/>
        <v>0.7275621722429203</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0.33588665546738594</v>
      </c>
      <c r="E329">
        <f t="shared" ca="1" si="105"/>
        <v>0.97453335409365449</v>
      </c>
      <c r="F329">
        <f t="shared" ca="1" si="105"/>
        <v>0.91846192895844891</v>
      </c>
      <c r="G329">
        <f t="shared" ca="1" si="105"/>
        <v>0.17632376173617215</v>
      </c>
      <c r="H329">
        <f t="shared" ca="1" si="105"/>
        <v>0.19823513365637524</v>
      </c>
      <c r="I329">
        <f t="shared" ca="1" si="105"/>
        <v>0.49103619349722805</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8.4333854318132118E-2</v>
      </c>
      <c r="E330">
        <f t="shared" ca="1" si="105"/>
        <v>0.32587783499838674</v>
      </c>
      <c r="F330">
        <f t="shared" ca="1" si="105"/>
        <v>8.245017670391519E-2</v>
      </c>
      <c r="G330">
        <f t="shared" ca="1" si="105"/>
        <v>0.54203404526809684</v>
      </c>
      <c r="H330">
        <f t="shared" ca="1" si="105"/>
        <v>0.65349493348350651</v>
      </c>
      <c r="I330">
        <f t="shared" ca="1" si="105"/>
        <v>0.60163907251165871</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0.3668700026172641</v>
      </c>
      <c r="E331">
        <f t="shared" ca="1" si="105"/>
        <v>0.96918841735728933</v>
      </c>
      <c r="F331">
        <f t="shared" ca="1" si="105"/>
        <v>0.74237199411433907</v>
      </c>
      <c r="G331">
        <f t="shared" ca="1" si="105"/>
        <v>0.89965969711901161</v>
      </c>
      <c r="H331">
        <f t="shared" ca="1" si="105"/>
        <v>0.95510799587602002</v>
      </c>
      <c r="I331">
        <f t="shared" ca="1" si="105"/>
        <v>0.35655958893992457</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0.39502743716521416</v>
      </c>
      <c r="E332">
        <f t="shared" ca="1" si="115"/>
        <v>0.12559746240628922</v>
      </c>
      <c r="F332">
        <f t="shared" ca="1" si="115"/>
        <v>3.8089520967338308E-2</v>
      </c>
      <c r="G332">
        <f t="shared" ca="1" si="115"/>
        <v>0.98570016316608089</v>
      </c>
      <c r="H332">
        <f t="shared" ca="1" si="115"/>
        <v>0.606207630440183</v>
      </c>
      <c r="I332">
        <f t="shared" ca="1" si="115"/>
        <v>0.52072042516360251</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0.99767060611504577</v>
      </c>
      <c r="E333">
        <f t="shared" ca="1" si="115"/>
        <v>0.72291348511369169</v>
      </c>
      <c r="F333">
        <f t="shared" ca="1" si="115"/>
        <v>0.15839985859858352</v>
      </c>
      <c r="G333">
        <f t="shared" ca="1" si="115"/>
        <v>0.98618987956751236</v>
      </c>
      <c r="H333">
        <f t="shared" ca="1" si="115"/>
        <v>0.17940444534876065</v>
      </c>
      <c r="I333">
        <f t="shared" ca="1" si="115"/>
        <v>0.7839060063679687</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0.21391558680303235</v>
      </c>
      <c r="E334">
        <f t="shared" ca="1" si="115"/>
        <v>8.1475049228820651E-2</v>
      </c>
      <c r="F334">
        <f t="shared" ca="1" si="115"/>
        <v>0.55984604163374818</v>
      </c>
      <c r="G334">
        <f t="shared" ca="1" si="115"/>
        <v>0.33869856501350704</v>
      </c>
      <c r="H334">
        <f t="shared" ca="1" si="115"/>
        <v>0.90976787860560004</v>
      </c>
      <c r="I334">
        <f t="shared" ca="1" si="115"/>
        <v>0.73119961293702262</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0.55211074955408979</v>
      </c>
      <c r="E335">
        <f t="shared" ca="1" si="115"/>
        <v>0.1914724571979225</v>
      </c>
      <c r="F335">
        <f t="shared" ca="1" si="115"/>
        <v>0.51161924656178137</v>
      </c>
      <c r="G335">
        <f t="shared" ca="1" si="115"/>
        <v>0.32841206899375475</v>
      </c>
      <c r="H335">
        <f t="shared" ca="1" si="115"/>
        <v>0.39636368898421381</v>
      </c>
      <c r="I335">
        <f t="shared" ca="1" si="115"/>
        <v>0.72871632830782862</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0.58715631189991035</v>
      </c>
      <c r="E336">
        <f t="shared" ca="1" si="115"/>
        <v>0.8174312474306431</v>
      </c>
      <c r="F336">
        <f t="shared" ca="1" si="115"/>
        <v>0.1317807900248017</v>
      </c>
      <c r="G336">
        <f t="shared" ca="1" si="115"/>
        <v>0.84517583411711672</v>
      </c>
      <c r="H336">
        <f t="shared" ca="1" si="115"/>
        <v>0.30570588419900446</v>
      </c>
      <c r="I336">
        <f t="shared" ca="1" si="115"/>
        <v>0.26851221598720321</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0.23524492790801876</v>
      </c>
      <c r="E337">
        <f t="shared" ca="1" si="115"/>
        <v>0.5225467135042059</v>
      </c>
      <c r="F337">
        <f t="shared" ca="1" si="115"/>
        <v>0.34432391076264135</v>
      </c>
      <c r="G337">
        <f t="shared" ca="1" si="115"/>
        <v>0.34857835631326695</v>
      </c>
      <c r="H337">
        <f t="shared" ca="1" si="115"/>
        <v>0.28084980443228946</v>
      </c>
      <c r="I337">
        <f t="shared" ca="1" si="115"/>
        <v>0.72741395969719358</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0.75997396884212653</v>
      </c>
      <c r="E338">
        <f t="shared" ca="1" si="115"/>
        <v>0.97372778521343739</v>
      </c>
      <c r="F338">
        <f t="shared" ca="1" si="115"/>
        <v>0.62365815408303205</v>
      </c>
      <c r="G338">
        <f t="shared" ca="1" si="115"/>
        <v>7.5397841263051379E-2</v>
      </c>
      <c r="H338">
        <f t="shared" ca="1" si="115"/>
        <v>0.90700307912161882</v>
      </c>
      <c r="I338">
        <f t="shared" ca="1" si="115"/>
        <v>0.28911644437952322</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0.49330382294001129</v>
      </c>
      <c r="E339">
        <f t="shared" ca="1" si="115"/>
        <v>0.91974449995623786</v>
      </c>
      <c r="F339">
        <f t="shared" ca="1" si="115"/>
        <v>0.8262230990354873</v>
      </c>
      <c r="G339">
        <f t="shared" ca="1" si="115"/>
        <v>0.32804217458040363</v>
      </c>
      <c r="H339">
        <f t="shared" ca="1" si="115"/>
        <v>4.9312410271351581E-2</v>
      </c>
      <c r="I339">
        <f t="shared" ca="1" si="115"/>
        <v>9.6619444266063059E-2</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0.14598862618080244</v>
      </c>
      <c r="E340">
        <f t="shared" ca="1" si="115"/>
        <v>0.68713759961784915</v>
      </c>
      <c r="F340">
        <f t="shared" ca="1" si="115"/>
        <v>0.41042005242209723</v>
      </c>
      <c r="G340">
        <f t="shared" ca="1" si="115"/>
        <v>0.40758217707334976</v>
      </c>
      <c r="H340">
        <f t="shared" ca="1" si="115"/>
        <v>0.4698658358314538</v>
      </c>
      <c r="I340">
        <f t="shared" ca="1" si="115"/>
        <v>0.51835779914907187</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0.49314876077813652</v>
      </c>
      <c r="E341">
        <f t="shared" ca="1" si="115"/>
        <v>0.12517214531091791</v>
      </c>
      <c r="F341">
        <f t="shared" ca="1" si="115"/>
        <v>0.95432057048193475</v>
      </c>
      <c r="G341">
        <f t="shared" ca="1" si="115"/>
        <v>0.48653911041009146</v>
      </c>
      <c r="H341">
        <f t="shared" ca="1" si="115"/>
        <v>0.84840468174863037</v>
      </c>
      <c r="I341">
        <f t="shared" ca="1" si="115"/>
        <v>0.37489403207582572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0.77412515912744617</v>
      </c>
      <c r="E342">
        <f t="shared" ca="1" si="116"/>
        <v>0.24101564634825168</v>
      </c>
      <c r="F342">
        <f t="shared" ca="1" si="116"/>
        <v>0.1673258181651891</v>
      </c>
      <c r="G342">
        <f t="shared" ca="1" si="116"/>
        <v>0.31731512317559818</v>
      </c>
      <c r="H342">
        <f t="shared" ca="1" si="116"/>
        <v>0.61457157912151716</v>
      </c>
      <c r="I342">
        <f t="shared" ca="1" si="116"/>
        <v>0.96126461867324886</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0.10241911453840624</v>
      </c>
      <c r="E343">
        <f t="shared" ca="1" si="116"/>
        <v>0.85959532113892534</v>
      </c>
      <c r="F343">
        <f t="shared" ca="1" si="116"/>
        <v>0.63136281875539157</v>
      </c>
      <c r="G343">
        <f t="shared" ca="1" si="116"/>
        <v>0.3212528302466896</v>
      </c>
      <c r="H343">
        <f t="shared" ca="1" si="116"/>
        <v>0.11418780739581957</v>
      </c>
      <c r="I343">
        <f t="shared" ca="1" si="116"/>
        <v>0.37532774089129406</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0.70881156901154785</v>
      </c>
      <c r="E344">
        <f t="shared" ca="1" si="116"/>
        <v>0.62533127040046999</v>
      </c>
      <c r="F344">
        <f t="shared" ca="1" si="116"/>
        <v>0.84045904998585952</v>
      </c>
      <c r="G344">
        <f t="shared" ca="1" si="116"/>
        <v>0.34510127590085904</v>
      </c>
      <c r="H344">
        <f t="shared" ca="1" si="116"/>
        <v>0.40753277183707726</v>
      </c>
      <c r="I344">
        <f t="shared" ca="1" si="116"/>
        <v>0.58228249085246597</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0.92379022759984486</v>
      </c>
      <c r="E345">
        <f t="shared" ca="1" si="116"/>
        <v>0.87787213506170492</v>
      </c>
      <c r="F345">
        <f t="shared" ca="1" si="116"/>
        <v>0.61487155945362804</v>
      </c>
      <c r="G345">
        <f t="shared" ca="1" si="116"/>
        <v>0.87403529780291245</v>
      </c>
      <c r="H345">
        <f t="shared" ca="1" si="116"/>
        <v>0.29544721011114738</v>
      </c>
      <c r="I345">
        <f t="shared" ca="1" si="116"/>
        <v>0.34036024857416447</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0.59934223534656728</v>
      </c>
      <c r="E346">
        <f t="shared" ca="1" si="116"/>
        <v>5.724747816399034E-2</v>
      </c>
      <c r="F346">
        <f t="shared" ca="1" si="116"/>
        <v>0.98102165381774986</v>
      </c>
      <c r="G346">
        <f t="shared" ca="1" si="116"/>
        <v>0.78507947788539056</v>
      </c>
      <c r="H346">
        <f t="shared" ca="1" si="116"/>
        <v>0.220318722126572</v>
      </c>
      <c r="I346">
        <f t="shared" ca="1" si="116"/>
        <v>0.26018843943776915</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0.85209377349533921</v>
      </c>
      <c r="E347">
        <f t="shared" ca="1" si="116"/>
        <v>0.13396746035039631</v>
      </c>
      <c r="F347">
        <f t="shared" ca="1" si="116"/>
        <v>0.58733014983496401</v>
      </c>
      <c r="G347">
        <f t="shared" ca="1" si="116"/>
        <v>0.48213369990596089</v>
      </c>
      <c r="H347">
        <f t="shared" ca="1" si="116"/>
        <v>0.47168289883124448</v>
      </c>
      <c r="I347">
        <f t="shared" ca="1" si="116"/>
        <v>0.65574881299954568</v>
      </c>
      <c r="L347">
        <v>70</v>
      </c>
      <c r="M347" t="str">
        <f t="shared" ca="1" si="106"/>
        <v>삭제</v>
      </c>
      <c r="N347" t="str">
        <f t="shared" ca="1" si="107"/>
        <v>삭제</v>
      </c>
      <c r="O347" t="str">
        <f t="shared" ca="1" si="108"/>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0.58890753124854611</v>
      </c>
      <c r="E348">
        <f t="shared" ca="1" si="116"/>
        <v>0.90998061460469859</v>
      </c>
      <c r="F348">
        <f t="shared" ca="1" si="116"/>
        <v>0.10369246372985741</v>
      </c>
      <c r="G348">
        <f t="shared" ca="1" si="116"/>
        <v>0.43834102054373403</v>
      </c>
      <c r="H348">
        <f t="shared" ca="1" si="116"/>
        <v>0.66003845308922504</v>
      </c>
      <c r="I348">
        <f t="shared" ca="1" si="116"/>
        <v>0.94940698313872163</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0.54990703572153643</v>
      </c>
      <c r="E349">
        <f t="shared" ca="1" si="116"/>
        <v>0.97508561776131597</v>
      </c>
      <c r="F349">
        <f t="shared" ca="1" si="116"/>
        <v>0.10232865360864396</v>
      </c>
      <c r="G349">
        <f t="shared" ca="1" si="116"/>
        <v>0.49866364502999894</v>
      </c>
      <c r="H349">
        <f t="shared" ca="1" si="116"/>
        <v>0.44710956074603814</v>
      </c>
      <c r="I349">
        <f t="shared" ca="1" si="116"/>
        <v>0.53984819109645765</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0.12458382305431992</v>
      </c>
      <c r="E350">
        <f t="shared" ca="1" si="116"/>
        <v>0.85757451664896445</v>
      </c>
      <c r="F350">
        <f t="shared" ca="1" si="116"/>
        <v>0.96651318803830766</v>
      </c>
      <c r="G350">
        <f t="shared" ca="1" si="116"/>
        <v>0.94663774979638171</v>
      </c>
      <c r="H350">
        <f t="shared" ca="1" si="116"/>
        <v>0.54333700894690817</v>
      </c>
      <c r="I350">
        <f t="shared" ca="1" si="116"/>
        <v>0.72010281997105297</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5.0352601222125593E-3</v>
      </c>
      <c r="E351">
        <f t="shared" ca="1" si="116"/>
        <v>0.13600834663410888</v>
      </c>
      <c r="F351">
        <f t="shared" ca="1" si="116"/>
        <v>0.73655565541825052</v>
      </c>
      <c r="G351">
        <f t="shared" ca="1" si="116"/>
        <v>0.92829727909884485</v>
      </c>
      <c r="H351">
        <f t="shared" ca="1" si="116"/>
        <v>0.28798090818748268</v>
      </c>
      <c r="I351">
        <f t="shared" ca="1" si="116"/>
        <v>0.54356686481316796</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0.87178220550315488</v>
      </c>
      <c r="E352">
        <f t="shared" ca="1" si="117"/>
        <v>0.7662465974232312</v>
      </c>
      <c r="F352">
        <f t="shared" ca="1" si="117"/>
        <v>0.39918291724694921</v>
      </c>
      <c r="G352">
        <f t="shared" ca="1" si="117"/>
        <v>0.21709964617794775</v>
      </c>
      <c r="H352">
        <f t="shared" ca="1" si="117"/>
        <v>0.27174866319444191</v>
      </c>
      <c r="I352">
        <f t="shared" ca="1" si="117"/>
        <v>0.52138736038672684</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0.46603783524388942</v>
      </c>
      <c r="E353">
        <f t="shared" ca="1" si="117"/>
        <v>0.20408104419239559</v>
      </c>
      <c r="F353">
        <f t="shared" ca="1" si="117"/>
        <v>0.51408794135866553</v>
      </c>
      <c r="G353">
        <f t="shared" ca="1" si="117"/>
        <v>0.39855687564621489</v>
      </c>
      <c r="H353">
        <f t="shared" ca="1" si="117"/>
        <v>0.43084585967163902</v>
      </c>
      <c r="I353">
        <f t="shared" ca="1" si="117"/>
        <v>0.92148623249617467</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0.20859190143281425</v>
      </c>
      <c r="E354">
        <f t="shared" ca="1" si="117"/>
        <v>0.20807667145060582</v>
      </c>
      <c r="F354">
        <f t="shared" ca="1" si="117"/>
        <v>0.67007210296900699</v>
      </c>
      <c r="G354">
        <f t="shared" ca="1" si="117"/>
        <v>0.72041764171425848</v>
      </c>
      <c r="H354">
        <f t="shared" ca="1" si="117"/>
        <v>0.76568590182299345</v>
      </c>
      <c r="I354">
        <f t="shared" ca="1" si="117"/>
        <v>0.77682046515912995</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0.60110221035531519</v>
      </c>
      <c r="E355">
        <f t="shared" ca="1" si="117"/>
        <v>0.2653494596560465</v>
      </c>
      <c r="F355">
        <f t="shared" ca="1" si="117"/>
        <v>0.24036124826483252</v>
      </c>
      <c r="G355">
        <f t="shared" ca="1" si="117"/>
        <v>0.77686060551985048</v>
      </c>
      <c r="H355">
        <f t="shared" ca="1" si="117"/>
        <v>0.96857071797567695</v>
      </c>
      <c r="I355">
        <f t="shared" ca="1" si="117"/>
        <v>0.47515361811964696</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0.93694725108428389</v>
      </c>
      <c r="E356">
        <f t="shared" ca="1" si="117"/>
        <v>0.89489130413136697</v>
      </c>
      <c r="F356">
        <f t="shared" ca="1" si="117"/>
        <v>0.91875628301432566</v>
      </c>
      <c r="G356">
        <f t="shared" ca="1" si="117"/>
        <v>0.59863588946131241</v>
      </c>
      <c r="H356">
        <f t="shared" ca="1" si="117"/>
        <v>0.8258293636336187</v>
      </c>
      <c r="I356">
        <f t="shared" ca="1" si="117"/>
        <v>0.11054466359631432</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0.68951604418093582</v>
      </c>
      <c r="E357">
        <f t="shared" ca="1" si="117"/>
        <v>0.89823367622890948</v>
      </c>
      <c r="F357">
        <f t="shared" ca="1" si="117"/>
        <v>0.14238511974594037</v>
      </c>
      <c r="G357">
        <f t="shared" ca="1" si="117"/>
        <v>0.28043498869906081</v>
      </c>
      <c r="H357">
        <f t="shared" ca="1" si="117"/>
        <v>0.1930205878457113</v>
      </c>
      <c r="I357">
        <f t="shared" ca="1" si="117"/>
        <v>0.99057504786395623</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0.15646473280153317</v>
      </c>
      <c r="E358">
        <f t="shared" ca="1" si="117"/>
        <v>0.56268825098615705</v>
      </c>
      <c r="F358">
        <f t="shared" ca="1" si="117"/>
        <v>0.84702373056274394</v>
      </c>
      <c r="G358">
        <f t="shared" ca="1" si="117"/>
        <v>0.19763089203098905</v>
      </c>
      <c r="H358">
        <f t="shared" ca="1" si="117"/>
        <v>0.59874950666693005</v>
      </c>
      <c r="I358">
        <f t="shared" ca="1" si="117"/>
        <v>0.20393869889491056</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0.11679989209862118</v>
      </c>
      <c r="E359">
        <f t="shared" ca="1" si="117"/>
        <v>0.75515464070565186</v>
      </c>
      <c r="F359">
        <f t="shared" ca="1" si="117"/>
        <v>0.52844382878099949</v>
      </c>
      <c r="G359">
        <f t="shared" ca="1" si="117"/>
        <v>0.13678663656872614</v>
      </c>
      <c r="H359">
        <f t="shared" ca="1" si="117"/>
        <v>0.53300496023536281</v>
      </c>
      <c r="I359">
        <f t="shared" ca="1" si="117"/>
        <v>0.26993577957742987</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0.96436538363934532</v>
      </c>
      <c r="E360">
        <f t="shared" ca="1" si="117"/>
        <v>0.67113824762817209</v>
      </c>
      <c r="F360">
        <f t="shared" ca="1" si="117"/>
        <v>4.1424742563196282E-2</v>
      </c>
      <c r="G360">
        <f t="shared" ca="1" si="117"/>
        <v>0.10751637307057416</v>
      </c>
      <c r="H360">
        <f t="shared" ca="1" si="117"/>
        <v>0.41371203776490328</v>
      </c>
      <c r="I360">
        <f t="shared" ca="1" si="117"/>
        <v>1.9160417369246896E-2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0.48121812145724041</v>
      </c>
      <c r="E361">
        <f t="shared" ca="1" si="117"/>
        <v>0.91757218712442479</v>
      </c>
      <c r="F361">
        <f t="shared" ca="1" si="117"/>
        <v>0.82651954563524399</v>
      </c>
      <c r="G361">
        <f t="shared" ca="1" si="117"/>
        <v>0.70422955785507091</v>
      </c>
      <c r="H361">
        <f t="shared" ca="1" si="117"/>
        <v>0.50670470715593585</v>
      </c>
      <c r="I361">
        <f t="shared" ca="1" si="117"/>
        <v>0.50830725175275393</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0.63633840007877795</v>
      </c>
      <c r="E362">
        <f t="shared" ca="1" si="118"/>
        <v>0.51198589152630769</v>
      </c>
      <c r="F362">
        <f t="shared" ca="1" si="118"/>
        <v>0.10915742806512196</v>
      </c>
      <c r="G362">
        <f t="shared" ca="1" si="118"/>
        <v>0.96518884298890495</v>
      </c>
      <c r="H362">
        <f t="shared" ca="1" si="118"/>
        <v>0.12230450195158915</v>
      </c>
      <c r="I362">
        <f t="shared" ca="1" si="118"/>
        <v>0.9437753904686097</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0.77117494019242983</v>
      </c>
      <c r="E363">
        <f t="shared" ca="1" si="118"/>
        <v>0.57240117313974359</v>
      </c>
      <c r="F363">
        <f t="shared" ca="1" si="118"/>
        <v>0.16981279401139215</v>
      </c>
      <c r="G363">
        <f t="shared" ca="1" si="118"/>
        <v>0.77680250549352214</v>
      </c>
      <c r="H363">
        <f t="shared" ca="1" si="118"/>
        <v>0.34015868256525172</v>
      </c>
      <c r="I363">
        <f t="shared" ca="1" si="118"/>
        <v>0.67003175371998036</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4.4358966123639099E-2</v>
      </c>
      <c r="E364">
        <f t="shared" ca="1" si="118"/>
        <v>0.83297099354255089</v>
      </c>
      <c r="F364">
        <f t="shared" ca="1" si="118"/>
        <v>0.82467953332345878</v>
      </c>
      <c r="G364">
        <f t="shared" ca="1" si="118"/>
        <v>0.45230029904327917</v>
      </c>
      <c r="H364">
        <f t="shared" ca="1" si="118"/>
        <v>0.71261086928375517</v>
      </c>
      <c r="I364">
        <f t="shared" ca="1" si="118"/>
        <v>0.44197793395380558</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0.17870704516383573</v>
      </c>
      <c r="E365">
        <f t="shared" ca="1" si="118"/>
        <v>0.74295110739376524</v>
      </c>
      <c r="F365">
        <f t="shared" ca="1" si="118"/>
        <v>0.64453452947358447</v>
      </c>
      <c r="G365">
        <f t="shared" ca="1" si="118"/>
        <v>1.9187084399818866E-2</v>
      </c>
      <c r="H365">
        <f t="shared" ca="1" si="118"/>
        <v>0.59743768267442854</v>
      </c>
      <c r="I365">
        <f t="shared" ca="1" si="118"/>
        <v>0.69371612310574671</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0.78290600736741967</v>
      </c>
      <c r="E366">
        <f t="shared" ca="1" si="118"/>
        <v>0.11267373189182184</v>
      </c>
      <c r="F366">
        <f t="shared" ca="1" si="118"/>
        <v>3.3378543032717145E-2</v>
      </c>
      <c r="G366">
        <f t="shared" ca="1" si="118"/>
        <v>0.81770468723215384</v>
      </c>
      <c r="H366">
        <f t="shared" ca="1" si="118"/>
        <v>0.22159894438927263</v>
      </c>
      <c r="I366">
        <f t="shared" ca="1" si="118"/>
        <v>0.94022643458962896</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0.38261214950430145</v>
      </c>
      <c r="E367">
        <f t="shared" ca="1" si="118"/>
        <v>0.80631197643504959</v>
      </c>
      <c r="F367">
        <f t="shared" ca="1" si="118"/>
        <v>0.59687805660228321</v>
      </c>
      <c r="G367">
        <f t="shared" ca="1" si="118"/>
        <v>0.91592724532942471</v>
      </c>
      <c r="H367">
        <f t="shared" ca="1" si="118"/>
        <v>2.0975037093548976E-2</v>
      </c>
      <c r="I367">
        <f t="shared" ca="1" si="118"/>
        <v>0.20874636240580224</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0.52313081970689657</v>
      </c>
      <c r="E368">
        <f t="shared" ca="1" si="118"/>
        <v>0.65291692893819486</v>
      </c>
      <c r="F368">
        <f t="shared" ca="1" si="118"/>
        <v>0.14857237414326963</v>
      </c>
      <c r="G368">
        <f t="shared" ca="1" si="118"/>
        <v>0.75320039394945104</v>
      </c>
      <c r="H368">
        <f t="shared" ca="1" si="118"/>
        <v>0.8707419316743138</v>
      </c>
      <c r="I368">
        <f t="shared" ca="1" si="118"/>
        <v>0.34502626027036498</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0.9163453376957762</v>
      </c>
      <c r="E369">
        <f t="shared" ca="1" si="118"/>
        <v>0.81348374728747574</v>
      </c>
      <c r="F369">
        <f t="shared" ca="1" si="118"/>
        <v>0.11150977895831138</v>
      </c>
      <c r="G369">
        <f t="shared" ca="1" si="118"/>
        <v>0.25124277949646134</v>
      </c>
      <c r="H369">
        <f t="shared" ca="1" si="118"/>
        <v>0.47726153484357514</v>
      </c>
      <c r="I369">
        <f t="shared" ca="1" si="118"/>
        <v>0.66846531466270576</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0.74922562132832682</v>
      </c>
      <c r="E370">
        <f t="shared" ca="1" si="118"/>
        <v>0.50014197604420541</v>
      </c>
      <c r="F370">
        <f t="shared" ca="1" si="118"/>
        <v>0.13923809492636452</v>
      </c>
      <c r="G370">
        <f t="shared" ca="1" si="118"/>
        <v>2.0464951222420869E-4</v>
      </c>
      <c r="H370">
        <f t="shared" ca="1" si="118"/>
        <v>1.1848547684108146E-2</v>
      </c>
      <c r="I370">
        <f t="shared" ca="1" si="118"/>
        <v>1.1483002224575212E-2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0.35417687946901222</v>
      </c>
      <c r="E371">
        <f t="shared" ca="1" si="118"/>
        <v>0.8507710180006105</v>
      </c>
      <c r="F371">
        <f t="shared" ca="1" si="118"/>
        <v>0.68725581809620317</v>
      </c>
      <c r="G371">
        <f t="shared" ca="1" si="118"/>
        <v>8.6557683519870809E-2</v>
      </c>
      <c r="H371">
        <f t="shared" ca="1" si="118"/>
        <v>0.44374302876243532</v>
      </c>
      <c r="I371">
        <f t="shared" ca="1" si="118"/>
        <v>0.51793079892702754</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0.67997366691926775</v>
      </c>
      <c r="E372">
        <f t="shared" ca="1" si="118"/>
        <v>0.44096791860694529</v>
      </c>
      <c r="F372">
        <f t="shared" ca="1" si="118"/>
        <v>0.65349967458761327</v>
      </c>
      <c r="G372">
        <f t="shared" ca="1" si="118"/>
        <v>0.37447706915225754</v>
      </c>
      <c r="H372">
        <f t="shared" ca="1" si="118"/>
        <v>0.30326890444531152</v>
      </c>
      <c r="I372">
        <f t="shared" ca="1" si="118"/>
        <v>0.75178976540155096</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0.75867405604113702</v>
      </c>
      <c r="E373">
        <f t="shared" ca="1" si="118"/>
        <v>0.56194998177888189</v>
      </c>
      <c r="F373">
        <f t="shared" ca="1" si="118"/>
        <v>0.82588388577225913</v>
      </c>
      <c r="G373">
        <f t="shared" ca="1" si="118"/>
        <v>0.46945873089841306</v>
      </c>
      <c r="H373">
        <f t="shared" ca="1" si="118"/>
        <v>0.88275068509610433</v>
      </c>
      <c r="I373">
        <f t="shared" ca="1" si="118"/>
        <v>0.82146974734321376</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8" activePane="bottomLeft" state="frozen"/>
      <selection pane="bottomLeft" activeCell="F25" sqref="F25"/>
    </sheetView>
    <sheetView workbookViewId="1">
      <pane ySplit="1" topLeftCell="A20" activePane="bottomLeft" state="frozen"/>
      <selection pane="bottomLeft" activeCell="A33" sqref="A33"/>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352</v>
      </c>
      <c r="D1" t="s">
        <v>317</v>
      </c>
      <c r="E1" t="s">
        <v>356</v>
      </c>
      <c r="F1" t="s">
        <v>304</v>
      </c>
      <c r="G1" t="s">
        <v>309</v>
      </c>
      <c r="H1" t="s">
        <v>310</v>
      </c>
      <c r="I1" t="s">
        <v>305</v>
      </c>
      <c r="J1" t="s">
        <v>306</v>
      </c>
      <c r="K1" t="s">
        <v>307</v>
      </c>
      <c r="L1" t="s">
        <v>308</v>
      </c>
      <c r="M1" t="s">
        <v>311</v>
      </c>
      <c r="N1" t="s">
        <v>312</v>
      </c>
      <c r="O1" t="s">
        <v>313</v>
      </c>
      <c r="P1" t="s">
        <v>314</v>
      </c>
      <c r="Q1" t="s">
        <v>315</v>
      </c>
      <c r="R1" t="s">
        <v>316</v>
      </c>
      <c r="S1" t="s">
        <v>354</v>
      </c>
      <c r="T1" t="s">
        <v>353</v>
      </c>
      <c r="U1" t="s">
        <v>357</v>
      </c>
      <c r="V1" t="s">
        <v>358</v>
      </c>
      <c r="X1" t="s">
        <v>359</v>
      </c>
      <c r="Z1" t="s">
        <v>348</v>
      </c>
      <c r="AA1" t="s">
        <v>349</v>
      </c>
      <c r="AC1" t="s">
        <v>350</v>
      </c>
      <c r="AD1" t="s">
        <v>351</v>
      </c>
    </row>
    <row r="2" spans="1:30">
      <c r="A2">
        <v>1</v>
      </c>
      <c r="B2">
        <v>1</v>
      </c>
      <c r="C2" t="str">
        <f t="shared" ref="C2:C33" ca="1" si="0">VLOOKUP(RANDBETWEEN(1,COUNTA(Z:Z)-1),Z:AA,2,0)</f>
        <v>Actor0007m</v>
      </c>
      <c r="D2" t="str">
        <f>IF(ISBLANK(F2),"",
IFERROR(VLOOKUP(F2,[2]ActorTable!$A:$H,MATCH("이름참고",[2]ActorTable!$1:$1,0),0),"캐릭터없음"))</f>
        <v>클레타</v>
      </c>
      <c r="E2" t="str">
        <f t="shared" ref="E2:E37" si="1">IF(AND(B2=1,NOT(ISBLANK(F2))),
IF(F2=F3,"같음",""),"")</f>
        <v/>
      </c>
      <c r="F2" t="s">
        <v>440</v>
      </c>
      <c r="G2">
        <v>3</v>
      </c>
      <c r="H2">
        <v>6</v>
      </c>
      <c r="I2">
        <v>15</v>
      </c>
      <c r="J2">
        <v>0</v>
      </c>
      <c r="K2">
        <v>0</v>
      </c>
      <c r="L2">
        <v>0</v>
      </c>
      <c r="M2">
        <v>0</v>
      </c>
      <c r="N2">
        <v>0</v>
      </c>
      <c r="O2">
        <v>0</v>
      </c>
      <c r="P2">
        <v>0</v>
      </c>
      <c r="Q2">
        <v>18</v>
      </c>
      <c r="R2">
        <v>232</v>
      </c>
      <c r="S2" t="str">
        <f>IFERROR(VLOOKUP(R2,[2]WingLookTable!$A:$B,2,0),"캐릭터없음")</f>
        <v>Wing_MultiOtherOtherStripeSlow</v>
      </c>
      <c r="T2">
        <f t="shared" ref="T2:T33" ca="1" si="2">VLOOKUP(RANDBETWEEN(1,COUNTA(AC:AC)-1),AC:AD,2,0)</f>
        <v>202</v>
      </c>
      <c r="U2" t="str">
        <f t="shared" ref="U2:U65" ca="1" si="3">IF(ROW()=2,V2,OFFSET(U2,-1,0)&amp;IF(LEN(V2)=0,"",","&amp;V2))</f>
        <v>{"dy":1,"sl":1,"id":"Actor0240m","stats":{"tr":3,"trp":6,"str":15,"dex":0,"int":0,"vit":0,"train":0,"wgGr0":0,"wgGr1":0,"wgGr2":0,"wgGr3":18,"wgLk":232}}</v>
      </c>
      <c r="V2" t="str">
        <f t="shared" ref="V2:V34"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318</v>
      </c>
      <c r="AC2">
        <v>1</v>
      </c>
      <c r="AD2">
        <v>101</v>
      </c>
    </row>
    <row r="3" spans="1:30">
      <c r="A3">
        <v>1</v>
      </c>
      <c r="B3">
        <v>2</v>
      </c>
      <c r="C3" t="str">
        <f t="shared" ca="1" si="0"/>
        <v>Actor3117m</v>
      </c>
      <c r="D3" t="str">
        <f>IF(ISBLANK(F3),"",
IFERROR(VLOOKUP(F3,[2]ActorTable!$A:$H,MATCH("이름참고",[2]ActorTable!$1:$1,0),0),"캐릭터없음"))</f>
        <v>원더</v>
      </c>
      <c r="E3" t="str">
        <f>IF(AND(B3=1,NOT(ISBLANK(F3))),
IF(F3=F5,"같음",""),"")</f>
        <v/>
      </c>
      <c r="F3" t="s">
        <v>443</v>
      </c>
      <c r="G3">
        <v>3</v>
      </c>
      <c r="H3">
        <v>6</v>
      </c>
      <c r="I3">
        <v>7</v>
      </c>
      <c r="J3">
        <v>8</v>
      </c>
      <c r="K3">
        <v>0</v>
      </c>
      <c r="L3">
        <v>0</v>
      </c>
      <c r="M3">
        <v>0</v>
      </c>
      <c r="N3">
        <v>0</v>
      </c>
      <c r="O3">
        <v>0</v>
      </c>
      <c r="P3">
        <v>0</v>
      </c>
      <c r="Q3">
        <v>18</v>
      </c>
      <c r="R3">
        <v>129</v>
      </c>
      <c r="S3" t="str">
        <f>IFERROR(VLOOKUP(R3,[2]WingLookTable!$A:$B,2,0),"캐릭터없음")</f>
        <v>Wing_CyanOtherBeeStripeFast</v>
      </c>
      <c r="T3">
        <f t="shared" ca="1" si="2"/>
        <v>291</v>
      </c>
      <c r="U3" t="str">
        <f t="shared" ca="1" si="3"/>
        <v>{"dy":1,"sl":1,"id":"Actor0240m","stats":{"tr":3,"trp":6,"str":15,"dex":0,"int":0,"vit":0,"train":0,"wgGr0":0,"wgGr1":0,"wgGr2":0,"wgGr3":18,"wgLk":232}},{"dy":1,"sl":2,"id":"Actor2128m","stats":{"tr":3,"trp":6,"str":7,"dex":8,"int":0,"vit":0,"train":0,"wgGr0":0,"wgGr1":0,"wgGr2":0,"wgGr3":18,"wgLk":129}}</v>
      </c>
      <c r="V3" t="str">
        <f t="shared" si="4"/>
        <v>{"dy":1,"sl":2,"id":"Actor2128m","stats":{"tr":3,"trp":6,"str":7,"dex":8,"int":0,"vit":0,"train":0,"wgGr0":0,"wgGr1":0,"wgGr2":0,"wgGr3":18,"wgLk":129}}</v>
      </c>
      <c r="Z3">
        <v>2</v>
      </c>
      <c r="AA3" t="s">
        <v>319</v>
      </c>
      <c r="AC3">
        <v>2</v>
      </c>
      <c r="AD3">
        <v>105</v>
      </c>
    </row>
    <row r="4" spans="1:30">
      <c r="A4">
        <v>1</v>
      </c>
      <c r="B4">
        <v>3</v>
      </c>
      <c r="C4" t="str">
        <f t="shared" ca="1" si="0"/>
        <v>Actor1216m</v>
      </c>
      <c r="D4" t="str">
        <f>IF(ISBLANK(F4),"",
IFERROR(VLOOKUP(F4,[2]ActorTable!$A:$H,MATCH("이름참고",[2]ActorTable!$1:$1,0),0),"캐릭터없음"))</f>
        <v>젤리아</v>
      </c>
      <c r="E4" t="str">
        <f>IF(AND(B4=1,NOT(ISBLANK(F4))),
IF(F4=F6,"같음",""),"")</f>
        <v/>
      </c>
      <c r="F4" t="s">
        <v>380</v>
      </c>
      <c r="G4">
        <v>3</v>
      </c>
      <c r="H4">
        <v>6</v>
      </c>
      <c r="I4">
        <v>0</v>
      </c>
      <c r="J4">
        <v>7</v>
      </c>
      <c r="K4">
        <v>0</v>
      </c>
      <c r="L4">
        <v>8</v>
      </c>
      <c r="M4">
        <v>0</v>
      </c>
      <c r="N4">
        <v>0</v>
      </c>
      <c r="O4">
        <v>0</v>
      </c>
      <c r="P4">
        <v>0</v>
      </c>
      <c r="Q4">
        <v>18</v>
      </c>
      <c r="R4">
        <v>256</v>
      </c>
      <c r="S4" t="str">
        <f>IFERROR(VLOOKUP(R4,[2]WingLookTable!$A:$B,2,0),"캐릭터없음")</f>
        <v>Wing_SkyFullNoiseOtherFast</v>
      </c>
      <c r="T4">
        <f t="shared" ca="1" si="2"/>
        <v>276</v>
      </c>
      <c r="U4" t="str">
        <f t="shared" ref="U4" ca="1" si="5">IF(ROW()=2,V4,OFFSET(U4,-1,0)&amp;IF(LEN(V4)=0,"",","&amp;V4))</f>
        <v>{"dy":1,"sl":1,"id":"Actor0240m","stats":{"tr":3,"trp":6,"str":15,"dex":0,"int":0,"vit":0,"train":0,"wgGr0":0,"wgGr1":0,"wgGr2":0,"wgGr3":18,"wgLk":232}},{"dy":1,"sl":2,"id":"Actor2128m","stats":{"tr":3,"trp":6,"str":7,"dex":8,"int":0,"vit":0,"train":0,"wgGr0":0,"wgGr1":0,"wgGr2":0,"wgGr3":18,"wgLk":129}},{"dy":1,"sl":3,"id":"Actor1005m","stats":{"tr":3,"trp":6,"str":0,"dex":7,"int":0,"vit":8,"train":0,"wgGr0":0,"wgGr1":0,"wgGr2":0,"wgGr3":18,"wgLk":256}}</v>
      </c>
      <c r="V4" t="str">
        <f t="shared" ref="V4" si="6">"{"""&amp;A$1&amp;""":"&amp;A4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{"dy":1,"sl":3,"id":"Actor1005m","stats":{"tr":3,"trp":6,"str":0,"dex":7,"int":0,"vit":8,"train":0,"wgGr0":0,"wgGr1":0,"wgGr2":0,"wgGr3":18,"wgLk":256}}</v>
      </c>
      <c r="Z4">
        <v>3</v>
      </c>
      <c r="AA4" t="s">
        <v>320</v>
      </c>
      <c r="AC4">
        <v>3</v>
      </c>
      <c r="AD4">
        <v>109</v>
      </c>
    </row>
    <row r="5" spans="1:30">
      <c r="A5">
        <v>2</v>
      </c>
      <c r="B5">
        <v>1</v>
      </c>
      <c r="C5" t="str">
        <f t="shared" ca="1" si="0"/>
        <v>Actor2011m</v>
      </c>
      <c r="D5" t="str">
        <f>IF(ISBLANK(F5),"",
IFERROR(VLOOKUP(F5,[2]ActorTable!$A:$H,MATCH("이름참고",[2]ActorTable!$1:$1,0),0),"캐릭터없음"))</f>
        <v>카츄진</v>
      </c>
      <c r="E5" t="str">
        <f t="shared" si="1"/>
        <v/>
      </c>
      <c r="F5" t="s">
        <v>360</v>
      </c>
      <c r="G5">
        <v>3</v>
      </c>
      <c r="H5">
        <v>6</v>
      </c>
      <c r="I5">
        <v>0</v>
      </c>
      <c r="J5">
        <v>15</v>
      </c>
      <c r="K5">
        <v>0</v>
      </c>
      <c r="L5">
        <v>0</v>
      </c>
      <c r="M5">
        <v>0</v>
      </c>
      <c r="N5">
        <v>0</v>
      </c>
      <c r="O5">
        <v>0</v>
      </c>
      <c r="P5">
        <v>0</v>
      </c>
      <c r="Q5">
        <v>18</v>
      </c>
      <c r="R5">
        <v>252</v>
      </c>
      <c r="S5" t="str">
        <f>IFERROR(VLOOKUP(R5,[2]WingLookTable!$A:$B,2,0),"캐릭터없음")</f>
        <v>Wing_RedSineFullOtherFast</v>
      </c>
      <c r="T5">
        <f t="shared" ca="1" si="2"/>
        <v>199</v>
      </c>
      <c r="U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v>
      </c>
      <c r="V5" t="str">
        <f t="shared" si="4"/>
        <v>{"dy":2,"sl":1,"id":"Actor3117m","stats":{"tr":3,"trp":6,"str":0,"dex":15,"int":0,"vit":0,"train":0,"wgGr0":0,"wgGr1":0,"wgGr2":0,"wgGr3":18,"wgLk":252}}</v>
      </c>
      <c r="Z5">
        <v>4</v>
      </c>
      <c r="AA5" t="s">
        <v>321</v>
      </c>
      <c r="AC5">
        <v>4</v>
      </c>
      <c r="AD5">
        <v>113</v>
      </c>
    </row>
    <row r="6" spans="1:30">
      <c r="A6">
        <v>2</v>
      </c>
      <c r="B6">
        <v>2</v>
      </c>
      <c r="C6" t="str">
        <f t="shared" ca="1" si="0"/>
        <v>Actor0104m</v>
      </c>
      <c r="D6" t="str">
        <f>IF(ISBLANK(F6),"",
IFERROR(VLOOKUP(F6,[2]ActorTable!$A:$H,MATCH("이름참고",[2]ActorTable!$1:$1,0),0),"캐릭터없음"))</f>
        <v>러센트</v>
      </c>
      <c r="E6" t="str">
        <f t="shared" si="1"/>
        <v/>
      </c>
      <c r="F6" t="s">
        <v>452</v>
      </c>
      <c r="G6">
        <v>3</v>
      </c>
      <c r="H6">
        <v>6</v>
      </c>
      <c r="I6">
        <v>0</v>
      </c>
      <c r="J6">
        <v>0</v>
      </c>
      <c r="K6">
        <v>15</v>
      </c>
      <c r="L6">
        <v>0</v>
      </c>
      <c r="M6">
        <v>0</v>
      </c>
      <c r="N6">
        <v>0</v>
      </c>
      <c r="O6">
        <v>0</v>
      </c>
      <c r="P6">
        <v>0</v>
      </c>
      <c r="Q6">
        <v>18</v>
      </c>
      <c r="R6">
        <v>303</v>
      </c>
      <c r="S6" t="str">
        <f>IFERROR(VLOOKUP(R6,[2]WingLookTable!$A:$B,2,0),"캐릭터없음")</f>
        <v>Wing_DustFireOtherOtherStripeFast</v>
      </c>
      <c r="T6">
        <f t="shared" ca="1" si="2"/>
        <v>101</v>
      </c>
      <c r="U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v>
      </c>
      <c r="V6" t="str">
        <f t="shared" si="4"/>
        <v>{"dy":2,"sl":2,"id":"Actor0024m","stats":{"tr":3,"trp":6,"str":0,"dex":0,"int":15,"vit":0,"train":0,"wgGr0":0,"wgGr1":0,"wgGr2":0,"wgGr3":18,"wgLk":303}}</v>
      </c>
      <c r="Z6">
        <v>5</v>
      </c>
      <c r="AA6" t="s">
        <v>322</v>
      </c>
      <c r="AC6">
        <v>5</v>
      </c>
      <c r="AD6">
        <v>117</v>
      </c>
    </row>
    <row r="7" spans="1:30">
      <c r="A7">
        <v>3</v>
      </c>
      <c r="B7">
        <v>1</v>
      </c>
      <c r="C7" t="str">
        <f t="shared" ca="1" si="0"/>
        <v>Actor2103m</v>
      </c>
      <c r="D7" t="str">
        <f>IF(ISBLANK(F7),"",
IFERROR(VLOOKUP(F7,[2]ActorTable!$A:$H,MATCH("이름참고",[2]ActorTable!$1:$1,0),0),"캐릭터없음"))</f>
        <v>슬로니카</v>
      </c>
      <c r="E7" t="str">
        <f t="shared" si="1"/>
        <v/>
      </c>
      <c r="F7" t="s">
        <v>453</v>
      </c>
      <c r="G7">
        <v>3</v>
      </c>
      <c r="H7">
        <v>6</v>
      </c>
      <c r="I7">
        <v>0</v>
      </c>
      <c r="J7">
        <v>0</v>
      </c>
      <c r="K7">
        <v>15</v>
      </c>
      <c r="L7">
        <v>0</v>
      </c>
      <c r="M7">
        <v>0</v>
      </c>
      <c r="N7">
        <v>0</v>
      </c>
      <c r="O7">
        <v>0</v>
      </c>
      <c r="P7">
        <v>0</v>
      </c>
      <c r="Q7">
        <v>18</v>
      </c>
      <c r="R7">
        <v>352</v>
      </c>
      <c r="S7" t="str">
        <f>IFERROR(VLOOKUP(R7,[2]WingLookTable!$A:$B,2,0),"캐릭터없음")</f>
        <v>Wing_GreenOtherOtherFullFast</v>
      </c>
      <c r="T7">
        <f t="shared" ca="1" si="2"/>
        <v>202</v>
      </c>
      <c r="U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v>
      </c>
      <c r="V7" t="str">
        <f t="shared" si="4"/>
        <v>{"dy":3,"sl":1,"id":"Actor3114m","stats":{"tr":3,"trp":6,"str":0,"dex":0,"int":15,"vit":0,"train":0,"wgGr0":0,"wgGr1":0,"wgGr2":0,"wgGr3":18,"wgLk":352}}</v>
      </c>
      <c r="Z7">
        <v>6</v>
      </c>
      <c r="AA7" t="s">
        <v>323</v>
      </c>
      <c r="AC7">
        <v>6</v>
      </c>
      <c r="AD7">
        <v>121</v>
      </c>
    </row>
    <row r="8" spans="1:30">
      <c r="A8">
        <v>3</v>
      </c>
      <c r="B8">
        <v>2</v>
      </c>
      <c r="C8" t="str">
        <f t="shared" ca="1" si="0"/>
        <v>Actor2103m</v>
      </c>
      <c r="D8" t="str">
        <f>IF(ISBLANK(F8),"",
IFERROR(VLOOKUP(F8,[2]ActorTable!$A:$H,MATCH("이름참고",[2]ActorTable!$1:$1,0),0),"캐릭터없음"))</f>
        <v>젤리아</v>
      </c>
      <c r="E8" t="str">
        <f t="shared" si="1"/>
        <v/>
      </c>
      <c r="F8" t="s">
        <v>451</v>
      </c>
      <c r="G8">
        <v>3</v>
      </c>
      <c r="H8">
        <v>6</v>
      </c>
      <c r="I8">
        <v>8</v>
      </c>
      <c r="J8">
        <v>7</v>
      </c>
      <c r="K8">
        <v>0</v>
      </c>
      <c r="L8">
        <v>0</v>
      </c>
      <c r="M8">
        <v>0</v>
      </c>
      <c r="N8">
        <v>0</v>
      </c>
      <c r="O8">
        <v>0</v>
      </c>
      <c r="P8">
        <v>0</v>
      </c>
      <c r="Q8">
        <v>18</v>
      </c>
      <c r="R8">
        <v>321</v>
      </c>
      <c r="S8" t="str">
        <f>IFERROR(VLOOKUP(R8,[2]WingLookTable!$A:$B,2,0),"캐릭터없음")</f>
        <v>Wing_DustMultiOtherOtherOtherSlow</v>
      </c>
      <c r="T8">
        <f t="shared" ca="1" si="2"/>
        <v>117</v>
      </c>
      <c r="U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8" t="str">
        <f t="shared" si="4"/>
        <v>{"dy":3,"sl":2,"id":"Actor1005m","stats":{"tr":3,"trp":6,"str":8,"dex":7,"int":0,"vit":0,"train":0,"wgGr0":0,"wgGr1":0,"wgGr2":0,"wgGr3":18,"wgLk":321}}</v>
      </c>
      <c r="Z8">
        <v>7</v>
      </c>
      <c r="AA8" t="s">
        <v>324</v>
      </c>
      <c r="AC8">
        <v>7</v>
      </c>
      <c r="AD8">
        <v>125</v>
      </c>
    </row>
    <row r="9" spans="1:30">
      <c r="A9">
        <v>4</v>
      </c>
      <c r="B9">
        <v>1</v>
      </c>
      <c r="C9" t="str">
        <f t="shared" ca="1" si="0"/>
        <v>Actor1029m</v>
      </c>
      <c r="D9" t="str">
        <f>IF(ISBLANK(F9),"",
IFERROR(VLOOKUP(F9,[2]ActorTable!$A:$H,MATCH("이름참고",[2]ActorTable!$1:$1,0),0),"캐릭터없음"))</f>
        <v>닉스</v>
      </c>
      <c r="E9" t="str">
        <f t="shared" si="1"/>
        <v/>
      </c>
      <c r="F9" t="s">
        <v>457</v>
      </c>
      <c r="G9">
        <v>3</v>
      </c>
      <c r="H9">
        <v>6</v>
      </c>
      <c r="I9">
        <v>0</v>
      </c>
      <c r="J9">
        <v>0</v>
      </c>
      <c r="K9">
        <v>15</v>
      </c>
      <c r="L9">
        <v>0</v>
      </c>
      <c r="M9">
        <v>0</v>
      </c>
      <c r="N9">
        <v>0</v>
      </c>
      <c r="O9">
        <v>0</v>
      </c>
      <c r="P9">
        <v>0</v>
      </c>
      <c r="Q9">
        <v>18</v>
      </c>
      <c r="R9">
        <v>300</v>
      </c>
      <c r="S9" t="str">
        <f>IFERROR(VLOOKUP(R9,[2]WingLookTable!$A:$B,2,0),"캐릭터없음")</f>
        <v>Wing_DustBlueOtherOtherStripeSlow</v>
      </c>
      <c r="T9">
        <f t="shared" ca="1" si="2"/>
        <v>137</v>
      </c>
      <c r="U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v>
      </c>
      <c r="V9" t="str">
        <f t="shared" si="4"/>
        <v>{"dy":4,"sl":1,"id":"Actor1109m","stats":{"tr":3,"trp":6,"str":0,"dex":0,"int":15,"vit":0,"train":0,"wgGr0":0,"wgGr1":0,"wgGr2":0,"wgGr3":18,"wgLk":300}}</v>
      </c>
      <c r="Z9">
        <v>8</v>
      </c>
      <c r="AA9" t="s">
        <v>325</v>
      </c>
      <c r="AC9">
        <v>8</v>
      </c>
      <c r="AD9">
        <v>129</v>
      </c>
    </row>
    <row r="10" spans="1:30">
      <c r="A10">
        <v>4</v>
      </c>
      <c r="B10">
        <v>2</v>
      </c>
      <c r="C10" t="str">
        <f t="shared" ca="1" si="0"/>
        <v>Actor2015m</v>
      </c>
      <c r="D10" t="str">
        <f>IF(ISBLANK(F10),"",
IFERROR(VLOOKUP(F10,[2]ActorTable!$A:$H,MATCH("이름참고",[2]ActorTable!$1:$1,0),0),"캐릭터없음"))</f>
        <v>그루퍼스</v>
      </c>
      <c r="E10" t="str">
        <f t="shared" si="1"/>
        <v/>
      </c>
      <c r="F10" t="s">
        <v>458</v>
      </c>
      <c r="G10">
        <v>3</v>
      </c>
      <c r="H10">
        <v>6</v>
      </c>
      <c r="I10">
        <v>0</v>
      </c>
      <c r="J10">
        <v>15</v>
      </c>
      <c r="K10">
        <v>0</v>
      </c>
      <c r="L10">
        <v>0</v>
      </c>
      <c r="M10">
        <v>0</v>
      </c>
      <c r="N10">
        <v>0</v>
      </c>
      <c r="O10">
        <v>0</v>
      </c>
      <c r="P10">
        <v>0</v>
      </c>
      <c r="Q10">
        <v>18</v>
      </c>
      <c r="R10">
        <v>356</v>
      </c>
      <c r="S10" t="str">
        <f>IFERROR(VLOOKUP(R10,[2]WingLookTable!$A:$B,2,0),"캐릭터없음")</f>
        <v>Wing_GreenOtherPatternOtherFast</v>
      </c>
      <c r="T10">
        <f t="shared" ca="1" si="2"/>
        <v>360</v>
      </c>
      <c r="U1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v>
      </c>
      <c r="V10" t="str">
        <f t="shared" si="4"/>
        <v>{"dy":4,"sl":2,"id":"Actor2010m","stats":{"tr":3,"trp":6,"str":0,"dex":15,"int":0,"vit":0,"train":0,"wgGr0":0,"wgGr1":0,"wgGr2":0,"wgGr3":18,"wgLk":356}}</v>
      </c>
      <c r="Z10">
        <v>9</v>
      </c>
      <c r="AA10" t="s">
        <v>326</v>
      </c>
      <c r="AC10">
        <v>9</v>
      </c>
      <c r="AD10">
        <v>133</v>
      </c>
    </row>
    <row r="11" spans="1:30">
      <c r="A11">
        <v>5</v>
      </c>
      <c r="B11">
        <v>1</v>
      </c>
      <c r="C11" t="str">
        <f t="shared" ca="1" si="0"/>
        <v>Actor2238m</v>
      </c>
      <c r="D11" t="str">
        <f>IF(ISBLANK(F11),"",
IFERROR(VLOOKUP(F11,[2]ActorTable!$A:$H,MATCH("이름참고",[2]ActorTable!$1:$1,0),0),"캐릭터없음"))</f>
        <v>미네락</v>
      </c>
      <c r="E11" t="str">
        <f t="shared" si="1"/>
        <v/>
      </c>
      <c r="F11" t="s">
        <v>460</v>
      </c>
      <c r="G11">
        <v>3</v>
      </c>
      <c r="H11">
        <v>6</v>
      </c>
      <c r="I11">
        <v>0</v>
      </c>
      <c r="J11">
        <v>15</v>
      </c>
      <c r="K11">
        <v>0</v>
      </c>
      <c r="L11">
        <v>0</v>
      </c>
      <c r="M11">
        <v>0</v>
      </c>
      <c r="N11">
        <v>0</v>
      </c>
      <c r="O11">
        <v>0</v>
      </c>
      <c r="P11">
        <v>0</v>
      </c>
      <c r="Q11">
        <v>18</v>
      </c>
      <c r="R11">
        <v>214</v>
      </c>
      <c r="S11" t="str">
        <f>IFERROR(VLOOKUP(R11,[2]WingLookTable!$A:$B,2,0),"캐릭터없음")</f>
        <v>Wing_GrayStripeSineFullFast</v>
      </c>
      <c r="T11">
        <f t="shared" ca="1" si="2"/>
        <v>101</v>
      </c>
      <c r="U1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v>
      </c>
      <c r="V11" t="str">
        <f t="shared" si="4"/>
        <v>{"dy":5,"sl":1,"id":"Actor2120m","stats":{"tr":3,"trp":6,"str":0,"dex":15,"int":0,"vit":0,"train":0,"wgGr0":0,"wgGr1":0,"wgGr2":0,"wgGr3":18,"wgLk":214}}</v>
      </c>
      <c r="Z11">
        <v>10</v>
      </c>
      <c r="AA11" t="s">
        <v>327</v>
      </c>
      <c r="AC11">
        <v>10</v>
      </c>
      <c r="AD11">
        <v>137</v>
      </c>
    </row>
    <row r="12" spans="1:30">
      <c r="A12">
        <v>5</v>
      </c>
      <c r="B12">
        <v>2</v>
      </c>
      <c r="C12" t="str">
        <f t="shared" ca="1" si="0"/>
        <v>Actor0030m</v>
      </c>
      <c r="D12" t="str">
        <f>IF(ISBLANK(F12),"",
IFERROR(VLOOKUP(F12,[2]ActorTable!$A:$H,MATCH("이름참고",[2]ActorTable!$1:$1,0),0),"캐릭터없음"))</f>
        <v>롤라</v>
      </c>
      <c r="E12" t="str">
        <f t="shared" si="1"/>
        <v/>
      </c>
      <c r="F12" t="s">
        <v>461</v>
      </c>
      <c r="G12">
        <v>3</v>
      </c>
      <c r="H12">
        <v>6</v>
      </c>
      <c r="I12">
        <v>0</v>
      </c>
      <c r="J12">
        <v>0</v>
      </c>
      <c r="K12">
        <v>15</v>
      </c>
      <c r="L12">
        <v>0</v>
      </c>
      <c r="M12">
        <v>0</v>
      </c>
      <c r="N12">
        <v>0</v>
      </c>
      <c r="O12">
        <v>0</v>
      </c>
      <c r="P12">
        <v>0</v>
      </c>
      <c r="Q12">
        <v>18</v>
      </c>
      <c r="R12">
        <v>348</v>
      </c>
      <c r="S12" t="str">
        <f>IFERROR(VLOOKUP(R12,[2]WingLookTable!$A:$B,2,0),"캐릭터없음")</f>
        <v>Wing_DustYellowSineSineOtherFast</v>
      </c>
      <c r="T12">
        <f t="shared" ca="1" si="2"/>
        <v>360</v>
      </c>
      <c r="U1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v>
      </c>
      <c r="V12" t="str">
        <f t="shared" si="4"/>
        <v>{"dy":5,"sl":2,"id":"Actor3019m","stats":{"tr":3,"trp":6,"str":0,"dex":0,"int":15,"vit":0,"train":0,"wgGr0":0,"wgGr1":0,"wgGr2":0,"wgGr3":18,"wgLk":348}}</v>
      </c>
      <c r="Z12">
        <v>11</v>
      </c>
      <c r="AA12" t="s">
        <v>328</v>
      </c>
      <c r="AC12">
        <v>11</v>
      </c>
      <c r="AD12">
        <v>141</v>
      </c>
    </row>
    <row r="13" spans="1:30">
      <c r="A13">
        <v>6</v>
      </c>
      <c r="B13">
        <v>1</v>
      </c>
      <c r="C13" t="str">
        <f t="shared" ca="1" si="0"/>
        <v>Actor0037m</v>
      </c>
      <c r="D13" t="str">
        <f>IF(ISBLANK(F13),"",
IFERROR(VLOOKUP(F13,[2]ActorTable!$A:$H,MATCH("이름참고",[2]ActorTable!$1:$1,0),0),"캐릭터없음"))</f>
        <v>라무무</v>
      </c>
      <c r="E13" t="str">
        <f t="shared" si="1"/>
        <v/>
      </c>
      <c r="F13" t="s">
        <v>463</v>
      </c>
      <c r="G13">
        <v>3</v>
      </c>
      <c r="H13">
        <v>6</v>
      </c>
      <c r="I13">
        <v>0</v>
      </c>
      <c r="J13">
        <v>5</v>
      </c>
      <c r="K13">
        <v>10</v>
      </c>
      <c r="L13">
        <v>0</v>
      </c>
      <c r="M13">
        <v>0</v>
      </c>
      <c r="N13">
        <v>0</v>
      </c>
      <c r="O13">
        <v>0</v>
      </c>
      <c r="P13">
        <v>0</v>
      </c>
      <c r="Q13">
        <v>18</v>
      </c>
      <c r="R13">
        <v>181</v>
      </c>
      <c r="S13" t="str">
        <f>IFERROR(VLOOKUP(R13,[2]WingLookTable!$A:$B,2,0),"캐릭터없음")</f>
        <v>Wing_DustPurpleNoiseOtherStripeSlow</v>
      </c>
      <c r="T13">
        <f t="shared" ca="1" si="2"/>
        <v>328</v>
      </c>
      <c r="U1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v>
      </c>
      <c r="V13" t="str">
        <f t="shared" si="4"/>
        <v>{"dy":6,"sl":1,"id":"Actor3231m","stats":{"tr":3,"trp":6,"str":0,"dex":5,"int":10,"vit":0,"train":0,"wgGr0":0,"wgGr1":0,"wgGr2":0,"wgGr3":18,"wgLk":181}}</v>
      </c>
      <c r="Z13">
        <v>12</v>
      </c>
      <c r="AA13" t="s">
        <v>329</v>
      </c>
      <c r="AC13">
        <v>12</v>
      </c>
      <c r="AD13">
        <v>145</v>
      </c>
    </row>
    <row r="14" spans="1:30">
      <c r="A14">
        <v>6</v>
      </c>
      <c r="B14">
        <v>2</v>
      </c>
      <c r="C14" t="str">
        <f t="shared" ca="1" si="0"/>
        <v>Actor2120m</v>
      </c>
      <c r="D14" t="str">
        <f>IF(ISBLANK(F14),"",
IFERROR(VLOOKUP(F14,[2]ActorTable!$A:$H,MATCH("이름참고",[2]ActorTable!$1:$1,0),0),"캐릭터없음"))</f>
        <v>테이슨</v>
      </c>
      <c r="E14" t="str">
        <f t="shared" si="1"/>
        <v/>
      </c>
      <c r="F14" t="s">
        <v>487</v>
      </c>
      <c r="G14">
        <v>3</v>
      </c>
      <c r="H14">
        <v>6</v>
      </c>
      <c r="I14">
        <v>0</v>
      </c>
      <c r="J14">
        <v>10</v>
      </c>
      <c r="K14">
        <v>5</v>
      </c>
      <c r="L14">
        <v>0</v>
      </c>
      <c r="M14">
        <v>0</v>
      </c>
      <c r="N14">
        <v>0</v>
      </c>
      <c r="O14">
        <v>0</v>
      </c>
      <c r="P14">
        <v>0</v>
      </c>
      <c r="Q14">
        <v>18</v>
      </c>
      <c r="R14">
        <v>113</v>
      </c>
      <c r="S14" t="str">
        <f>IFERROR(VLOOKUP(R14,[2]WingLookTable!$A:$B,2,0),"캐릭터없음")</f>
        <v>Wing_BlueSineFullStripeFast</v>
      </c>
      <c r="T14">
        <f t="shared" ca="1" si="2"/>
        <v>252</v>
      </c>
      <c r="U1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v>
      </c>
      <c r="V14" t="str">
        <f t="shared" si="4"/>
        <v>{"dy":6,"sl":2,"id":"Actor1108m","stats":{"tr":3,"trp":6,"str":0,"dex":10,"int":5,"vit":0,"train":0,"wgGr0":0,"wgGr1":0,"wgGr2":0,"wgGr3":18,"wgLk":113}}</v>
      </c>
      <c r="Z14">
        <v>13</v>
      </c>
      <c r="AA14" t="s">
        <v>330</v>
      </c>
      <c r="AC14">
        <v>13</v>
      </c>
      <c r="AD14">
        <v>148</v>
      </c>
    </row>
    <row r="15" spans="1:30">
      <c r="A15">
        <v>7</v>
      </c>
      <c r="B15">
        <v>1</v>
      </c>
      <c r="C15" t="str">
        <f t="shared" ca="1" si="0"/>
        <v>Actor0201m</v>
      </c>
      <c r="D15" t="str">
        <f>IF(ISBLANK(F15),"",
IFERROR(VLOOKUP(F15,[2]ActorTable!$A:$H,MATCH("이름참고",[2]ActorTable!$1:$1,0),0),"캐릭터없음"))</f>
        <v>클레타</v>
      </c>
      <c r="E15" t="str">
        <f t="shared" si="1"/>
        <v/>
      </c>
      <c r="F15" t="s">
        <v>464</v>
      </c>
      <c r="G15">
        <v>3</v>
      </c>
      <c r="H15">
        <v>6</v>
      </c>
      <c r="I15">
        <v>10</v>
      </c>
      <c r="J15">
        <v>0</v>
      </c>
      <c r="K15">
        <v>5</v>
      </c>
      <c r="L15">
        <v>0</v>
      </c>
      <c r="M15">
        <v>0</v>
      </c>
      <c r="N15">
        <v>0</v>
      </c>
      <c r="O15">
        <v>0</v>
      </c>
      <c r="P15">
        <v>0</v>
      </c>
      <c r="Q15">
        <v>18</v>
      </c>
      <c r="R15">
        <v>318</v>
      </c>
      <c r="S15" t="str">
        <f>IFERROR(VLOOKUP(R15,[2]WingLookTable!$A:$B,2,0),"캐릭터없음")</f>
        <v>Wing_DustMultiOtherOtherOtherFast</v>
      </c>
      <c r="T15">
        <f t="shared" ca="1" si="2"/>
        <v>181</v>
      </c>
      <c r="U1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v>
      </c>
      <c r="V15" t="str">
        <f t="shared" si="4"/>
        <v>{"dy":7,"sl":1,"id":"Actor0240m","stats":{"tr":3,"trp":6,"str":10,"dex":0,"int":5,"vit":0,"train":0,"wgGr0":0,"wgGr1":0,"wgGr2":0,"wgGr3":18,"wgLk":318}}</v>
      </c>
      <c r="Z15">
        <v>14</v>
      </c>
      <c r="AA15" t="s">
        <v>331</v>
      </c>
      <c r="AC15">
        <v>14</v>
      </c>
      <c r="AD15">
        <v>151</v>
      </c>
    </row>
    <row r="16" spans="1:30">
      <c r="A16">
        <v>7</v>
      </c>
      <c r="B16">
        <v>2</v>
      </c>
      <c r="C16" t="str">
        <f t="shared" ca="1" si="0"/>
        <v>Actor3231m</v>
      </c>
      <c r="D16" t="str">
        <f>IF(ISBLANK(F16),"",
IFERROR(VLOOKUP(F16,[2]ActorTable!$A:$H,MATCH("이름참고",[2]ActorTable!$1:$1,0),0),"캐릭터없음"))</f>
        <v>도스로프</v>
      </c>
      <c r="E16" t="str">
        <f>IF(AND(B16=1,NOT(ISBLANK(F16))),
IF(F16=F17,"같음",""),"")</f>
        <v/>
      </c>
      <c r="F16" t="s">
        <v>462</v>
      </c>
      <c r="G16">
        <v>3</v>
      </c>
      <c r="H16">
        <v>6</v>
      </c>
      <c r="I16">
        <v>0</v>
      </c>
      <c r="J16">
        <v>0</v>
      </c>
      <c r="K16">
        <v>15</v>
      </c>
      <c r="L16">
        <v>0</v>
      </c>
      <c r="M16">
        <v>0</v>
      </c>
      <c r="N16">
        <v>0</v>
      </c>
      <c r="O16">
        <v>0</v>
      </c>
      <c r="P16">
        <v>0</v>
      </c>
      <c r="Q16">
        <v>18</v>
      </c>
      <c r="R16">
        <v>205</v>
      </c>
      <c r="S16" t="str">
        <f>IFERROR(VLOOKUP(R16,[2]WingLookTable!$A:$B,2,0),"캐릭터없음")</f>
        <v>Wing_FirePatternPatternFullFast</v>
      </c>
      <c r="T16">
        <f t="shared" ca="1" si="2"/>
        <v>220</v>
      </c>
      <c r="U1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v>
      </c>
      <c r="V16" t="str">
        <f t="shared" si="4"/>
        <v>{"dy":7,"sl":2,"id":"Actor0030m","stats":{"tr":3,"trp":6,"str":0,"dex":0,"int":15,"vit":0,"train":0,"wgGr0":0,"wgGr1":0,"wgGr2":0,"wgGr3":18,"wgLk":205}}</v>
      </c>
      <c r="Z16">
        <v>15</v>
      </c>
      <c r="AA16" t="s">
        <v>332</v>
      </c>
      <c r="AC16">
        <v>15</v>
      </c>
      <c r="AD16">
        <v>154</v>
      </c>
    </row>
    <row r="17" spans="1:30">
      <c r="A17">
        <v>8</v>
      </c>
      <c r="B17">
        <v>1</v>
      </c>
      <c r="C17" t="str">
        <f t="shared" ca="1" si="0"/>
        <v>Actor0007m</v>
      </c>
      <c r="D17" t="str">
        <f>IF(ISBLANK(F17),"",
IFERROR(VLOOKUP(F17,[2]ActorTable!$A:$H,MATCH("이름참고",[2]ActorTable!$1:$1,0),0),"캐릭터없음"))</f>
        <v>프로토27</v>
      </c>
      <c r="E17" t="str">
        <f t="shared" si="1"/>
        <v/>
      </c>
      <c r="F17" t="s">
        <v>465</v>
      </c>
      <c r="G17">
        <v>3</v>
      </c>
      <c r="H17">
        <v>6</v>
      </c>
      <c r="I17">
        <v>8</v>
      </c>
      <c r="J17">
        <v>0</v>
      </c>
      <c r="K17">
        <v>0</v>
      </c>
      <c r="L17">
        <v>7</v>
      </c>
      <c r="M17">
        <v>0</v>
      </c>
      <c r="N17">
        <v>0</v>
      </c>
      <c r="O17">
        <v>0</v>
      </c>
      <c r="P17">
        <v>0</v>
      </c>
      <c r="Q17">
        <v>18</v>
      </c>
      <c r="R17">
        <v>166</v>
      </c>
      <c r="S17" t="str">
        <f>IFERROR(VLOOKUP(R17,[2]WingLookTable!$A:$B,2,0),"캐릭터없음")</f>
        <v>Wing_DustMultiNoisePatternFullFast</v>
      </c>
      <c r="T17">
        <f t="shared" ca="1" si="2"/>
        <v>260</v>
      </c>
      <c r="U1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v>
      </c>
      <c r="V17" t="str">
        <f t="shared" si="4"/>
        <v>{"dy":8,"sl":1,"id":"Actor1216m","stats":{"tr":3,"trp":6,"str":8,"dex":0,"int":0,"vit":7,"train":0,"wgGr0":0,"wgGr1":0,"wgGr2":0,"wgGr3":18,"wgLk":166}}</v>
      </c>
      <c r="Z17">
        <v>16</v>
      </c>
      <c r="AA17" t="s">
        <v>333</v>
      </c>
      <c r="AC17">
        <v>16</v>
      </c>
      <c r="AD17">
        <v>157</v>
      </c>
    </row>
    <row r="18" spans="1:30">
      <c r="A18">
        <v>8</v>
      </c>
      <c r="B18">
        <v>2</v>
      </c>
      <c r="C18" t="str">
        <f t="shared" ca="1" si="0"/>
        <v>Actor2238m</v>
      </c>
      <c r="D18" t="str">
        <f>IF(ISBLANK(F18),"",
IFERROR(VLOOKUP(F18,[2]ActorTable!$A:$H,MATCH("이름참고",[2]ActorTable!$1:$1,0),0),"캐릭터없음"))</f>
        <v>케이저</v>
      </c>
      <c r="E18" t="str">
        <f t="shared" si="1"/>
        <v/>
      </c>
      <c r="F18" t="s">
        <v>466</v>
      </c>
      <c r="G18">
        <v>3</v>
      </c>
      <c r="H18">
        <v>6</v>
      </c>
      <c r="I18">
        <v>10</v>
      </c>
      <c r="J18">
        <v>5</v>
      </c>
      <c r="K18">
        <v>0</v>
      </c>
      <c r="L18">
        <v>0</v>
      </c>
      <c r="M18">
        <v>0</v>
      </c>
      <c r="N18">
        <v>0</v>
      </c>
      <c r="O18">
        <v>0</v>
      </c>
      <c r="P18">
        <v>0</v>
      </c>
      <c r="Q18">
        <v>18</v>
      </c>
      <c r="R18">
        <v>208</v>
      </c>
      <c r="S18" t="str">
        <f>IFERROR(VLOOKUP(R18,[2]WingLookTable!$A:$B,2,0),"캐릭터없음")</f>
        <v>Wing_FireSineBeeFullSlow</v>
      </c>
      <c r="T18">
        <f t="shared" ca="1" si="2"/>
        <v>294</v>
      </c>
      <c r="U1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v>
      </c>
      <c r="V18" t="str">
        <f t="shared" si="4"/>
        <v>{"dy":8,"sl":2,"id":"Actor0113m","stats":{"tr":3,"trp":6,"str":10,"dex":5,"int":0,"vit":0,"train":0,"wgGr0":0,"wgGr1":0,"wgGr2":0,"wgGr3":18,"wgLk":208}}</v>
      </c>
      <c r="Z18">
        <v>17</v>
      </c>
      <c r="AA18" t="s">
        <v>334</v>
      </c>
      <c r="AC18">
        <v>17</v>
      </c>
      <c r="AD18">
        <v>160</v>
      </c>
    </row>
    <row r="19" spans="1:30">
      <c r="A19">
        <v>9</v>
      </c>
      <c r="B19">
        <v>1</v>
      </c>
      <c r="C19" t="str">
        <f t="shared" ca="1" si="0"/>
        <v>Actor0113m</v>
      </c>
      <c r="D19" t="str">
        <f>IF(ISBLANK(F19),"",
IFERROR(VLOOKUP(F19,[2]ActorTable!$A:$H,MATCH("이름참고",[2]ActorTable!$1:$1,0),0),"캐릭터없음"))</f>
        <v>데브샤</v>
      </c>
      <c r="E19" t="str">
        <f t="shared" si="1"/>
        <v/>
      </c>
      <c r="F19" t="s">
        <v>320</v>
      </c>
      <c r="G19">
        <v>3</v>
      </c>
      <c r="H19">
        <v>6</v>
      </c>
      <c r="I19">
        <v>0</v>
      </c>
      <c r="J19">
        <v>0</v>
      </c>
      <c r="K19">
        <v>15</v>
      </c>
      <c r="L19">
        <v>0</v>
      </c>
      <c r="M19">
        <v>0</v>
      </c>
      <c r="N19">
        <v>0</v>
      </c>
      <c r="O19">
        <v>0</v>
      </c>
      <c r="P19">
        <v>0</v>
      </c>
      <c r="Q19">
        <v>18</v>
      </c>
      <c r="R19">
        <v>363</v>
      </c>
      <c r="S19" t="str">
        <f>IFERROR(VLOOKUP(R19,[2]WingLookTable!$A:$B,2,0),"캐릭터없음")</f>
        <v>Wing_PinkOtherFullOtherFast</v>
      </c>
      <c r="T19">
        <f t="shared" ca="1" si="2"/>
        <v>196</v>
      </c>
      <c r="U1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v>
      </c>
      <c r="V19" t="str">
        <f t="shared" si="4"/>
        <v>{"dy":9,"sl":1,"id":"Actor2103m","stats":{"tr":3,"trp":6,"str":0,"dex":0,"int":15,"vit":0,"train":0,"wgGr0":0,"wgGr1":0,"wgGr2":0,"wgGr3":18,"wgLk":363}}</v>
      </c>
      <c r="Z19">
        <v>18</v>
      </c>
      <c r="AA19" t="s">
        <v>335</v>
      </c>
      <c r="AC19">
        <v>18</v>
      </c>
      <c r="AD19">
        <v>163</v>
      </c>
    </row>
    <row r="20" spans="1:30">
      <c r="A20">
        <v>9</v>
      </c>
      <c r="B20">
        <v>2</v>
      </c>
      <c r="C20" t="str">
        <f t="shared" ca="1" si="0"/>
        <v>Actor3231m</v>
      </c>
      <c r="D20" t="str">
        <f>IF(ISBLANK(F20),"",
IFERROR(VLOOKUP(F20,[2]ActorTable!$A:$H,MATCH("이름참고",[2]ActorTable!$1:$1,0),0),"캐릭터없음"))</f>
        <v>클라크</v>
      </c>
      <c r="E20" t="str">
        <f t="shared" si="1"/>
        <v/>
      </c>
      <c r="F20" t="s">
        <v>327</v>
      </c>
      <c r="G20">
        <v>3</v>
      </c>
      <c r="H20">
        <v>6</v>
      </c>
      <c r="I20">
        <v>0</v>
      </c>
      <c r="J20">
        <v>15</v>
      </c>
      <c r="K20">
        <v>0</v>
      </c>
      <c r="L20">
        <v>0</v>
      </c>
      <c r="M20">
        <v>0</v>
      </c>
      <c r="N20">
        <v>0</v>
      </c>
      <c r="O20">
        <v>0</v>
      </c>
      <c r="P20">
        <v>0</v>
      </c>
      <c r="Q20">
        <v>18</v>
      </c>
      <c r="R20">
        <v>366</v>
      </c>
      <c r="S20" t="str">
        <f>IFERROR(VLOOKUP(R20,[2]WingLookTable!$A:$B,2,0),"캐릭터없음")</f>
        <v>Wing_RedNoiseNoiseOtherFast</v>
      </c>
      <c r="T20">
        <f t="shared" ca="1" si="2"/>
        <v>272</v>
      </c>
      <c r="U2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v>
      </c>
      <c r="V20" t="str">
        <f t="shared" si="4"/>
        <v>{"dy":9,"sl":2,"id":"Actor2011m","stats":{"tr":3,"trp":6,"str":0,"dex":15,"int":0,"vit":0,"train":0,"wgGr0":0,"wgGr1":0,"wgGr2":0,"wgGr3":18,"wgLk":366}}</v>
      </c>
      <c r="Z20">
        <v>19</v>
      </c>
      <c r="AA20" t="s">
        <v>336</v>
      </c>
      <c r="AC20">
        <v>19</v>
      </c>
      <c r="AD20">
        <v>166</v>
      </c>
    </row>
    <row r="21" spans="1:30">
      <c r="A21">
        <v>10</v>
      </c>
      <c r="B21">
        <v>1</v>
      </c>
      <c r="C21" t="str">
        <f t="shared" ca="1" si="0"/>
        <v>Actor1005m</v>
      </c>
      <c r="D21" t="str">
        <f>IF(ISBLANK(F21),"",
IFERROR(VLOOKUP(F21,[2]ActorTable!$A:$H,MATCH("이름참고",[2]ActorTable!$1:$1,0),0),"캐릭터없음"))</f>
        <v>닉스</v>
      </c>
      <c r="E21" t="str">
        <f t="shared" si="1"/>
        <v/>
      </c>
      <c r="F21" t="s">
        <v>381</v>
      </c>
      <c r="G21">
        <v>3</v>
      </c>
      <c r="H21">
        <v>6</v>
      </c>
      <c r="I21">
        <v>0</v>
      </c>
      <c r="J21">
        <v>0</v>
      </c>
      <c r="K21">
        <v>15</v>
      </c>
      <c r="L21">
        <v>0</v>
      </c>
      <c r="M21">
        <v>0</v>
      </c>
      <c r="N21">
        <v>0</v>
      </c>
      <c r="O21">
        <v>0</v>
      </c>
      <c r="P21">
        <v>0</v>
      </c>
      <c r="Q21">
        <v>18</v>
      </c>
      <c r="R21">
        <v>141</v>
      </c>
      <c r="S21" t="str">
        <f>IFERROR(VLOOKUP(R21,[2]WingLookTable!$A:$B,2,0),"캐릭터없음")</f>
        <v>Wing_DustBlueOtherFullOtherFast</v>
      </c>
      <c r="T21">
        <f t="shared" ca="1" si="2"/>
        <v>303</v>
      </c>
      <c r="U2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v>
      </c>
      <c r="V21" t="str">
        <f t="shared" si="4"/>
        <v>{"dy":10,"sl":1,"id":"Actor1109m","stats":{"tr":3,"trp":6,"str":0,"dex":0,"int":15,"vit":0,"train":0,"wgGr0":0,"wgGr1":0,"wgGr2":0,"wgGr3":18,"wgLk":141}}</v>
      </c>
      <c r="Z21">
        <v>20</v>
      </c>
      <c r="AA21" t="s">
        <v>337</v>
      </c>
      <c r="AC21">
        <v>20</v>
      </c>
      <c r="AD21">
        <v>169</v>
      </c>
    </row>
    <row r="22" spans="1:30">
      <c r="A22">
        <v>10</v>
      </c>
      <c r="B22">
        <v>2</v>
      </c>
      <c r="C22" t="str">
        <f t="shared" ca="1" si="0"/>
        <v>Actor0030m</v>
      </c>
      <c r="D22" t="str">
        <f>IF(ISBLANK(F22),"",
IFERROR(VLOOKUP(F22,[2]ActorTable!$A:$H,MATCH("이름참고",[2]ActorTable!$1:$1,0),0),"캐릭터없음"))</f>
        <v>헤르윈</v>
      </c>
      <c r="E22" t="str">
        <f t="shared" si="1"/>
        <v/>
      </c>
      <c r="F22" t="s">
        <v>468</v>
      </c>
      <c r="G22">
        <v>3</v>
      </c>
      <c r="H22">
        <v>6</v>
      </c>
      <c r="I22">
        <v>8</v>
      </c>
      <c r="J22">
        <v>7</v>
      </c>
      <c r="K22">
        <v>0</v>
      </c>
      <c r="L22">
        <v>0</v>
      </c>
      <c r="M22">
        <v>0</v>
      </c>
      <c r="N22">
        <v>0</v>
      </c>
      <c r="O22">
        <v>0</v>
      </c>
      <c r="P22">
        <v>0</v>
      </c>
      <c r="Q22">
        <v>18</v>
      </c>
      <c r="R22">
        <v>297</v>
      </c>
      <c r="S22" t="str">
        <f>IFERROR(VLOOKUP(R22,[2]WingLookTable!$A:$B,2,0),"캐릭터없음")</f>
        <v>Wing_DustBlueOtherNoiseOtherFast</v>
      </c>
      <c r="T22">
        <f t="shared" ca="1" si="2"/>
        <v>260</v>
      </c>
      <c r="U2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v>
      </c>
      <c r="V22" t="str">
        <f t="shared" si="4"/>
        <v>{"dy":10,"sl":2,"id":"Actor0007m","stats":{"tr":3,"trp":6,"str":8,"dex":7,"int":0,"vit":0,"train":0,"wgGr0":0,"wgGr1":0,"wgGr2":0,"wgGr3":18,"wgLk":297}}</v>
      </c>
      <c r="Z22">
        <v>21</v>
      </c>
      <c r="AA22" t="s">
        <v>338</v>
      </c>
      <c r="AC22">
        <v>21</v>
      </c>
      <c r="AD22">
        <v>172</v>
      </c>
    </row>
    <row r="23" spans="1:30">
      <c r="A23">
        <v>11</v>
      </c>
      <c r="B23">
        <v>1</v>
      </c>
      <c r="C23" t="str">
        <f t="shared" ca="1" si="0"/>
        <v>Actor2011m</v>
      </c>
      <c r="D23" t="str">
        <f>IF(ISBLANK(F23),"",
IFERROR(VLOOKUP(F23,[2]ActorTable!$A:$H,MATCH("이름참고",[2]ActorTable!$1:$1,0),0),"캐릭터없음"))</f>
        <v>슬로니카</v>
      </c>
      <c r="E23" t="str">
        <f t="shared" si="1"/>
        <v/>
      </c>
      <c r="F23" t="s">
        <v>379</v>
      </c>
      <c r="G23">
        <v>3</v>
      </c>
      <c r="H23">
        <v>6</v>
      </c>
      <c r="I23">
        <v>0</v>
      </c>
      <c r="J23">
        <v>15</v>
      </c>
      <c r="K23">
        <v>0</v>
      </c>
      <c r="L23">
        <v>0</v>
      </c>
      <c r="M23">
        <v>0</v>
      </c>
      <c r="N23">
        <v>0</v>
      </c>
      <c r="O23">
        <v>0</v>
      </c>
      <c r="P23">
        <v>0</v>
      </c>
      <c r="Q23">
        <v>18</v>
      </c>
      <c r="R23">
        <v>125</v>
      </c>
      <c r="S23" t="str">
        <f>IFERROR(VLOOKUP(R23,[2]WingLookTable!$A:$B,2,0),"캐릭터없음")</f>
        <v>Wing_CyanOtherBeeOtherSlow</v>
      </c>
      <c r="T23">
        <f t="shared" ca="1" si="2"/>
        <v>321</v>
      </c>
      <c r="U2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v>
      </c>
      <c r="V23" t="str">
        <f t="shared" si="4"/>
        <v>{"dy":11,"sl":1,"id":"Actor3114m","stats":{"tr":3,"trp":6,"str":0,"dex":15,"int":0,"vit":0,"train":0,"wgGr0":0,"wgGr1":0,"wgGr2":0,"wgGr3":18,"wgLk":125}}</v>
      </c>
      <c r="Z23">
        <v>22</v>
      </c>
      <c r="AA23" t="s">
        <v>339</v>
      </c>
      <c r="AC23">
        <v>22</v>
      </c>
      <c r="AD23">
        <v>175</v>
      </c>
    </row>
    <row r="24" spans="1:30">
      <c r="A24">
        <v>11</v>
      </c>
      <c r="B24">
        <v>2</v>
      </c>
      <c r="C24" t="str">
        <f t="shared" ca="1" si="0"/>
        <v>Actor1039m</v>
      </c>
      <c r="D24" t="str">
        <f>IF(ISBLANK(F24),"",
IFERROR(VLOOKUP(F24,[2]ActorTable!$A:$H,MATCH("이름참고",[2]ActorTable!$1:$1,0),0),"캐릭터없음"))</f>
        <v>클라크</v>
      </c>
      <c r="E24" t="str">
        <f t="shared" si="1"/>
        <v/>
      </c>
      <c r="F24" t="s">
        <v>394</v>
      </c>
      <c r="G24">
        <v>3</v>
      </c>
      <c r="H24">
        <v>6</v>
      </c>
      <c r="I24">
        <v>10</v>
      </c>
      <c r="J24">
        <v>0</v>
      </c>
      <c r="K24">
        <v>5</v>
      </c>
      <c r="L24">
        <v>0</v>
      </c>
      <c r="M24">
        <v>0</v>
      </c>
      <c r="N24">
        <v>0</v>
      </c>
      <c r="O24">
        <v>0</v>
      </c>
      <c r="P24">
        <v>0</v>
      </c>
      <c r="Q24">
        <v>18</v>
      </c>
      <c r="R24">
        <v>309</v>
      </c>
      <c r="S24" t="str">
        <f>IFERROR(VLOOKUP(R24,[2]WingLookTable!$A:$B,2,0),"캐릭터없음")</f>
        <v>Wing_DustMultiFullStripeOtherFast</v>
      </c>
      <c r="T24">
        <f t="shared" ca="1" si="2"/>
        <v>294</v>
      </c>
      <c r="U2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v>
      </c>
      <c r="V24" t="str">
        <f t="shared" si="4"/>
        <v>{"dy":11,"sl":2,"id":"Actor2011m","stats":{"tr":3,"trp":6,"str":10,"dex":0,"int":5,"vit":0,"train":0,"wgGr0":0,"wgGr1":0,"wgGr2":0,"wgGr3":18,"wgLk":309}}</v>
      </c>
      <c r="Z24">
        <v>23</v>
      </c>
      <c r="AA24" t="s">
        <v>340</v>
      </c>
      <c r="AC24">
        <v>23</v>
      </c>
      <c r="AD24">
        <v>178</v>
      </c>
    </row>
    <row r="25" spans="1:30">
      <c r="A25">
        <v>12</v>
      </c>
      <c r="B25">
        <v>1</v>
      </c>
      <c r="C25" t="str">
        <f t="shared" ca="1" si="0"/>
        <v>Actor3231m</v>
      </c>
      <c r="D25" t="str">
        <f>IF(ISBLANK(F25),"",
IFERROR(VLOOKUP(F25,[2]ActorTable!$A:$H,MATCH("이름참고",[2]ActorTable!$1:$1,0),0),"캐릭터없음"))</f>
        <v>카츄진</v>
      </c>
      <c r="E25" t="str">
        <f t="shared" si="1"/>
        <v/>
      </c>
      <c r="F25" t="s">
        <v>360</v>
      </c>
      <c r="G25">
        <v>3</v>
      </c>
      <c r="H25">
        <v>6</v>
      </c>
      <c r="I25">
        <v>0</v>
      </c>
      <c r="J25">
        <v>0</v>
      </c>
      <c r="K25">
        <v>15</v>
      </c>
      <c r="L25">
        <v>0</v>
      </c>
      <c r="M25">
        <v>0</v>
      </c>
      <c r="N25">
        <v>0</v>
      </c>
      <c r="O25">
        <v>0</v>
      </c>
      <c r="P25">
        <v>0</v>
      </c>
      <c r="Q25">
        <v>18</v>
      </c>
      <c r="R25">
        <v>211</v>
      </c>
      <c r="S25" t="str">
        <f>IFERROR(VLOOKUP(R25,[2]WingLookTable!$A:$B,2,0),"캐릭터없음")</f>
        <v>Wing_FireSinePatternFullSlow</v>
      </c>
      <c r="T25">
        <f t="shared" ca="1" si="2"/>
        <v>288</v>
      </c>
      <c r="U2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v>
      </c>
      <c r="V25" t="str">
        <f t="shared" si="4"/>
        <v>{"dy":12,"sl":1,"id":"Actor3117m","stats":{"tr":3,"trp":6,"str":0,"dex":0,"int":15,"vit":0,"train":0,"wgGr0":0,"wgGr1":0,"wgGr2":0,"wgGr3":18,"wgLk":211}}</v>
      </c>
      <c r="Z25">
        <v>24</v>
      </c>
      <c r="AA25" t="s">
        <v>341</v>
      </c>
      <c r="AC25">
        <v>24</v>
      </c>
      <c r="AD25">
        <v>181</v>
      </c>
    </row>
    <row r="26" spans="1:30">
      <c r="A26">
        <v>12</v>
      </c>
      <c r="B26">
        <v>2</v>
      </c>
      <c r="C26" t="str">
        <f t="shared" ca="1" si="0"/>
        <v>Actor0037m</v>
      </c>
      <c r="D26" t="str">
        <f>IF(ISBLANK(F26),"",
IFERROR(VLOOKUP(F26,[2]ActorTable!$A:$H,MATCH("이름참고",[2]ActorTable!$1:$1,0),0),"캐릭터없음"))</f>
        <v>솔</v>
      </c>
      <c r="E26" t="str">
        <f t="shared" si="1"/>
        <v/>
      </c>
      <c r="F26" t="s">
        <v>467</v>
      </c>
      <c r="G26">
        <v>3</v>
      </c>
      <c r="H26">
        <v>6</v>
      </c>
      <c r="I26">
        <v>5</v>
      </c>
      <c r="J26">
        <v>0</v>
      </c>
      <c r="K26">
        <v>10</v>
      </c>
      <c r="L26">
        <v>0</v>
      </c>
      <c r="M26">
        <v>0</v>
      </c>
      <c r="N26">
        <v>0</v>
      </c>
      <c r="O26">
        <v>0</v>
      </c>
      <c r="P26">
        <v>0</v>
      </c>
      <c r="Q26">
        <v>18</v>
      </c>
      <c r="R26">
        <v>284</v>
      </c>
      <c r="S26" t="str">
        <f>IFERROR(VLOOKUP(R26,[2]WingLookTable!$A:$B,2,0),"캐릭터없음")</f>
        <v>Wing_YellowOtherNoiseStripeFast</v>
      </c>
      <c r="T26">
        <f t="shared" ca="1" si="2"/>
        <v>199</v>
      </c>
      <c r="U2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v>
      </c>
      <c r="V26" t="str">
        <f t="shared" si="4"/>
        <v>{"dy":12,"sl":2,"id":"Actor2015m","stats":{"tr":3,"trp":6,"str":5,"dex":0,"int":10,"vit":0,"train":0,"wgGr0":0,"wgGr1":0,"wgGr2":0,"wgGr3":18,"wgLk":284}}</v>
      </c>
      <c r="Z26">
        <v>25</v>
      </c>
      <c r="AA26" t="s">
        <v>342</v>
      </c>
      <c r="AC26">
        <v>25</v>
      </c>
      <c r="AD26">
        <v>184</v>
      </c>
    </row>
    <row r="27" spans="1:30">
      <c r="A27">
        <v>13</v>
      </c>
      <c r="B27">
        <v>1</v>
      </c>
      <c r="C27" t="str">
        <f t="shared" ca="1" si="0"/>
        <v>Actor3021m</v>
      </c>
      <c r="D27" t="str">
        <f>IF(ISBLANK(F27),"",
IFERROR(VLOOKUP(F27,[2]ActorTable!$A:$H,MATCH("이름참고",[2]ActorTable!$1:$1,0),0),"캐릭터없음"))</f>
        <v>오비우스</v>
      </c>
      <c r="E27" t="str">
        <f t="shared" si="1"/>
        <v/>
      </c>
      <c r="F27" t="s">
        <v>355</v>
      </c>
      <c r="G27">
        <v>3</v>
      </c>
      <c r="H27">
        <v>6</v>
      </c>
      <c r="I27">
        <v>0</v>
      </c>
      <c r="J27">
        <v>10</v>
      </c>
      <c r="K27">
        <v>5</v>
      </c>
      <c r="L27">
        <v>0</v>
      </c>
      <c r="M27">
        <v>0</v>
      </c>
      <c r="N27">
        <v>0</v>
      </c>
      <c r="O27">
        <v>0</v>
      </c>
      <c r="P27">
        <v>0</v>
      </c>
      <c r="Q27">
        <v>18</v>
      </c>
      <c r="R27">
        <v>109</v>
      </c>
      <c r="S27" t="str">
        <f>IFERROR(VLOOKUP(R27,[2]WingLookTable!$A:$B,2,0),"캐릭터없음")</f>
        <v>Wing_BlueOtherNoiseFullFast</v>
      </c>
      <c r="T27">
        <f t="shared" ca="1" si="2"/>
        <v>217</v>
      </c>
      <c r="U2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v>
      </c>
      <c r="V27" t="str">
        <f t="shared" si="4"/>
        <v>{"dy":13,"sl":1,"id":"Actor1141m","stats":{"tr":3,"trp":6,"str":0,"dex":10,"int":5,"vit":0,"train":0,"wgGr0":0,"wgGr1":0,"wgGr2":0,"wgGr3":18,"wgLk":109}}</v>
      </c>
      <c r="Z27">
        <v>26</v>
      </c>
      <c r="AA27" t="s">
        <v>343</v>
      </c>
      <c r="AC27">
        <v>26</v>
      </c>
      <c r="AD27">
        <v>187</v>
      </c>
    </row>
    <row r="28" spans="1:30">
      <c r="A28">
        <v>13</v>
      </c>
      <c r="B28">
        <v>2</v>
      </c>
      <c r="C28" t="str">
        <f t="shared" ca="1" si="0"/>
        <v>Actor3231m</v>
      </c>
      <c r="D28" t="str">
        <f>IF(ISBLANK(F28),"",
IFERROR(VLOOKUP(F28,[2]ActorTable!$A:$H,MATCH("이름참고",[2]ActorTable!$1:$1,0),0),"캐릭터없음"))</f>
        <v>튤린</v>
      </c>
      <c r="E28" t="str">
        <f t="shared" si="1"/>
        <v/>
      </c>
      <c r="F28" t="s">
        <v>432</v>
      </c>
      <c r="G28">
        <v>3</v>
      </c>
      <c r="H28">
        <v>6</v>
      </c>
      <c r="I28">
        <v>5</v>
      </c>
      <c r="J28">
        <v>0</v>
      </c>
      <c r="K28">
        <v>10</v>
      </c>
      <c r="L28">
        <v>0</v>
      </c>
      <c r="M28">
        <v>0</v>
      </c>
      <c r="N28">
        <v>0</v>
      </c>
      <c r="O28">
        <v>0</v>
      </c>
      <c r="P28">
        <v>0</v>
      </c>
      <c r="Q28">
        <v>18</v>
      </c>
      <c r="R28">
        <v>328</v>
      </c>
      <c r="S28" t="str">
        <f>IFERROR(VLOOKUP(R28,[2]WingLookTable!$A:$B,2,0),"캐릭터없음")</f>
        <v>Wing_DustRedFullBeeOtherSlow</v>
      </c>
      <c r="T28">
        <f t="shared" ca="1" si="2"/>
        <v>256</v>
      </c>
      <c r="U2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v>
      </c>
      <c r="V28" t="str">
        <f t="shared" si="4"/>
        <v>{"dy":13,"sl":2,"id":"Actor0037m","stats":{"tr":3,"trp":6,"str":5,"dex":0,"int":10,"vit":0,"train":0,"wgGr0":0,"wgGr1":0,"wgGr2":0,"wgGr3":18,"wgLk":328}}</v>
      </c>
      <c r="Z28">
        <v>27</v>
      </c>
      <c r="AA28" t="s">
        <v>344</v>
      </c>
      <c r="AC28">
        <v>27</v>
      </c>
      <c r="AD28">
        <v>190</v>
      </c>
    </row>
    <row r="29" spans="1:30">
      <c r="A29">
        <v>14</v>
      </c>
      <c r="B29">
        <v>1</v>
      </c>
      <c r="C29" t="str">
        <f t="shared" ca="1" si="0"/>
        <v>Actor0201m</v>
      </c>
      <c r="D29" t="str">
        <f>IF(ISBLANK(F29),"",
IFERROR(VLOOKUP(F29,[2]ActorTable!$A:$H,MATCH("이름참고",[2]ActorTable!$1:$1,0),0),"캐릭터없음"))</f>
        <v>클레타</v>
      </c>
      <c r="E29" t="str">
        <f t="shared" si="1"/>
        <v/>
      </c>
      <c r="F29" t="s">
        <v>374</v>
      </c>
      <c r="G29">
        <v>3</v>
      </c>
      <c r="H29">
        <v>6</v>
      </c>
      <c r="I29">
        <v>0</v>
      </c>
      <c r="J29">
        <v>0</v>
      </c>
      <c r="K29">
        <v>15</v>
      </c>
      <c r="L29">
        <v>0</v>
      </c>
      <c r="M29">
        <v>0</v>
      </c>
      <c r="N29">
        <v>0</v>
      </c>
      <c r="O29">
        <v>0</v>
      </c>
      <c r="P29">
        <v>0</v>
      </c>
      <c r="Q29">
        <v>18</v>
      </c>
      <c r="R29">
        <v>101</v>
      </c>
      <c r="S29" t="str">
        <f>IFERROR(VLOOKUP(R29,[2]WingLookTable!$A:$B,2,0),"캐릭터없음")</f>
        <v>Wing_BlackFullSineStripeFast</v>
      </c>
      <c r="T29">
        <f t="shared" ca="1" si="2"/>
        <v>181</v>
      </c>
      <c r="U2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v>
      </c>
      <c r="V29" t="str">
        <f t="shared" si="4"/>
        <v>{"dy":14,"sl":1,"id":"Actor0240m","stats":{"tr":3,"trp":6,"str":0,"dex":0,"int":15,"vit":0,"train":0,"wgGr0":0,"wgGr1":0,"wgGr2":0,"wgGr3":18,"wgLk":101}}</v>
      </c>
      <c r="Z29">
        <v>28</v>
      </c>
      <c r="AA29" t="s">
        <v>345</v>
      </c>
      <c r="AC29">
        <v>28</v>
      </c>
      <c r="AD29">
        <v>193</v>
      </c>
    </row>
    <row r="30" spans="1:30">
      <c r="A30">
        <v>14</v>
      </c>
      <c r="B30">
        <v>2</v>
      </c>
      <c r="C30" t="str">
        <f t="shared" ca="1" si="0"/>
        <v>Actor2128m</v>
      </c>
      <c r="D30" t="str">
        <f>IF(ISBLANK(F30),"",
IFERROR(VLOOKUP(F30,[2]ActorTable!$A:$H,MATCH("이름참고",[2]ActorTable!$1:$1,0),0),"캐릭터없음"))</f>
        <v>테이슨</v>
      </c>
      <c r="E30" t="str">
        <f t="shared" si="1"/>
        <v/>
      </c>
      <c r="F30" t="s">
        <v>378</v>
      </c>
      <c r="G30">
        <v>3</v>
      </c>
      <c r="H30">
        <v>6</v>
      </c>
      <c r="I30">
        <v>0</v>
      </c>
      <c r="J30">
        <v>15</v>
      </c>
      <c r="K30">
        <v>0</v>
      </c>
      <c r="L30">
        <v>0</v>
      </c>
      <c r="M30">
        <v>0</v>
      </c>
      <c r="N30">
        <v>0</v>
      </c>
      <c r="O30">
        <v>0</v>
      </c>
      <c r="P30">
        <v>0</v>
      </c>
      <c r="Q30">
        <v>18</v>
      </c>
      <c r="R30">
        <v>125</v>
      </c>
      <c r="S30" t="str">
        <f>IFERROR(VLOOKUP(R30,[2]WingLookTable!$A:$B,2,0),"캐릭터없음")</f>
        <v>Wing_CyanOtherBeeOtherSlow</v>
      </c>
      <c r="T30">
        <f t="shared" ca="1" si="2"/>
        <v>125</v>
      </c>
      <c r="U3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v>
      </c>
      <c r="V30" t="str">
        <f t="shared" si="4"/>
        <v>{"dy":14,"sl":2,"id":"Actor1108m","stats":{"tr":3,"trp":6,"str":0,"dex":15,"int":0,"vit":0,"train":0,"wgGr0":0,"wgGr1":0,"wgGr2":0,"wgGr3":18,"wgLk":125}}</v>
      </c>
      <c r="Z30">
        <v>29</v>
      </c>
      <c r="AA30" t="s">
        <v>346</v>
      </c>
      <c r="AC30">
        <v>29</v>
      </c>
      <c r="AD30">
        <v>196</v>
      </c>
    </row>
    <row r="31" spans="1:30">
      <c r="A31">
        <v>15</v>
      </c>
      <c r="B31">
        <v>1</v>
      </c>
      <c r="C31" t="str">
        <f t="shared" ca="1" si="0"/>
        <v>Actor1039m</v>
      </c>
      <c r="D31" t="str">
        <f>IF(ISBLANK(F31),"",
IFERROR(VLOOKUP(F31,[2]ActorTable!$A:$H,MATCH("이름참고",[2]ActorTable!$1:$1,0),0),"캐릭터없음"))</f>
        <v>닉스</v>
      </c>
      <c r="E31" t="str">
        <f t="shared" si="1"/>
        <v/>
      </c>
      <c r="F31" t="s">
        <v>381</v>
      </c>
      <c r="G31">
        <v>3</v>
      </c>
      <c r="H31">
        <v>6</v>
      </c>
      <c r="I31">
        <v>0</v>
      </c>
      <c r="J31">
        <v>0</v>
      </c>
      <c r="K31">
        <v>15</v>
      </c>
      <c r="L31">
        <v>0</v>
      </c>
      <c r="M31">
        <v>0</v>
      </c>
      <c r="N31">
        <v>0</v>
      </c>
      <c r="O31">
        <v>0</v>
      </c>
      <c r="P31">
        <v>0</v>
      </c>
      <c r="Q31">
        <v>18</v>
      </c>
      <c r="R31">
        <v>372</v>
      </c>
      <c r="S31" t="str">
        <f>IFERROR(VLOOKUP(R31,[2]WingLookTable!$A:$B,2,0),"캐릭터없음")</f>
        <v>Wing_WhiteFullNoiseOtherFast</v>
      </c>
      <c r="T31">
        <f t="shared" ca="1" si="2"/>
        <v>315</v>
      </c>
      <c r="U3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v>
      </c>
      <c r="V31" t="str">
        <f t="shared" si="4"/>
        <v>{"dy":15,"sl":1,"id":"Actor1109m","stats":{"tr":3,"trp":6,"str":0,"dex":0,"int":15,"vit":0,"train":0,"wgGr0":0,"wgGr1":0,"wgGr2":0,"wgGr3":18,"wgLk":372}}</v>
      </c>
      <c r="Z31">
        <v>30</v>
      </c>
      <c r="AA31" t="s">
        <v>347</v>
      </c>
      <c r="AC31">
        <v>30</v>
      </c>
      <c r="AD31">
        <v>199</v>
      </c>
    </row>
    <row r="32" spans="1:30">
      <c r="A32">
        <v>15</v>
      </c>
      <c r="B32">
        <v>2</v>
      </c>
      <c r="C32" t="str">
        <f t="shared" ca="1" si="0"/>
        <v>Actor3019m</v>
      </c>
      <c r="D32" t="str">
        <f>IF(ISBLANK(F32),"",
IFERROR(VLOOKUP(F32,[2]ActorTable!$A:$H,MATCH("이름참고",[2]ActorTable!$1:$1,0),0),"캐릭터없음"))</f>
        <v>슬로니카</v>
      </c>
      <c r="E32" t="str">
        <f t="shared" si="1"/>
        <v/>
      </c>
      <c r="F32" t="s">
        <v>379</v>
      </c>
      <c r="G32">
        <v>3</v>
      </c>
      <c r="H32">
        <v>6</v>
      </c>
      <c r="I32">
        <v>0</v>
      </c>
      <c r="J32">
        <v>0</v>
      </c>
      <c r="K32">
        <v>15</v>
      </c>
      <c r="L32">
        <v>0</v>
      </c>
      <c r="M32">
        <v>0</v>
      </c>
      <c r="N32">
        <v>0</v>
      </c>
      <c r="O32">
        <v>0</v>
      </c>
      <c r="P32">
        <v>0</v>
      </c>
      <c r="Q32">
        <v>18</v>
      </c>
      <c r="R32">
        <v>366</v>
      </c>
      <c r="S32" t="str">
        <f>IFERROR(VLOOKUP(R32,[2]WingLookTable!$A:$B,2,0),"캐릭터없음")</f>
        <v>Wing_RedNoiseNoiseOtherFast</v>
      </c>
      <c r="T32">
        <f t="shared" ca="1" si="2"/>
        <v>256</v>
      </c>
      <c r="U3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2" t="str">
        <f t="shared" si="4"/>
        <v>{"dy":15,"sl":2,"id":"Actor3114m","stats":{"tr":3,"trp":6,"str":0,"dex":0,"int":15,"vit":0,"train":0,"wgGr0":0,"wgGr1":0,"wgGr2":0,"wgGr3":18,"wgLk":366}}</v>
      </c>
      <c r="AC32">
        <v>31</v>
      </c>
      <c r="AD32">
        <v>202</v>
      </c>
    </row>
    <row r="33" spans="1:30">
      <c r="A33">
        <v>16</v>
      </c>
      <c r="B33">
        <v>1</v>
      </c>
      <c r="C33" t="str">
        <f t="shared" ca="1" si="0"/>
        <v>Actor0007m</v>
      </c>
      <c r="D33" t="str">
        <f>IF(ISBLANK(F33),"",
IFERROR(VLOOKUP(F33,[2]ActorTable!$A:$H,MATCH("이름참고",[2]ActorTable!$1:$1,0),0),"캐릭터없음"))</f>
        <v>간파울</v>
      </c>
      <c r="E33" t="str">
        <f t="shared" si="1"/>
        <v/>
      </c>
      <c r="F33" t="s">
        <v>377</v>
      </c>
      <c r="G33">
        <v>3</v>
      </c>
      <c r="H33">
        <v>6</v>
      </c>
      <c r="I33">
        <v>0</v>
      </c>
      <c r="J33">
        <v>15</v>
      </c>
      <c r="K33">
        <v>0</v>
      </c>
      <c r="L33">
        <v>0</v>
      </c>
      <c r="M33">
        <v>0</v>
      </c>
      <c r="N33">
        <v>0</v>
      </c>
      <c r="O33">
        <v>0</v>
      </c>
      <c r="P33">
        <v>0</v>
      </c>
      <c r="Q33">
        <v>18</v>
      </c>
      <c r="R33">
        <v>276</v>
      </c>
      <c r="S33" t="str">
        <f>IFERROR(VLOOKUP(R33,[2]WingLookTable!$A:$B,2,0),"캐릭터없음")</f>
        <v>Wing_WhiteSineNoiseFullFast</v>
      </c>
      <c r="T33">
        <f t="shared" ca="1" si="2"/>
        <v>148</v>
      </c>
      <c r="U3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3" t="str">
        <f t="shared" si="4"/>
        <v>{"dy":16,"sl":1,"id":"Actor0201m","stats":{"tr":3,"trp":6,"str":0,"dex":15,"int":0,"vit":0,"train":0,"wgGr0":0,"wgGr1":0,"wgGr2":0,"wgGr3":18,"wgLk":276}}</v>
      </c>
      <c r="AC33">
        <v>32</v>
      </c>
      <c r="AD33">
        <v>205</v>
      </c>
    </row>
    <row r="34" spans="1:30">
      <c r="A34">
        <v>16</v>
      </c>
      <c r="B34">
        <v>2</v>
      </c>
      <c r="C34" t="str">
        <f t="shared" ref="C34:C65" ca="1" si="7">VLOOKUP(RANDBETWEEN(1,COUNTA(Z:Z)-1),Z:AA,2,0)</f>
        <v>Actor0007m</v>
      </c>
      <c r="D34" t="str">
        <f>IF(ISBLANK(F34),"",
IFERROR(VLOOKUP(F34,[2]ActorTable!$A:$H,MATCH("이름참고",[2]ActorTable!$1:$1,0),0),"캐릭터없음"))</f>
        <v>카츄진</v>
      </c>
      <c r="E34" t="str">
        <f t="shared" si="1"/>
        <v/>
      </c>
      <c r="F34" t="s">
        <v>360</v>
      </c>
      <c r="G34">
        <v>3</v>
      </c>
      <c r="H34">
        <v>6</v>
      </c>
      <c r="I34">
        <v>0</v>
      </c>
      <c r="J34">
        <v>0</v>
      </c>
      <c r="K34">
        <v>15</v>
      </c>
      <c r="L34">
        <v>0</v>
      </c>
      <c r="M34">
        <v>0</v>
      </c>
      <c r="N34">
        <v>0</v>
      </c>
      <c r="O34">
        <v>0</v>
      </c>
      <c r="P34">
        <v>0</v>
      </c>
      <c r="Q34">
        <v>18</v>
      </c>
      <c r="R34">
        <v>248</v>
      </c>
      <c r="S34" t="str">
        <f>IFERROR(VLOOKUP(R34,[2]WingLookTable!$A:$B,2,0),"캐릭터없음")</f>
        <v>Wing_RedOtherOtherFullFast</v>
      </c>
      <c r="T34">
        <f t="shared" ref="T34:T65" ca="1" si="8">VLOOKUP(RANDBETWEEN(1,COUNTA(AC:AC)-1),AC:AD,2,0)</f>
        <v>244</v>
      </c>
      <c r="U3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4" t="str">
        <f t="shared" si="4"/>
        <v>{"dy":16,"sl":2,"id":"Actor3117m","stats":{"tr":3,"trp":6,"str":0,"dex":0,"int":15,"vit":0,"train":0,"wgGr0":0,"wgGr1":0,"wgGr2":0,"wgGr3":18,"wgLk":248}}</v>
      </c>
      <c r="AC34">
        <v>33</v>
      </c>
      <c r="AD34">
        <v>208</v>
      </c>
    </row>
    <row r="35" spans="1:30">
      <c r="A35">
        <v>17</v>
      </c>
      <c r="B35">
        <v>1</v>
      </c>
      <c r="C35" t="str">
        <f t="shared" ca="1" si="7"/>
        <v>Actor0201m</v>
      </c>
      <c r="D35" t="str">
        <f>IF(ISBLANK(F35),"",
IFERROR(VLOOKUP(F35,[2]ActorTable!$A:$H,MATCH("이름참고",[2]ActorTable!$1:$1,0),0),"캐릭터없음"))</f>
        <v>라무무</v>
      </c>
      <c r="E35" t="str">
        <f t="shared" si="1"/>
        <v/>
      </c>
      <c r="F35" t="s">
        <v>375</v>
      </c>
      <c r="G35">
        <v>3</v>
      </c>
      <c r="H35">
        <v>6</v>
      </c>
      <c r="I35">
        <v>0</v>
      </c>
      <c r="J35">
        <v>15</v>
      </c>
      <c r="K35">
        <v>0</v>
      </c>
      <c r="L35">
        <v>0</v>
      </c>
      <c r="M35">
        <v>0</v>
      </c>
      <c r="N35">
        <v>0</v>
      </c>
      <c r="O35">
        <v>0</v>
      </c>
      <c r="P35">
        <v>0</v>
      </c>
      <c r="Q35">
        <v>18</v>
      </c>
      <c r="R35">
        <v>172</v>
      </c>
      <c r="S35" t="str">
        <f>IFERROR(VLOOKUP(R35,[2]WingLookTable!$A:$B,2,0),"캐릭터없음")</f>
        <v>Wing_DustMultiSineOtherFullSlow</v>
      </c>
      <c r="T35">
        <f t="shared" ca="1" si="8"/>
        <v>260</v>
      </c>
      <c r="U3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5" t="str">
        <f t="shared" ref="V35:V65" si="9">"{"""&amp;A$1&amp;""":"&amp;A35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{"dy":17,"sl":1,"id":"Actor3231m","stats":{"tr":3,"trp":6,"str":0,"dex":15,"int":0,"vit":0,"train":0,"wgGr0":0,"wgGr1":0,"wgGr2":0,"wgGr3":18,"wgLk":172}}</v>
      </c>
      <c r="AC35">
        <v>34</v>
      </c>
      <c r="AD35">
        <v>211</v>
      </c>
    </row>
    <row r="36" spans="1:30">
      <c r="A36">
        <v>17</v>
      </c>
      <c r="B36">
        <v>2</v>
      </c>
      <c r="C36" t="str">
        <f t="shared" ca="1" si="7"/>
        <v>Actor1002m</v>
      </c>
      <c r="D36" t="str">
        <f>IF(ISBLANK(F36),"",
IFERROR(VLOOKUP(F36,[2]ActorTable!$A:$H,MATCH("이름참고",[2]ActorTable!$1:$1,0),0),"캐릭터없음"))</f>
        <v>원더</v>
      </c>
      <c r="E36" t="str">
        <f t="shared" si="1"/>
        <v/>
      </c>
      <c r="F36" t="s">
        <v>382</v>
      </c>
      <c r="G36">
        <v>3</v>
      </c>
      <c r="H36">
        <v>6</v>
      </c>
      <c r="I36">
        <v>0</v>
      </c>
      <c r="J36">
        <v>0</v>
      </c>
      <c r="K36">
        <v>15</v>
      </c>
      <c r="L36">
        <v>0</v>
      </c>
      <c r="M36">
        <v>0</v>
      </c>
      <c r="N36">
        <v>0</v>
      </c>
      <c r="O36">
        <v>0</v>
      </c>
      <c r="P36">
        <v>0</v>
      </c>
      <c r="Q36">
        <v>18</v>
      </c>
      <c r="R36">
        <v>360</v>
      </c>
      <c r="S36" t="str">
        <f>IFERROR(VLOOKUP(R36,[2]WingLookTable!$A:$B,2,0),"캐릭터없음")</f>
        <v>Wing_MultiFullSineStripeSlow</v>
      </c>
      <c r="T36">
        <f t="shared" ca="1" si="8"/>
        <v>121</v>
      </c>
      <c r="U3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6" t="str">
        <f t="shared" si="9"/>
        <v>{"dy":17,"sl":2,"id":"Actor2128m","stats":{"tr":3,"trp":6,"str":0,"dex":0,"int":15,"vit":0,"train":0,"wgGr0":0,"wgGr1":0,"wgGr2":0,"wgGr3":18,"wgLk":360}}</v>
      </c>
      <c r="AC36">
        <v>35</v>
      </c>
      <c r="AD36">
        <v>214</v>
      </c>
    </row>
    <row r="37" spans="1:30">
      <c r="A37">
        <v>18</v>
      </c>
      <c r="B37">
        <v>1</v>
      </c>
      <c r="C37" t="str">
        <f t="shared" ca="1" si="7"/>
        <v>Actor2103m</v>
      </c>
      <c r="D37" t="str">
        <f>IF(ISBLANK(F37),"",
IFERROR(VLOOKUP(F37,[2]ActorTable!$A:$H,MATCH("이름참고",[2]ActorTable!$1:$1,0),0),"캐릭터없음"))</f>
        <v>니엘</v>
      </c>
      <c r="E37" t="str">
        <f t="shared" si="1"/>
        <v/>
      </c>
      <c r="F37" t="s">
        <v>376</v>
      </c>
      <c r="G37">
        <v>3</v>
      </c>
      <c r="H37">
        <v>6</v>
      </c>
      <c r="I37">
        <v>0</v>
      </c>
      <c r="J37">
        <v>15</v>
      </c>
      <c r="K37">
        <v>0</v>
      </c>
      <c r="L37">
        <v>0</v>
      </c>
      <c r="M37">
        <v>0</v>
      </c>
      <c r="N37">
        <v>0</v>
      </c>
      <c r="O37">
        <v>0</v>
      </c>
      <c r="P37">
        <v>0</v>
      </c>
      <c r="Q37">
        <v>18</v>
      </c>
      <c r="R37">
        <v>163</v>
      </c>
      <c r="S37" t="str">
        <f>IFERROR(VLOOKUP(R37,[2]WingLookTable!$A:$B,2,0),"캐릭터없음")</f>
        <v>Wing_DustGreenSineOtherFullFast</v>
      </c>
      <c r="T37">
        <f t="shared" ca="1" si="8"/>
        <v>356</v>
      </c>
      <c r="U3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7" t="str">
        <f t="shared" si="9"/>
        <v>{"dy":18,"sl":1,"id":"Actor2238m","stats":{"tr":3,"trp":6,"str":0,"dex":15,"int":0,"vit":0,"train":0,"wgGr0":0,"wgGr1":0,"wgGr2":0,"wgGr3":18,"wgLk":163}}</v>
      </c>
      <c r="AC37">
        <v>36</v>
      </c>
      <c r="AD37">
        <v>217</v>
      </c>
    </row>
    <row r="38" spans="1:30">
      <c r="A38">
        <v>18</v>
      </c>
      <c r="B38">
        <v>2</v>
      </c>
      <c r="C38" t="str">
        <f t="shared" ca="1" si="7"/>
        <v>Actor1002m</v>
      </c>
      <c r="D38" t="str">
        <f>IF(ISBLANK(F38),"",
IFERROR(VLOOKUP(F38,[2]ActorTable!$A:$H,MATCH("이름참고",[2]ActorTable!$1:$1,0),0),"캐릭터없음"))</f>
        <v>오비우스</v>
      </c>
      <c r="E38" t="str">
        <f>IF(AND(B38=1,NOT(ISBLANK(F38))),
IF(F38=F40,"같음",""),"")</f>
        <v/>
      </c>
      <c r="F38" t="s">
        <v>355</v>
      </c>
      <c r="G38">
        <v>3</v>
      </c>
      <c r="H38">
        <v>6</v>
      </c>
      <c r="I38">
        <v>0</v>
      </c>
      <c r="J38">
        <v>0</v>
      </c>
      <c r="K38">
        <v>15</v>
      </c>
      <c r="L38">
        <v>0</v>
      </c>
      <c r="M38">
        <v>0</v>
      </c>
      <c r="N38">
        <v>0</v>
      </c>
      <c r="O38">
        <v>0</v>
      </c>
      <c r="P38">
        <v>0</v>
      </c>
      <c r="Q38">
        <v>18</v>
      </c>
      <c r="R38">
        <v>272</v>
      </c>
      <c r="S38" t="str">
        <f>IFERROR(VLOOKUP(R38,[2]WingLookTable!$A:$B,2,0),"캐릭터없음")</f>
        <v>Wing_WhiteNoiseOtherFullFast</v>
      </c>
      <c r="T38">
        <f t="shared" ca="1" si="8"/>
        <v>223</v>
      </c>
      <c r="U3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8" t="str">
        <f t="shared" si="9"/>
        <v>{"dy":18,"sl":2,"id":"Actor1141m","stats":{"tr":3,"trp":6,"str":0,"dex":0,"int":15,"vit":0,"train":0,"wgGr0":0,"wgGr1":0,"wgGr2":0,"wgGr3":18,"wgLk":272}}</v>
      </c>
      <c r="AC38">
        <v>37</v>
      </c>
      <c r="AD38">
        <v>220</v>
      </c>
    </row>
    <row r="39" spans="1:30">
      <c r="A39">
        <v>18</v>
      </c>
      <c r="B39">
        <v>3</v>
      </c>
      <c r="C39" t="str">
        <f t="shared" ca="1" si="7"/>
        <v>Actor1039m</v>
      </c>
      <c r="D39" t="str">
        <f>IF(ISBLANK(F39),"",
IFERROR(VLOOKUP(F39,[2]ActorTable!$A:$H,MATCH("이름참고",[2]ActorTable!$1:$1,0),0),"캐릭터없음"))</f>
        <v>젤리아</v>
      </c>
      <c r="E39" t="str">
        <f>IF(AND(B39=1,NOT(ISBLANK(F39))),
IF(F39=F41,"같음",""),"")</f>
        <v/>
      </c>
      <c r="F39" t="s">
        <v>380</v>
      </c>
      <c r="G39">
        <v>3</v>
      </c>
      <c r="H39">
        <v>6</v>
      </c>
      <c r="I39">
        <v>0</v>
      </c>
      <c r="J39">
        <v>15</v>
      </c>
      <c r="K39">
        <v>0</v>
      </c>
      <c r="L39">
        <v>0</v>
      </c>
      <c r="M39">
        <v>0</v>
      </c>
      <c r="N39">
        <v>0</v>
      </c>
      <c r="O39">
        <v>0</v>
      </c>
      <c r="P39">
        <v>0</v>
      </c>
      <c r="Q39">
        <v>18</v>
      </c>
      <c r="R39">
        <v>178</v>
      </c>
      <c r="S39" t="str">
        <f>IFERROR(VLOOKUP(R39,[2]WingLookTable!$A:$B,2,0),"캐릭터없음")</f>
        <v>Wing_DustMultiSineSineFullFast</v>
      </c>
      <c r="T39">
        <f t="shared" ca="1" si="8"/>
        <v>217</v>
      </c>
      <c r="U39" t="str">
        <f t="shared" ref="U39" ca="1" si="10">IF(ROW()=2,V39,OFFSET(U39,-1,0)&amp;IF(LEN(V39)=0,"",","&amp;V39))</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9" t="str">
        <f t="shared" si="9"/>
        <v>{"dy":18,"sl":3,"id":"Actor1005m","stats":{"tr":3,"trp":6,"str":0,"dex":15,"int":0,"vit":0,"train":0,"wgGr0":0,"wgGr1":0,"wgGr2":0,"wgGr3":18,"wgLk":178}}</v>
      </c>
      <c r="AC39">
        <v>38</v>
      </c>
      <c r="AD39">
        <v>223</v>
      </c>
    </row>
    <row r="40" spans="1:30">
      <c r="A40">
        <v>19</v>
      </c>
      <c r="B40">
        <v>1</v>
      </c>
      <c r="C40" t="str">
        <f t="shared" ca="1" si="7"/>
        <v>Actor0037m</v>
      </c>
      <c r="D40" t="str">
        <f>IF(ISBLANK(F40),"",
IFERROR(VLOOKUP(F40,[2]ActorTable!$A:$H,MATCH("이름참고",[2]ActorTable!$1:$1,0),0),"캐릭터없음"))</f>
        <v>카츄진</v>
      </c>
      <c r="E40" t="str">
        <f t="shared" ref="E40:E65" si="11">IF(AND(B40=1,NOT(ISBLANK(F40))),
IF(F40=F41,"같음",""),"")</f>
        <v/>
      </c>
      <c r="F40" t="s">
        <v>332</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8"/>
        <v>187</v>
      </c>
      <c r="U4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40" t="str">
        <f t="shared" si="9"/>
        <v>{"dy":19,"sl":1,"id":"Actor3117m","stats":{"tr":3,"trp":6,"str":0,"dex":15,"int":0,"vit":0,"train":0,"wgGr0":0,"wgGr1":0,"wgGr2":0,"wgGr3":18,"wgLk":321}}</v>
      </c>
      <c r="AC40">
        <v>39</v>
      </c>
      <c r="AD40">
        <v>226</v>
      </c>
    </row>
    <row r="41" spans="1:30">
      <c r="A41">
        <v>19</v>
      </c>
      <c r="B41">
        <v>2</v>
      </c>
      <c r="C41" t="str">
        <f t="shared" ca="1" si="7"/>
        <v>Actor1141m</v>
      </c>
      <c r="D41" t="str">
        <f>IF(ISBLANK(F41),"",
IFERROR(VLOOKUP(F41,[2]ActorTable!$A:$H,MATCH("이름참고",[2]ActorTable!$1:$1,0),0),"캐릭터없음"))</f>
        <v>베이</v>
      </c>
      <c r="E41" t="str">
        <f t="shared" si="11"/>
        <v/>
      </c>
      <c r="F41" t="s">
        <v>321</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8"/>
        <v>199</v>
      </c>
      <c r="U4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1" t="str">
        <f t="shared" si="9"/>
        <v>{"dy":19,"sl":2,"id":"Actor0104m","stats":{"tr":3,"trp":6,"str":0,"dex":0,"int":15,"vit":0,"train":0,"wgGr0":0,"wgGr1":0,"wgGr2":0,"wgGr3":18,"wgLk":175}}</v>
      </c>
      <c r="AC41">
        <v>40</v>
      </c>
      <c r="AD41">
        <v>229</v>
      </c>
    </row>
    <row r="42" spans="1:30">
      <c r="A42">
        <v>20</v>
      </c>
      <c r="B42">
        <v>1</v>
      </c>
      <c r="C42" t="str">
        <f t="shared" ca="1" si="7"/>
        <v>Actor1039m</v>
      </c>
      <c r="D42" t="str">
        <f>IF(ISBLANK(F42),"",
IFERROR(VLOOKUP(F42,[2]ActorTable!$A:$H,MATCH("이름참고",[2]ActorTable!$1:$1,0),0),"캐릭터없음"))</f>
        <v>프로토27</v>
      </c>
      <c r="E42" t="str">
        <f t="shared" si="11"/>
        <v/>
      </c>
      <c r="F42" t="s">
        <v>384</v>
      </c>
      <c r="G42">
        <v>3</v>
      </c>
      <c r="H42">
        <v>6</v>
      </c>
      <c r="I42">
        <v>0</v>
      </c>
      <c r="J42">
        <v>15</v>
      </c>
      <c r="K42">
        <v>0</v>
      </c>
      <c r="L42">
        <v>0</v>
      </c>
      <c r="M42">
        <v>0</v>
      </c>
      <c r="N42">
        <v>0</v>
      </c>
      <c r="O42">
        <v>0</v>
      </c>
      <c r="P42">
        <v>0</v>
      </c>
      <c r="Q42">
        <v>18</v>
      </c>
      <c r="R42">
        <v>248</v>
      </c>
      <c r="S42" t="str">
        <f>IFERROR(VLOOKUP(R42,[2]WingLookTable!$A:$B,2,0),"캐릭터없음")</f>
        <v>Wing_RedOtherOtherFullFast</v>
      </c>
      <c r="T42">
        <f t="shared" ca="1" si="8"/>
        <v>141</v>
      </c>
      <c r="U4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9"/>
        <v>{"dy":20,"sl":1,"id":"Actor1216m","stats":{"tr":3,"trp":6,"str":0,"dex":15,"int":0,"vit":0,"train":0,"wgGr0":0,"wgGr1":0,"wgGr2":0,"wgGr3":18,"wgLk":248}}</v>
      </c>
      <c r="AC42">
        <v>41</v>
      </c>
      <c r="AD42">
        <v>232</v>
      </c>
    </row>
    <row r="43" spans="1:30">
      <c r="A43">
        <v>20</v>
      </c>
      <c r="B43">
        <v>2</v>
      </c>
      <c r="C43" t="str">
        <f t="shared" ca="1" si="7"/>
        <v>Actor1029m</v>
      </c>
      <c r="D43" t="str">
        <f>IF(ISBLANK(F43),"",
IFERROR(VLOOKUP(F43,[2]ActorTable!$A:$H,MATCH("이름참고",[2]ActorTable!$1:$1,0),0),"캐릭터없음"))</f>
        <v>솔</v>
      </c>
      <c r="E43" t="str">
        <f t="shared" si="11"/>
        <v/>
      </c>
      <c r="F43" t="s">
        <v>385</v>
      </c>
      <c r="G43">
        <v>3</v>
      </c>
      <c r="H43">
        <v>6</v>
      </c>
      <c r="I43">
        <v>0</v>
      </c>
      <c r="J43">
        <v>0</v>
      </c>
      <c r="K43">
        <v>15</v>
      </c>
      <c r="L43">
        <v>0</v>
      </c>
      <c r="M43">
        <v>0</v>
      </c>
      <c r="N43">
        <v>0</v>
      </c>
      <c r="O43">
        <v>0</v>
      </c>
      <c r="P43">
        <v>0</v>
      </c>
      <c r="Q43">
        <v>18</v>
      </c>
      <c r="R43">
        <v>217</v>
      </c>
      <c r="S43" t="str">
        <f>IFERROR(VLOOKUP(R43,[2]WingLookTable!$A:$B,2,0),"캐릭터없음")</f>
        <v>Wing_GreenOtherSineFullFast</v>
      </c>
      <c r="T43">
        <f t="shared" ca="1" si="8"/>
        <v>363</v>
      </c>
      <c r="U4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9"/>
        <v>{"dy":20,"sl":2,"id":"Actor2015m","stats":{"tr":3,"trp":6,"str":0,"dex":0,"int":15,"vit":0,"train":0,"wgGr0":0,"wgGr1":0,"wgGr2":0,"wgGr3":18,"wgLk":217}}</v>
      </c>
      <c r="AC43">
        <v>42</v>
      </c>
      <c r="AD43">
        <v>236</v>
      </c>
    </row>
    <row r="44" spans="1:30">
      <c r="A44">
        <v>21</v>
      </c>
      <c r="B44">
        <v>1</v>
      </c>
      <c r="C44" t="str">
        <f t="shared" ca="1" si="7"/>
        <v>Actor2238m</v>
      </c>
      <c r="D44" t="str">
        <f>IF(ISBLANK(F44),"",
IFERROR(VLOOKUP(F44,[2]ActorTable!$A:$H,MATCH("이름참고",[2]ActorTable!$1:$1,0),0),"캐릭터없음"))</f>
        <v>슬로니카</v>
      </c>
      <c r="E44" t="str">
        <f t="shared" si="11"/>
        <v/>
      </c>
      <c r="F44" t="s">
        <v>383</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8"/>
        <v>284</v>
      </c>
      <c r="U4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9"/>
        <v>{"dy":21,"sl":1,"id":"Actor3114m","stats":{"tr":3,"trp":6,"str":0,"dex":0,"int":15,"vit":0,"train":0,"wgGr0":0,"wgGr1":0,"wgGr2":0,"wgGr3":18,"wgLk":157}}</v>
      </c>
      <c r="AC44">
        <v>43</v>
      </c>
      <c r="AD44">
        <v>240</v>
      </c>
    </row>
    <row r="45" spans="1:30">
      <c r="A45">
        <v>21</v>
      </c>
      <c r="B45">
        <v>2</v>
      </c>
      <c r="C45" t="str">
        <f t="shared" ca="1" si="7"/>
        <v>Actor0240m</v>
      </c>
      <c r="D45" t="str">
        <f>IF(ISBLANK(F45),"",
IFERROR(VLOOKUP(F45,[2]ActorTable!$A:$H,MATCH("이름참고",[2]ActorTable!$1:$1,0),0),"캐릭터없음"))</f>
        <v>헤르윈</v>
      </c>
      <c r="E45" t="str">
        <f t="shared" si="11"/>
        <v/>
      </c>
      <c r="F45" t="s">
        <v>386</v>
      </c>
      <c r="G45">
        <v>3</v>
      </c>
      <c r="H45">
        <v>6</v>
      </c>
      <c r="I45">
        <v>0</v>
      </c>
      <c r="J45">
        <v>0</v>
      </c>
      <c r="K45">
        <v>15</v>
      </c>
      <c r="L45">
        <v>0</v>
      </c>
      <c r="M45">
        <v>0</v>
      </c>
      <c r="N45">
        <v>0</v>
      </c>
      <c r="O45">
        <v>0</v>
      </c>
      <c r="P45">
        <v>0</v>
      </c>
      <c r="Q45">
        <v>18</v>
      </c>
      <c r="R45">
        <v>151</v>
      </c>
      <c r="S45" t="str">
        <f>IFERROR(VLOOKUP(R45,[2]WingLookTable!$A:$B,2,0),"캐릭터없음")</f>
        <v>Wing_DustCyanSineOtherFullFast</v>
      </c>
      <c r="T45">
        <f t="shared" ca="1" si="8"/>
        <v>369</v>
      </c>
      <c r="U4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9"/>
        <v>{"dy":21,"sl":2,"id":"Actor0007m","stats":{"tr":3,"trp":6,"str":0,"dex":0,"int":15,"vit":0,"train":0,"wgGr0":0,"wgGr1":0,"wgGr2":0,"wgGr3":18,"wgLk":151}}</v>
      </c>
      <c r="AC45">
        <v>44</v>
      </c>
      <c r="AD45">
        <v>244</v>
      </c>
    </row>
    <row r="46" spans="1:30">
      <c r="A46">
        <v>22</v>
      </c>
      <c r="B46">
        <v>1</v>
      </c>
      <c r="C46" t="str">
        <f t="shared" ca="1" si="7"/>
        <v>Actor3021m</v>
      </c>
      <c r="D46" t="str">
        <f>IF(ISBLANK(F46),"",
IFERROR(VLOOKUP(F46,[2]ActorTable!$A:$H,MATCH("이름참고",[2]ActorTable!$1:$1,0),0),"캐릭터없음"))</f>
        <v>라무무</v>
      </c>
      <c r="E46" t="str">
        <f t="shared" si="11"/>
        <v/>
      </c>
      <c r="F46" t="s">
        <v>387</v>
      </c>
      <c r="G46">
        <v>3</v>
      </c>
      <c r="H46">
        <v>6</v>
      </c>
      <c r="I46">
        <v>0</v>
      </c>
      <c r="J46">
        <v>10</v>
      </c>
      <c r="K46">
        <v>5</v>
      </c>
      <c r="L46">
        <v>0</v>
      </c>
      <c r="M46">
        <v>0</v>
      </c>
      <c r="N46">
        <v>0</v>
      </c>
      <c r="O46">
        <v>0</v>
      </c>
      <c r="P46">
        <v>0</v>
      </c>
      <c r="Q46">
        <v>18</v>
      </c>
      <c r="R46">
        <v>175</v>
      </c>
      <c r="S46" t="str">
        <f>IFERROR(VLOOKUP(R46,[2]WingLookTable!$A:$B,2,0),"캐릭터없음")</f>
        <v>Wing_DustMultiSineOtherFullSlow2</v>
      </c>
      <c r="T46">
        <f t="shared" ca="1" si="8"/>
        <v>315</v>
      </c>
      <c r="U4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9"/>
        <v>{"dy":22,"sl":1,"id":"Actor3231m","stats":{"tr":3,"trp":6,"str":0,"dex":10,"int":5,"vit":0,"train":0,"wgGr0":0,"wgGr1":0,"wgGr2":0,"wgGr3":18,"wgLk":175}}</v>
      </c>
      <c r="AC46">
        <v>45</v>
      </c>
      <c r="AD46">
        <v>248</v>
      </c>
    </row>
    <row r="47" spans="1:30">
      <c r="A47">
        <v>22</v>
      </c>
      <c r="B47">
        <v>2</v>
      </c>
      <c r="C47" t="str">
        <f t="shared" ca="1" si="7"/>
        <v>Actor1029m</v>
      </c>
      <c r="D47" t="str">
        <f>IF(ISBLANK(F47),"",
IFERROR(VLOOKUP(F47,[2]ActorTable!$A:$H,MATCH("이름참고",[2]ActorTable!$1:$1,0),0),"캐릭터없음"))</f>
        <v>프리스</v>
      </c>
      <c r="E47" t="str">
        <f t="shared" si="11"/>
        <v/>
      </c>
      <c r="F47" t="s">
        <v>388</v>
      </c>
      <c r="G47">
        <v>3</v>
      </c>
      <c r="H47">
        <v>6</v>
      </c>
      <c r="I47">
        <v>0</v>
      </c>
      <c r="J47">
        <v>0</v>
      </c>
      <c r="K47">
        <v>15</v>
      </c>
      <c r="L47">
        <v>0</v>
      </c>
      <c r="M47">
        <v>0</v>
      </c>
      <c r="N47">
        <v>0</v>
      </c>
      <c r="O47">
        <v>0</v>
      </c>
      <c r="P47">
        <v>0</v>
      </c>
      <c r="Q47">
        <v>18</v>
      </c>
      <c r="R47">
        <v>268</v>
      </c>
      <c r="S47" t="str">
        <f>IFERROR(VLOOKUP(R47,[2]WingLookTable!$A:$B,2,0),"캐릭터없음")</f>
        <v>Wing_SkySineSineFullSlow</v>
      </c>
      <c r="T47">
        <f t="shared" ca="1" si="8"/>
        <v>284</v>
      </c>
      <c r="U4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9"/>
        <v>{"dy":22,"sl":2,"id":"Actor0125m","stats":{"tr":3,"trp":6,"str":0,"dex":0,"int":15,"vit":0,"train":0,"wgGr0":0,"wgGr1":0,"wgGr2":0,"wgGr3":18,"wgLk":268}}</v>
      </c>
      <c r="AC47">
        <v>46</v>
      </c>
      <c r="AD47">
        <v>252</v>
      </c>
    </row>
    <row r="48" spans="1:30">
      <c r="A48">
        <v>23</v>
      </c>
      <c r="B48">
        <v>1</v>
      </c>
      <c r="C48" t="str">
        <f t="shared" ca="1" si="7"/>
        <v>Actor3231m</v>
      </c>
      <c r="D48" t="str">
        <f>IF(ISBLANK(F48),"",
IFERROR(VLOOKUP(F48,[2]ActorTable!$A:$H,MATCH("이름참고",[2]ActorTable!$1:$1,0),0),"캐릭터없음"))</f>
        <v>니엘</v>
      </c>
      <c r="E48" t="str">
        <f t="shared" si="11"/>
        <v/>
      </c>
      <c r="F48" t="s">
        <v>389</v>
      </c>
      <c r="G48">
        <v>3</v>
      </c>
      <c r="H48">
        <v>6</v>
      </c>
      <c r="I48">
        <v>0</v>
      </c>
      <c r="J48">
        <v>15</v>
      </c>
      <c r="K48">
        <v>0</v>
      </c>
      <c r="L48">
        <v>0</v>
      </c>
      <c r="M48">
        <v>0</v>
      </c>
      <c r="N48">
        <v>0</v>
      </c>
      <c r="O48">
        <v>0</v>
      </c>
      <c r="P48">
        <v>0</v>
      </c>
      <c r="Q48">
        <v>18</v>
      </c>
      <c r="R48">
        <v>229</v>
      </c>
      <c r="S48" t="str">
        <f>IFERROR(VLOOKUP(R48,[2]WingLookTable!$A:$B,2,0),"캐릭터없음")</f>
        <v>Wing_MultiOtherOtherOtherFast</v>
      </c>
      <c r="T48">
        <f t="shared" ca="1" si="8"/>
        <v>105</v>
      </c>
      <c r="U4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9"/>
        <v>{"dy":23,"sl":1,"id":"Actor2238m","stats":{"tr":3,"trp":6,"str":0,"dex":15,"int":0,"vit":0,"train":0,"wgGr0":0,"wgGr1":0,"wgGr2":0,"wgGr3":18,"wgLk":229}}</v>
      </c>
      <c r="AC48">
        <v>47</v>
      </c>
      <c r="AD48">
        <v>256</v>
      </c>
    </row>
    <row r="49" spans="1:30">
      <c r="A49">
        <v>23</v>
      </c>
      <c r="B49">
        <v>2</v>
      </c>
      <c r="C49" t="str">
        <f t="shared" ca="1" si="7"/>
        <v>Actor2011m</v>
      </c>
      <c r="D49" t="str">
        <f>IF(ISBLANK(F49),"",
IFERROR(VLOOKUP(F49,[2]ActorTable!$A:$H,MATCH("이름참고",[2]ActorTable!$1:$1,0),0),"캐릭터없음"))</f>
        <v>케이저</v>
      </c>
      <c r="E49" t="str">
        <f t="shared" si="11"/>
        <v/>
      </c>
      <c r="F49" t="s">
        <v>395</v>
      </c>
      <c r="G49">
        <v>3</v>
      </c>
      <c r="H49">
        <v>6</v>
      </c>
      <c r="I49">
        <v>0</v>
      </c>
      <c r="J49">
        <v>0</v>
      </c>
      <c r="K49">
        <v>15</v>
      </c>
      <c r="L49">
        <v>0</v>
      </c>
      <c r="M49">
        <v>0</v>
      </c>
      <c r="N49">
        <v>0</v>
      </c>
      <c r="O49">
        <v>0</v>
      </c>
      <c r="P49">
        <v>0</v>
      </c>
      <c r="Q49">
        <v>18</v>
      </c>
      <c r="R49">
        <v>202</v>
      </c>
      <c r="S49" t="str">
        <f>IFERROR(VLOOKUP(R49,[2]WingLookTable!$A:$B,2,0),"캐릭터없음")</f>
        <v>Wing_FireOtherSineFullFast</v>
      </c>
      <c r="T49">
        <f t="shared" ca="1" si="8"/>
        <v>276</v>
      </c>
      <c r="U4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9"/>
        <v>{"dy":23,"sl":2,"id":"Actor0113m","stats":{"tr":3,"trp":6,"str":0,"dex":0,"int":15,"vit":0,"train":0,"wgGr0":0,"wgGr1":0,"wgGr2":0,"wgGr3":18,"wgLk":202}}</v>
      </c>
      <c r="AC49">
        <v>48</v>
      </c>
      <c r="AD49">
        <v>260</v>
      </c>
    </row>
    <row r="50" spans="1:30">
      <c r="A50">
        <v>24</v>
      </c>
      <c r="B50">
        <v>1</v>
      </c>
      <c r="C50" t="str">
        <f t="shared" ca="1" si="7"/>
        <v>Actor3019m</v>
      </c>
      <c r="D50" t="str">
        <f>IF(ISBLANK(F50),"",
IFERROR(VLOOKUP(F50,[2]ActorTable!$A:$H,MATCH("이름참고",[2]ActorTable!$1:$1,0),0),"캐릭터없음"))</f>
        <v>클레타</v>
      </c>
      <c r="E50" t="str">
        <f t="shared" si="11"/>
        <v/>
      </c>
      <c r="F50" t="s">
        <v>390</v>
      </c>
      <c r="G50">
        <v>3</v>
      </c>
      <c r="H50">
        <v>6</v>
      </c>
      <c r="I50">
        <v>0</v>
      </c>
      <c r="J50">
        <v>5</v>
      </c>
      <c r="K50">
        <v>10</v>
      </c>
      <c r="L50">
        <v>0</v>
      </c>
      <c r="M50">
        <v>0</v>
      </c>
      <c r="N50">
        <v>0</v>
      </c>
      <c r="O50">
        <v>0</v>
      </c>
      <c r="P50">
        <v>0</v>
      </c>
      <c r="Q50">
        <v>18</v>
      </c>
      <c r="R50">
        <v>294</v>
      </c>
      <c r="S50" t="str">
        <f>IFERROR(VLOOKUP(R50,[2]WingLookTable!$A:$B,2,0),"캐릭터없음")</f>
        <v>Wing_BlueOtherFullOtherSlow</v>
      </c>
      <c r="T50">
        <f t="shared" ca="1" si="8"/>
        <v>157</v>
      </c>
      <c r="U5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9"/>
        <v>{"dy":24,"sl":1,"id":"Actor0240m","stats":{"tr":3,"trp":6,"str":0,"dex":5,"int":10,"vit":0,"train":0,"wgGr0":0,"wgGr1":0,"wgGr2":0,"wgGr3":18,"wgLk":294}}</v>
      </c>
      <c r="AC50">
        <v>49</v>
      </c>
      <c r="AD50">
        <v>264</v>
      </c>
    </row>
    <row r="51" spans="1:30">
      <c r="A51">
        <v>24</v>
      </c>
      <c r="B51">
        <v>2</v>
      </c>
      <c r="C51" t="str">
        <f t="shared" ca="1" si="7"/>
        <v>Actor2128m</v>
      </c>
      <c r="D51" t="str">
        <f>IF(ISBLANK(F51),"",
IFERROR(VLOOKUP(F51,[2]ActorTable!$A:$H,MATCH("이름참고",[2]ActorTable!$1:$1,0),0),"캐릭터없음"))</f>
        <v>클라크</v>
      </c>
      <c r="E51" t="str">
        <f t="shared" si="11"/>
        <v/>
      </c>
      <c r="F51" t="s">
        <v>394</v>
      </c>
      <c r="G51">
        <v>3</v>
      </c>
      <c r="H51">
        <v>6</v>
      </c>
      <c r="I51">
        <v>0</v>
      </c>
      <c r="J51">
        <v>0</v>
      </c>
      <c r="K51">
        <v>15</v>
      </c>
      <c r="L51">
        <v>0</v>
      </c>
      <c r="M51">
        <v>0</v>
      </c>
      <c r="N51">
        <v>0</v>
      </c>
      <c r="O51">
        <v>0</v>
      </c>
      <c r="P51">
        <v>0</v>
      </c>
      <c r="Q51">
        <v>18</v>
      </c>
      <c r="R51">
        <v>252</v>
      </c>
      <c r="S51" t="str">
        <f>IFERROR(VLOOKUP(R51,[2]WingLookTable!$A:$B,2,0),"캐릭터없음")</f>
        <v>Wing_RedSineFullOtherFast</v>
      </c>
      <c r="T51">
        <f t="shared" ca="1" si="8"/>
        <v>151</v>
      </c>
      <c r="U5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9"/>
        <v>{"dy":24,"sl":2,"id":"Actor2011m","stats":{"tr":3,"trp":6,"str":0,"dex":0,"int":15,"vit":0,"train":0,"wgGr0":0,"wgGr1":0,"wgGr2":0,"wgGr3":18,"wgLk":252}}</v>
      </c>
      <c r="AC51">
        <v>50</v>
      </c>
      <c r="AD51">
        <v>268</v>
      </c>
    </row>
    <row r="52" spans="1:30">
      <c r="A52">
        <v>25</v>
      </c>
      <c r="B52">
        <v>1</v>
      </c>
      <c r="C52" t="str">
        <f t="shared" ca="1" si="7"/>
        <v>Actor0201m</v>
      </c>
      <c r="D52" t="str">
        <f>IF(ISBLANK(F52),"",
IFERROR(VLOOKUP(F52,[2]ActorTable!$A:$H,MATCH("이름참고",[2]ActorTable!$1:$1,0),0),"캐릭터없음"))</f>
        <v>프로토27</v>
      </c>
      <c r="E52" t="str">
        <f t="shared" si="11"/>
        <v/>
      </c>
      <c r="F52" t="s">
        <v>384</v>
      </c>
      <c r="G52">
        <v>3</v>
      </c>
      <c r="H52">
        <v>6</v>
      </c>
      <c r="I52">
        <v>15</v>
      </c>
      <c r="J52">
        <v>0</v>
      </c>
      <c r="K52">
        <v>0</v>
      </c>
      <c r="L52">
        <v>0</v>
      </c>
      <c r="M52">
        <v>0</v>
      </c>
      <c r="N52">
        <v>0</v>
      </c>
      <c r="O52">
        <v>0</v>
      </c>
      <c r="P52">
        <v>0</v>
      </c>
      <c r="Q52">
        <v>18</v>
      </c>
      <c r="R52">
        <v>166</v>
      </c>
      <c r="S52" t="str">
        <f>IFERROR(VLOOKUP(R52,[2]WingLookTable!$A:$B,2,0),"캐릭터없음")</f>
        <v>Wing_DustMultiNoisePatternFullFast</v>
      </c>
      <c r="T52">
        <f t="shared" ca="1" si="8"/>
        <v>137</v>
      </c>
      <c r="U5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9"/>
        <v>{"dy":25,"sl":1,"id":"Actor1216m","stats":{"tr":3,"trp":6,"str":15,"dex":0,"int":0,"vit":0,"train":0,"wgGr0":0,"wgGr1":0,"wgGr2":0,"wgGr3":18,"wgLk":166}}</v>
      </c>
      <c r="AC52">
        <v>51</v>
      </c>
      <c r="AD52">
        <v>272</v>
      </c>
    </row>
    <row r="53" spans="1:30">
      <c r="A53">
        <v>25</v>
      </c>
      <c r="B53">
        <v>2</v>
      </c>
      <c r="C53" t="str">
        <f t="shared" ca="1" si="7"/>
        <v>Actor1029m</v>
      </c>
      <c r="D53" t="str">
        <f>IF(ISBLANK(F53),"",
IFERROR(VLOOKUP(F53,[2]ActorTable!$A:$H,MATCH("이름참고",[2]ActorTable!$1:$1,0),0),"캐릭터없음"))</f>
        <v>무테이</v>
      </c>
      <c r="E53" t="str">
        <f t="shared" si="11"/>
        <v/>
      </c>
      <c r="F53" t="s">
        <v>391</v>
      </c>
      <c r="G53">
        <v>3</v>
      </c>
      <c r="H53">
        <v>6</v>
      </c>
      <c r="I53">
        <v>0</v>
      </c>
      <c r="J53">
        <v>0</v>
      </c>
      <c r="K53">
        <v>15</v>
      </c>
      <c r="L53">
        <v>0</v>
      </c>
      <c r="M53">
        <v>0</v>
      </c>
      <c r="N53">
        <v>0</v>
      </c>
      <c r="O53">
        <v>0</v>
      </c>
      <c r="P53">
        <v>0</v>
      </c>
      <c r="Q53">
        <v>18</v>
      </c>
      <c r="R53">
        <v>315</v>
      </c>
      <c r="S53" t="str">
        <f>IFERROR(VLOOKUP(R53,[2]WingLookTable!$A:$B,2,0),"캐릭터없음")</f>
        <v>Wing_DustMultiNoiseOtherOtherSlow</v>
      </c>
      <c r="T53">
        <f t="shared" ca="1" si="8"/>
        <v>145</v>
      </c>
      <c r="U5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9"/>
        <v>{"dy":25,"sl":2,"id":"Actor3021m","stats":{"tr":3,"trp":6,"str":0,"dex":0,"int":15,"vit":0,"train":0,"wgGr0":0,"wgGr1":0,"wgGr2":0,"wgGr3":18,"wgLk":315}}</v>
      </c>
      <c r="AC53">
        <v>52</v>
      </c>
      <c r="AD53">
        <v>276</v>
      </c>
    </row>
    <row r="54" spans="1:30">
      <c r="A54">
        <v>26</v>
      </c>
      <c r="B54">
        <v>1</v>
      </c>
      <c r="C54" t="str">
        <f t="shared" ca="1" si="7"/>
        <v>Actor0024m</v>
      </c>
      <c r="D54" t="str">
        <f>IF(ISBLANK(F54),"",
IFERROR(VLOOKUP(F54,[2]ActorTable!$A:$H,MATCH("이름참고",[2]ActorTable!$1:$1,0),0),"캐릭터없음"))</f>
        <v>닉스</v>
      </c>
      <c r="E54" t="str">
        <f t="shared" si="11"/>
        <v/>
      </c>
      <c r="F54" t="s">
        <v>392</v>
      </c>
      <c r="G54">
        <v>3</v>
      </c>
      <c r="H54">
        <v>6</v>
      </c>
      <c r="I54">
        <v>0</v>
      </c>
      <c r="J54">
        <v>0</v>
      </c>
      <c r="K54">
        <v>15</v>
      </c>
      <c r="L54">
        <v>0</v>
      </c>
      <c r="M54">
        <v>0</v>
      </c>
      <c r="N54">
        <v>0</v>
      </c>
      <c r="O54">
        <v>0</v>
      </c>
      <c r="P54">
        <v>0</v>
      </c>
      <c r="Q54">
        <v>18</v>
      </c>
      <c r="R54">
        <v>369</v>
      </c>
      <c r="S54" t="str">
        <f>IFERROR(VLOOKUP(R54,[2]WingLookTable!$A:$B,2,0),"캐릭터없음")</f>
        <v>Wing_SkyLightningSineOtherFast</v>
      </c>
      <c r="T54">
        <f t="shared" ca="1" si="8"/>
        <v>223</v>
      </c>
      <c r="U5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9"/>
        <v>{"dy":26,"sl":1,"id":"Actor1109m","stats":{"tr":3,"trp":6,"str":0,"dex":0,"int":15,"vit":0,"train":0,"wgGr0":0,"wgGr1":0,"wgGr2":0,"wgGr3":18,"wgLk":369}}</v>
      </c>
      <c r="AC54">
        <v>53</v>
      </c>
      <c r="AD54">
        <v>280</v>
      </c>
    </row>
    <row r="55" spans="1:30">
      <c r="A55">
        <v>26</v>
      </c>
      <c r="B55">
        <v>2</v>
      </c>
      <c r="C55" t="str">
        <f t="shared" ca="1" si="7"/>
        <v>Actor3114m</v>
      </c>
      <c r="D55" t="str">
        <f>IF(ISBLANK(F55),"",
IFERROR(VLOOKUP(F55,[2]ActorTable!$A:$H,MATCH("이름참고",[2]ActorTable!$1:$1,0),0),"캐릭터없음"))</f>
        <v>그루퍼스</v>
      </c>
      <c r="E55" t="str">
        <f t="shared" si="11"/>
        <v/>
      </c>
      <c r="F55" t="s">
        <v>393</v>
      </c>
      <c r="G55">
        <v>3</v>
      </c>
      <c r="H55">
        <v>6</v>
      </c>
      <c r="I55">
        <v>0</v>
      </c>
      <c r="J55">
        <v>15</v>
      </c>
      <c r="K55">
        <v>0</v>
      </c>
      <c r="L55">
        <v>0</v>
      </c>
      <c r="M55">
        <v>0</v>
      </c>
      <c r="N55">
        <v>0</v>
      </c>
      <c r="O55">
        <v>0</v>
      </c>
      <c r="P55">
        <v>0</v>
      </c>
      <c r="Q55">
        <v>18</v>
      </c>
      <c r="R55">
        <v>160</v>
      </c>
      <c r="S55" t="str">
        <f>IFERROR(VLOOKUP(R55,[2]WingLookTable!$A:$B,2,0),"캐릭터없음")</f>
        <v>Wing_DustGreenSineFullOtherFast</v>
      </c>
      <c r="T55">
        <f t="shared" ca="1" si="8"/>
        <v>166</v>
      </c>
      <c r="U5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9"/>
        <v>{"dy":26,"sl":2,"id":"Actor2010m","stats":{"tr":3,"trp":6,"str":0,"dex":15,"int":0,"vit":0,"train":0,"wgGr0":0,"wgGr1":0,"wgGr2":0,"wgGr3":18,"wgLk":160}}</v>
      </c>
      <c r="AC55">
        <v>54</v>
      </c>
      <c r="AD55">
        <v>284</v>
      </c>
    </row>
    <row r="56" spans="1:30">
      <c r="A56">
        <v>27</v>
      </c>
      <c r="B56">
        <v>1</v>
      </c>
      <c r="C56" t="str">
        <f t="shared" ca="1" si="7"/>
        <v>Actor2120m</v>
      </c>
      <c r="D56" t="str">
        <f>IF(ISBLANK(F56),"",
IFERROR(VLOOKUP(F56,[2]ActorTable!$A:$H,MATCH("이름참고",[2]ActorTable!$1:$1,0),0),"캐릭터없음"))</f>
        <v>오비우스</v>
      </c>
      <c r="E56" t="str">
        <f t="shared" si="11"/>
        <v/>
      </c>
      <c r="F56" t="s">
        <v>427</v>
      </c>
      <c r="G56">
        <v>3</v>
      </c>
      <c r="H56">
        <v>6</v>
      </c>
      <c r="I56">
        <v>0</v>
      </c>
      <c r="J56">
        <v>0</v>
      </c>
      <c r="K56">
        <v>15</v>
      </c>
      <c r="L56">
        <v>0</v>
      </c>
      <c r="M56">
        <v>0</v>
      </c>
      <c r="N56">
        <v>0</v>
      </c>
      <c r="O56">
        <v>0</v>
      </c>
      <c r="P56">
        <v>0</v>
      </c>
      <c r="Q56">
        <v>18</v>
      </c>
      <c r="R56">
        <v>226</v>
      </c>
      <c r="S56" t="str">
        <f>IFERROR(VLOOKUP(R56,[2]WingLookTable!$A:$B,2,0),"캐릭터없음")</f>
        <v>Wing_MultiOtherNoiseFullFast</v>
      </c>
      <c r="T56">
        <f t="shared" ca="1" si="8"/>
        <v>175</v>
      </c>
      <c r="U5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9"/>
        <v>{"dy":27,"sl":1,"id":"Actor1141m","stats":{"tr":3,"trp":6,"str":0,"dex":0,"int":15,"vit":0,"train":0,"wgGr0":0,"wgGr1":0,"wgGr2":0,"wgGr3":18,"wgLk":226}}</v>
      </c>
      <c r="AC56">
        <v>55</v>
      </c>
      <c r="AD56">
        <v>288</v>
      </c>
    </row>
    <row r="57" spans="1:30">
      <c r="A57">
        <v>27</v>
      </c>
      <c r="B57">
        <v>2</v>
      </c>
      <c r="C57" t="str">
        <f t="shared" ca="1" si="7"/>
        <v>Actor0113m</v>
      </c>
      <c r="D57" t="str">
        <f>IF(ISBLANK(F57),"",
IFERROR(VLOOKUP(F57,[2]ActorTable!$A:$H,MATCH("이름참고",[2]ActorTable!$1:$1,0),0),"캐릭터없음"))</f>
        <v>소하</v>
      </c>
      <c r="E57" t="str">
        <f t="shared" si="11"/>
        <v/>
      </c>
      <c r="F57" t="s">
        <v>428</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t="shared" ca="1" si="8"/>
        <v>363</v>
      </c>
      <c r="U5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9"/>
        <v>{"dy":27,"sl":2,"id":"Actor1002m","stats":{"tr":3,"trp":6,"str":0,"dex":15,"int":0,"vit":0,"train":0,"wgGr0":0,"wgGr1":0,"wgGr2":0,"wgGr3":18,"wgLk":190}}</v>
      </c>
      <c r="AC57">
        <v>56</v>
      </c>
      <c r="AD57">
        <v>291</v>
      </c>
    </row>
    <row r="58" spans="1:30">
      <c r="A58">
        <v>28</v>
      </c>
      <c r="B58">
        <v>1</v>
      </c>
      <c r="C58" t="str">
        <f t="shared" ca="1" si="7"/>
        <v>Actor0104m</v>
      </c>
      <c r="D58" t="str">
        <f>IF(ISBLANK(F58),"",
IFERROR(VLOOKUP(F58,[2]ActorTable!$A:$H,MATCH("이름참고",[2]ActorTable!$1:$1,0),0),"캐릭터없음"))</f>
        <v>프로토27</v>
      </c>
      <c r="E58" t="str">
        <f t="shared" si="11"/>
        <v/>
      </c>
      <c r="F58" t="s">
        <v>433</v>
      </c>
      <c r="G58">
        <v>3</v>
      </c>
      <c r="H58">
        <v>6</v>
      </c>
      <c r="I58">
        <v>15</v>
      </c>
      <c r="J58">
        <v>0</v>
      </c>
      <c r="K58">
        <v>0</v>
      </c>
      <c r="L58">
        <v>0</v>
      </c>
      <c r="M58">
        <v>0</v>
      </c>
      <c r="N58">
        <v>0</v>
      </c>
      <c r="O58">
        <v>0</v>
      </c>
      <c r="P58">
        <v>0</v>
      </c>
      <c r="Q58">
        <v>18</v>
      </c>
      <c r="R58">
        <v>113</v>
      </c>
      <c r="S58" t="str">
        <f>IFERROR(VLOOKUP(R58,[2]WingLookTable!$A:$B,2,0),"캐릭터없음")</f>
        <v>Wing_BlueSineFullStripeFast</v>
      </c>
      <c r="T58">
        <f t="shared" ca="1" si="8"/>
        <v>284</v>
      </c>
      <c r="U5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9"/>
        <v>{"dy":28,"sl":1,"id":"Actor1216m","stats":{"tr":3,"trp":6,"str":15,"dex":0,"int":0,"vit":0,"train":0,"wgGr0":0,"wgGr1":0,"wgGr2":0,"wgGr3":18,"wgLk":113}}</v>
      </c>
      <c r="AC58">
        <v>57</v>
      </c>
      <c r="AD58">
        <v>294</v>
      </c>
    </row>
    <row r="59" spans="1:30">
      <c r="A59">
        <v>28</v>
      </c>
      <c r="B59">
        <v>2</v>
      </c>
      <c r="C59" t="str">
        <f t="shared" ca="1" si="7"/>
        <v>Actor1109m</v>
      </c>
      <c r="D59" t="str">
        <f>IF(ISBLANK(F59),"",
IFERROR(VLOOKUP(F59,[2]ActorTable!$A:$H,MATCH("이름참고",[2]ActorTable!$1:$1,0),0),"캐릭터없음"))</f>
        <v>튤린</v>
      </c>
      <c r="E59" t="str">
        <f t="shared" si="11"/>
        <v/>
      </c>
      <c r="F59" t="s">
        <v>432</v>
      </c>
      <c r="G59">
        <v>3</v>
      </c>
      <c r="H59">
        <v>6</v>
      </c>
      <c r="I59">
        <v>0</v>
      </c>
      <c r="J59">
        <v>15</v>
      </c>
      <c r="K59">
        <v>0</v>
      </c>
      <c r="L59">
        <v>0</v>
      </c>
      <c r="M59">
        <v>0</v>
      </c>
      <c r="N59">
        <v>0</v>
      </c>
      <c r="O59">
        <v>0</v>
      </c>
      <c r="P59">
        <v>0</v>
      </c>
      <c r="Q59">
        <v>18</v>
      </c>
      <c r="R59">
        <v>280</v>
      </c>
      <c r="S59" t="str">
        <f>IFERROR(VLOOKUP(R59,[2]WingLookTable!$A:$B,2,0),"캐릭터없음")</f>
        <v>Wing_YellowFullSineStripeSlow</v>
      </c>
      <c r="T59">
        <f t="shared" ca="1" si="8"/>
        <v>309</v>
      </c>
      <c r="U5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9"/>
        <v>{"dy":28,"sl":2,"id":"Actor0037m","stats":{"tr":3,"trp":6,"str":0,"dex":15,"int":0,"vit":0,"train":0,"wgGr0":0,"wgGr1":0,"wgGr2":0,"wgGr3":18,"wgLk":280}}</v>
      </c>
      <c r="AC59">
        <v>58</v>
      </c>
      <c r="AD59">
        <v>297</v>
      </c>
    </row>
    <row r="60" spans="1:30">
      <c r="A60">
        <v>29</v>
      </c>
      <c r="B60">
        <v>1</v>
      </c>
      <c r="C60" t="str">
        <f t="shared" ca="1" si="7"/>
        <v>Actor3117m</v>
      </c>
      <c r="D60" t="str">
        <f>IF(ISBLANK(F60),"",
IFERROR(VLOOKUP(F60,[2]ActorTable!$A:$H,MATCH("이름참고",[2]ActorTable!$1:$1,0),0),"캐릭터없음"))</f>
        <v>니엘</v>
      </c>
      <c r="E60" t="str">
        <f t="shared" si="11"/>
        <v/>
      </c>
      <c r="F60" t="s">
        <v>434</v>
      </c>
      <c r="G60">
        <v>3</v>
      </c>
      <c r="H60">
        <v>6</v>
      </c>
      <c r="I60">
        <v>0</v>
      </c>
      <c r="J60">
        <v>0</v>
      </c>
      <c r="K60">
        <v>15</v>
      </c>
      <c r="L60">
        <v>0</v>
      </c>
      <c r="M60">
        <v>0</v>
      </c>
      <c r="N60">
        <v>0</v>
      </c>
      <c r="O60">
        <v>0</v>
      </c>
      <c r="P60">
        <v>0</v>
      </c>
      <c r="Q60">
        <v>18</v>
      </c>
      <c r="R60">
        <v>211</v>
      </c>
      <c r="S60" t="str">
        <f>IFERROR(VLOOKUP(R60,[2]WingLookTable!$A:$B,2,0),"캐릭터없음")</f>
        <v>Wing_FireSinePatternFullSlow</v>
      </c>
      <c r="T60">
        <f t="shared" ca="1" si="8"/>
        <v>256</v>
      </c>
      <c r="U6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9"/>
        <v>{"dy":29,"sl":1,"id":"Actor2238m","stats":{"tr":3,"trp":6,"str":0,"dex":0,"int":15,"vit":0,"train":0,"wgGr0":0,"wgGr1":0,"wgGr2":0,"wgGr3":18,"wgLk":211}}</v>
      </c>
      <c r="AC60">
        <v>59</v>
      </c>
      <c r="AD60">
        <v>300</v>
      </c>
    </row>
    <row r="61" spans="1:30">
      <c r="A61">
        <v>29</v>
      </c>
      <c r="B61">
        <v>2</v>
      </c>
      <c r="C61" t="str">
        <f t="shared" ca="1" si="7"/>
        <v>Actor3019m</v>
      </c>
      <c r="D61" t="str">
        <f>IF(ISBLANK(F61),"",
IFERROR(VLOOKUP(F61,[2]ActorTable!$A:$H,MATCH("이름참고",[2]ActorTable!$1:$1,0),0),"캐릭터없음"))</f>
        <v>테이슨</v>
      </c>
      <c r="E61" t="str">
        <f t="shared" si="11"/>
        <v/>
      </c>
      <c r="F61" t="s">
        <v>431</v>
      </c>
      <c r="G61">
        <v>3</v>
      </c>
      <c r="H61">
        <v>6</v>
      </c>
      <c r="I61">
        <v>0</v>
      </c>
      <c r="J61">
        <v>15</v>
      </c>
      <c r="K61">
        <v>0</v>
      </c>
      <c r="L61">
        <v>0</v>
      </c>
      <c r="M61">
        <v>0</v>
      </c>
      <c r="N61">
        <v>0</v>
      </c>
      <c r="O61">
        <v>0</v>
      </c>
      <c r="P61">
        <v>0</v>
      </c>
      <c r="Q61">
        <v>18</v>
      </c>
      <c r="R61">
        <v>340</v>
      </c>
      <c r="S61" t="str">
        <f>IFERROR(VLOOKUP(R61,[2]WingLookTable!$A:$B,2,0),"캐릭터없음")</f>
        <v>Wing_DustRedStripeFullOtherSlow</v>
      </c>
      <c r="T61">
        <f t="shared" ca="1" si="8"/>
        <v>214</v>
      </c>
      <c r="U6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9"/>
        <v>{"dy":29,"sl":2,"id":"Actor1108m","stats":{"tr":3,"trp":6,"str":0,"dex":15,"int":0,"vit":0,"train":0,"wgGr0":0,"wgGr1":0,"wgGr2":0,"wgGr3":18,"wgLk":340}}</v>
      </c>
      <c r="AC61">
        <v>60</v>
      </c>
      <c r="AD61">
        <v>303</v>
      </c>
    </row>
    <row r="62" spans="1:30">
      <c r="A62">
        <v>30</v>
      </c>
      <c r="B62">
        <v>1</v>
      </c>
      <c r="C62" t="str">
        <f t="shared" ca="1" si="7"/>
        <v>Actor3021m</v>
      </c>
      <c r="D62" t="str">
        <f>IF(ISBLANK(F62),"",
IFERROR(VLOOKUP(F62,[2]ActorTable!$A:$H,MATCH("이름참고",[2]ActorTable!$1:$1,0),0),"캐릭터없음"))</f>
        <v>카츄진</v>
      </c>
      <c r="E62" t="str">
        <f t="shared" si="11"/>
        <v/>
      </c>
      <c r="F62" t="s">
        <v>439</v>
      </c>
      <c r="G62">
        <v>3</v>
      </c>
      <c r="H62">
        <v>6</v>
      </c>
      <c r="I62">
        <v>0</v>
      </c>
      <c r="J62">
        <v>15</v>
      </c>
      <c r="K62">
        <v>0</v>
      </c>
      <c r="L62">
        <v>0</v>
      </c>
      <c r="M62">
        <v>0</v>
      </c>
      <c r="N62">
        <v>0</v>
      </c>
      <c r="O62">
        <v>0</v>
      </c>
      <c r="P62">
        <v>0</v>
      </c>
      <c r="Q62">
        <v>18</v>
      </c>
      <c r="R62">
        <v>187</v>
      </c>
      <c r="S62" t="str">
        <f>IFERROR(VLOOKUP(R62,[2]WingLookTable!$A:$B,2,0),"캐릭터없음")</f>
        <v>Wing_DustPurpleSinePatternFullFast</v>
      </c>
      <c r="T62">
        <f t="shared" ca="1" si="8"/>
        <v>321</v>
      </c>
      <c r="U6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2" t="str">
        <f t="shared" si="9"/>
        <v>{"dy":30,"sl":1,"id":"Actor3117m","stats":{"tr":3,"trp":6,"str":0,"dex":15,"int":0,"vit":0,"train":0,"wgGr0":0,"wgGr1":0,"wgGr2":0,"wgGr3":18,"wgLk":187}}</v>
      </c>
      <c r="AC62">
        <v>61</v>
      </c>
      <c r="AD62">
        <v>306</v>
      </c>
    </row>
    <row r="63" spans="1:30">
      <c r="A63">
        <v>30</v>
      </c>
      <c r="B63">
        <v>2</v>
      </c>
      <c r="C63" t="str">
        <f t="shared" ca="1" si="7"/>
        <v>Actor3021m</v>
      </c>
      <c r="D63" t="str">
        <f>IF(ISBLANK(F63),"",
IFERROR(VLOOKUP(F63,[2]ActorTable!$A:$H,MATCH("이름참고",[2]ActorTable!$1:$1,0),0),"캐릭터없음"))</f>
        <v>딘즈</v>
      </c>
      <c r="E63" t="str">
        <f t="shared" si="11"/>
        <v/>
      </c>
      <c r="F63" t="s">
        <v>438</v>
      </c>
      <c r="G63">
        <v>3</v>
      </c>
      <c r="H63">
        <v>6</v>
      </c>
      <c r="I63">
        <v>0</v>
      </c>
      <c r="J63">
        <v>5</v>
      </c>
      <c r="K63">
        <v>10</v>
      </c>
      <c r="L63">
        <v>0</v>
      </c>
      <c r="M63">
        <v>0</v>
      </c>
      <c r="N63">
        <v>0</v>
      </c>
      <c r="O63">
        <v>0</v>
      </c>
      <c r="P63">
        <v>0</v>
      </c>
      <c r="Q63">
        <v>18</v>
      </c>
      <c r="R63">
        <v>291</v>
      </c>
      <c r="S63" t="str">
        <f>IFERROR(VLOOKUP(R63,[2]WingLookTable!$A:$B,2,0),"캐릭터없음")</f>
        <v>Wing_BlackNoiseSineOtherSlow</v>
      </c>
      <c r="T63">
        <f t="shared" ca="1" si="8"/>
        <v>101</v>
      </c>
      <c r="U6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3" t="str">
        <f t="shared" si="9"/>
        <v>{"dy":30,"sl":2,"id":"Actor3022m","stats":{"tr":3,"trp":6,"str":0,"dex":5,"int":10,"vit":0,"train":0,"wgGr0":0,"wgGr1":0,"wgGr2":0,"wgGr3":18,"wgLk":291}}</v>
      </c>
      <c r="AC63">
        <v>62</v>
      </c>
      <c r="AD63">
        <v>309</v>
      </c>
    </row>
    <row r="64" spans="1:30">
      <c r="A64">
        <v>31</v>
      </c>
      <c r="B64">
        <v>1</v>
      </c>
      <c r="C64" t="str">
        <f t="shared" ca="1" si="7"/>
        <v>Actor0201m</v>
      </c>
      <c r="D64" t="str">
        <f>IF(ISBLANK(F64),"",
IFERROR(VLOOKUP(F64,[2]ActorTable!$A:$H,MATCH("이름참고",[2]ActorTable!$1:$1,0),0),"캐릭터없음"))</f>
        <v>라무무</v>
      </c>
      <c r="E64" t="str">
        <f t="shared" si="11"/>
        <v/>
      </c>
      <c r="F64" t="s">
        <v>437</v>
      </c>
      <c r="G64">
        <v>3</v>
      </c>
      <c r="H64">
        <v>6</v>
      </c>
      <c r="I64">
        <v>0</v>
      </c>
      <c r="J64">
        <v>0</v>
      </c>
      <c r="K64">
        <v>15</v>
      </c>
      <c r="L64">
        <v>0</v>
      </c>
      <c r="M64">
        <v>0</v>
      </c>
      <c r="N64">
        <v>0</v>
      </c>
      <c r="O64">
        <v>0</v>
      </c>
      <c r="P64">
        <v>0</v>
      </c>
      <c r="Q64">
        <v>18</v>
      </c>
      <c r="R64">
        <v>223</v>
      </c>
      <c r="S64" t="str">
        <f>IFERROR(VLOOKUP(R64,[2]WingLookTable!$A:$B,2,0),"캐릭터없음")</f>
        <v>Wing_MultiFullOtherFullFast</v>
      </c>
      <c r="T64">
        <f t="shared" ca="1" si="8"/>
        <v>178</v>
      </c>
      <c r="U6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4" t="str">
        <f t="shared" si="9"/>
        <v>{"dy":31,"sl":1,"id":"Actor3231m","stats":{"tr":3,"trp":6,"str":0,"dex":0,"int":15,"vit":0,"train":0,"wgGr0":0,"wgGr1":0,"wgGr2":0,"wgGr3":18,"wgLk":223}}</v>
      </c>
      <c r="AC64">
        <v>63</v>
      </c>
      <c r="AD64">
        <v>312</v>
      </c>
    </row>
    <row r="65" spans="1:30">
      <c r="A65">
        <v>31</v>
      </c>
      <c r="B65">
        <v>2</v>
      </c>
      <c r="C65" t="str">
        <f t="shared" ca="1" si="7"/>
        <v>Actor0024m</v>
      </c>
      <c r="D65" t="str">
        <f>IF(ISBLANK(F65),"",
IFERROR(VLOOKUP(F65,[2]ActorTable!$A:$H,MATCH("이름참고",[2]ActorTable!$1:$1,0),0),"캐릭터없음"))</f>
        <v>프리스</v>
      </c>
      <c r="E65" t="str">
        <f t="shared" si="11"/>
        <v/>
      </c>
      <c r="F65" t="s">
        <v>444</v>
      </c>
      <c r="G65">
        <v>3</v>
      </c>
      <c r="H65">
        <v>6</v>
      </c>
      <c r="I65">
        <v>8</v>
      </c>
      <c r="J65">
        <v>0</v>
      </c>
      <c r="K65">
        <v>0</v>
      </c>
      <c r="L65">
        <v>7</v>
      </c>
      <c r="M65">
        <v>0</v>
      </c>
      <c r="N65">
        <v>0</v>
      </c>
      <c r="O65">
        <v>0</v>
      </c>
      <c r="P65">
        <v>0</v>
      </c>
      <c r="Q65">
        <v>18</v>
      </c>
      <c r="R65">
        <v>268</v>
      </c>
      <c r="S65" t="str">
        <f>IFERROR(VLOOKUP(R65,[2]WingLookTable!$A:$B,2,0),"캐릭터없음")</f>
        <v>Wing_SkySineSineFullSlow</v>
      </c>
      <c r="T65">
        <f t="shared" ca="1" si="8"/>
        <v>145</v>
      </c>
      <c r="U6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5" t="str">
        <f t="shared" si="9"/>
        <v>{"dy":31,"sl":2,"id":"Actor0125m","stats":{"tr":3,"trp":6,"str":8,"dex":0,"int":0,"vit":7,"train":0,"wgGr0":0,"wgGr1":0,"wgGr2":0,"wgGr3":18,"wgLk":268}}</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456</v>
      </c>
      <c r="B5">
        <v>175</v>
      </c>
      <c r="C5" t="s">
        <v>454</v>
      </c>
      <c r="D5" t="s">
        <v>455</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229</v>
      </c>
      <c r="C2" s="1">
        <v>0.99</v>
      </c>
      <c r="D2" s="1">
        <v>1200</v>
      </c>
      <c r="E2">
        <v>15</v>
      </c>
    </row>
    <row r="3" spans="1:6">
      <c r="A3" t="s">
        <v>16</v>
      </c>
      <c r="B3" t="s">
        <v>231</v>
      </c>
      <c r="C3" s="1">
        <v>4.99</v>
      </c>
      <c r="D3" s="1">
        <v>5900</v>
      </c>
      <c r="E3">
        <v>85</v>
      </c>
    </row>
    <row r="4" spans="1:6">
      <c r="A4" t="s">
        <v>17</v>
      </c>
      <c r="B4" t="s">
        <v>233</v>
      </c>
      <c r="C4" s="1">
        <v>9.99</v>
      </c>
      <c r="D4" s="1">
        <v>12000</v>
      </c>
      <c r="E4">
        <v>180</v>
      </c>
      <c r="F4" t="s">
        <v>21</v>
      </c>
    </row>
    <row r="5" spans="1:6">
      <c r="A5" t="s">
        <v>18</v>
      </c>
      <c r="B5" t="s">
        <v>234</v>
      </c>
      <c r="C5" s="1">
        <v>19.989999999999998</v>
      </c>
      <c r="D5" s="1">
        <v>25000</v>
      </c>
      <c r="E5">
        <v>390</v>
      </c>
    </row>
    <row r="6" spans="1:6">
      <c r="A6" t="s">
        <v>19</v>
      </c>
      <c r="B6" t="s">
        <v>230</v>
      </c>
      <c r="C6" s="1">
        <v>49.99</v>
      </c>
      <c r="D6" s="1">
        <v>65000</v>
      </c>
      <c r="E6">
        <v>1050</v>
      </c>
    </row>
    <row r="7" spans="1:6">
      <c r="A7" t="s">
        <v>20</v>
      </c>
      <c r="B7" t="s">
        <v>232</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235</v>
      </c>
      <c r="C2">
        <v>30</v>
      </c>
      <c r="D2">
        <v>9500</v>
      </c>
    </row>
    <row r="3" spans="1:6">
      <c r="A3" t="s">
        <v>7</v>
      </c>
      <c r="B3" t="s">
        <v>236</v>
      </c>
      <c r="C3">
        <v>140</v>
      </c>
      <c r="D3">
        <v>48000</v>
      </c>
      <c r="E3" t="s">
        <v>10</v>
      </c>
      <c r="F3">
        <v>8</v>
      </c>
    </row>
    <row r="4" spans="1:6">
      <c r="A4" t="s">
        <v>8</v>
      </c>
      <c r="B4" t="s">
        <v>237</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280</v>
      </c>
      <c r="B1" s="2" t="s">
        <v>11</v>
      </c>
      <c r="C1" s="4" t="s">
        <v>30</v>
      </c>
      <c r="D1" s="5" t="s">
        <v>29</v>
      </c>
      <c r="E1" s="3" t="s">
        <v>5</v>
      </c>
      <c r="F1" s="3" t="s">
        <v>281</v>
      </c>
    </row>
    <row r="2" spans="1:6">
      <c r="A2" t="s">
        <v>282</v>
      </c>
      <c r="B2" t="s">
        <v>284</v>
      </c>
      <c r="C2" s="1">
        <v>1.99</v>
      </c>
      <c r="D2" s="1">
        <v>2500</v>
      </c>
      <c r="F2">
        <v>1</v>
      </c>
    </row>
    <row r="3" spans="1:6">
      <c r="A3" t="s">
        <v>283</v>
      </c>
      <c r="B3" t="s">
        <v>285</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2021-08-11T13:12:30Z</dcterms:modified>
</cp:coreProperties>
</file>