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8BED9FE-4E80-4292-9787-395BEEC86543}" xr6:coauthVersionLast="45" xr6:coauthVersionMax="45" xr10:uidLastSave="{00000000-0000-0000-0000-000000000000}"/>
  <bookViews>
    <workbookView xWindow="-120" yWindow="-120" windowWidth="29040" windowHeight="15840" activeTab="1" xr2:uid="{3DC899E8-AB36-4283-A94A-CAFEC97D2C8C}"/>
  </bookViews>
  <sheets>
    <sheet name="AffectorValueTable" sheetId="1" r:id="rId1"/>
    <sheet name="AffectorValueLevelTable" sheetId="5" r:id="rId2"/>
    <sheet name="ActorStateTable" sheetId="4" r:id="rId3"/>
    <sheet name="ConditionValueTable" sheetId="6" r:id="rId4"/>
    <sheet name="어펙터인자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117" i="5" l="1"/>
  <c r="H117" i="5"/>
  <c r="E117" i="5"/>
  <c r="C117" i="5"/>
  <c r="A117" i="5"/>
  <c r="O116" i="5"/>
  <c r="H116" i="5"/>
  <c r="E116" i="5"/>
  <c r="C116" i="5"/>
  <c r="A116" i="5"/>
  <c r="O115" i="5"/>
  <c r="H115" i="5"/>
  <c r="E115" i="5"/>
  <c r="C115" i="5"/>
  <c r="A115" i="5"/>
  <c r="O114" i="5"/>
  <c r="H114" i="5"/>
  <c r="E114" i="5"/>
  <c r="C114" i="5"/>
  <c r="A114" i="5"/>
  <c r="O113" i="5"/>
  <c r="H113" i="5"/>
  <c r="E113" i="5"/>
  <c r="C113" i="5"/>
  <c r="A113" i="5"/>
  <c r="O112" i="5"/>
  <c r="H112" i="5"/>
  <c r="E112" i="5"/>
  <c r="C112" i="5"/>
  <c r="A112" i="5"/>
  <c r="O111" i="5"/>
  <c r="H111" i="5"/>
  <c r="E111" i="5"/>
  <c r="C111" i="5"/>
  <c r="A111" i="5"/>
  <c r="O110" i="5"/>
  <c r="H110" i="5"/>
  <c r="E110" i="5"/>
  <c r="C110" i="5"/>
  <c r="A110" i="5"/>
  <c r="O109" i="5"/>
  <c r="H109" i="5"/>
  <c r="E109" i="5"/>
  <c r="C109" i="5"/>
  <c r="A109" i="5"/>
  <c r="O108" i="5"/>
  <c r="H108" i="5"/>
  <c r="E108" i="5"/>
  <c r="C108" i="5"/>
  <c r="A108" i="5"/>
  <c r="O107" i="5"/>
  <c r="H107" i="5"/>
  <c r="E107" i="5"/>
  <c r="C107" i="5"/>
  <c r="A107" i="5"/>
  <c r="O106" i="5"/>
  <c r="H106" i="5"/>
  <c r="E106" i="5"/>
  <c r="C106" i="5"/>
  <c r="A106" i="5"/>
  <c r="O105" i="5"/>
  <c r="H105" i="5"/>
  <c r="E105" i="5"/>
  <c r="C105" i="5"/>
  <c r="A105" i="5"/>
  <c r="O104" i="5"/>
  <c r="H104" i="5"/>
  <c r="E104" i="5"/>
  <c r="C104" i="5"/>
  <c r="A104" i="5"/>
  <c r="O103" i="5"/>
  <c r="H103" i="5"/>
  <c r="E103" i="5"/>
  <c r="C103" i="5"/>
  <c r="A103" i="5"/>
  <c r="O102" i="5"/>
  <c r="H102" i="5"/>
  <c r="E102" i="5"/>
  <c r="C102" i="5"/>
  <c r="A102" i="5"/>
  <c r="O101" i="5"/>
  <c r="H101" i="5"/>
  <c r="E101" i="5"/>
  <c r="C101" i="5"/>
  <c r="A101" i="5"/>
  <c r="O100" i="5"/>
  <c r="H100" i="5"/>
  <c r="E100" i="5"/>
  <c r="C100" i="5"/>
  <c r="A100" i="5"/>
  <c r="O99" i="5"/>
  <c r="H99" i="5"/>
  <c r="E99" i="5"/>
  <c r="C99" i="5"/>
  <c r="A99" i="5"/>
  <c r="O98" i="5"/>
  <c r="H98" i="5"/>
  <c r="E98" i="5"/>
  <c r="C98" i="5"/>
  <c r="A98" i="5"/>
  <c r="O97" i="5"/>
  <c r="H97" i="5"/>
  <c r="E97" i="5"/>
  <c r="C97" i="5"/>
  <c r="A97" i="5"/>
  <c r="O96" i="5"/>
  <c r="H96" i="5"/>
  <c r="E96" i="5"/>
  <c r="C96" i="5"/>
  <c r="A96" i="5"/>
  <c r="O95" i="5"/>
  <c r="H95" i="5"/>
  <c r="E95" i="5"/>
  <c r="C95" i="5"/>
  <c r="A95" i="5"/>
  <c r="C25" i="1"/>
  <c r="C24" i="1"/>
  <c r="C23" i="1"/>
  <c r="O94" i="5"/>
  <c r="H94" i="5"/>
  <c r="E94" i="5"/>
  <c r="C94" i="5"/>
  <c r="A94" i="5"/>
  <c r="O93" i="5"/>
  <c r="H93" i="5"/>
  <c r="E93" i="5"/>
  <c r="C93" i="5"/>
  <c r="A93" i="5"/>
  <c r="O92" i="5"/>
  <c r="H92" i="5"/>
  <c r="E92" i="5"/>
  <c r="C92" i="5"/>
  <c r="A92" i="5"/>
  <c r="O91" i="5"/>
  <c r="H91" i="5"/>
  <c r="E91" i="5"/>
  <c r="C91" i="5"/>
  <c r="A91" i="5"/>
  <c r="O90" i="5"/>
  <c r="H90" i="5"/>
  <c r="E90" i="5"/>
  <c r="C90" i="5"/>
  <c r="A90" i="5"/>
  <c r="O89" i="5"/>
  <c r="H89" i="5"/>
  <c r="E89" i="5"/>
  <c r="C89" i="5"/>
  <c r="A89" i="5"/>
  <c r="O88" i="5"/>
  <c r="H88" i="5"/>
  <c r="E88" i="5"/>
  <c r="C88" i="5"/>
  <c r="A88" i="5"/>
  <c r="O87" i="5"/>
  <c r="H87" i="5"/>
  <c r="E87" i="5"/>
  <c r="C87" i="5"/>
  <c r="A87" i="5"/>
  <c r="O86" i="5"/>
  <c r="H86" i="5"/>
  <c r="E86" i="5"/>
  <c r="C86" i="5"/>
  <c r="A86" i="5"/>
  <c r="O85" i="5"/>
  <c r="H85" i="5"/>
  <c r="E85" i="5"/>
  <c r="C85" i="5"/>
  <c r="A85" i="5"/>
  <c r="O84" i="5"/>
  <c r="H84" i="5"/>
  <c r="E84" i="5"/>
  <c r="C84" i="5"/>
  <c r="A84" i="5"/>
  <c r="O83" i="5"/>
  <c r="H83" i="5"/>
  <c r="E83" i="5"/>
  <c r="C83" i="5"/>
  <c r="A83" i="5"/>
  <c r="O82" i="5"/>
  <c r="H82" i="5"/>
  <c r="E82" i="5"/>
  <c r="C82" i="5"/>
  <c r="A82" i="5"/>
  <c r="O81" i="5"/>
  <c r="H81" i="5"/>
  <c r="E81" i="5"/>
  <c r="C81" i="5"/>
  <c r="A81" i="5"/>
  <c r="O80" i="5"/>
  <c r="H80" i="5"/>
  <c r="E80" i="5"/>
  <c r="C80" i="5"/>
  <c r="A80" i="5"/>
  <c r="O79" i="5"/>
  <c r="H79" i="5"/>
  <c r="E79" i="5"/>
  <c r="C79" i="5"/>
  <c r="A79" i="5"/>
  <c r="O78" i="5"/>
  <c r="H78" i="5"/>
  <c r="E78" i="5"/>
  <c r="C78" i="5"/>
  <c r="A78" i="5"/>
  <c r="O77" i="5"/>
  <c r="H77" i="5"/>
  <c r="E77" i="5"/>
  <c r="C77" i="5"/>
  <c r="A77" i="5"/>
  <c r="O76" i="5"/>
  <c r="H76" i="5"/>
  <c r="E76" i="5"/>
  <c r="C76" i="5"/>
  <c r="A76" i="5"/>
  <c r="O75" i="5"/>
  <c r="H75" i="5"/>
  <c r="E75" i="5"/>
  <c r="C75" i="5"/>
  <c r="A75" i="5"/>
  <c r="O74" i="5"/>
  <c r="H74" i="5"/>
  <c r="E74" i="5"/>
  <c r="C74" i="5"/>
  <c r="A74" i="5"/>
  <c r="O73" i="5"/>
  <c r="H73" i="5"/>
  <c r="E73" i="5"/>
  <c r="C73" i="5"/>
  <c r="A73" i="5"/>
  <c r="O72" i="5"/>
  <c r="H72" i="5"/>
  <c r="E72" i="5"/>
  <c r="C72" i="5"/>
  <c r="A72" i="5"/>
  <c r="O71" i="5"/>
  <c r="H71" i="5"/>
  <c r="E71" i="5"/>
  <c r="C71" i="5"/>
  <c r="A71" i="5"/>
  <c r="O70" i="5"/>
  <c r="H70" i="5"/>
  <c r="E70" i="5"/>
  <c r="C70" i="5"/>
  <c r="A70" i="5"/>
  <c r="O69" i="5"/>
  <c r="H69" i="5"/>
  <c r="E69" i="5"/>
  <c r="C69" i="5"/>
  <c r="A69" i="5"/>
  <c r="O68" i="5"/>
  <c r="H68" i="5"/>
  <c r="E68" i="5"/>
  <c r="C68" i="5"/>
  <c r="A68" i="5"/>
  <c r="O67" i="5"/>
  <c r="H67" i="5"/>
  <c r="E67" i="5"/>
  <c r="C67" i="5"/>
  <c r="A67" i="5"/>
  <c r="O66" i="5"/>
  <c r="H66" i="5"/>
  <c r="E66" i="5"/>
  <c r="C66" i="5"/>
  <c r="A66" i="5"/>
  <c r="O65" i="5"/>
  <c r="H65" i="5"/>
  <c r="E65" i="5"/>
  <c r="C65" i="5"/>
  <c r="A65" i="5"/>
  <c r="O64" i="5"/>
  <c r="H64" i="5"/>
  <c r="E64" i="5"/>
  <c r="C64" i="5"/>
  <c r="A64" i="5"/>
  <c r="O63" i="5"/>
  <c r="H63" i="5"/>
  <c r="E63" i="5"/>
  <c r="C63" i="5"/>
  <c r="A63" i="5"/>
  <c r="O62" i="5"/>
  <c r="H62" i="5"/>
  <c r="E62" i="5"/>
  <c r="C62" i="5"/>
  <c r="A62" i="5"/>
  <c r="O61" i="5"/>
  <c r="H61" i="5"/>
  <c r="E61" i="5"/>
  <c r="C61" i="5"/>
  <c r="A61" i="5"/>
  <c r="O60" i="5"/>
  <c r="H60" i="5"/>
  <c r="E60" i="5"/>
  <c r="C60" i="5"/>
  <c r="A60" i="5"/>
  <c r="O59" i="5"/>
  <c r="H59" i="5"/>
  <c r="E59" i="5"/>
  <c r="C59" i="5"/>
  <c r="A59" i="5"/>
  <c r="O58" i="5"/>
  <c r="H58" i="5"/>
  <c r="E58" i="5"/>
  <c r="C58" i="5"/>
  <c r="A58" i="5"/>
  <c r="O57" i="5"/>
  <c r="H57" i="5"/>
  <c r="E57" i="5"/>
  <c r="C57" i="5"/>
  <c r="A57" i="5"/>
  <c r="O56" i="5"/>
  <c r="H56" i="5"/>
  <c r="E56" i="5"/>
  <c r="C56" i="5"/>
  <c r="A56" i="5"/>
  <c r="O55" i="5"/>
  <c r="H55" i="5"/>
  <c r="E55" i="5"/>
  <c r="C55" i="5"/>
  <c r="A55" i="5"/>
  <c r="O54" i="5"/>
  <c r="H54" i="5"/>
  <c r="E54" i="5"/>
  <c r="C54" i="5"/>
  <c r="A54" i="5"/>
  <c r="O53" i="5"/>
  <c r="H53" i="5"/>
  <c r="E53" i="5"/>
  <c r="C53" i="5"/>
  <c r="A53" i="5"/>
  <c r="O52" i="5"/>
  <c r="H52" i="5"/>
  <c r="E52" i="5"/>
  <c r="C52" i="5"/>
  <c r="A52" i="5"/>
  <c r="O51" i="5"/>
  <c r="H51" i="5"/>
  <c r="E51" i="5"/>
  <c r="C51" i="5"/>
  <c r="A51" i="5"/>
  <c r="O50" i="5"/>
  <c r="H50" i="5"/>
  <c r="E50" i="5"/>
  <c r="C50" i="5"/>
  <c r="A50" i="5"/>
  <c r="O49" i="5"/>
  <c r="H49" i="5"/>
  <c r="E49" i="5"/>
  <c r="C49" i="5"/>
  <c r="A49" i="5"/>
  <c r="O48" i="5"/>
  <c r="H48" i="5"/>
  <c r="E48" i="5"/>
  <c r="C48" i="5"/>
  <c r="A48" i="5"/>
  <c r="O47" i="5"/>
  <c r="H47" i="5"/>
  <c r="E47" i="5"/>
  <c r="C47" i="5"/>
  <c r="A47" i="5"/>
  <c r="O46" i="5"/>
  <c r="H46" i="5"/>
  <c r="E46" i="5"/>
  <c r="C46" i="5"/>
  <c r="A46" i="5"/>
  <c r="O45" i="5"/>
  <c r="H45" i="5"/>
  <c r="E45" i="5"/>
  <c r="C45" i="5"/>
  <c r="A45" i="5"/>
  <c r="O44" i="5"/>
  <c r="H44" i="5"/>
  <c r="E44" i="5"/>
  <c r="C44" i="5"/>
  <c r="A44" i="5"/>
  <c r="O43" i="5"/>
  <c r="H43" i="5"/>
  <c r="E43" i="5"/>
  <c r="C43" i="5"/>
  <c r="A43" i="5"/>
  <c r="O42" i="5"/>
  <c r="H42" i="5"/>
  <c r="E42" i="5"/>
  <c r="C42" i="5"/>
  <c r="A42" i="5"/>
  <c r="O41" i="5"/>
  <c r="H41" i="5"/>
  <c r="E41" i="5"/>
  <c r="C41" i="5"/>
  <c r="A41" i="5"/>
  <c r="O40" i="5"/>
  <c r="H40" i="5"/>
  <c r="E40" i="5"/>
  <c r="C40" i="5"/>
  <c r="A40" i="5"/>
  <c r="O39" i="5"/>
  <c r="H39" i="5"/>
  <c r="E39" i="5"/>
  <c r="C39" i="5"/>
  <c r="A39" i="5"/>
  <c r="O38" i="5"/>
  <c r="H38" i="5"/>
  <c r="E38" i="5"/>
  <c r="C38" i="5"/>
  <c r="A38" i="5"/>
  <c r="O37" i="5"/>
  <c r="H37" i="5"/>
  <c r="E37" i="5"/>
  <c r="C37" i="5"/>
  <c r="A37" i="5"/>
  <c r="O36" i="5"/>
  <c r="H36" i="5"/>
  <c r="E36" i="5"/>
  <c r="C36" i="5"/>
  <c r="A36" i="5"/>
  <c r="O35" i="5"/>
  <c r="H35" i="5"/>
  <c r="E35" i="5"/>
  <c r="C35" i="5"/>
  <c r="A35" i="5"/>
  <c r="O34" i="5"/>
  <c r="H34" i="5"/>
  <c r="E34" i="5"/>
  <c r="C34" i="5"/>
  <c r="A34" i="5"/>
  <c r="O33" i="5"/>
  <c r="H33" i="5"/>
  <c r="E33" i="5"/>
  <c r="C33" i="5"/>
  <c r="A33" i="5"/>
  <c r="O32" i="5"/>
  <c r="H32" i="5"/>
  <c r="E32" i="5"/>
  <c r="C32" i="5"/>
  <c r="A32" i="5"/>
  <c r="O31" i="5"/>
  <c r="H31" i="5"/>
  <c r="E31" i="5"/>
  <c r="C31" i="5"/>
  <c r="A31" i="5"/>
  <c r="O30" i="5"/>
  <c r="H30" i="5"/>
  <c r="E30" i="5"/>
  <c r="C30" i="5"/>
  <c r="A30" i="5"/>
  <c r="O29" i="5"/>
  <c r="H29" i="5"/>
  <c r="E29" i="5"/>
  <c r="C29" i="5"/>
  <c r="A29" i="5"/>
  <c r="O28" i="5"/>
  <c r="H28" i="5"/>
  <c r="E28" i="5"/>
  <c r="C28" i="5"/>
  <c r="A28" i="5"/>
  <c r="O27" i="5"/>
  <c r="H27" i="5"/>
  <c r="E27" i="5"/>
  <c r="C27" i="5"/>
  <c r="A27" i="5"/>
  <c r="O26" i="5"/>
  <c r="H26" i="5"/>
  <c r="E26" i="5"/>
  <c r="C26" i="5"/>
  <c r="A26" i="5"/>
  <c r="O25" i="5"/>
  <c r="H25" i="5"/>
  <c r="E25" i="5"/>
  <c r="C25" i="5"/>
  <c r="A25" i="5"/>
  <c r="O24" i="5"/>
  <c r="H24" i="5"/>
  <c r="E24" i="5"/>
  <c r="C24" i="5"/>
  <c r="A24" i="5"/>
  <c r="O23" i="5"/>
  <c r="H23" i="5"/>
  <c r="E23" i="5"/>
  <c r="C23" i="5"/>
  <c r="A23" i="5"/>
  <c r="O22" i="5"/>
  <c r="H22" i="5"/>
  <c r="E22" i="5"/>
  <c r="C22" i="5"/>
  <c r="A22" i="5"/>
  <c r="O21" i="5"/>
  <c r="H21" i="5"/>
  <c r="E21" i="5"/>
  <c r="C21" i="5"/>
  <c r="A21" i="5"/>
  <c r="C28" i="1" l="1"/>
  <c r="C27" i="1"/>
  <c r="C26" i="1"/>
  <c r="C22" i="1"/>
  <c r="C21" i="1"/>
  <c r="C20" i="1"/>
  <c r="C19" i="1"/>
  <c r="C18" i="1"/>
  <c r="C17" i="1"/>
  <c r="C16" i="1"/>
  <c r="C15" i="1"/>
  <c r="C14" i="1"/>
  <c r="C13" i="1"/>
  <c r="C12" i="1"/>
  <c r="M2" i="5"/>
  <c r="O20" i="5"/>
  <c r="H20" i="5"/>
  <c r="E20" i="5"/>
  <c r="C20" i="5"/>
  <c r="A20" i="5"/>
  <c r="O19" i="5"/>
  <c r="H19" i="5"/>
  <c r="E19" i="5"/>
  <c r="C19" i="5"/>
  <c r="A19" i="5"/>
  <c r="O18" i="5"/>
  <c r="H18" i="5"/>
  <c r="E18" i="5"/>
  <c r="C18" i="5"/>
  <c r="A18" i="5"/>
  <c r="O17" i="5"/>
  <c r="H17" i="5"/>
  <c r="E17" i="5"/>
  <c r="C17" i="5"/>
  <c r="A17" i="5"/>
  <c r="O16" i="5"/>
  <c r="H16" i="5"/>
  <c r="E16" i="5"/>
  <c r="C16" i="5"/>
  <c r="A16" i="5"/>
  <c r="O15" i="5"/>
  <c r="H15" i="5"/>
  <c r="E15" i="5"/>
  <c r="C15" i="5"/>
  <c r="A15" i="5"/>
  <c r="O14" i="5"/>
  <c r="H14" i="5"/>
  <c r="E14" i="5"/>
  <c r="C14" i="5"/>
  <c r="A14" i="5"/>
  <c r="O13" i="5"/>
  <c r="H13" i="5"/>
  <c r="E13" i="5"/>
  <c r="C13" i="5"/>
  <c r="A13" i="5"/>
  <c r="O11" i="5" l="1"/>
  <c r="O10" i="5"/>
  <c r="O9" i="5"/>
  <c r="O8" i="5"/>
  <c r="O7" i="5"/>
  <c r="O6" i="5"/>
  <c r="O5" i="5"/>
  <c r="O4" i="5"/>
  <c r="O3" i="5"/>
  <c r="O12" i="5"/>
  <c r="AA12" i="5"/>
  <c r="AA14" i="5"/>
  <c r="AA10" i="5"/>
  <c r="AA6" i="5"/>
  <c r="AA5" i="5"/>
  <c r="AA4" i="5"/>
  <c r="AA3" i="5"/>
  <c r="AA2" i="5"/>
  <c r="AA9" i="5"/>
  <c r="AA7" i="5"/>
  <c r="AA13" i="5"/>
  <c r="AA11" i="5"/>
  <c r="AA20" i="5"/>
  <c r="AA17" i="5"/>
  <c r="AA16" i="5"/>
  <c r="AA8" i="5"/>
  <c r="AA15" i="5"/>
  <c r="AA18" i="5"/>
  <c r="AA19" i="5"/>
  <c r="AA1" i="5" l="1"/>
  <c r="AC2" i="5" s="1"/>
  <c r="C11" i="1" l="1"/>
  <c r="I4" i="5" l="1"/>
  <c r="E11" i="5" l="1"/>
  <c r="K7" i="1"/>
  <c r="C6" i="5" l="1"/>
  <c r="H6" i="5"/>
  <c r="E6" i="5"/>
  <c r="A6" i="5"/>
  <c r="C5" i="1"/>
  <c r="H11" i="5" l="1"/>
  <c r="C11" i="5"/>
  <c r="H10" i="5"/>
  <c r="E10" i="5"/>
  <c r="C10" i="5"/>
  <c r="A11" i="5"/>
  <c r="A10" i="5"/>
  <c r="C10" i="1"/>
  <c r="C9" i="1"/>
  <c r="K22" i="1"/>
  <c r="U2" i="5" l="1"/>
  <c r="T2" i="5"/>
  <c r="S2" i="5"/>
  <c r="R2" i="5"/>
  <c r="Q2" i="5"/>
  <c r="H12" i="5" l="1"/>
  <c r="H9" i="5"/>
  <c r="H8" i="5"/>
  <c r="H7" i="5"/>
  <c r="H4" i="5"/>
  <c r="H3" i="5"/>
  <c r="E9" i="5"/>
  <c r="A5" i="5"/>
  <c r="A4" i="5"/>
  <c r="A9" i="5"/>
  <c r="C9" i="5"/>
  <c r="C8" i="1"/>
  <c r="C4" i="1"/>
  <c r="C3" i="1"/>
  <c r="E5" i="5"/>
  <c r="E4" i="5"/>
  <c r="C7" i="5"/>
  <c r="C5" i="5"/>
  <c r="C4" i="5"/>
  <c r="C3" i="5"/>
  <c r="C12" i="5" l="1"/>
  <c r="C8" i="5"/>
  <c r="A12" i="5" l="1"/>
  <c r="A8" i="5"/>
  <c r="A7" i="5"/>
  <c r="A3" i="5"/>
  <c r="E8" i="5" l="1"/>
  <c r="E7" i="5"/>
  <c r="C7" i="1"/>
  <c r="C6" i="1"/>
  <c r="K3" i="1" l="1"/>
  <c r="K21" i="1"/>
  <c r="K14" i="1"/>
  <c r="K17" i="1"/>
  <c r="K6" i="1" l="1"/>
  <c r="E2" i="4" l="1"/>
  <c r="D2" i="4" l="1"/>
  <c r="N4" i="6"/>
  <c r="N3" i="6"/>
  <c r="P2" i="5" l="1"/>
  <c r="O2" i="5"/>
  <c r="N2" i="5" s="1"/>
  <c r="L2" i="5"/>
  <c r="K2" i="5"/>
  <c r="J2" i="5"/>
  <c r="I2" i="5"/>
  <c r="F2" i="5"/>
  <c r="G4" i="6" l="1"/>
  <c r="G3" i="6"/>
  <c r="G2" i="6"/>
  <c r="T5" i="6"/>
  <c r="T4" i="6"/>
  <c r="T7" i="6"/>
  <c r="T6" i="6"/>
  <c r="T2" i="6"/>
  <c r="T3" i="6"/>
  <c r="T1" i="6" l="1"/>
  <c r="E12" i="5" l="1"/>
  <c r="E3" i="5"/>
  <c r="C3" i="6" l="1"/>
  <c r="C2" i="6"/>
  <c r="C4" i="6"/>
  <c r="N8" i="6"/>
  <c r="N9" i="6"/>
  <c r="N10" i="6"/>
  <c r="N2" i="6"/>
  <c r="N5" i="6"/>
  <c r="N6" i="6"/>
  <c r="N7" i="6"/>
  <c r="N1" i="6" l="1"/>
  <c r="C2" i="1"/>
  <c r="E3" i="6" l="1"/>
  <c r="E4" i="6"/>
  <c r="V2" i="6"/>
  <c r="E2" i="6"/>
  <c r="K13" i="1" l="1"/>
  <c r="K2" i="1" l="1"/>
  <c r="K5" i="1"/>
  <c r="K23" i="1" l="1"/>
  <c r="K8" i="1"/>
  <c r="K16" i="1"/>
  <c r="K12" i="1"/>
  <c r="K20" i="1" l="1"/>
  <c r="K4" i="1"/>
  <c r="K9" i="1"/>
  <c r="K11" i="1"/>
  <c r="K18" i="1"/>
  <c r="K19" i="1" l="1"/>
  <c r="K15" i="1"/>
  <c r="K10" i="1"/>
  <c r="K1" i="1" l="1"/>
  <c r="M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75B4ECA3-35AF-43AA-8930-3EF0106911FF}">
      <text>
        <r>
          <rPr>
            <sz val="9"/>
            <color indexed="81"/>
            <rFont val="돋움"/>
            <family val="3"/>
            <charset val="129"/>
          </rPr>
          <t>스킬레벨과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매칭이면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그렇지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F5" authorId="0" shapeId="0" xr:uid="{6DC87CEE-1ED1-4425-8187-689023E0F43F}">
      <text>
        <r>
          <rPr>
            <sz val="9"/>
            <color indexed="81"/>
            <rFont val="돋움"/>
            <family val="3"/>
            <charset val="129"/>
          </rPr>
          <t>어펙터아이디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 xml:space="preserve">
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생성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솔로로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레벨업하면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이루어지지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소멸한다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결국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우선시해도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
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
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620FA1F7-CD7F-4F88-9B1D-5C88C1BD6CC5}">
      <text>
        <r>
          <rPr>
            <sz val="9"/>
            <color indexed="81"/>
            <rFont val="돋움"/>
            <family val="3"/>
            <charset val="129"/>
          </rPr>
          <t>컨티뉴어스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액터상태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겹침가능이고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생성하고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생성된다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묶음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J4" authorId="0" shapeId="0" xr:uid="{3DCCC041-A7A9-4839-B725-990D72DC5551}">
      <text>
        <r>
          <rPr>
            <sz val="9"/>
            <color indexed="81"/>
            <rFont val="Tahoma"/>
            <family val="2"/>
          </rPr>
          <t xml:space="preserve">compareType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</text>
    </comment>
  </commentList>
</comments>
</file>

<file path=xl/sharedStrings.xml><?xml version="1.0" encoding="utf-8"?>
<sst xmlns="http://schemas.openxmlformats.org/spreadsheetml/2006/main" count="571" uniqueCount="245">
  <si>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</si>
  <si>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</si>
  <si>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</si>
  <si>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</si>
  <si>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</si>
  <si>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</si>
  <si>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</si>
  <si>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</si>
  <si>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</si>
  <si>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  <phoneticPr fontId="1" type="noConversion"/>
  </si>
  <si>
    <t>affectorId</t>
    <phoneticPr fontId="1" type="noConversion"/>
  </si>
  <si>
    <t>affectorId_Verify</t>
    <phoneticPr fontId="1" type="noConversion"/>
  </si>
  <si>
    <t>affectorId_List</t>
    <phoneticPr fontId="1" type="noConversion"/>
  </si>
  <si>
    <t>value</t>
    <phoneticPr fontId="1" type="noConversion"/>
  </si>
  <si>
    <t>BaseDamage</t>
    <phoneticPr fontId="1" type="noConversion"/>
  </si>
  <si>
    <t>ChangeAction</t>
    <phoneticPr fontId="1" type="noConversion"/>
  </si>
  <si>
    <t>AddForce</t>
    <phoneticPr fontId="1" type="noConversion"/>
  </si>
  <si>
    <t>BaseDamage</t>
    <phoneticPr fontId="1" type="noConversion"/>
  </si>
  <si>
    <t>AddActorState</t>
    <phoneticPr fontId="1" type="noConversion"/>
  </si>
  <si>
    <t>id|String</t>
    <phoneticPr fontId="1" type="noConversion"/>
  </si>
  <si>
    <t>conditionId|Int</t>
    <phoneticPr fontId="1" type="noConversion"/>
  </si>
  <si>
    <t>AttackerHp&lt;=10Percent</t>
    <phoneticPr fontId="1" type="noConversion"/>
  </si>
  <si>
    <t>AttackerHp&lt;=20Percent</t>
    <phoneticPr fontId="1" type="noConversion"/>
  </si>
  <si>
    <t>AttackerHp&lt;=30Percent</t>
    <phoneticPr fontId="1" type="noConversion"/>
  </si>
  <si>
    <t>skillLevel2AffectorLevel|String</t>
    <phoneticPr fontId="1" type="noConversion"/>
  </si>
  <si>
    <t>MoveToTarget</t>
  </si>
  <si>
    <t>MoveToTarget</t>
    <phoneticPr fontId="1" type="noConversion"/>
  </si>
  <si>
    <t>DotDamage</t>
  </si>
  <si>
    <t>DotDamage</t>
    <phoneticPr fontId="1" type="noConversion"/>
  </si>
  <si>
    <t>ChangeActorStatus</t>
  </si>
  <si>
    <t>ChangeActorStatus</t>
    <phoneticPr fontId="1" type="noConversion"/>
  </si>
  <si>
    <t>DropItem</t>
  </si>
  <si>
    <t>DropItem</t>
    <phoneticPr fontId="1" type="noConversion"/>
  </si>
  <si>
    <t>ChangeAction</t>
  </si>
  <si>
    <t>AddForce</t>
  </si>
  <si>
    <t>BaseDamage</t>
  </si>
  <si>
    <t>AddActorState</t>
  </si>
  <si>
    <t>affectorValueId|String</t>
    <phoneticPr fontId="1" type="noConversion"/>
  </si>
  <si>
    <t>level|Int</t>
    <phoneticPr fontId="1" type="noConversion"/>
  </si>
  <si>
    <t>NormalAttack01</t>
    <phoneticPr fontId="1" type="noConversion"/>
  </si>
  <si>
    <t>value|String</t>
    <phoneticPr fontId="1" type="noConversion"/>
  </si>
  <si>
    <t>compareType|Int</t>
    <phoneticPr fontId="1" type="noConversion"/>
  </si>
  <si>
    <t>같다==</t>
    <phoneticPr fontId="1" type="noConversion"/>
  </si>
  <si>
    <t>다르다!=</t>
    <phoneticPr fontId="1" type="noConversion"/>
  </si>
  <si>
    <t>&lt;</t>
    <phoneticPr fontId="1" type="noConversion"/>
  </si>
  <si>
    <t>&gt;</t>
    <phoneticPr fontId="1" type="noConversion"/>
  </si>
  <si>
    <t>&lt;=</t>
    <phoneticPr fontId="1" type="noConversion"/>
  </si>
  <si>
    <t>&gt;=</t>
    <phoneticPr fontId="1" type="noConversion"/>
  </si>
  <si>
    <t>conditionValueId|String!</t>
    <phoneticPr fontId="1" type="noConversion"/>
  </si>
  <si>
    <t>공격자의 필살기 게이지 현재량 퍼센트가</t>
    <phoneticPr fontId="1" type="noConversion"/>
  </si>
  <si>
    <t>공격자의 고유 게이지의 퍼센트가</t>
    <phoneticPr fontId="1" type="noConversion"/>
  </si>
  <si>
    <t>공격자와 피격자와의 거리가</t>
    <phoneticPr fontId="1" type="noConversion"/>
  </si>
  <si>
    <t>공격자의 액터상태가</t>
    <phoneticPr fontId="1" type="noConversion"/>
  </si>
  <si>
    <t>피격자가 액터상태가</t>
    <phoneticPr fontId="1" type="noConversion"/>
  </si>
  <si>
    <t>공격자의 Hp 비율이</t>
    <phoneticPr fontId="1" type="noConversion"/>
  </si>
  <si>
    <t>피격자의 HP 비율이</t>
    <phoneticPr fontId="1" type="noConversion"/>
  </si>
  <si>
    <t>지속성가능여부</t>
    <phoneticPr fontId="1" type="noConversion"/>
  </si>
  <si>
    <t>CannotAction</t>
    <phoneticPr fontId="1" type="noConversion"/>
  </si>
  <si>
    <t>CannotMove</t>
    <phoneticPr fontId="1" type="noConversion"/>
  </si>
  <si>
    <t>DefaultContainer</t>
    <phoneticPr fontId="1" type="noConversion"/>
  </si>
  <si>
    <t>Heal</t>
    <phoneticPr fontId="1" type="noConversion"/>
  </si>
  <si>
    <t>PiercingHitObject</t>
    <phoneticPr fontId="1" type="noConversion"/>
  </si>
  <si>
    <t>AddAffectorHitObject</t>
    <phoneticPr fontId="1" type="noConversion"/>
  </si>
  <si>
    <t>actorStateId|String</t>
    <phoneticPr fontId="1" type="noConversion"/>
  </si>
  <si>
    <t>GetLevelPack</t>
    <phoneticPr fontId="1" type="noConversion"/>
  </si>
  <si>
    <t>condition</t>
    <phoneticPr fontId="1" type="noConversion"/>
  </si>
  <si>
    <t>condition_Verify</t>
    <phoneticPr fontId="1" type="noConversion"/>
  </si>
  <si>
    <t>value</t>
  </si>
  <si>
    <t>공격자의 Hp 비율이</t>
  </si>
  <si>
    <t>compareType</t>
    <phoneticPr fontId="1" type="noConversion"/>
  </si>
  <si>
    <t>affectId참고</t>
    <phoneticPr fontId="1" type="noConversion"/>
  </si>
  <si>
    <t>compareType_Verify</t>
    <phoneticPr fontId="1" type="noConversion"/>
  </si>
  <si>
    <t>같다==</t>
  </si>
  <si>
    <t>다르다!=</t>
  </si>
  <si>
    <t>&lt;</t>
  </si>
  <si>
    <t>&gt;</t>
  </si>
  <si>
    <t>&lt;=</t>
  </si>
  <si>
    <t>&gt;=</t>
  </si>
  <si>
    <t>compareType_List</t>
    <phoneticPr fontId="1" type="noConversion"/>
  </si>
  <si>
    <t>condition_List</t>
    <phoneticPr fontId="1" type="noConversion"/>
  </si>
  <si>
    <t>value</t>
    <phoneticPr fontId="1" type="noConversion"/>
  </si>
  <si>
    <t>value액터상태검증</t>
    <phoneticPr fontId="1" type="noConversion"/>
  </si>
  <si>
    <t>continuousAffectorId검증</t>
    <phoneticPr fontId="1" type="noConversion"/>
  </si>
  <si>
    <t>어펙터설명참고</t>
    <phoneticPr fontId="1" type="noConversion"/>
  </si>
  <si>
    <t>컨디션밸류4개검증</t>
    <phoneticPr fontId="1" type="noConversion"/>
  </si>
  <si>
    <t>CannotAction</t>
  </si>
  <si>
    <t>CannotMove</t>
  </si>
  <si>
    <t>DefaultContainer</t>
  </si>
  <si>
    <t>Heal</t>
  </si>
  <si>
    <t>PiercingHitObject</t>
  </si>
  <si>
    <t>AddAffectorHitObject</t>
  </si>
  <si>
    <t>GetLevelPack</t>
  </si>
  <si>
    <t>affectorId</t>
    <phoneticPr fontId="1" type="noConversion"/>
  </si>
  <si>
    <t>다단히트 시
연속 대미지</t>
    <phoneticPr fontId="1" type="noConversion"/>
  </si>
  <si>
    <t>단일 대미지 배율</t>
    <phoneticPr fontId="1" type="noConversion"/>
  </si>
  <si>
    <t>관통수</t>
    <phoneticPr fontId="1" type="noConversion"/>
  </si>
  <si>
    <t>관통수에 따른
연속 대미지</t>
    <phoneticPr fontId="1" type="noConversion"/>
  </si>
  <si>
    <t>지속시간
무제한은 -1</t>
    <phoneticPr fontId="1" type="noConversion"/>
  </si>
  <si>
    <t>드랍할 프리팹</t>
    <phoneticPr fontId="1" type="noConversion"/>
  </si>
  <si>
    <t>틱</t>
    <phoneticPr fontId="1" type="noConversion"/>
  </si>
  <si>
    <t>액션을 변경</t>
    <phoneticPr fontId="1" type="noConversion"/>
  </si>
  <si>
    <t>힘을 줘서 밀어낸다</t>
    <phoneticPr fontId="1" type="noConversion"/>
  </si>
  <si>
    <t>기본 대미지 계산식</t>
    <phoneticPr fontId="1" type="noConversion"/>
  </si>
  <si>
    <t>도트형 대미지 계산식</t>
    <phoneticPr fontId="1" type="noConversion"/>
  </si>
  <si>
    <t>특정 위치로 이동</t>
    <phoneticPr fontId="1" type="noConversion"/>
  </si>
  <si>
    <t>액터상태를 유발</t>
    <phoneticPr fontId="1" type="noConversion"/>
  </si>
  <si>
    <t>1: 다단히트</t>
    <phoneticPr fontId="1" type="noConversion"/>
  </si>
  <si>
    <t>자신HP의
퍼센트량</t>
    <phoneticPr fontId="1" type="noConversion"/>
  </si>
  <si>
    <t>액터스탯 변경</t>
    <phoneticPr fontId="1" type="noConversion"/>
  </si>
  <si>
    <t>아이템을 드랍하게 함</t>
    <phoneticPr fontId="1" type="noConversion"/>
  </si>
  <si>
    <t>액션 불가</t>
    <phoneticPr fontId="1" type="noConversion"/>
  </si>
  <si>
    <t>이동 불가</t>
    <phoneticPr fontId="1" type="noConversion"/>
  </si>
  <si>
    <t>껍질만 있는 컨테이너
틱 중에 딱히 하는 일이 없는
지속 어펙터에 사용</t>
    <phoneticPr fontId="1" type="noConversion"/>
  </si>
  <si>
    <t>회복</t>
    <phoneticPr fontId="1" type="noConversion"/>
  </si>
  <si>
    <t>iValue3|Int</t>
    <phoneticPr fontId="1" type="noConversion"/>
  </si>
  <si>
    <t>sValue3|String</t>
    <phoneticPr fontId="1" type="noConversion"/>
  </si>
  <si>
    <t>액터상태아이디</t>
    <phoneticPr fontId="1" type="noConversion"/>
  </si>
  <si>
    <t>continuousAffectorValueId|String!</t>
    <phoneticPr fontId="1" type="noConversion"/>
  </si>
  <si>
    <t>공격자가 액터상태 보유</t>
    <phoneticPr fontId="1" type="noConversion"/>
  </si>
  <si>
    <t>피격자가 액터상태 보유</t>
    <phoneticPr fontId="1" type="noConversion"/>
  </si>
  <si>
    <t>공격자가 어펙터밸류(컨티뉴어스) 보유</t>
  </si>
  <si>
    <t>공격자가 어펙터밸류(컨티뉴어스) 보유</t>
    <phoneticPr fontId="1" type="noConversion"/>
  </si>
  <si>
    <t>피격자가 어펙터밸류(컨티뉴어스) 보유</t>
  </si>
  <si>
    <t>피격자가 어펙터밸류(컨티뉴어스) 보유</t>
    <phoneticPr fontId="1" type="noConversion"/>
  </si>
  <si>
    <t>공격자의 필살게이지 현재량 퍼센트가</t>
    <phoneticPr fontId="1" type="noConversion"/>
  </si>
  <si>
    <t>기획설명</t>
    <phoneticPr fontId="1" type="noConversion"/>
  </si>
  <si>
    <t>Char003Poison</t>
    <phoneticPr fontId="1" type="noConversion"/>
  </si>
  <si>
    <t>캐3의 고유 독. 피격자의 독을 파악하기 위해 사용</t>
    <phoneticPr fontId="1" type="noConversion"/>
  </si>
  <si>
    <t>어펙터밸류4개검증</t>
    <phoneticPr fontId="1" type="noConversion"/>
  </si>
  <si>
    <t>지속횟수</t>
    <phoneticPr fontId="1" type="noConversion"/>
  </si>
  <si>
    <t>CallAffectorValue</t>
    <phoneticPr fontId="1" type="noConversion"/>
  </si>
  <si>
    <t>특정 어펙터를 호출함</t>
    <phoneticPr fontId="1" type="noConversion"/>
  </si>
  <si>
    <t>1: 대미지 처리 후 온킬 여부</t>
    <phoneticPr fontId="1" type="noConversion"/>
  </si>
  <si>
    <t>1: 대미지 처리 후 온다이 여부</t>
    <phoneticPr fontId="1" type="noConversion"/>
  </si>
  <si>
    <t>3.HP&lt;= 수치</t>
    <phoneticPr fontId="1" type="noConversion"/>
  </si>
  <si>
    <t>레벨팩을 획득함</t>
    <phoneticPr fontId="1" type="noConversion"/>
  </si>
  <si>
    <t>CallAffectorValue</t>
  </si>
  <si>
    <t>CallAffectorValue</t>
    <phoneticPr fontId="1" type="noConversion"/>
  </si>
  <si>
    <t>무적이 된다</t>
    <phoneticPr fontId="1" type="noConversion"/>
  </si>
  <si>
    <t>횟수 보호막을 입는다</t>
    <phoneticPr fontId="1" type="noConversion"/>
  </si>
  <si>
    <t>온킬 시 불려질
어펙터밸류 아이디들</t>
    <phoneticPr fontId="1" type="noConversion"/>
  </si>
  <si>
    <t>어펙터밸류아이디들</t>
    <phoneticPr fontId="1" type="noConversion"/>
  </si>
  <si>
    <t>Invincible</t>
    <phoneticPr fontId="1" type="noConversion"/>
  </si>
  <si>
    <t>루프 지속 이펙트</t>
    <phoneticPr fontId="1" type="noConversion"/>
  </si>
  <si>
    <t>sValue4|String</t>
    <phoneticPr fontId="1" type="noConversion"/>
  </si>
  <si>
    <t>틱당 이펙트</t>
    <phoneticPr fontId="1" type="noConversion"/>
  </si>
  <si>
    <t>적 피격 이벤트 이펙트</t>
    <phoneticPr fontId="1" type="noConversion"/>
  </si>
  <si>
    <t>Headshot</t>
    <phoneticPr fontId="1" type="noConversion"/>
  </si>
  <si>
    <t>즉사로 죽인다</t>
    <phoneticPr fontId="1" type="noConversion"/>
  </si>
  <si>
    <t>즉사 확률</t>
    <phoneticPr fontId="1" type="noConversion"/>
  </si>
  <si>
    <t>CountBarrier</t>
    <phoneticPr fontId="1" type="noConversion"/>
  </si>
  <si>
    <t>1: 회피무시</t>
    <phoneticPr fontId="1" type="noConversion"/>
  </si>
  <si>
    <t>1: 온스타트맵(캐릭전용)
2: 온다이
3: HP&lt;=
4: 온대미지</t>
    <phoneticPr fontId="1" type="noConversion"/>
  </si>
  <si>
    <t>스탯타입</t>
    <phoneticPr fontId="1" type="noConversion"/>
  </si>
  <si>
    <t>추가 피격 이벤트 이펙트</t>
    <phoneticPr fontId="1" type="noConversion"/>
  </si>
  <si>
    <t>루프 지속 및
피격 변경 이펙트</t>
    <phoneticPr fontId="1" type="noConversion"/>
  </si>
  <si>
    <t>피격받아 종료할 지속횟수</t>
    <phoneticPr fontId="1" type="noConversion"/>
  </si>
  <si>
    <t>Invincible</t>
    <phoneticPr fontId="1" type="noConversion"/>
  </si>
  <si>
    <t>CountBarrier</t>
    <phoneticPr fontId="1" type="noConversion"/>
  </si>
  <si>
    <t>Headshot</t>
    <phoneticPr fontId="1" type="noConversion"/>
  </si>
  <si>
    <t>거북이 전용 컨티뉴어스 무적 어펙터</t>
    <phoneticPr fontId="1" type="noConversion"/>
  </si>
  <si>
    <t>평타 히트오브젝트에
관통 기능을 부여함</t>
    <phoneticPr fontId="1" type="noConversion"/>
  </si>
  <si>
    <t>평타 히트오브젝트에
특정 어펙터밸류를 부여함</t>
    <phoneticPr fontId="1" type="noConversion"/>
  </si>
  <si>
    <t>InvincibleTortoise</t>
  </si>
  <si>
    <t>InvincibleTortoise</t>
    <phoneticPr fontId="1" type="noConversion"/>
  </si>
  <si>
    <t>CallInvincibleTortoise</t>
    <phoneticPr fontId="1" type="noConversion"/>
  </si>
  <si>
    <t>GuardStart</t>
    <phoneticPr fontId="1" type="noConversion"/>
  </si>
  <si>
    <t>GuardEnd</t>
    <phoneticPr fontId="1" type="noConversion"/>
  </si>
  <si>
    <t>idForVlookup|String</t>
    <phoneticPr fontId="1" type="noConversion"/>
  </si>
  <si>
    <t>affectorValueId검증</t>
    <phoneticPr fontId="1" type="noConversion"/>
  </si>
  <si>
    <t>CountBarrier</t>
  </si>
  <si>
    <t>CountBarrier5Times</t>
    <phoneticPr fontId="1" type="noConversion"/>
  </si>
  <si>
    <t>CountBarrier5Times</t>
    <phoneticPr fontId="1" type="noConversion"/>
  </si>
  <si>
    <t>Effect29_D</t>
    <phoneticPr fontId="1" type="noConversion"/>
  </si>
  <si>
    <t>BurrowNinjaAssassin</t>
    <phoneticPr fontId="1" type="noConversion"/>
  </si>
  <si>
    <t>NormalAttackKeepSeries</t>
    <phoneticPr fontId="1" type="noConversion"/>
  </si>
  <si>
    <t>NormalAttackBigBatSuccubus</t>
    <phoneticPr fontId="1" type="noConversion"/>
  </si>
  <si>
    <t>CallBurrowNinjaAssassin</t>
    <phoneticPr fontId="1" type="noConversion"/>
  </si>
  <si>
    <t>닌자어쌔신 전용 컨티뉴어스 버로우 어펙터</t>
    <phoneticPr fontId="1" type="noConversion"/>
  </si>
  <si>
    <t>버로우 시
공격횟수</t>
    <phoneticPr fontId="1" type="noConversion"/>
  </si>
  <si>
    <t>버로우 공격의 어택 딜레이</t>
    <phoneticPr fontId="1" type="noConversion"/>
  </si>
  <si>
    <t>버로우 공격 전 최초 대기</t>
    <phoneticPr fontId="1" type="noConversion"/>
  </si>
  <si>
    <t>버로우 공격 후 최종 대기</t>
    <phoneticPr fontId="1" type="noConversion"/>
  </si>
  <si>
    <t>버로우 공격의 StateName</t>
    <phoneticPr fontId="1" type="noConversion"/>
  </si>
  <si>
    <t>히트 시 시작되는 StateName</t>
    <phoneticPr fontId="1" type="noConversion"/>
  </si>
  <si>
    <t>끝날 때 복구하는 StateName</t>
    <phoneticPr fontId="1" type="noConversion"/>
  </si>
  <si>
    <t>버로우 스크롤 오브젝트</t>
    <phoneticPr fontId="1" type="noConversion"/>
  </si>
  <si>
    <t>BurrowStart</t>
    <phoneticPr fontId="1" type="noConversion"/>
  </si>
  <si>
    <t>BurrowEnd</t>
    <phoneticPr fontId="1" type="noConversion"/>
  </si>
  <si>
    <t>BurrowScrollObject</t>
    <phoneticPr fontId="1" type="noConversion"/>
  </si>
  <si>
    <t>BurrowAttack</t>
    <phoneticPr fontId="1" type="noConversion"/>
  </si>
  <si>
    <t>NormalAttackBei</t>
    <phoneticPr fontId="1" type="noConversion"/>
  </si>
  <si>
    <t>NormalAttackBei</t>
    <phoneticPr fontId="1" type="noConversion"/>
  </si>
  <si>
    <t>IgnoreEvadeVisual</t>
    <phoneticPr fontId="1" type="noConversion"/>
  </si>
  <si>
    <t>Burrow</t>
    <phoneticPr fontId="1" type="noConversion"/>
  </si>
  <si>
    <t>Burrow</t>
    <phoneticPr fontId="1" type="noConversion"/>
  </si>
  <si>
    <t>IgnoreEvadeVisual</t>
    <phoneticPr fontId="1" type="noConversion"/>
  </si>
  <si>
    <t>상대회피 무시 연출용 어펙터</t>
    <phoneticPr fontId="1" type="noConversion"/>
  </si>
  <si>
    <t>어택 상태 시작부터 확률 올리는 시간</t>
    <phoneticPr fontId="1" type="noConversion"/>
  </si>
  <si>
    <t>얼티메이트 상태 시작부터 확률 올리는 시간</t>
    <phoneticPr fontId="1" type="noConversion"/>
  </si>
  <si>
    <t>변경할 수치</t>
    <phoneticPr fontId="1" type="noConversion"/>
  </si>
  <si>
    <t>LP_AtkLow</t>
    <phoneticPr fontId="1" type="noConversion"/>
  </si>
  <si>
    <t>iValue1</t>
    <phoneticPr fontId="1" type="noConversion"/>
  </si>
  <si>
    <t>iValue1오버라이딩</t>
    <phoneticPr fontId="1" type="noConversion"/>
  </si>
  <si>
    <t>iValue1_Verify</t>
    <phoneticPr fontId="1" type="noConversion"/>
  </si>
  <si>
    <t>iValue1_List</t>
    <phoneticPr fontId="1" type="noConversion"/>
  </si>
  <si>
    <t>MaxHp</t>
  </si>
  <si>
    <t>Attack</t>
  </si>
  <si>
    <t>AttackDelay</t>
  </si>
  <si>
    <t>AttackSpeedAddRate</t>
  </si>
  <si>
    <t>EvadeRate</t>
  </si>
  <si>
    <t>MoveSpeed</t>
  </si>
  <si>
    <t>MaxSp</t>
  </si>
  <si>
    <t>SpGainAddRate</t>
  </si>
  <si>
    <t>CriticalRate</t>
  </si>
  <si>
    <t>CriticalDamageAddRate</t>
  </si>
  <si>
    <t>MoveSpeedAddRate</t>
  </si>
  <si>
    <t>NormalMonsterDamageIncreaseAddRate</t>
  </si>
  <si>
    <t>NormalMonsterDamageDecreaseAddRate</t>
  </si>
  <si>
    <t>BossMonsterDamageIncreaseAddRate</t>
  </si>
  <si>
    <t>BossMonsterDamageDecreaseAddRate</t>
  </si>
  <si>
    <t>PowerSourceHealAddRate</t>
  </si>
  <si>
    <t>SwapHealAddRate</t>
  </si>
  <si>
    <t>MaxHpAddRate</t>
  </si>
  <si>
    <t>AttackAddRate</t>
  </si>
  <si>
    <t>LP_AtkMedium</t>
  </si>
  <si>
    <t>LP_AtkHigh</t>
  </si>
  <si>
    <t>LP_AtkSpeedLow</t>
  </si>
  <si>
    <t>LP_AtkSpeedMedium</t>
  </si>
  <si>
    <t>LP_AtkSpeedHigh</t>
  </si>
  <si>
    <t>LP_CritLow</t>
  </si>
  <si>
    <t>LP_CritMedium</t>
  </si>
  <si>
    <t>LP_CritHigh</t>
  </si>
  <si>
    <t>LP_CritDmgLow</t>
  </si>
  <si>
    <t>LP_CritDmgMedium</t>
  </si>
  <si>
    <t>LP_CritDmgHigh</t>
  </si>
  <si>
    <t>LP_MaxHpLow</t>
  </si>
  <si>
    <t>LP_MaxHpMedium</t>
  </si>
  <si>
    <t>LP_MaxHpHigh</t>
  </si>
  <si>
    <t>LP_AtkMedium</t>
    <phoneticPr fontId="1" type="noConversion"/>
  </si>
  <si>
    <t>LP_AtkHigh</t>
    <phoneticPr fontId="1" type="noConversion"/>
  </si>
  <si>
    <t>LP_CritDmgLow_Crit</t>
    <phoneticPr fontId="1" type="noConversion"/>
  </si>
  <si>
    <t>LP_CritDmgMedium_Crit</t>
    <phoneticPr fontId="1" type="noConversion"/>
  </si>
  <si>
    <t>LP_CritDmgHigh_Crit</t>
    <phoneticPr fontId="1" type="noConversion"/>
  </si>
  <si>
    <t>CriticalRate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</si>
</sst>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625D-70B2-4FC8-8172-FCE05472EE2D}">
  <dimension ref="A1:N28"/>
  <sheetViews>
    <sheetView workbookViewId="0"/>
  </sheetViews>
  <sheetFormatPr defaultRowHeight="16.5" outlineLevelCol="1" x14ac:dyDescent="0.3"/>
  <cols>
    <col min="1" max="1" width="24.5" customWidth="1"/>
    <col min="2" max="2" width="19.875" hidden="1" customWidth="1" outlineLevel="1"/>
    <col min="3" max="3" width="12.625" bestFit="1" customWidth="1" collapsed="1"/>
    <col min="4" max="4" width="26" customWidth="1"/>
    <col min="6" max="6" width="20.375" hidden="1" customWidth="1" outlineLevel="1"/>
    <col min="7" max="7" width="15.25" hidden="1" customWidth="1" outlineLevel="1"/>
    <col min="8" max="8" width="9" collapsed="1"/>
    <col min="9" max="9" width="14.5" hidden="1" customWidth="1" outlineLevel="1"/>
    <col min="10" max="11" width="9" hidden="1" customWidth="1" outlineLevel="1"/>
    <col min="12" max="12" width="9" collapsed="1"/>
    <col min="13" max="13" width="9" hidden="1" customWidth="1" outlineLevel="1"/>
    <col min="14" max="14" width="9" collapsed="1"/>
  </cols>
  <sheetData>
    <row r="1" spans="1:13" ht="27" customHeight="1" x14ac:dyDescent="0.3">
      <c r="A1" t="s">
        <v>0</v>
      </c>
      <c r="B1" t="s">
        <v>10</v>
      </c>
      <c r="C1" t="s">
        <v>9</v>
      </c>
      <c r="D1" t="s">
        <v>24</v>
      </c>
      <c r="F1" t="s">
        <v>11</v>
      </c>
      <c r="G1" t="s">
        <v>56</v>
      </c>
      <c r="I1" t="s">
        <v>12</v>
      </c>
      <c r="J1" t="s">
        <v>13</v>
      </c>
      <c r="K1" t="str">
        <f ca="1">IF(OR(OFFSET(K1,1,0)&lt;OFFSET(K1,2,0),OFFSET(K1,2,0)&lt;OFFSET(K1,3,0),
OFFSET(K1,3,0)&lt;OFFSET(K1,4,0),OFFSET(K1,4,0)&lt;OFFSET(K1,5,0),
OFFSET(K1,5,0)&lt;OFFSET(K1,6,0),OFFSET(K1,6,0)&lt;OFFSET(K1,7,0),
OFFSET(K1,7,0)&lt;OFFSET(K1,8,0),OFFSET(K1,8,0)&lt;OFFSET(K1,9,0),
OFFSET(K1,9,0)&lt;OFFSET(K1,10,0),OFFSET(K1,10,0)&lt;OFFSET(K1,11,0),
OFFSET(K1,11,0)&lt;OFFSET(K1,12,0),OFFSET(K1,12,0)&lt;OFFSET(K1,13,0),
OFFSET(K1,13,0)&lt;OFFSET(K1,14,0),OFFSET(K1,14,0)&lt;OFFSET(K1,15,0),
OFFSET(K1,15,0)&lt;OFFSET(K1,16,0),OFFSET(K1,16,0)&lt;OFFSET(K1,17,0),
OFFSET(K1,17,0)&lt;OFFSET(K1,18,0),OFFSET(K1,18,0)&lt;OFFSET(K1,19,0),
OFFSET(K1,19,0)&lt;OFFSET(K1,20,0),OFFSET(K1,20,0)&lt;OFFSET(K1,21,0),
OFFSET(K1,21,0)&lt;OFFSET(K1,22,0),OFFSET(K1,22,0)&lt;OFFSET(K1,23,0),
OFFSET(K1,23,0)&lt;OFFSET(K1,24,0),OFFSET(K1,24,0)&lt;OFFSET(K1,25,0),
OFFSET(K1,25,0)&lt;OFFSET(K1,26,0),OFFSET(K1,26,0)&lt;OFFSET(K1,27,0),
OFFSET(K1,27,0)&lt;OFFSET(K1,28,0),OFFSET(K1,28,0)&lt;OFFSET(K1,29,0),
OFFSET(K1,29,0)&lt;OFFSET(K1,30,0),OFFSET(K1,30,0)&lt;OFFSET(K1,31,0),
OFFSET(K1,31,0)&lt;OFFSET(K1,32,0),OFFSET(K1,32,0)&lt;OFFSET(K1,33,0),
OFFSET(K1,33,0)&lt;OFFSET(K1,34,0),OFFSET(K1,34,0)&lt;OFFSET(K1,35,0),
OFFSET(K1,35,0)&lt;OFFSET(K1,36,0),OFFSET(K1,36,0)&lt;OFFSET(K1,37,0),
OFFSET(K1,37,0)&lt;OFFSET(K1,38,0),OFFSET(K1,38,0)&lt;OFFSET(K1,39,0),
OFFSET(K1,39,0)&lt;OFFSET(K1,40,0),OFFSET(K1,40,0)&lt;OFFSET(K1,41,0),
OFFSET(K1,41,0)&lt;OFFSET(K1,42,0),OFFSET(K1,42,0)&lt;OFFSET(K1,43,0),
OFFSET(K1,43,0)&lt;OFFSET(K1,44,0),OFFSET(K1,44,0)&lt;OFFSET(K1,45,0),
OFFSET(K1,45,0)&lt;OFFSET(K1,46,0),OFFSET(K1,46,0)&lt;OFFSET(K1,47,0),
OFFSET(K1,47,0)&lt;OFFSET(K1,48,0),OFFSET(K1,48,0)&lt;OFFSET(K1,49,0),
OFFSET(K1,49,0)&lt;OFFSET(K1,50,0)),"내림차순 정렬할 것","len")</f>
        <v>len</v>
      </c>
    </row>
    <row r="2" spans="1:13" x14ac:dyDescent="0.3">
      <c r="A2" t="s">
        <v>39</v>
      </c>
      <c r="B2" t="s">
        <v>14</v>
      </c>
      <c r="C2" s="6" t="str">
        <f t="shared" ref="C2:C10" ca="1" si="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SUBSTITUTE(SUBSTITUTE(SUBSTITUTE(SUBSTITUTE(SUBSTITUTE(SUBSTITUTE(SUBSTITUTE(SUBSTITUTE(SUBSTITUTE(SUBSTITUTE(B2,
OFFSET($A$1,1,MATCH(B$1&amp;"_List",$1:$1,0)-1),OFFSET($A$1,1,MATCH(B$1&amp;"_List",$1:$1,0))),OFFSET($A$1,2,MATCH(B$1&amp;"_List",$1:$1,0)-1),OFFSET($A$1,2,MATCH(B$1&amp;"_List",$1:$1,0))),
OFFSET($A$1,3,MATCH(B$1&amp;"_List",$1:$1,0)-1),OFFSET($A$1,3,MATCH(B$1&amp;"_List",$1:$1,0))),OFFSET($A$1,4,MATCH(B$1&amp;"_List",$1:$1,0)-1),OFFSET($A$1,4,MATCH(B$1&amp;"_List",$1:$1,0))),
OFFSET($A$1,5,MATCH(B$1&amp;"_List",$1:$1,0)-1),OFFSET($A$1,5,MATCH(B$1&amp;"_List",$1:$1,0))),OFFSET($A$1,6,MATCH(B$1&amp;"_List",$1:$1,0)-1),OFFSET($A$1,6,MATCH(B$1&amp;"_List",$1:$1,0))),
OFFSET($A$1,7,MATCH(B$1&amp;"_List",$1:$1,0)-1),OFFSET($A$1,7,MATCH(B$1&amp;"_List",$1:$1,0))),OFFSET($A$1,8,MATCH(B$1&amp;"_List",$1:$1,0)-1),OFFSET($A$1,8,MATCH(B$1&amp;"_List",$1:$1,0))),
OFFSET($A$1,9,MATCH(B$1&amp;"_List",$1:$1,0)-1),OFFSET($A$1,9,MATCH(B$1&amp;"_List",$1:$1,0))),OFFSET($A$1,10,MATCH(B$1&amp;"_List",$1:$1,0)-1),OFFSET($A$1,10,MATCH(B$1&amp;"_List",$1:$1,0))),
OFFSET($A$1,11,MATCH(B$1&amp;"_List",$1:$1,0)-1),OFFSET($A$1,11,MATCH(B$1&amp;"_List",$1:$1,0))),OFFSET($A$1,12,MATCH(B$1&amp;"_List",$1:$1,0)-1),OFFSET($A$1,12,MATCH(B$1&amp;"_List",$1:$1,0))),
OFFSET($A$1,13,MATCH(B$1&amp;"_List",$1:$1,0)-1),OFFSET($A$1,13,MATCH(B$1&amp;"_List",$1:$1,0))),OFFSET($A$1,14,MATCH(B$1&amp;"_List",$1:$1,0)-1),OFFSET($A$1,14,MATCH(B$1&amp;"_List",$1:$1,0))),
OFFSET($A$1,15,MATCH(B$1&amp;"_List",$1:$1,0)-1),OFFSET($A$1,15,MATCH(B$1&amp;"_List",$1:$1,0))),OFFSET($A$1,16,MATCH(B$1&amp;"_List",$1:$1,0)-1),OFFSET($A$1,16,MATCH(B$1&amp;"_List",$1:$1,0))),
OFFSET($A$1,17,MATCH(B$1&amp;"_List",$1:$1,0)-1),OFFSET($A$1,17,MATCH(B$1&amp;"_List",$1:$1,0))),OFFSET($A$1,18,MATCH(B$1&amp;"_List",$1:$1,0)-1),OFFSET($A$1,18,MATCH(B$1&amp;"_List",$1:$1,0))),
OFFSET($A$1,19,MATCH(B$1&amp;"_List",$1:$1,0)-1),OFFSET($A$1,19,MATCH(B$1&amp;"_List",$1:$1,0))),OFFSET($A$1,20,MATCH(B$1&amp;"_List",$1:$1,0)-1),OFFSET($A$1,20,MATCH(B$1&amp;"_List",$1:$1,0))),
OFFSET($A$1,21,MATCH(B$1&amp;"_List",$1:$1,0)-1),OFFSET($A$1,21,MATCH(B$1&amp;"_List",$1:$1,0))),OFFSET($A$1,22,MATCH(B$1&amp;"_List",$1:$1,0)-1),OFFSET($A$1,22,MATCH(B$1&amp;"_List",$1:$1,0))),
OFFSET($A$1,23,MATCH(B$1&amp;"_List",$1:$1,0)-1),OFFSET($A$1,23,MATCH(B$1&amp;"_List",$1:$1,0))),OFFSET($A$1,24,MATCH(B$1&amp;"_List",$1:$1,0)-1),OFFSET($A$1,24,MATCH(B$1&amp;"_List",$1:$1,0))),
OFFSET($A$1,25,MATCH(B$1&amp;"_List",$1:$1,0)-1),OFFSET($A$1,25,MATCH(B$1&amp;"_List",$1:$1,0))),OFFSET($A$1,26,MATCH(B$1&amp;"_List",$1:$1,0)-1),OFFSET($A$1,26,MATCH(B$1&amp;"_List",$1:$1,0))),
OFFSET($A$1,27,MATCH(B$1&amp;"_List",$1:$1,0)-1),OFFSET($A$1,27,MATCH(B$1&amp;"_List",$1:$1,0))),OFFSET($A$1,28,MATCH(B$1&amp;"_List",$1:$1,0)-1),OFFSET($A$1,28,MATCH(B$1&amp;"_List",$1:$1,0))),
OFFSET($A$1,29,MATCH(B$1&amp;"_List",$1:$1,0)-1),OFFSET($A$1,29,MATCH(B$1&amp;"_List",$1:$1,0))),OFFSET($A$1,30,MATCH(B$1&amp;"_List",$1:$1,0)-1),OFFSET($A$1,30,MATCH(B$1&amp;"_List",$1:$1,0))),
OFFSET($A$1,31,MATCH(B$1&amp;"_List",$1:$1,0)-1),OFFSET($A$1,31,MATCH(B$1&amp;"_List",$1:$1,0))),OFFSET($A$1,32,MATCH(B$1&amp;"_List",$1:$1,0)-1),OFFSET($A$1,32,MATCH(B$1&amp;"_List",$1:$1,0))),
OFFSET($A$1,33,MATCH(B$1&amp;"_List",$1:$1,0)-1),OFFSET($A$1,33,MATCH(B$1&amp;"_List",$1:$1,0))),OFFSET($A$1,34,MATCH(B$1&amp;"_List",$1:$1,0)-1),OFFSET($A$1,34,MATCH(B$1&amp;"_List",$1:$1,0))),
OFFSET($A$1,35,MATCH(B$1&amp;"_List",$1:$1,0)-1),OFFSET($A$1,35,MATCH(B$1&amp;"_List",$1:$1,0))),OFFSET($A$1,36,MATCH(B$1&amp;"_List",$1:$1,0)-1),OFFSET($A$1,36,MATCH(B$1&amp;"_List",$1:$1,0))),
OFFSET($A$1,37,MATCH(B$1&amp;"_List",$1:$1,0)-1),OFFSET($A$1,37,MATCH(B$1&amp;"_List",$1:$1,0))),OFFSET($A$1,38,MATCH(B$1&amp;"_List",$1:$1,0)-1),OFFSET($A$1,38,MATCH(B$1&amp;"_List",$1:$1,0))),
OFFSET($A$1,39,MATCH(B$1&amp;"_List",$1:$1,0)-1),OFFSET($A$1,39,MATCH(B$1&amp;"_List",$1:$1,0))),OFFSET($A$1,40,MATCH(B$1&amp;"_List",$1:$1,0)-1),OFFSET($A$1,40,MATCH(B$1&amp;"_List",$1:$1,0))),
OFFSET($A$1,41,MATCH(B$1&amp;"_List",$1:$1,0)-1),OFFSET($A$1,41,MATCH(B$1&amp;"_List",$1:$1,0))),OFFSET($A$1,42,MATCH(B$1&amp;"_List",$1:$1,0)-1),OFFSET($A$1,42,MATCH(B$1&amp;"_List",$1:$1,0))),
OFFSET($A$1,43,MATCH(B$1&amp;"_List",$1:$1,0)-1),OFFSET($A$1,43,MATCH(B$1&amp;"_List",$1:$1,0))),OFFSET($A$1,44,MATCH(B$1&amp;"_List",$1:$1,0)-1),OFFSET($A$1,44,MATCH(B$1&amp;"_List",$1:$1,0))),
OFFSET($A$1,45,MATCH(B$1&amp;"_List",$1:$1,0)-1),OFFSET($A$1,45,MATCH(B$1&amp;"_List",$1:$1,0))),OFFSET($A$1,46,MATCH(B$1&amp;"_List",$1:$1,0)-1),OFFSET($A$1,46,MATCH(B$1&amp;"_List",$1:$1,0))),
OFFSET($A$1,47,MATCH(B$1&amp;"_List",$1:$1,0)-1),OFFSET($A$1,47,MATCH(B$1&amp;"_List",$1:$1,0))),OFFSET($A$1,48,MATCH(B$1&amp;"_List",$1:$1,0)-1),OFFSET($A$1,48,MATCH(B$1&amp;"_List",$1:$1,0))),
OFFSET($A$1,49,MATCH(B$1&amp;"_List",$1:$1,0)-1),OFFSET($A$1,49,MATCH(B$1&amp;"_List",$1:$1,0))),OFFSET($A$1,50,MATCH(B$1&amp;"_List",$1:$1,0)-1),OFFSET($A$1,50,MATCH(B$1&amp;"_List",$1:$1,0)))</f>
        <v>3</v>
      </c>
      <c r="F2" t="s">
        <v>15</v>
      </c>
      <c r="I2" t="s">
        <v>62</v>
      </c>
      <c r="J2">
        <v>14</v>
      </c>
      <c r="K2">
        <f t="shared" ref="K2:K23" si="1">LEN(I2)</f>
        <v>20</v>
      </c>
      <c r="M2" t="str">
        <f ca="1">IFERROR(HLOOKUP("내림차순 정렬할 것",$1:$1,1,0),"")</f>
        <v/>
      </c>
    </row>
    <row r="3" spans="1:13" x14ac:dyDescent="0.3">
      <c r="A3" t="s">
        <v>175</v>
      </c>
      <c r="B3" t="s">
        <v>14</v>
      </c>
      <c r="C3" s="6" t="str">
        <f t="shared" ca="1" si="0"/>
        <v>3</v>
      </c>
      <c r="F3" t="s">
        <v>16</v>
      </c>
      <c r="I3" t="s">
        <v>164</v>
      </c>
      <c r="J3">
        <v>20</v>
      </c>
      <c r="K3">
        <f t="shared" si="1"/>
        <v>18</v>
      </c>
    </row>
    <row r="4" spans="1:13" x14ac:dyDescent="0.3">
      <c r="A4" t="s">
        <v>176</v>
      </c>
      <c r="B4" t="s">
        <v>14</v>
      </c>
      <c r="C4" s="6" t="str">
        <f t="shared" ca="1" si="0"/>
        <v>3</v>
      </c>
      <c r="F4" t="s">
        <v>17</v>
      </c>
      <c r="I4" t="s">
        <v>29</v>
      </c>
      <c r="J4">
        <v>7</v>
      </c>
      <c r="K4">
        <f t="shared" si="1"/>
        <v>17</v>
      </c>
    </row>
    <row r="5" spans="1:13" x14ac:dyDescent="0.3">
      <c r="A5" t="s">
        <v>191</v>
      </c>
      <c r="B5" t="s">
        <v>35</v>
      </c>
      <c r="C5" s="6" t="str">
        <f t="shared" ca="1" si="0"/>
        <v>3</v>
      </c>
      <c r="F5" t="s">
        <v>28</v>
      </c>
      <c r="G5">
        <v>1</v>
      </c>
      <c r="I5" t="s">
        <v>61</v>
      </c>
      <c r="J5">
        <v>13</v>
      </c>
      <c r="K5">
        <f t="shared" si="1"/>
        <v>17</v>
      </c>
    </row>
    <row r="6" spans="1:13" x14ac:dyDescent="0.3">
      <c r="A6" t="s">
        <v>165</v>
      </c>
      <c r="B6" t="s">
        <v>136</v>
      </c>
      <c r="C6" s="6" t="str">
        <f t="shared" ca="1" si="0"/>
        <v>16</v>
      </c>
      <c r="F6" t="s">
        <v>26</v>
      </c>
      <c r="G6">
        <v>1</v>
      </c>
      <c r="I6" t="s">
        <v>137</v>
      </c>
      <c r="J6">
        <v>16</v>
      </c>
      <c r="K6">
        <f t="shared" si="1"/>
        <v>17</v>
      </c>
    </row>
    <row r="7" spans="1:13" x14ac:dyDescent="0.3">
      <c r="A7" t="s">
        <v>164</v>
      </c>
      <c r="B7" t="s">
        <v>163</v>
      </c>
      <c r="C7" s="6" t="str">
        <f t="shared" ca="1" si="0"/>
        <v>20</v>
      </c>
      <c r="F7" t="s">
        <v>18</v>
      </c>
      <c r="I7" t="s">
        <v>193</v>
      </c>
      <c r="J7">
        <v>22</v>
      </c>
      <c r="K7">
        <f t="shared" si="1"/>
        <v>17</v>
      </c>
    </row>
    <row r="8" spans="1:13" x14ac:dyDescent="0.3">
      <c r="A8" t="s">
        <v>171</v>
      </c>
      <c r="B8" t="s">
        <v>170</v>
      </c>
      <c r="C8" s="6" t="str">
        <f t="shared" ca="1" si="0"/>
        <v>18</v>
      </c>
      <c r="F8" t="s">
        <v>30</v>
      </c>
      <c r="G8">
        <v>1</v>
      </c>
      <c r="I8" t="s">
        <v>59</v>
      </c>
      <c r="J8">
        <v>11</v>
      </c>
      <c r="K8">
        <f t="shared" si="1"/>
        <v>16</v>
      </c>
    </row>
    <row r="9" spans="1:13" x14ac:dyDescent="0.3">
      <c r="A9" t="s">
        <v>177</v>
      </c>
      <c r="B9" t="s">
        <v>136</v>
      </c>
      <c r="C9" s="6" t="str">
        <f t="shared" ca="1" si="0"/>
        <v>16</v>
      </c>
      <c r="F9" t="s">
        <v>32</v>
      </c>
      <c r="I9" t="s">
        <v>36</v>
      </c>
      <c r="J9">
        <v>6</v>
      </c>
      <c r="K9">
        <f t="shared" si="1"/>
        <v>13</v>
      </c>
    </row>
    <row r="10" spans="1:13" x14ac:dyDescent="0.3">
      <c r="A10" t="s">
        <v>174</v>
      </c>
      <c r="B10" t="s">
        <v>195</v>
      </c>
      <c r="C10" s="6" t="str">
        <f t="shared" ca="1" si="0"/>
        <v>21</v>
      </c>
      <c r="F10" t="s">
        <v>57</v>
      </c>
      <c r="G10">
        <v>1</v>
      </c>
      <c r="I10" t="s">
        <v>33</v>
      </c>
      <c r="J10">
        <v>1</v>
      </c>
      <c r="K10">
        <f t="shared" si="1"/>
        <v>12</v>
      </c>
    </row>
    <row r="11" spans="1:13" x14ac:dyDescent="0.3">
      <c r="A11" t="s">
        <v>201</v>
      </c>
      <c r="B11" t="s">
        <v>29</v>
      </c>
      <c r="C11" s="6" t="str">
        <f t="shared" ref="C11" ca="1" si="2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SUBSTITUTE(SUBSTITUTE(SUBSTITUTE(SUBSTITUTE(SUBSTITUTE(SUBSTITUTE(SUBSTITUTE(SUBSTITUTE(SUBSTITUTE(SUBSTITUTE(B11,
OFFSET($A$1,1,MATCH(B$1&amp;"_List",$1:$1,0)-1),OFFSET($A$1,1,MATCH(B$1&amp;"_List",$1:$1,0))),OFFSET($A$1,2,MATCH(B$1&amp;"_List",$1:$1,0)-1),OFFSET($A$1,2,MATCH(B$1&amp;"_List",$1:$1,0))),
OFFSET($A$1,3,MATCH(B$1&amp;"_List",$1:$1,0)-1),OFFSET($A$1,3,MATCH(B$1&amp;"_List",$1:$1,0))),OFFSET($A$1,4,MATCH(B$1&amp;"_List",$1:$1,0)-1),OFFSET($A$1,4,MATCH(B$1&amp;"_List",$1:$1,0))),
OFFSET($A$1,5,MATCH(B$1&amp;"_List",$1:$1,0)-1),OFFSET($A$1,5,MATCH(B$1&amp;"_List",$1:$1,0))),OFFSET($A$1,6,MATCH(B$1&amp;"_List",$1:$1,0)-1),OFFSET($A$1,6,MATCH(B$1&amp;"_List",$1:$1,0))),
OFFSET($A$1,7,MATCH(B$1&amp;"_List",$1:$1,0)-1),OFFSET($A$1,7,MATCH(B$1&amp;"_List",$1:$1,0))),OFFSET($A$1,8,MATCH(B$1&amp;"_List",$1:$1,0)-1),OFFSET($A$1,8,MATCH(B$1&amp;"_List",$1:$1,0))),
OFFSET($A$1,9,MATCH(B$1&amp;"_List",$1:$1,0)-1),OFFSET($A$1,9,MATCH(B$1&amp;"_List",$1:$1,0))),OFFSET($A$1,10,MATCH(B$1&amp;"_List",$1:$1,0)-1),OFFSET($A$1,10,MATCH(B$1&amp;"_List",$1:$1,0))),
OFFSET($A$1,11,MATCH(B$1&amp;"_List",$1:$1,0)-1),OFFSET($A$1,11,MATCH(B$1&amp;"_List",$1:$1,0))),OFFSET($A$1,12,MATCH(B$1&amp;"_List",$1:$1,0)-1),OFFSET($A$1,12,MATCH(B$1&amp;"_List",$1:$1,0))),
OFFSET($A$1,13,MATCH(B$1&amp;"_List",$1:$1,0)-1),OFFSET($A$1,13,MATCH(B$1&amp;"_List",$1:$1,0))),OFFSET($A$1,14,MATCH(B$1&amp;"_List",$1:$1,0)-1),OFFSET($A$1,14,MATCH(B$1&amp;"_List",$1:$1,0))),
OFFSET($A$1,15,MATCH(B$1&amp;"_List",$1:$1,0)-1),OFFSET($A$1,15,MATCH(B$1&amp;"_List",$1:$1,0))),OFFSET($A$1,16,MATCH(B$1&amp;"_List",$1:$1,0)-1),OFFSET($A$1,16,MATCH(B$1&amp;"_List",$1:$1,0))),
OFFSET($A$1,17,MATCH(B$1&amp;"_List",$1:$1,0)-1),OFFSET($A$1,17,MATCH(B$1&amp;"_List",$1:$1,0))),OFFSET($A$1,18,MATCH(B$1&amp;"_List",$1:$1,0)-1),OFFSET($A$1,18,MATCH(B$1&amp;"_List",$1:$1,0))),
OFFSET($A$1,19,MATCH(B$1&amp;"_List",$1:$1,0)-1),OFFSET($A$1,19,MATCH(B$1&amp;"_List",$1:$1,0))),OFFSET($A$1,20,MATCH(B$1&amp;"_List",$1:$1,0)-1),OFFSET($A$1,20,MATCH(B$1&amp;"_List",$1:$1,0))),
OFFSET($A$1,21,MATCH(B$1&amp;"_List",$1:$1,0)-1),OFFSET($A$1,21,MATCH(B$1&amp;"_List",$1:$1,0))),OFFSET($A$1,22,MATCH(B$1&amp;"_List",$1:$1,0)-1),OFFSET($A$1,22,MATCH(B$1&amp;"_List",$1:$1,0))),
OFFSET($A$1,23,MATCH(B$1&amp;"_List",$1:$1,0)-1),OFFSET($A$1,23,MATCH(B$1&amp;"_List",$1:$1,0))),OFFSET($A$1,24,MATCH(B$1&amp;"_List",$1:$1,0)-1),OFFSET($A$1,24,MATCH(B$1&amp;"_List",$1:$1,0))),
OFFSET($A$1,25,MATCH(B$1&amp;"_List",$1:$1,0)-1),OFFSET($A$1,25,MATCH(B$1&amp;"_List",$1:$1,0))),OFFSET($A$1,26,MATCH(B$1&amp;"_List",$1:$1,0)-1),OFFSET($A$1,26,MATCH(B$1&amp;"_List",$1:$1,0))),
OFFSET($A$1,27,MATCH(B$1&amp;"_List",$1:$1,0)-1),OFFSET($A$1,27,MATCH(B$1&amp;"_List",$1:$1,0))),OFFSET($A$1,28,MATCH(B$1&amp;"_List",$1:$1,0)-1),OFFSET($A$1,28,MATCH(B$1&amp;"_List",$1:$1,0))),
OFFSET($A$1,29,MATCH(B$1&amp;"_List",$1:$1,0)-1),OFFSET($A$1,29,MATCH(B$1&amp;"_List",$1:$1,0))),OFFSET($A$1,30,MATCH(B$1&amp;"_List",$1:$1,0)-1),OFFSET($A$1,30,MATCH(B$1&amp;"_List",$1:$1,0))),
OFFSET($A$1,31,MATCH(B$1&amp;"_List",$1:$1,0)-1),OFFSET($A$1,31,MATCH(B$1&amp;"_List",$1:$1,0))),OFFSET($A$1,32,MATCH(B$1&amp;"_List",$1:$1,0)-1),OFFSET($A$1,32,MATCH(B$1&amp;"_List",$1:$1,0))),
OFFSET($A$1,33,MATCH(B$1&amp;"_List",$1:$1,0)-1),OFFSET($A$1,33,MATCH(B$1&amp;"_List",$1:$1,0))),OFFSET($A$1,34,MATCH(B$1&amp;"_List",$1:$1,0)-1),OFFSET($A$1,34,MATCH(B$1&amp;"_List",$1:$1,0))),
OFFSET($A$1,35,MATCH(B$1&amp;"_List",$1:$1,0)-1),OFFSET($A$1,35,MATCH(B$1&amp;"_List",$1:$1,0))),OFFSET($A$1,36,MATCH(B$1&amp;"_List",$1:$1,0)-1),OFFSET($A$1,36,MATCH(B$1&amp;"_List",$1:$1,0))),
OFFSET($A$1,37,MATCH(B$1&amp;"_List",$1:$1,0)-1),OFFSET($A$1,37,MATCH(B$1&amp;"_List",$1:$1,0))),OFFSET($A$1,38,MATCH(B$1&amp;"_List",$1:$1,0)-1),OFFSET($A$1,38,MATCH(B$1&amp;"_List",$1:$1,0))),
OFFSET($A$1,39,MATCH(B$1&amp;"_List",$1:$1,0)-1),OFFSET($A$1,39,MATCH(B$1&amp;"_List",$1:$1,0))),OFFSET($A$1,40,MATCH(B$1&amp;"_List",$1:$1,0)-1),OFFSET($A$1,40,MATCH(B$1&amp;"_List",$1:$1,0))),
OFFSET($A$1,41,MATCH(B$1&amp;"_List",$1:$1,0)-1),OFFSET($A$1,41,MATCH(B$1&amp;"_List",$1:$1,0))),OFFSET($A$1,42,MATCH(B$1&amp;"_List",$1:$1,0)-1),OFFSET($A$1,42,MATCH(B$1&amp;"_List",$1:$1,0))),
OFFSET($A$1,43,MATCH(B$1&amp;"_List",$1:$1,0)-1),OFFSET($A$1,43,MATCH(B$1&amp;"_List",$1:$1,0))),OFFSET($A$1,44,MATCH(B$1&amp;"_List",$1:$1,0)-1),OFFSET($A$1,44,MATCH(B$1&amp;"_List",$1:$1,0))),
OFFSET($A$1,45,MATCH(B$1&amp;"_List",$1:$1,0)-1),OFFSET($A$1,45,MATCH(B$1&amp;"_List",$1:$1,0))),OFFSET($A$1,46,MATCH(B$1&amp;"_List",$1:$1,0)-1),OFFSET($A$1,46,MATCH(B$1&amp;"_List",$1:$1,0))),
OFFSET($A$1,47,MATCH(B$1&amp;"_List",$1:$1,0)-1),OFFSET($A$1,47,MATCH(B$1&amp;"_List",$1:$1,0))),OFFSET($A$1,48,MATCH(B$1&amp;"_List",$1:$1,0)-1),OFFSET($A$1,48,MATCH(B$1&amp;"_List",$1:$1,0))),
OFFSET($A$1,49,MATCH(B$1&amp;"_List",$1:$1,0)-1),OFFSET($A$1,49,MATCH(B$1&amp;"_List",$1:$1,0))),OFFSET($A$1,50,MATCH(B$1&amp;"_List",$1:$1,0)-1),OFFSET($A$1,50,MATCH(B$1&amp;"_List",$1:$1,0)))</f>
        <v>7</v>
      </c>
      <c r="F11" t="s">
        <v>58</v>
      </c>
      <c r="G11">
        <v>1</v>
      </c>
      <c r="I11" t="s">
        <v>25</v>
      </c>
      <c r="J11">
        <v>5</v>
      </c>
      <c r="K11">
        <f t="shared" si="1"/>
        <v>12</v>
      </c>
    </row>
    <row r="12" spans="1:13" x14ac:dyDescent="0.3">
      <c r="A12" t="s">
        <v>225</v>
      </c>
      <c r="B12" t="s">
        <v>29</v>
      </c>
      <c r="C12" s="6" t="str">
        <f t="shared" ref="C12:C28" ca="1" si="3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SUBSTITUTE(SUBSTITUTE(SUBSTITUTE(SUBSTITUTE(SUBSTITUTE(SUBSTITUTE(SUBSTITUTE(SUBSTITUTE(SUBSTITUTE(SUBSTITUTE(B12,
OFFSET($A$1,1,MATCH(B$1&amp;"_List",$1:$1,0)-1),OFFSET($A$1,1,MATCH(B$1&amp;"_List",$1:$1,0))),OFFSET($A$1,2,MATCH(B$1&amp;"_List",$1:$1,0)-1),OFFSET($A$1,2,MATCH(B$1&amp;"_List",$1:$1,0))),
OFFSET($A$1,3,MATCH(B$1&amp;"_List",$1:$1,0)-1),OFFSET($A$1,3,MATCH(B$1&amp;"_List",$1:$1,0))),OFFSET($A$1,4,MATCH(B$1&amp;"_List",$1:$1,0)-1),OFFSET($A$1,4,MATCH(B$1&amp;"_List",$1:$1,0))),
OFFSET($A$1,5,MATCH(B$1&amp;"_List",$1:$1,0)-1),OFFSET($A$1,5,MATCH(B$1&amp;"_List",$1:$1,0))),OFFSET($A$1,6,MATCH(B$1&amp;"_List",$1:$1,0)-1),OFFSET($A$1,6,MATCH(B$1&amp;"_List",$1:$1,0))),
OFFSET($A$1,7,MATCH(B$1&amp;"_List",$1:$1,0)-1),OFFSET($A$1,7,MATCH(B$1&amp;"_List",$1:$1,0))),OFFSET($A$1,8,MATCH(B$1&amp;"_List",$1:$1,0)-1),OFFSET($A$1,8,MATCH(B$1&amp;"_List",$1:$1,0))),
OFFSET($A$1,9,MATCH(B$1&amp;"_List",$1:$1,0)-1),OFFSET($A$1,9,MATCH(B$1&amp;"_List",$1:$1,0))),OFFSET($A$1,10,MATCH(B$1&amp;"_List",$1:$1,0)-1),OFFSET($A$1,10,MATCH(B$1&amp;"_List",$1:$1,0))),
OFFSET($A$1,11,MATCH(B$1&amp;"_List",$1:$1,0)-1),OFFSET($A$1,11,MATCH(B$1&amp;"_List",$1:$1,0))),OFFSET($A$1,12,MATCH(B$1&amp;"_List",$1:$1,0)-1),OFFSET($A$1,12,MATCH(B$1&amp;"_List",$1:$1,0))),
OFFSET($A$1,13,MATCH(B$1&amp;"_List",$1:$1,0)-1),OFFSET($A$1,13,MATCH(B$1&amp;"_List",$1:$1,0))),OFFSET($A$1,14,MATCH(B$1&amp;"_List",$1:$1,0)-1),OFFSET($A$1,14,MATCH(B$1&amp;"_List",$1:$1,0))),
OFFSET($A$1,15,MATCH(B$1&amp;"_List",$1:$1,0)-1),OFFSET($A$1,15,MATCH(B$1&amp;"_List",$1:$1,0))),OFFSET($A$1,16,MATCH(B$1&amp;"_List",$1:$1,0)-1),OFFSET($A$1,16,MATCH(B$1&amp;"_List",$1:$1,0))),
OFFSET($A$1,17,MATCH(B$1&amp;"_List",$1:$1,0)-1),OFFSET($A$1,17,MATCH(B$1&amp;"_List",$1:$1,0))),OFFSET($A$1,18,MATCH(B$1&amp;"_List",$1:$1,0)-1),OFFSET($A$1,18,MATCH(B$1&amp;"_List",$1:$1,0))),
OFFSET($A$1,19,MATCH(B$1&amp;"_List",$1:$1,0)-1),OFFSET($A$1,19,MATCH(B$1&amp;"_List",$1:$1,0))),OFFSET($A$1,20,MATCH(B$1&amp;"_List",$1:$1,0)-1),OFFSET($A$1,20,MATCH(B$1&amp;"_List",$1:$1,0))),
OFFSET($A$1,21,MATCH(B$1&amp;"_List",$1:$1,0)-1),OFFSET($A$1,21,MATCH(B$1&amp;"_List",$1:$1,0))),OFFSET($A$1,22,MATCH(B$1&amp;"_List",$1:$1,0)-1),OFFSET($A$1,22,MATCH(B$1&amp;"_List",$1:$1,0))),
OFFSET($A$1,23,MATCH(B$1&amp;"_List",$1:$1,0)-1),OFFSET($A$1,23,MATCH(B$1&amp;"_List",$1:$1,0))),OFFSET($A$1,24,MATCH(B$1&amp;"_List",$1:$1,0)-1),OFFSET($A$1,24,MATCH(B$1&amp;"_List",$1:$1,0))),
OFFSET($A$1,25,MATCH(B$1&amp;"_List",$1:$1,0)-1),OFFSET($A$1,25,MATCH(B$1&amp;"_List",$1:$1,0))),OFFSET($A$1,26,MATCH(B$1&amp;"_List",$1:$1,0)-1),OFFSET($A$1,26,MATCH(B$1&amp;"_List",$1:$1,0))),
OFFSET($A$1,27,MATCH(B$1&amp;"_List",$1:$1,0)-1),OFFSET($A$1,27,MATCH(B$1&amp;"_List",$1:$1,0))),OFFSET($A$1,28,MATCH(B$1&amp;"_List",$1:$1,0)-1),OFFSET($A$1,28,MATCH(B$1&amp;"_List",$1:$1,0))),
OFFSET($A$1,29,MATCH(B$1&amp;"_List",$1:$1,0)-1),OFFSET($A$1,29,MATCH(B$1&amp;"_List",$1:$1,0))),OFFSET($A$1,30,MATCH(B$1&amp;"_List",$1:$1,0)-1),OFFSET($A$1,30,MATCH(B$1&amp;"_List",$1:$1,0))),
OFFSET($A$1,31,MATCH(B$1&amp;"_List",$1:$1,0)-1),OFFSET($A$1,31,MATCH(B$1&amp;"_List",$1:$1,0))),OFFSET($A$1,32,MATCH(B$1&amp;"_List",$1:$1,0)-1),OFFSET($A$1,32,MATCH(B$1&amp;"_List",$1:$1,0))),
OFFSET($A$1,33,MATCH(B$1&amp;"_List",$1:$1,0)-1),OFFSET($A$1,33,MATCH(B$1&amp;"_List",$1:$1,0))),OFFSET($A$1,34,MATCH(B$1&amp;"_List",$1:$1,0)-1),OFFSET($A$1,34,MATCH(B$1&amp;"_List",$1:$1,0))),
OFFSET($A$1,35,MATCH(B$1&amp;"_List",$1:$1,0)-1),OFFSET($A$1,35,MATCH(B$1&amp;"_List",$1:$1,0))),OFFSET($A$1,36,MATCH(B$1&amp;"_List",$1:$1,0)-1),OFFSET($A$1,36,MATCH(B$1&amp;"_List",$1:$1,0))),
OFFSET($A$1,37,MATCH(B$1&amp;"_List",$1:$1,0)-1),OFFSET($A$1,37,MATCH(B$1&amp;"_List",$1:$1,0))),OFFSET($A$1,38,MATCH(B$1&amp;"_List",$1:$1,0)-1),OFFSET($A$1,38,MATCH(B$1&amp;"_List",$1:$1,0))),
OFFSET($A$1,39,MATCH(B$1&amp;"_List",$1:$1,0)-1),OFFSET($A$1,39,MATCH(B$1&amp;"_List",$1:$1,0))),OFFSET($A$1,40,MATCH(B$1&amp;"_List",$1:$1,0)-1),OFFSET($A$1,40,MATCH(B$1&amp;"_List",$1:$1,0))),
OFFSET($A$1,41,MATCH(B$1&amp;"_List",$1:$1,0)-1),OFFSET($A$1,41,MATCH(B$1&amp;"_List",$1:$1,0))),OFFSET($A$1,42,MATCH(B$1&amp;"_List",$1:$1,0)-1),OFFSET($A$1,42,MATCH(B$1&amp;"_List",$1:$1,0))),
OFFSET($A$1,43,MATCH(B$1&amp;"_List",$1:$1,0)-1),OFFSET($A$1,43,MATCH(B$1&amp;"_List",$1:$1,0))),OFFSET($A$1,44,MATCH(B$1&amp;"_List",$1:$1,0)-1),OFFSET($A$1,44,MATCH(B$1&amp;"_List",$1:$1,0))),
OFFSET($A$1,45,MATCH(B$1&amp;"_List",$1:$1,0)-1),OFFSET($A$1,45,MATCH(B$1&amp;"_List",$1:$1,0))),OFFSET($A$1,46,MATCH(B$1&amp;"_List",$1:$1,0)-1),OFFSET($A$1,46,MATCH(B$1&amp;"_List",$1:$1,0))),
OFFSET($A$1,47,MATCH(B$1&amp;"_List",$1:$1,0)-1),OFFSET($A$1,47,MATCH(B$1&amp;"_List",$1:$1,0))),OFFSET($A$1,48,MATCH(B$1&amp;"_List",$1:$1,0)-1),OFFSET($A$1,48,MATCH(B$1&amp;"_List",$1:$1,0))),
OFFSET($A$1,49,MATCH(B$1&amp;"_List",$1:$1,0)-1),OFFSET($A$1,49,MATCH(B$1&amp;"_List",$1:$1,0))),OFFSET($A$1,50,MATCH(B$1&amp;"_List",$1:$1,0)-1),OFFSET($A$1,50,MATCH(B$1&amp;"_List",$1:$1,0)))</f>
        <v>7</v>
      </c>
      <c r="F12" t="s">
        <v>59</v>
      </c>
      <c r="G12">
        <v>1</v>
      </c>
      <c r="I12" t="s">
        <v>57</v>
      </c>
      <c r="J12">
        <v>9</v>
      </c>
      <c r="K12">
        <f t="shared" si="1"/>
        <v>12</v>
      </c>
    </row>
    <row r="13" spans="1:13" x14ac:dyDescent="0.3">
      <c r="A13" t="s">
        <v>226</v>
      </c>
      <c r="B13" t="s">
        <v>29</v>
      </c>
      <c r="C13" s="6" t="str">
        <f t="shared" ca="1" si="3"/>
        <v>7</v>
      </c>
      <c r="F13" t="s">
        <v>60</v>
      </c>
      <c r="I13" t="s">
        <v>64</v>
      </c>
      <c r="J13">
        <v>15</v>
      </c>
      <c r="K13">
        <f t="shared" si="1"/>
        <v>12</v>
      </c>
    </row>
    <row r="14" spans="1:13" x14ac:dyDescent="0.3">
      <c r="A14" t="s">
        <v>227</v>
      </c>
      <c r="B14" t="s">
        <v>29</v>
      </c>
      <c r="C14" s="6" t="str">
        <f t="shared" ca="1" si="3"/>
        <v>7</v>
      </c>
      <c r="F14" t="s">
        <v>61</v>
      </c>
      <c r="G14">
        <v>1</v>
      </c>
      <c r="I14" t="s">
        <v>158</v>
      </c>
      <c r="J14">
        <v>18</v>
      </c>
      <c r="K14">
        <f t="shared" si="1"/>
        <v>12</v>
      </c>
    </row>
    <row r="15" spans="1:13" x14ac:dyDescent="0.3">
      <c r="A15" t="s">
        <v>228</v>
      </c>
      <c r="B15" t="s">
        <v>29</v>
      </c>
      <c r="C15" s="6" t="str">
        <f t="shared" ca="1" si="3"/>
        <v>7</v>
      </c>
      <c r="F15" t="s">
        <v>62</v>
      </c>
      <c r="G15">
        <v>1</v>
      </c>
      <c r="I15" t="s">
        <v>35</v>
      </c>
      <c r="J15">
        <v>3</v>
      </c>
      <c r="K15">
        <f t="shared" si="1"/>
        <v>10</v>
      </c>
    </row>
    <row r="16" spans="1:13" x14ac:dyDescent="0.3">
      <c r="A16" t="s">
        <v>229</v>
      </c>
      <c r="B16" t="s">
        <v>29</v>
      </c>
      <c r="C16" s="6" t="str">
        <f t="shared" ca="1" si="3"/>
        <v>7</v>
      </c>
      <c r="F16" t="s">
        <v>64</v>
      </c>
      <c r="I16" t="s">
        <v>58</v>
      </c>
      <c r="J16">
        <v>10</v>
      </c>
      <c r="K16">
        <f t="shared" si="1"/>
        <v>10</v>
      </c>
    </row>
    <row r="17" spans="1:11" x14ac:dyDescent="0.3">
      <c r="A17" t="s">
        <v>230</v>
      </c>
      <c r="B17" t="s">
        <v>29</v>
      </c>
      <c r="C17" s="6" t="str">
        <f t="shared" ca="1" si="3"/>
        <v>7</v>
      </c>
      <c r="F17" t="s">
        <v>137</v>
      </c>
      <c r="G17">
        <v>1</v>
      </c>
      <c r="I17" t="s">
        <v>157</v>
      </c>
      <c r="J17">
        <v>17</v>
      </c>
      <c r="K17">
        <f t="shared" si="1"/>
        <v>10</v>
      </c>
    </row>
    <row r="18" spans="1:11" x14ac:dyDescent="0.3">
      <c r="A18" t="s">
        <v>231</v>
      </c>
      <c r="B18" t="s">
        <v>29</v>
      </c>
      <c r="C18" s="6" t="str">
        <f t="shared" ca="1" si="3"/>
        <v>7</v>
      </c>
      <c r="F18" t="s">
        <v>157</v>
      </c>
      <c r="G18">
        <v>1</v>
      </c>
      <c r="I18" t="s">
        <v>27</v>
      </c>
      <c r="J18">
        <v>4</v>
      </c>
      <c r="K18">
        <f t="shared" si="1"/>
        <v>9</v>
      </c>
    </row>
    <row r="19" spans="1:11" x14ac:dyDescent="0.3">
      <c r="A19" t="s">
        <v>232</v>
      </c>
      <c r="B19" t="s">
        <v>29</v>
      </c>
      <c r="C19" s="6" t="str">
        <f t="shared" ca="1" si="3"/>
        <v>7</v>
      </c>
      <c r="F19" t="s">
        <v>158</v>
      </c>
      <c r="G19">
        <v>1</v>
      </c>
      <c r="I19" t="s">
        <v>34</v>
      </c>
      <c r="J19">
        <v>2</v>
      </c>
      <c r="K19">
        <f t="shared" si="1"/>
        <v>8</v>
      </c>
    </row>
    <row r="20" spans="1:11" x14ac:dyDescent="0.3">
      <c r="A20" t="s">
        <v>233</v>
      </c>
      <c r="B20" t="s">
        <v>29</v>
      </c>
      <c r="C20" s="6" t="str">
        <f t="shared" ca="1" si="3"/>
        <v>7</v>
      </c>
      <c r="F20" t="s">
        <v>159</v>
      </c>
      <c r="I20" t="s">
        <v>31</v>
      </c>
      <c r="J20">
        <v>8</v>
      </c>
      <c r="K20">
        <f t="shared" si="1"/>
        <v>8</v>
      </c>
    </row>
    <row r="21" spans="1:11" x14ac:dyDescent="0.3">
      <c r="A21" t="s">
        <v>234</v>
      </c>
      <c r="B21" t="s">
        <v>29</v>
      </c>
      <c r="C21" s="6" t="str">
        <f t="shared" ca="1" si="3"/>
        <v>7</v>
      </c>
      <c r="F21" t="s">
        <v>164</v>
      </c>
      <c r="G21">
        <v>1</v>
      </c>
      <c r="I21" t="s">
        <v>159</v>
      </c>
      <c r="J21">
        <v>19</v>
      </c>
      <c r="K21">
        <f t="shared" si="1"/>
        <v>8</v>
      </c>
    </row>
    <row r="22" spans="1:11" x14ac:dyDescent="0.3">
      <c r="A22" t="s">
        <v>235</v>
      </c>
      <c r="B22" t="s">
        <v>29</v>
      </c>
      <c r="C22" s="6" t="str">
        <f t="shared" ca="1" si="3"/>
        <v>7</v>
      </c>
      <c r="F22" t="s">
        <v>194</v>
      </c>
      <c r="G22">
        <v>1</v>
      </c>
      <c r="I22" t="s">
        <v>194</v>
      </c>
      <c r="J22">
        <v>21</v>
      </c>
      <c r="K22">
        <f t="shared" si="1"/>
        <v>6</v>
      </c>
    </row>
    <row r="23" spans="1:11" x14ac:dyDescent="0.3">
      <c r="A23" t="s">
        <v>241</v>
      </c>
      <c r="B23" t="s">
        <v>29</v>
      </c>
      <c r="C23" s="6" t="str">
        <f t="shared" ref="C23:C25" ca="1" si="4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SUBSTITUTE(SUBSTITUTE(SUBSTITUTE(SUBSTITUTE(SUBSTITUTE(SUBSTITUTE(SUBSTITUTE(SUBSTITUTE(SUBSTITUTE(SUBSTITUTE(B23,
OFFSET($A$1,1,MATCH(B$1&amp;"_List",$1:$1,0)-1),OFFSET($A$1,1,MATCH(B$1&amp;"_List",$1:$1,0))),OFFSET($A$1,2,MATCH(B$1&amp;"_List",$1:$1,0)-1),OFFSET($A$1,2,MATCH(B$1&amp;"_List",$1:$1,0))),
OFFSET($A$1,3,MATCH(B$1&amp;"_List",$1:$1,0)-1),OFFSET($A$1,3,MATCH(B$1&amp;"_List",$1:$1,0))),OFFSET($A$1,4,MATCH(B$1&amp;"_List",$1:$1,0)-1),OFFSET($A$1,4,MATCH(B$1&amp;"_List",$1:$1,0))),
OFFSET($A$1,5,MATCH(B$1&amp;"_List",$1:$1,0)-1),OFFSET($A$1,5,MATCH(B$1&amp;"_List",$1:$1,0))),OFFSET($A$1,6,MATCH(B$1&amp;"_List",$1:$1,0)-1),OFFSET($A$1,6,MATCH(B$1&amp;"_List",$1:$1,0))),
OFFSET($A$1,7,MATCH(B$1&amp;"_List",$1:$1,0)-1),OFFSET($A$1,7,MATCH(B$1&amp;"_List",$1:$1,0))),OFFSET($A$1,8,MATCH(B$1&amp;"_List",$1:$1,0)-1),OFFSET($A$1,8,MATCH(B$1&amp;"_List",$1:$1,0))),
OFFSET($A$1,9,MATCH(B$1&amp;"_List",$1:$1,0)-1),OFFSET($A$1,9,MATCH(B$1&amp;"_List",$1:$1,0))),OFFSET($A$1,10,MATCH(B$1&amp;"_List",$1:$1,0)-1),OFFSET($A$1,10,MATCH(B$1&amp;"_List",$1:$1,0))),
OFFSET($A$1,11,MATCH(B$1&amp;"_List",$1:$1,0)-1),OFFSET($A$1,11,MATCH(B$1&amp;"_List",$1:$1,0))),OFFSET($A$1,12,MATCH(B$1&amp;"_List",$1:$1,0)-1),OFFSET($A$1,12,MATCH(B$1&amp;"_List",$1:$1,0))),
OFFSET($A$1,13,MATCH(B$1&amp;"_List",$1:$1,0)-1),OFFSET($A$1,13,MATCH(B$1&amp;"_List",$1:$1,0))),OFFSET($A$1,14,MATCH(B$1&amp;"_List",$1:$1,0)-1),OFFSET($A$1,14,MATCH(B$1&amp;"_List",$1:$1,0))),
OFFSET($A$1,15,MATCH(B$1&amp;"_List",$1:$1,0)-1),OFFSET($A$1,15,MATCH(B$1&amp;"_List",$1:$1,0))),OFFSET($A$1,16,MATCH(B$1&amp;"_List",$1:$1,0)-1),OFFSET($A$1,16,MATCH(B$1&amp;"_List",$1:$1,0))),
OFFSET($A$1,17,MATCH(B$1&amp;"_List",$1:$1,0)-1),OFFSET($A$1,17,MATCH(B$1&amp;"_List",$1:$1,0))),OFFSET($A$1,18,MATCH(B$1&amp;"_List",$1:$1,0)-1),OFFSET($A$1,18,MATCH(B$1&amp;"_List",$1:$1,0))),
OFFSET($A$1,19,MATCH(B$1&amp;"_List",$1:$1,0)-1),OFFSET($A$1,19,MATCH(B$1&amp;"_List",$1:$1,0))),OFFSET($A$1,20,MATCH(B$1&amp;"_List",$1:$1,0)-1),OFFSET($A$1,20,MATCH(B$1&amp;"_List",$1:$1,0))),
OFFSET($A$1,21,MATCH(B$1&amp;"_List",$1:$1,0)-1),OFFSET($A$1,21,MATCH(B$1&amp;"_List",$1:$1,0))),OFFSET($A$1,22,MATCH(B$1&amp;"_List",$1:$1,0)-1),OFFSET($A$1,22,MATCH(B$1&amp;"_List",$1:$1,0))),
OFFSET($A$1,23,MATCH(B$1&amp;"_List",$1:$1,0)-1),OFFSET($A$1,23,MATCH(B$1&amp;"_List",$1:$1,0))),OFFSET($A$1,24,MATCH(B$1&amp;"_List",$1:$1,0)-1),OFFSET($A$1,24,MATCH(B$1&amp;"_List",$1:$1,0))),
OFFSET($A$1,25,MATCH(B$1&amp;"_List",$1:$1,0)-1),OFFSET($A$1,25,MATCH(B$1&amp;"_List",$1:$1,0))),OFFSET($A$1,26,MATCH(B$1&amp;"_List",$1:$1,0)-1),OFFSET($A$1,26,MATCH(B$1&amp;"_List",$1:$1,0))),
OFFSET($A$1,27,MATCH(B$1&amp;"_List",$1:$1,0)-1),OFFSET($A$1,27,MATCH(B$1&amp;"_List",$1:$1,0))),OFFSET($A$1,28,MATCH(B$1&amp;"_List",$1:$1,0)-1),OFFSET($A$1,28,MATCH(B$1&amp;"_List",$1:$1,0))),
OFFSET($A$1,29,MATCH(B$1&amp;"_List",$1:$1,0)-1),OFFSET($A$1,29,MATCH(B$1&amp;"_List",$1:$1,0))),OFFSET($A$1,30,MATCH(B$1&amp;"_List",$1:$1,0)-1),OFFSET($A$1,30,MATCH(B$1&amp;"_List",$1:$1,0))),
OFFSET($A$1,31,MATCH(B$1&amp;"_List",$1:$1,0)-1),OFFSET($A$1,31,MATCH(B$1&amp;"_List",$1:$1,0))),OFFSET($A$1,32,MATCH(B$1&amp;"_List",$1:$1,0)-1),OFFSET($A$1,32,MATCH(B$1&amp;"_List",$1:$1,0))),
OFFSET($A$1,33,MATCH(B$1&amp;"_List",$1:$1,0)-1),OFFSET($A$1,33,MATCH(B$1&amp;"_List",$1:$1,0))),OFFSET($A$1,34,MATCH(B$1&amp;"_List",$1:$1,0)-1),OFFSET($A$1,34,MATCH(B$1&amp;"_List",$1:$1,0))),
OFFSET($A$1,35,MATCH(B$1&amp;"_List",$1:$1,0)-1),OFFSET($A$1,35,MATCH(B$1&amp;"_List",$1:$1,0))),OFFSET($A$1,36,MATCH(B$1&amp;"_List",$1:$1,0)-1),OFFSET($A$1,36,MATCH(B$1&amp;"_List",$1:$1,0))),
OFFSET($A$1,37,MATCH(B$1&amp;"_List",$1:$1,0)-1),OFFSET($A$1,37,MATCH(B$1&amp;"_List",$1:$1,0))),OFFSET($A$1,38,MATCH(B$1&amp;"_List",$1:$1,0)-1),OFFSET($A$1,38,MATCH(B$1&amp;"_List",$1:$1,0))),
OFFSET($A$1,39,MATCH(B$1&amp;"_List",$1:$1,0)-1),OFFSET($A$1,39,MATCH(B$1&amp;"_List",$1:$1,0))),OFFSET($A$1,40,MATCH(B$1&amp;"_List",$1:$1,0)-1),OFFSET($A$1,40,MATCH(B$1&amp;"_List",$1:$1,0))),
OFFSET($A$1,41,MATCH(B$1&amp;"_List",$1:$1,0)-1),OFFSET($A$1,41,MATCH(B$1&amp;"_List",$1:$1,0))),OFFSET($A$1,42,MATCH(B$1&amp;"_List",$1:$1,0)-1),OFFSET($A$1,42,MATCH(B$1&amp;"_List",$1:$1,0))),
OFFSET($A$1,43,MATCH(B$1&amp;"_List",$1:$1,0)-1),OFFSET($A$1,43,MATCH(B$1&amp;"_List",$1:$1,0))),OFFSET($A$1,44,MATCH(B$1&amp;"_List",$1:$1,0)-1),OFFSET($A$1,44,MATCH(B$1&amp;"_List",$1:$1,0))),
OFFSET($A$1,45,MATCH(B$1&amp;"_List",$1:$1,0)-1),OFFSET($A$1,45,MATCH(B$1&amp;"_List",$1:$1,0))),OFFSET($A$1,46,MATCH(B$1&amp;"_List",$1:$1,0)-1),OFFSET($A$1,46,MATCH(B$1&amp;"_List",$1:$1,0))),
OFFSET($A$1,47,MATCH(B$1&amp;"_List",$1:$1,0)-1),OFFSET($A$1,47,MATCH(B$1&amp;"_List",$1:$1,0))),OFFSET($A$1,48,MATCH(B$1&amp;"_List",$1:$1,0)-1),OFFSET($A$1,48,MATCH(B$1&amp;"_List",$1:$1,0))),
OFFSET($A$1,49,MATCH(B$1&amp;"_List",$1:$1,0)-1),OFFSET($A$1,49,MATCH(B$1&amp;"_List",$1:$1,0))),OFFSET($A$1,50,MATCH(B$1&amp;"_List",$1:$1,0)-1),OFFSET($A$1,50,MATCH(B$1&amp;"_List",$1:$1,0)))</f>
        <v>7</v>
      </c>
      <c r="F23" t="s">
        <v>193</v>
      </c>
      <c r="G23">
        <v>1</v>
      </c>
      <c r="I23" t="s">
        <v>60</v>
      </c>
      <c r="J23">
        <v>12</v>
      </c>
      <c r="K23">
        <f t="shared" si="1"/>
        <v>4</v>
      </c>
    </row>
    <row r="24" spans="1:11" x14ac:dyDescent="0.3">
      <c r="A24" t="s">
        <v>242</v>
      </c>
      <c r="B24" t="s">
        <v>29</v>
      </c>
      <c r="C24" s="6" t="str">
        <f t="shared" ca="1" si="4"/>
        <v>7</v>
      </c>
    </row>
    <row r="25" spans="1:11" x14ac:dyDescent="0.3">
      <c r="A25" t="s">
        <v>243</v>
      </c>
      <c r="B25" t="s">
        <v>29</v>
      </c>
      <c r="C25" s="6" t="str">
        <f t="shared" ca="1" si="4"/>
        <v>7</v>
      </c>
    </row>
    <row r="26" spans="1:11" x14ac:dyDescent="0.3">
      <c r="A26" t="s">
        <v>236</v>
      </c>
      <c r="B26" t="s">
        <v>29</v>
      </c>
      <c r="C26" s="6" t="str">
        <f t="shared" ca="1" si="3"/>
        <v>7</v>
      </c>
    </row>
    <row r="27" spans="1:11" x14ac:dyDescent="0.3">
      <c r="A27" t="s">
        <v>237</v>
      </c>
      <c r="B27" t="s">
        <v>29</v>
      </c>
      <c r="C27" s="6" t="str">
        <f t="shared" ca="1" si="3"/>
        <v>7</v>
      </c>
    </row>
    <row r="28" spans="1:11" x14ac:dyDescent="0.3">
      <c r="A28" t="s">
        <v>238</v>
      </c>
      <c r="B28" t="s">
        <v>29</v>
      </c>
      <c r="C28" s="6" t="str">
        <f t="shared" ca="1" si="3"/>
        <v>7</v>
      </c>
    </row>
  </sheetData>
  <sortState ref="I2:K20">
    <sortCondition descending="1" ref="K2:K20"/>
    <sortCondition ref="J2:J20"/>
  </sortState>
  <phoneticPr fontId="1" type="noConversion"/>
  <dataValidations count="1">
    <dataValidation type="list" allowBlank="1" showInputMessage="1" showErrorMessage="1" sqref="B2:B28" xr:uid="{675E8C85-9E99-403E-8138-AC8F1C643418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61B8-8889-47FC-B28B-8C3C07F6D573}">
  <dimension ref="A1:AD117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D3" sqref="D3"/>
    </sheetView>
  </sheetViews>
  <sheetFormatPr defaultRowHeight="16.5" outlineLevelRow="1" outlineLevelCol="1" x14ac:dyDescent="0.3"/>
  <cols>
    <col min="1" max="1" width="3.375" style="1" customWidth="1"/>
    <col min="2" max="2" width="26.25" style="1" customWidth="1"/>
    <col min="3" max="3" width="9.75" style="1" hidden="1" customWidth="1" outlineLevel="1"/>
    <col min="4" max="4" width="7.75" style="1" customWidth="1" collapsed="1"/>
    <col min="5" max="5" width="16.75" style="1" hidden="1" customWidth="1" outlineLevel="1"/>
    <col min="6" max="6" width="20.875" style="1" hidden="1" customWidth="1" outlineLevel="1"/>
    <col min="7" max="7" width="10.375" style="1" customWidth="1" collapsed="1"/>
    <col min="8" max="8" width="10.875" style="1" hidden="1" customWidth="1" outlineLevel="1"/>
    <col min="9" max="9" width="12.875" style="1" bestFit="1" customWidth="1" collapsed="1"/>
    <col min="10" max="12" width="12.875" style="1" bestFit="1" customWidth="1"/>
    <col min="13" max="14" width="12.875" style="1" hidden="1" customWidth="1" outlineLevel="1"/>
    <col min="15" max="15" width="10.625" style="7" bestFit="1" customWidth="1" collapsed="1"/>
    <col min="16" max="16" width="10.625" style="1" bestFit="1" customWidth="1"/>
    <col min="17" max="17" width="10.625" style="1" customWidth="1"/>
    <col min="18" max="19" width="14" style="1" bestFit="1" customWidth="1"/>
    <col min="20" max="21" width="14" style="1" customWidth="1"/>
    <col min="22" max="22" width="9" style="1"/>
    <col min="23" max="23" width="37.125" style="1" hidden="1" customWidth="1" outlineLevel="1"/>
    <col min="24" max="24" width="9" style="1" collapsed="1"/>
    <col min="25" max="27" width="9" style="1" hidden="1" customWidth="1" outlineLevel="1"/>
    <col min="28" max="28" width="9" style="1" collapsed="1"/>
    <col min="29" max="29" width="9" style="1" hidden="1" customWidth="1" outlineLevel="1"/>
    <col min="30" max="30" width="9" style="1" collapsed="1"/>
    <col min="31" max="16384" width="9" style="1"/>
  </cols>
  <sheetData>
    <row r="1" spans="1:29" ht="27" customHeight="1" x14ac:dyDescent="0.3">
      <c r="A1" s="1" t="s">
        <v>168</v>
      </c>
      <c r="B1" s="1" t="s">
        <v>37</v>
      </c>
      <c r="C1" s="1" t="s">
        <v>169</v>
      </c>
      <c r="D1" s="1" t="s">
        <v>38</v>
      </c>
      <c r="E1" s="1" t="s">
        <v>70</v>
      </c>
      <c r="F1" s="1" t="s">
        <v>83</v>
      </c>
      <c r="G1" s="1" t="s">
        <v>48</v>
      </c>
      <c r="H1" s="1" t="s">
        <v>84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202</v>
      </c>
      <c r="N1" s="1" t="s">
        <v>203</v>
      </c>
      <c r="O1" s="7" t="s">
        <v>5</v>
      </c>
      <c r="P1" s="1" t="s">
        <v>6</v>
      </c>
      <c r="Q1" s="1" t="s">
        <v>114</v>
      </c>
      <c r="R1" s="1" t="s">
        <v>7</v>
      </c>
      <c r="S1" s="1" t="s">
        <v>8</v>
      </c>
      <c r="T1" s="1" t="s">
        <v>115</v>
      </c>
      <c r="U1" s="1" t="s">
        <v>144</v>
      </c>
      <c r="W1" s="1" t="s">
        <v>204</v>
      </c>
      <c r="Y1" s="1" t="s">
        <v>205</v>
      </c>
      <c r="Z1" s="1" t="s">
        <v>67</v>
      </c>
      <c r="AA1" t="str">
        <f ca="1">IF(OR(OFFSET(AA1,1,0)&lt;OFFSET(AA1,2,0),OFFSET(AA1,2,0)&lt;OFFSET(AA1,3,0),
OFFSET(AA1,3,0)&lt;OFFSET(AA1,4,0),OFFSET(AA1,4,0)&lt;OFFSET(AA1,5,0),
OFFSET(AA1,5,0)&lt;OFFSET(AA1,6,0),OFFSET(AA1,6,0)&lt;OFFSET(AA1,7,0),
OFFSET(AA1,7,0)&lt;OFFSET(AA1,8,0),OFFSET(AA1,8,0)&lt;OFFSET(AA1,9,0),
OFFSET(AA1,9,0)&lt;OFFSET(AA1,10,0),OFFSET(AA1,10,0)&lt;OFFSET(AA1,11,0),
OFFSET(AA1,11,0)&lt;OFFSET(AA1,12,0),OFFSET(AA1,12,0)&lt;OFFSET(AA1,13,0),
OFFSET(AA1,13,0)&lt;OFFSET(AA1,14,0),OFFSET(AA1,14,0)&lt;OFFSET(AA1,15,0),
OFFSET(AA1,15,0)&lt;OFFSET(AA1,16,0),OFFSET(AA1,16,0)&lt;OFFSET(AA1,17,0),
OFFSET(AA1,17,0)&lt;OFFSET(AA1,18,0),OFFSET(AA1,18,0)&lt;OFFSET(AA1,19,0),
OFFSET(AA1,19,0)&lt;OFFSET(AA1,20,0),OFFSET(AA1,20,0)&lt;OFFSET(AA1,21,0),
OFFSET(AA1,21,0)&lt;OFFSET(AA1,22,0),OFFSET(AA1,22,0)&lt;OFFSET(AA1,23,0),
OFFSET(AA1,23,0)&lt;OFFSET(AA1,24,0),OFFSET(AA1,24,0)&lt;OFFSET(AA1,25,0),
OFFSET(AA1,25,0)&lt;OFFSET(AA1,26,0),OFFSET(AA1,26,0)&lt;OFFSET(AA1,27,0),
OFFSET(AA1,27,0)&lt;OFFSET(AA1,28,0),OFFSET(AA1,28,0)&lt;OFFSET(AA1,29,0),
OFFSET(AA1,29,0)&lt;OFFSET(AA1,30,0),OFFSET(AA1,30,0)&lt;OFFSET(AA1,31,0),
OFFSET(AA1,31,0)&lt;OFFSET(AA1,32,0),OFFSET(AA1,32,0)&lt;OFFSET(AA1,33,0),
OFFSET(AA1,33,0)&lt;OFFSET(AA1,34,0),OFFSET(AA1,34,0)&lt;OFFSET(AA1,35,0),
OFFSET(AA1,35,0)&lt;OFFSET(AA1,36,0),OFFSET(AA1,36,0)&lt;OFFSET(AA1,37,0),
OFFSET(AA1,37,0)&lt;OFFSET(AA1,38,0),OFFSET(AA1,38,0)&lt;OFFSET(AA1,39,0),
OFFSET(AA1,39,0)&lt;OFFSET(AA1,40,0),OFFSET(AA1,40,0)&lt;OFFSET(AA1,41,0),
OFFSET(AA1,41,0)&lt;OFFSET(AA1,42,0),OFFSET(AA1,42,0)&lt;OFFSET(AA1,43,0),
OFFSET(AA1,43,0)&lt;OFFSET(AA1,44,0),OFFSET(AA1,44,0)&lt;OFFSET(AA1,45,0),
OFFSET(AA1,45,0)&lt;OFFSET(AA1,46,0),OFFSET(AA1,46,0)&lt;OFFSET(AA1,47,0),
OFFSET(AA1,47,0)&lt;OFFSET(AA1,48,0),OFFSET(AA1,48,0)&lt;OFFSET(AA1,49,0),
OFFSET(AA1,49,0)&lt;OFFSET(AA1,50,0)),"내림차순 정렬할 것","len")</f>
        <v>len</v>
      </c>
      <c r="AC1"/>
    </row>
    <row r="2" spans="1:29" ht="66.75" hidden="1" customHeight="1" outlineLevel="1" x14ac:dyDescent="0.3">
      <c r="E2" s="1" t="s">
        <v>29</v>
      </c>
      <c r="F2" s="4" t="str">
        <f>IF(ISBLANK(VLOOKUP($E2,어펙터인자!$1:$1048576,MATCH(F$1,어펙터인자!$1:$1,0),0)),"",VLOOKUP($E2,어펙터인자!$1:$1048576,MATCH(F$1,어펙터인자!$1:$1,0),0))</f>
        <v>액터스탯 변경</v>
      </c>
      <c r="G2" s="4"/>
      <c r="H2" s="4"/>
      <c r="I2" s="4" t="str">
        <f>IF(ISBLANK(VLOOKUP($E2,어펙터인자!$1:$1048576,MATCH(I$1,어펙터인자!$1:$1,0),0)),"",VLOOKUP($E2,어펙터인자!$1:$1048576,MATCH(I$1,어펙터인자!$1:$1,0),0))</f>
        <v>지속시간
무제한은 -1</v>
      </c>
      <c r="J2" s="4" t="str">
        <f>IF(ISBLANK(VLOOKUP($E2,어펙터인자!$1:$1048576,MATCH(J$1,어펙터인자!$1:$1,0),0)),"",VLOOKUP($E2,어펙터인자!$1:$1048576,MATCH(J$1,어펙터인자!$1:$1,0),0))</f>
        <v>변경할 수치</v>
      </c>
      <c r="K2" s="4" t="str">
        <f>IF(ISBLANK(VLOOKUP($E2,어펙터인자!$1:$1048576,MATCH(K$1,어펙터인자!$1:$1,0),0)),"",VLOOKUP($E2,어펙터인자!$1:$1048576,MATCH(K$1,어펙터인자!$1:$1,0),0))</f>
        <v/>
      </c>
      <c r="L2" s="4" t="str">
        <f>IF(ISBLANK(VLOOKUP($E2,어펙터인자!$1:$1048576,MATCH(L$1,어펙터인자!$1:$1,0),0)),"",VLOOKUP($E2,어펙터인자!$1:$1048576,MATCH(L$1,어펙터인자!$1:$1,0),0))</f>
        <v/>
      </c>
      <c r="M2" s="4" t="str">
        <f>IF(E2&lt;&gt;어펙터인자!$A$8,"","스탯타입"&amp;CHAR(10)&amp;"유효성 검사")</f>
        <v>스탯타입
유효성 검사</v>
      </c>
      <c r="N2" s="4" t="str">
        <f>IF(LEN(O2)=0,"","오버라이딩"&amp;CHAR(10)&amp;"우측 입력은 여기")</f>
        <v>오버라이딩
우측 입력은 여기</v>
      </c>
      <c r="O2" s="8" t="str">
        <f>IF(ISBLANK(VLOOKUP($E2,어펙터인자!$1:$1048576,MATCH(O$1,어펙터인자!$1:$1,0),0)),"",VLOOKUP($E2,어펙터인자!$1:$1048576,MATCH(O$1,어펙터인자!$1:$1,0),0))</f>
        <v>스탯타입</v>
      </c>
      <c r="P2" s="4" t="str">
        <f>IF(ISBLANK(VLOOKUP($E2,어펙터인자!$1:$1048576,MATCH(P$1,어펙터인자!$1:$1,0),0)),"",VLOOKUP($E2,어펙터인자!$1:$1048576,MATCH(P$1,어펙터인자!$1:$1,0),0))</f>
        <v>피격받아 종료할 지속횟수</v>
      </c>
      <c r="Q2" s="4" t="str">
        <f>IF(ISBLANK(VLOOKUP($E2,어펙터인자!$1:$1048576,MATCH(Q$1,어펙터인자!$1:$1,0),0)),"",VLOOKUP($E2,어펙터인자!$1:$1048576,MATCH(Q$1,어펙터인자!$1:$1,0),0))</f>
        <v/>
      </c>
      <c r="R2" s="4" t="str">
        <f>IF(ISBLANK(VLOOKUP($E2,어펙터인자!$1:$1048576,MATCH(R$1,어펙터인자!$1:$1,0),0)),"",VLOOKUP($E2,어펙터인자!$1:$1048576,MATCH(R$1,어펙터인자!$1:$1,0),0))</f>
        <v/>
      </c>
      <c r="S2" s="4" t="str">
        <f>IF(ISBLANK(VLOOKUP($E2,어펙터인자!$1:$1048576,MATCH(S$1,어펙터인자!$1:$1,0),0)),"",VLOOKUP($E2,어펙터인자!$1:$1048576,MATCH(S$1,어펙터인자!$1:$1,0),0))</f>
        <v/>
      </c>
      <c r="T2" s="4" t="str">
        <f>IF(ISBLANK(VLOOKUP($E2,어펙터인자!$1:$1048576,MATCH(T$1,어펙터인자!$1:$1,0),0)),"",VLOOKUP($E2,어펙터인자!$1:$1048576,MATCH(T$1,어펙터인자!$1:$1,0),0))</f>
        <v>루프 지속 이펙트</v>
      </c>
      <c r="U2" s="4" t="str">
        <f>IF(ISBLANK(VLOOKUP($E2,어펙터인자!$1:$1048576,MATCH(U$1,어펙터인자!$1:$1,0),0)),"",VLOOKUP($E2,어펙터인자!$1:$1048576,MATCH(U$1,어펙터인자!$1:$1,0),0))</f>
        <v/>
      </c>
      <c r="W2" s="1" t="s">
        <v>206</v>
      </c>
      <c r="Y2" s="1" t="s">
        <v>217</v>
      </c>
      <c r="Z2" s="1">
        <v>11</v>
      </c>
      <c r="AA2" s="1">
        <f t="shared" ref="AA2:AA20" si="0">LEN(Y2)</f>
        <v>34</v>
      </c>
      <c r="AC2" t="str">
        <f ca="1">IFERROR(HLOOKUP("내림차순 정렬할 것",$1:$1,1,0),"")</f>
        <v/>
      </c>
    </row>
    <row r="3" spans="1:29" collapsed="1" x14ac:dyDescent="0.3">
      <c r="A3" s="1" t="str">
        <f t="shared" ref="A3:A13" si="1">B3&amp;"_"&amp;TEXT(D3,"00")</f>
        <v>NormalAttack01_01</v>
      </c>
      <c r="B3" s="1" t="s">
        <v>39</v>
      </c>
      <c r="C3" s="1" t="str">
        <f>IF(ISERROR(VLOOKUP(B3,AffectorValueTable!$A:$A,1,0)),"어펙터밸류없음","")</f>
        <v/>
      </c>
      <c r="D3" s="1">
        <v>1</v>
      </c>
      <c r="E3" s="1" t="str">
        <f>VLOOKUP($B3,AffectorValueTable!$1:$1048576,MATCH(AffectorValueTable!$B$1,AffectorValueTable!$1:$1,0),0)</f>
        <v>BaseDamage</v>
      </c>
      <c r="H3" s="1" t="str">
        <f>IF(ISBLANK(G3),"",
IF(ISERROR(FIND(",",G3)),
  IF(ISERROR(VLOOKUP(G3,ConditionValueTable!$A:$A,1,0)),"컨디션밸류없음",
  ""),
IF(ISERROR(FIND(",",G3,FIND(",",G3)+1)),
  IF(OR(ISERROR(VLOOKUP(LEFT(G3,FIND(",",G3)-1),ConditionValueTable!$A:$A,1,0)),ISERROR(VLOOKUP(TRIM(MID(G3,FIND(",",G3)+1,999)),ConditionValueTable!$A:$A,1,0))),"컨디션밸류없음",
  ""),
IF(ISERROR(FIND(",",G3,FIND(",",G3,FIND(",",G3)+1)+1)),
  IF(OR(ISERROR(VLOOKUP(LEFT(G3,FIND(",",G3)-1),ConditionValueTable!$A:$A,1,0)),ISERROR(VLOOKUP(TRIM(MID(G3,FIND(",",G3)+1,FIND(",",G3,FIND(",",G3)+1)-FIND(",",G3)-1)),ConditionValueTable!$A:$A,1,0)),ISERROR(VLOOKUP(TRIM(MID(G3,FIND(",",G3,FIND(",",G3)+1)+1,999)),ConditionValueTable!$A:$A,1,0))),"컨디션밸류없음",
  ""),
IF(ISERROR(FIND(",",G3,FIND(",",G3,FIND(",",G3,FIND(",",G3)+1)+1)+1)),
  IF(OR(ISERROR(VLOOKUP(LEFT(G3,FIND(",",G3)-1),ConditionValueTable!$A:$A,1,0)),ISERROR(VLOOKUP(TRIM(MID(G3,FIND(",",G3)+1,FIND(",",G3,FIND(",",G3)+1)-FIND(",",G3)-1)),ConditionValueTable!$A:$A,1,0)),ISERROR(VLOOKUP(TRIM(MID(G3,FIND(",",G3,FIND(",",G3)+1)+1,FIND(",",G3,FIND(",",G3,FIND(",",G3)+1)+1)-FIND(",",G3,FIND(",",G3)+1)-1)),ConditionValueTable!$A:$A,1,0)),ISERROR(VLOOKUP(TRIM(MID(G3,FIND(",",G3,FIND(",",G3,FIND(",",G3)+1)+1)+1,999)),ConditionValueTable!$A:$A,1,0))),"컨디션밸류없음",
  ""),
)))))</f>
        <v/>
      </c>
      <c r="I3" s="1">
        <v>1</v>
      </c>
      <c r="O3" s="7" t="str">
        <f t="shared" ref="O3:O11" ca="1" si="2">IF(NOT(ISBLANK(N3)),N3,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SUBSTITUTE(SUBSTITUTE(SUBSTITUTE(SUBSTITUTE(SUBSTITUTE(SUBSTITUTE(SUBSTITUTE(SUBSTITUTE(SUBSTITUTE(SUBSTITUTE(M3,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/>
      </c>
      <c r="W3" s="1" t="s">
        <v>207</v>
      </c>
      <c r="Y3" s="1" t="s">
        <v>218</v>
      </c>
      <c r="Z3" s="1">
        <v>12</v>
      </c>
      <c r="AA3" s="1">
        <f t="shared" si="0"/>
        <v>34</v>
      </c>
    </row>
    <row r="4" spans="1:29" x14ac:dyDescent="0.3">
      <c r="A4" s="1" t="str">
        <f t="shared" si="1"/>
        <v>NormalAttackKeepSeries_01</v>
      </c>
      <c r="B4" t="s">
        <v>175</v>
      </c>
      <c r="C4" s="1" t="str">
        <f>IF(ISERROR(VLOOKUP(B4,AffectorValueTable!$A:$A,1,0)),"어펙터밸류없음","")</f>
        <v/>
      </c>
      <c r="D4" s="1">
        <v>1</v>
      </c>
      <c r="E4" s="1" t="str">
        <f>VLOOKUP($B4,AffectorValueTable!$1:$1048576,MATCH(AffectorValueTable!$B$1,AffectorValueTable!$1:$1,0),0)</f>
        <v>BaseDamage</v>
      </c>
      <c r="H4" s="1" t="str">
        <f>IF(ISBLANK(G4),"",
IF(ISERROR(FIND(",",G4)),
  IF(ISERROR(VLOOKUP(G4,ConditionValueTable!$A:$A,1,0)),"컨디션밸류없음",
  ""),
IF(ISERROR(FIND(",",G4,FIND(",",G4)+1)),
  IF(OR(ISERROR(VLOOKUP(LEFT(G4,FIND(",",G4)-1),ConditionValueTable!$A:$A,1,0)),ISERROR(VLOOKUP(TRIM(MID(G4,FIND(",",G4)+1,999)),ConditionValueTable!$A:$A,1,0))),"컨디션밸류없음",
  ""),
IF(ISERROR(FIND(",",G4,FIND(",",G4,FIND(",",G4)+1)+1)),
  IF(OR(ISERROR(VLOOKUP(LEFT(G4,FIND(",",G4)-1),ConditionValueTable!$A:$A,1,0)),ISERROR(VLOOKUP(TRIM(MID(G4,FIND(",",G4)+1,FIND(",",G4,FIND(",",G4)+1)-FIND(",",G4)-1)),ConditionValueTable!$A:$A,1,0)),ISERROR(VLOOKUP(TRIM(MID(G4,FIND(",",G4,FIND(",",G4)+1)+1,999)),ConditionValueTable!$A:$A,1,0))),"컨디션밸류없음",
  ""),
IF(ISERROR(FIND(",",G4,FIND(",",G4,FIND(",",G4,FIND(",",G4)+1)+1)+1)),
  IF(OR(ISERROR(VLOOKUP(LEFT(G4,FIND(",",G4)-1),ConditionValueTable!$A:$A,1,0)),ISERROR(VLOOKUP(TRIM(MID(G4,FIND(",",G4)+1,FIND(",",G4,FIND(",",G4)+1)-FIND(",",G4)-1)),ConditionValueTable!$A:$A,1,0)),ISERROR(VLOOKUP(TRIM(MID(G4,FIND(",",G4,FIND(",",G4)+1)+1,FIND(",",G4,FIND(",",G4,FIND(",",G4)+1)+1)-FIND(",",G4,FIND(",",G4)+1)-1)),ConditionValueTable!$A:$A,1,0)),ISERROR(VLOOKUP(TRIM(MID(G4,FIND(",",G4,FIND(",",G4,FIND(",",G4)+1)+1)+1,999)),ConditionValueTable!$A:$A,1,0))),"컨디션밸류없음",
  ""),
)))))</f>
        <v/>
      </c>
      <c r="I4" s="1">
        <f>(1/0.8)*0.45</f>
        <v>0.5625</v>
      </c>
      <c r="O4" s="7" t="str">
        <f t="shared" ca="1" si="2"/>
        <v/>
      </c>
      <c r="W4" s="1" t="s">
        <v>208</v>
      </c>
      <c r="Y4" s="1" t="s">
        <v>219</v>
      </c>
      <c r="Z4" s="1">
        <v>13</v>
      </c>
      <c r="AA4" s="1">
        <f t="shared" si="0"/>
        <v>32</v>
      </c>
    </row>
    <row r="5" spans="1:29" x14ac:dyDescent="0.3">
      <c r="A5" s="1" t="str">
        <f t="shared" si="1"/>
        <v>NormalAttackBigBatSuccubus_01</v>
      </c>
      <c r="B5" t="s">
        <v>176</v>
      </c>
      <c r="C5" s="1" t="str">
        <f>IF(ISERROR(VLOOKUP(B5,AffectorValueTable!$A:$A,1,0)),"어펙터밸류없음","")</f>
        <v/>
      </c>
      <c r="D5" s="1">
        <v>1</v>
      </c>
      <c r="E5" s="1" t="str">
        <f>VLOOKUP($B5,AffectorValueTable!$1:$1048576,MATCH(AffectorValueTable!$B$1,AffectorValueTable!$1:$1,0),0)</f>
        <v>BaseDamage</v>
      </c>
      <c r="I5" s="1">
        <v>0.33333333329999998</v>
      </c>
      <c r="O5" s="7" t="str">
        <f t="shared" ca="1" si="2"/>
        <v/>
      </c>
      <c r="W5" s="1" t="s">
        <v>209</v>
      </c>
      <c r="Y5" s="1" t="s">
        <v>220</v>
      </c>
      <c r="Z5" s="1">
        <v>14</v>
      </c>
      <c r="AA5" s="1">
        <f t="shared" si="0"/>
        <v>32</v>
      </c>
    </row>
    <row r="6" spans="1:29" x14ac:dyDescent="0.3">
      <c r="A6" s="1" t="str">
        <f t="shared" si="1"/>
        <v>NormalAttackBei_01</v>
      </c>
      <c r="B6" t="s">
        <v>192</v>
      </c>
      <c r="C6" s="1" t="str">
        <f>IF(ISERROR(VLOOKUP(B6,AffectorValueTable!$A:$A,1,0)),"어펙터밸류없음","")</f>
        <v/>
      </c>
      <c r="D6" s="1">
        <v>1</v>
      </c>
      <c r="E6" s="1" t="str">
        <f>VLOOKUP($B6,AffectorValueTable!$1:$1048576,MATCH(AffectorValueTable!$B$1,AffectorValueTable!$1:$1,0),0)</f>
        <v>BaseDamage</v>
      </c>
      <c r="H6" s="1" t="str">
        <f>IF(ISBLANK(G6),"",
IF(ISERROR(FIND(",",G6)),
  IF(ISERROR(VLOOKUP(G6,ConditionValueTable!$A:$A,1,0)),"컨디션밸류없음",
  ""),
IF(ISERROR(FIND(",",G6,FIND(",",G6)+1)),
  IF(OR(ISERROR(VLOOKUP(LEFT(G6,FIND(",",G6)-1),ConditionValueTable!$A:$A,1,0)),ISERROR(VLOOKUP(TRIM(MID(G6,FIND(",",G6)+1,999)),ConditionValueTable!$A:$A,1,0))),"컨디션밸류없음",
  ""),
IF(ISERROR(FIND(",",G6,FIND(",",G6,FIND(",",G6)+1)+1)),
  IF(OR(ISERROR(VLOOKUP(LEFT(G6,FIND(",",G6)-1),ConditionValueTable!$A:$A,1,0)),ISERROR(VLOOKUP(TRIM(MID(G6,FIND(",",G6)+1,FIND(",",G6,FIND(",",G6)+1)-FIND(",",G6)-1)),ConditionValueTable!$A:$A,1,0)),ISERROR(VLOOKUP(TRIM(MID(G6,FIND(",",G6,FIND(",",G6)+1)+1,999)),ConditionValueTable!$A:$A,1,0))),"컨디션밸류없음",
  ""),
IF(ISERROR(FIND(",",G6,FIND(",",G6,FIND(",",G6,FIND(",",G6)+1)+1)+1)),
  IF(OR(ISERROR(VLOOKUP(LEFT(G6,FIND(",",G6)-1),ConditionValueTable!$A:$A,1,0)),ISERROR(VLOOKUP(TRIM(MID(G6,FIND(",",G6)+1,FIND(",",G6,FIND(",",G6)+1)-FIND(",",G6)-1)),ConditionValueTable!$A:$A,1,0)),ISERROR(VLOOKUP(TRIM(MID(G6,FIND(",",G6,FIND(",",G6)+1)+1,FIND(",",G6,FIND(",",G6,FIND(",",G6)+1)+1)-FIND(",",G6,FIND(",",G6)+1)-1)),ConditionValueTable!$A:$A,1,0)),ISERROR(VLOOKUP(TRIM(MID(G6,FIND(",",G6,FIND(",",G6,FIND(",",G6)+1)+1)+1,999)),ConditionValueTable!$A:$A,1,0))),"컨디션밸류없음",
  ""),
)))))</f>
        <v/>
      </c>
      <c r="I6" s="1">
        <v>1</v>
      </c>
      <c r="O6" s="7" t="str">
        <f t="shared" ca="1" si="2"/>
        <v/>
      </c>
      <c r="W6" s="1" t="s">
        <v>210</v>
      </c>
      <c r="Y6" s="1" t="s">
        <v>221</v>
      </c>
      <c r="Z6" s="1">
        <v>15</v>
      </c>
      <c r="AA6" s="1">
        <f t="shared" si="0"/>
        <v>22</v>
      </c>
    </row>
    <row r="7" spans="1:29" x14ac:dyDescent="0.3">
      <c r="A7" s="1" t="str">
        <f t="shared" si="1"/>
        <v>CallInvincibleTortoise_01</v>
      </c>
      <c r="B7" t="s">
        <v>165</v>
      </c>
      <c r="C7" s="1" t="str">
        <f>IF(ISERROR(VLOOKUP(B7,AffectorValueTable!$A:$A,1,0)),"어펙터밸류없음","")</f>
        <v/>
      </c>
      <c r="D7" s="1">
        <v>1</v>
      </c>
      <c r="E7" s="1" t="str">
        <f>VLOOKUP($B7,AffectorValueTable!$1:$1048576,MATCH(AffectorValueTable!$B$1,AffectorValueTable!$1:$1,0),0)</f>
        <v>CallAffectorValue</v>
      </c>
      <c r="H7" s="1" t="str">
        <f>IF(ISBLANK(G7),"",
IF(ISERROR(FIND(",",G7)),
  IF(ISERROR(VLOOKUP(G7,ConditionValueTable!$A:$A,1,0)),"컨디션밸류없음",
  ""),
IF(ISERROR(FIND(",",G7,FIND(",",G7)+1)),
  IF(OR(ISERROR(VLOOKUP(LEFT(G7,FIND(",",G7)-1),ConditionValueTable!$A:$A,1,0)),ISERROR(VLOOKUP(TRIM(MID(G7,FIND(",",G7)+1,999)),ConditionValueTable!$A:$A,1,0))),"컨디션밸류없음",
  ""),
IF(ISERROR(FIND(",",G7,FIND(",",G7,FIND(",",G7)+1)+1)),
  IF(OR(ISERROR(VLOOKUP(LEFT(G7,FIND(",",G7)-1),ConditionValueTable!$A:$A,1,0)),ISERROR(VLOOKUP(TRIM(MID(G7,FIND(",",G7)+1,FIND(",",G7,FIND(",",G7)+1)-FIND(",",G7)-1)),ConditionValueTable!$A:$A,1,0)),ISERROR(VLOOKUP(TRIM(MID(G7,FIND(",",G7,FIND(",",G7)+1)+1,999)),ConditionValueTable!$A:$A,1,0))),"컨디션밸류없음",
  ""),
IF(ISERROR(FIND(",",G7,FIND(",",G7,FIND(",",G7,FIND(",",G7)+1)+1)+1)),
  IF(OR(ISERROR(VLOOKUP(LEFT(G7,FIND(",",G7)-1),ConditionValueTable!$A:$A,1,0)),ISERROR(VLOOKUP(TRIM(MID(G7,FIND(",",G7)+1,FIND(",",G7,FIND(",",G7)+1)-FIND(",",G7)-1)),ConditionValueTable!$A:$A,1,0)),ISERROR(VLOOKUP(TRIM(MID(G7,FIND(",",G7,FIND(",",G7)+1)+1,FIND(",",G7,FIND(",",G7,FIND(",",G7)+1)+1)-FIND(",",G7,FIND(",",G7)+1)-1)),ConditionValueTable!$A:$A,1,0)),ISERROR(VLOOKUP(TRIM(MID(G7,FIND(",",G7,FIND(",",G7,FIND(",",G7)+1)+1)+1,999)),ConditionValueTable!$A:$A,1,0))),"컨디션밸류없음",
  ""),
)))))</f>
        <v/>
      </c>
      <c r="I7" s="1">
        <v>-1</v>
      </c>
      <c r="N7" s="1">
        <v>4</v>
      </c>
      <c r="O7" s="7">
        <f t="shared" ca="1" si="2"/>
        <v>4</v>
      </c>
      <c r="S7" s="1" t="s">
        <v>164</v>
      </c>
      <c r="W7" s="1" t="s">
        <v>211</v>
      </c>
      <c r="Y7" s="1" t="s">
        <v>215</v>
      </c>
      <c r="Z7" s="1">
        <v>9</v>
      </c>
      <c r="AA7" s="1">
        <f t="shared" si="0"/>
        <v>21</v>
      </c>
    </row>
    <row r="8" spans="1:29" x14ac:dyDescent="0.3">
      <c r="A8" s="1" t="str">
        <f t="shared" si="1"/>
        <v>InvincibleTortoise_01</v>
      </c>
      <c r="B8" t="s">
        <v>164</v>
      </c>
      <c r="C8" s="1" t="str">
        <f>IF(ISERROR(VLOOKUP(B8,AffectorValueTable!$A:$A,1,0)),"어펙터밸류없음","")</f>
        <v/>
      </c>
      <c r="D8" s="1">
        <v>1</v>
      </c>
      <c r="E8" s="1" t="str">
        <f>VLOOKUP($B8,AffectorValueTable!$1:$1048576,MATCH(AffectorValueTable!$B$1,AffectorValueTable!$1:$1,0),0)</f>
        <v>InvincibleTortoise</v>
      </c>
      <c r="H8" s="1" t="str">
        <f>IF(ISBLANK(G8),"",
IF(ISERROR(FIND(",",G8)),
  IF(ISERROR(VLOOKUP(G8,ConditionValueTable!$A:$A,1,0)),"컨디션밸류없음",
  ""),
IF(ISERROR(FIND(",",G8,FIND(",",G8)+1)),
  IF(OR(ISERROR(VLOOKUP(LEFT(G8,FIND(",",G8)-1),ConditionValueTable!$A:$A,1,0)),ISERROR(VLOOKUP(TRIM(MID(G8,FIND(",",G8)+1,999)),ConditionValueTable!$A:$A,1,0))),"컨디션밸류없음",
  ""),
IF(ISERROR(FIND(",",G8,FIND(",",G8,FIND(",",G8)+1)+1)),
  IF(OR(ISERROR(VLOOKUP(LEFT(G8,FIND(",",G8)-1),ConditionValueTable!$A:$A,1,0)),ISERROR(VLOOKUP(TRIM(MID(G8,FIND(",",G8)+1,FIND(",",G8,FIND(",",G8)+1)-FIND(",",G8)-1)),ConditionValueTable!$A:$A,1,0)),ISERROR(VLOOKUP(TRIM(MID(G8,FIND(",",G8,FIND(",",G8)+1)+1,999)),ConditionValueTable!$A:$A,1,0))),"컨디션밸류없음",
  ""),
IF(ISERROR(FIND(",",G8,FIND(",",G8,FIND(",",G8,FIND(",",G8)+1)+1)+1)),
  IF(OR(ISERROR(VLOOKUP(LEFT(G8,FIND(",",G8)-1),ConditionValueTable!$A:$A,1,0)),ISERROR(VLOOKUP(TRIM(MID(G8,FIND(",",G8)+1,FIND(",",G8,FIND(",",G8)+1)-FIND(",",G8)-1)),ConditionValueTable!$A:$A,1,0)),ISERROR(VLOOKUP(TRIM(MID(G8,FIND(",",G8,FIND(",",G8)+1)+1,FIND(",",G8,FIND(",",G8,FIND(",",G8)+1)+1)-FIND(",",G8,FIND(",",G8)+1)-1)),ConditionValueTable!$A:$A,1,0)),ISERROR(VLOOKUP(TRIM(MID(G8,FIND(",",G8,FIND(",",G8,FIND(",",G8)+1)+1)+1,999)),ConditionValueTable!$A:$A,1,0))),"컨디션밸류없음",
  ""),
)))))</f>
        <v/>
      </c>
      <c r="I8" s="1">
        <v>3</v>
      </c>
      <c r="O8" s="7" t="str">
        <f t="shared" ca="1" si="2"/>
        <v/>
      </c>
      <c r="R8" s="1" t="s">
        <v>166</v>
      </c>
      <c r="S8" s="1" t="s">
        <v>167</v>
      </c>
      <c r="W8" s="1" t="s">
        <v>212</v>
      </c>
      <c r="Y8" s="1" t="s">
        <v>209</v>
      </c>
      <c r="Z8" s="1">
        <v>3</v>
      </c>
      <c r="AA8" s="1">
        <f t="shared" si="0"/>
        <v>18</v>
      </c>
    </row>
    <row r="9" spans="1:29" x14ac:dyDescent="0.3">
      <c r="A9" s="1" t="str">
        <f t="shared" si="1"/>
        <v>CountBarrier5Times_01</v>
      </c>
      <c r="B9" t="s">
        <v>172</v>
      </c>
      <c r="C9" s="1" t="str">
        <f>IF(ISERROR(VLOOKUP(B9,AffectorValueTable!$A:$A,1,0)),"어펙터밸류없음","")</f>
        <v/>
      </c>
      <c r="D9" s="1">
        <v>1</v>
      </c>
      <c r="E9" s="1" t="str">
        <f>VLOOKUP($B9,AffectorValueTable!$1:$1048576,MATCH(AffectorValueTable!$B$1,AffectorValueTable!$1:$1,0),0)</f>
        <v>CountBarrier</v>
      </c>
      <c r="H9" s="1" t="str">
        <f>IF(ISBLANK(G9),"",
IF(ISERROR(FIND(",",G9)),
  IF(ISERROR(VLOOKUP(G9,ConditionValueTable!$A:$A,1,0)),"컨디션밸류없음",
  ""),
IF(ISERROR(FIND(",",G9,FIND(",",G9)+1)),
  IF(OR(ISERROR(VLOOKUP(LEFT(G9,FIND(",",G9)-1),ConditionValueTable!$A:$A,1,0)),ISERROR(VLOOKUP(TRIM(MID(G9,FIND(",",G9)+1,999)),ConditionValueTable!$A:$A,1,0))),"컨디션밸류없음",
  ""),
IF(ISERROR(FIND(",",G9,FIND(",",G9,FIND(",",G9)+1)+1)),
  IF(OR(ISERROR(VLOOKUP(LEFT(G9,FIND(",",G9)-1),ConditionValueTable!$A:$A,1,0)),ISERROR(VLOOKUP(TRIM(MID(G9,FIND(",",G9)+1,FIND(",",G9,FIND(",",G9)+1)-FIND(",",G9)-1)),ConditionValueTable!$A:$A,1,0)),ISERROR(VLOOKUP(TRIM(MID(G9,FIND(",",G9,FIND(",",G9)+1)+1,999)),ConditionValueTable!$A:$A,1,0))),"컨디션밸류없음",
  ""),
IF(ISERROR(FIND(",",G9,FIND(",",G9,FIND(",",G9,FIND(",",G9)+1)+1)+1)),
  IF(OR(ISERROR(VLOOKUP(LEFT(G9,FIND(",",G9)-1),ConditionValueTable!$A:$A,1,0)),ISERROR(VLOOKUP(TRIM(MID(G9,FIND(",",G9)+1,FIND(",",G9,FIND(",",G9)+1)-FIND(",",G9)-1)),ConditionValueTable!$A:$A,1,0)),ISERROR(VLOOKUP(TRIM(MID(G9,FIND(",",G9,FIND(",",G9)+1)+1,FIND(",",G9,FIND(",",G9,FIND(",",G9)+1)+1)-FIND(",",G9,FIND(",",G9)+1)-1)),ConditionValueTable!$A:$A,1,0)),ISERROR(VLOOKUP(TRIM(MID(G9,FIND(",",G9,FIND(",",G9,FIND(",",G9)+1)+1)+1,999)),ConditionValueTable!$A:$A,1,0))),"컨디션밸류없음",
  ""),
)))))</f>
        <v/>
      </c>
      <c r="I9" s="1">
        <v>-1</v>
      </c>
      <c r="O9" s="7" t="str">
        <f t="shared" ca="1" si="2"/>
        <v/>
      </c>
      <c r="P9" s="1">
        <v>5</v>
      </c>
      <c r="T9" s="1" t="s">
        <v>173</v>
      </c>
      <c r="W9" s="1" t="s">
        <v>213</v>
      </c>
      <c r="Y9" s="1" t="s">
        <v>216</v>
      </c>
      <c r="Z9" s="1">
        <v>10</v>
      </c>
      <c r="AA9" s="1">
        <f t="shared" si="0"/>
        <v>16</v>
      </c>
    </row>
    <row r="10" spans="1:29" x14ac:dyDescent="0.3">
      <c r="A10" s="1" t="str">
        <f t="shared" si="1"/>
        <v>CallBurrowNinjaAssassin_01</v>
      </c>
      <c r="B10" t="s">
        <v>177</v>
      </c>
      <c r="C10" s="1" t="str">
        <f>IF(ISERROR(VLOOKUP(B10,AffectorValueTable!$A:$A,1,0)),"어펙터밸류없음","")</f>
        <v/>
      </c>
      <c r="D10" s="1">
        <v>1</v>
      </c>
      <c r="E10" s="1" t="str">
        <f>VLOOKUP($B10,AffectorValueTable!$1:$1048576,MATCH(AffectorValueTable!$B$1,AffectorValueTable!$1:$1,0),0)</f>
        <v>CallAffectorValue</v>
      </c>
      <c r="H10" s="1" t="str">
        <f>IF(ISBLANK(G10),"",
IF(ISERROR(FIND(",",G10)),
  IF(ISERROR(VLOOKUP(G10,ConditionValueTable!$A:$A,1,0)),"컨디션밸류없음",
  ""),
IF(ISERROR(FIND(",",G10,FIND(",",G10)+1)),
  IF(OR(ISERROR(VLOOKUP(LEFT(G10,FIND(",",G10)-1),ConditionValueTable!$A:$A,1,0)),ISERROR(VLOOKUP(TRIM(MID(G10,FIND(",",G10)+1,999)),ConditionValueTable!$A:$A,1,0))),"컨디션밸류없음",
  ""),
IF(ISERROR(FIND(",",G10,FIND(",",G10,FIND(",",G10)+1)+1)),
  IF(OR(ISERROR(VLOOKUP(LEFT(G10,FIND(",",G10)-1),ConditionValueTable!$A:$A,1,0)),ISERROR(VLOOKUP(TRIM(MID(G10,FIND(",",G10)+1,FIND(",",G10,FIND(",",G10)+1)-FIND(",",G10)-1)),ConditionValueTable!$A:$A,1,0)),ISERROR(VLOOKUP(TRIM(MID(G10,FIND(",",G10,FIND(",",G10)+1)+1,999)),ConditionValueTable!$A:$A,1,0))),"컨디션밸류없음",
  ""),
IF(ISERROR(FIND(",",G10,FIND(",",G10,FIND(",",G10,FIND(",",G10)+1)+1)+1)),
  IF(OR(ISERROR(VLOOKUP(LEFT(G10,FIND(",",G10)-1),ConditionValueTable!$A:$A,1,0)),ISERROR(VLOOKUP(TRIM(MID(G10,FIND(",",G10)+1,FIND(",",G10,FIND(",",G10)+1)-FIND(",",G10)-1)),ConditionValueTable!$A:$A,1,0)),ISERROR(VLOOKUP(TRIM(MID(G10,FIND(",",G10,FIND(",",G10)+1)+1,FIND(",",G10,FIND(",",G10,FIND(",",G10)+1)+1)-FIND(",",G10,FIND(",",G10)+1)-1)),ConditionValueTable!$A:$A,1,0)),ISERROR(VLOOKUP(TRIM(MID(G10,FIND(",",G10,FIND(",",G10,FIND(",",G10)+1)+1)+1,999)),ConditionValueTable!$A:$A,1,0))),"컨디션밸류없음",
  ""),
)))))</f>
        <v/>
      </c>
      <c r="I10" s="1">
        <v>-1</v>
      </c>
      <c r="N10" s="1">
        <v>4</v>
      </c>
      <c r="O10" s="7">
        <f t="shared" ca="1" si="2"/>
        <v>4</v>
      </c>
      <c r="S10" s="1" t="s">
        <v>174</v>
      </c>
      <c r="W10" s="1" t="s">
        <v>214</v>
      </c>
      <c r="Y10" s="1" t="s">
        <v>222</v>
      </c>
      <c r="Z10" s="1">
        <v>16</v>
      </c>
      <c r="AA10" s="1">
        <f t="shared" si="0"/>
        <v>15</v>
      </c>
    </row>
    <row r="11" spans="1:29" x14ac:dyDescent="0.3">
      <c r="A11" s="1" t="str">
        <f t="shared" si="1"/>
        <v>BurrowNinjaAssassin_01</v>
      </c>
      <c r="B11" t="s">
        <v>174</v>
      </c>
      <c r="C11" s="1" t="str">
        <f>IF(ISERROR(VLOOKUP(B11,AffectorValueTable!$A:$A,1,0)),"어펙터밸류없음","")</f>
        <v/>
      </c>
      <c r="D11" s="1">
        <v>1</v>
      </c>
      <c r="E11" s="1" t="str">
        <f>VLOOKUP($B11,AffectorValueTable!$1:$1048576,MATCH(AffectorValueTable!$B$1,AffectorValueTable!$1:$1,0),0)</f>
        <v>Burrow</v>
      </c>
      <c r="H11" s="1" t="str">
        <f>IF(ISBLANK(G11),"",
IF(ISERROR(FIND(",",G11)),
  IF(ISERROR(VLOOKUP(G11,ConditionValueTable!$A:$A,1,0)),"컨디션밸류없음",
  ""),
IF(ISERROR(FIND(",",G11,FIND(",",G11)+1)),
  IF(OR(ISERROR(VLOOKUP(LEFT(G11,FIND(",",G11)-1),ConditionValueTable!$A:$A,1,0)),ISERROR(VLOOKUP(TRIM(MID(G11,FIND(",",G11)+1,999)),ConditionValueTable!$A:$A,1,0))),"컨디션밸류없음",
  ""),
IF(ISERROR(FIND(",",G11,FIND(",",G11,FIND(",",G11)+1)+1)),
  IF(OR(ISERROR(VLOOKUP(LEFT(G11,FIND(",",G11)-1),ConditionValueTable!$A:$A,1,0)),ISERROR(VLOOKUP(TRIM(MID(G11,FIND(",",G11)+1,FIND(",",G11,FIND(",",G11)+1)-FIND(",",G11)-1)),ConditionValueTable!$A:$A,1,0)),ISERROR(VLOOKUP(TRIM(MID(G11,FIND(",",G11,FIND(",",G11)+1)+1,999)),ConditionValueTable!$A:$A,1,0))),"컨디션밸류없음",
  ""),
IF(ISERROR(FIND(",",G11,FIND(",",G11,FIND(",",G11,FIND(",",G11)+1)+1)+1)),
  IF(OR(ISERROR(VLOOKUP(LEFT(G11,FIND(",",G11)-1),ConditionValueTable!$A:$A,1,0)),ISERROR(VLOOKUP(TRIM(MID(G11,FIND(",",G11)+1,FIND(",",G11,FIND(",",G11)+1)-FIND(",",G11)-1)),ConditionValueTable!$A:$A,1,0)),ISERROR(VLOOKUP(TRIM(MID(G11,FIND(",",G11,FIND(",",G11)+1)+1,FIND(",",G11,FIND(",",G11,FIND(",",G11)+1)+1)-FIND(",",G11,FIND(",",G11)+1)-1)),ConditionValueTable!$A:$A,1,0)),ISERROR(VLOOKUP(TRIM(MID(G11,FIND(",",G11,FIND(",",G11,FIND(",",G11)+1)+1)+1,999)),ConditionValueTable!$A:$A,1,0))),"컨디션밸류없음",
  ""),
)))))</f>
        <v/>
      </c>
      <c r="I11" s="1">
        <v>3</v>
      </c>
      <c r="K11" s="1">
        <v>0.5</v>
      </c>
      <c r="L11" s="1">
        <v>1</v>
      </c>
      <c r="O11" s="7" t="str">
        <f t="shared" ca="1" si="2"/>
        <v/>
      </c>
      <c r="P11" s="1">
        <v>2</v>
      </c>
      <c r="R11" s="1" t="s">
        <v>187</v>
      </c>
      <c r="S11" s="1" t="s">
        <v>188</v>
      </c>
      <c r="T11" s="1" t="s">
        <v>189</v>
      </c>
      <c r="U11" s="1" t="s">
        <v>190</v>
      </c>
      <c r="W11" s="1" t="s">
        <v>215</v>
      </c>
      <c r="Y11" s="1" t="s">
        <v>213</v>
      </c>
      <c r="Z11" s="1">
        <v>7</v>
      </c>
      <c r="AA11" s="1">
        <f t="shared" si="0"/>
        <v>13</v>
      </c>
    </row>
    <row r="12" spans="1:29" x14ac:dyDescent="0.3">
      <c r="A12" s="1" t="str">
        <f t="shared" si="1"/>
        <v>LP_AtkLow_01</v>
      </c>
      <c r="B12" s="1" t="s">
        <v>201</v>
      </c>
      <c r="C12" s="1" t="str">
        <f>IF(ISERROR(VLOOKUP(B12,AffectorValueTable!$A:$A,1,0)),"어펙터밸류없음","")</f>
        <v/>
      </c>
      <c r="D12" s="1">
        <v>1</v>
      </c>
      <c r="E12" s="1" t="str">
        <f>VLOOKUP($B12,AffectorValueTable!$1:$1048576,MATCH(AffectorValueTable!$B$1,AffectorValueTable!$1:$1,0),0)</f>
        <v>ChangeActorStatus</v>
      </c>
      <c r="H12" s="1" t="str">
        <f>IF(ISBLANK(G12),"",
IF(ISERROR(FIND(",",G12)),
  IF(ISERROR(VLOOKUP(G12,ConditionValueTable!$A:$A,1,0)),"컨디션밸류없음",
  ""),
IF(ISERROR(FIND(",",G12,FIND(",",G12)+1)),
  IF(OR(ISERROR(VLOOKUP(LEFT(G12,FIND(",",G12)-1),ConditionValueTable!$A:$A,1,0)),ISERROR(VLOOKUP(TRIM(MID(G12,FIND(",",G12)+1,999)),ConditionValueTable!$A:$A,1,0))),"컨디션밸류없음",
  ""),
IF(ISERROR(FIND(",",G12,FIND(",",G12,FIND(",",G12)+1)+1)),
  IF(OR(ISERROR(VLOOKUP(LEFT(G12,FIND(",",G12)-1),ConditionValueTable!$A:$A,1,0)),ISERROR(VLOOKUP(TRIM(MID(G12,FIND(",",G12)+1,FIND(",",G12,FIND(",",G12)+1)-FIND(",",G12)-1)),ConditionValueTable!$A:$A,1,0)),ISERROR(VLOOKUP(TRIM(MID(G12,FIND(",",G12,FIND(",",G12)+1)+1,999)),ConditionValueTable!$A:$A,1,0))),"컨디션밸류없음",
  ""),
IF(ISERROR(FIND(",",G12,FIND(",",G12,FIND(",",G12,FIND(",",G12)+1)+1)+1)),
  IF(OR(ISERROR(VLOOKUP(LEFT(G12,FIND(",",G12)-1),ConditionValueTable!$A:$A,1,0)),ISERROR(VLOOKUP(TRIM(MID(G12,FIND(",",G12)+1,FIND(",",G12,FIND(",",G12)+1)-FIND(",",G12)-1)),ConditionValueTable!$A:$A,1,0)),ISERROR(VLOOKUP(TRIM(MID(G12,FIND(",",G12,FIND(",",G12)+1)+1,FIND(",",G12,FIND(",",G12,FIND(",",G12)+1)+1)-FIND(",",G12,FIND(",",G12)+1)-1)),ConditionValueTable!$A:$A,1,0)),ISERROR(VLOOKUP(TRIM(MID(G12,FIND(",",G12,FIND(",",G12,FIND(",",G12)+1)+1)+1,999)),ConditionValueTable!$A:$A,1,0))),"컨디션밸류없음",
  ""),
)))))</f>
        <v/>
      </c>
      <c r="I12" s="1">
        <v>-1</v>
      </c>
      <c r="J12" s="1">
        <v>0.1</v>
      </c>
      <c r="M12" s="1" t="s">
        <v>224</v>
      </c>
      <c r="O12" s="7" t="str">
        <f ca="1">IF(NOT(ISBLANK(N12)),N12,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SUBSTITUTE(SUBSTITUTE(SUBSTITUTE(SUBSTITUTE(SUBSTITUTE(SUBSTITUTE(SUBSTITUTE(SUBSTITUTE(SUBSTITUTE(SUBSTITUTE(M12,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18</v>
      </c>
      <c r="W12" s="1" t="s">
        <v>216</v>
      </c>
      <c r="Y12" s="1" t="s">
        <v>224</v>
      </c>
      <c r="Z12" s="1">
        <v>18</v>
      </c>
      <c r="AA12" s="1">
        <f t="shared" si="0"/>
        <v>13</v>
      </c>
    </row>
    <row r="13" spans="1:29" x14ac:dyDescent="0.3">
      <c r="A13" s="1" t="str">
        <f t="shared" si="1"/>
        <v>LP_AtkLow_02</v>
      </c>
      <c r="B13" s="1" t="s">
        <v>201</v>
      </c>
      <c r="C13" s="1" t="str">
        <f>IF(ISERROR(VLOOKUP(B13,AffectorValueTable!$A:$A,1,0)),"어펙터밸류없음","")</f>
        <v/>
      </c>
      <c r="D13" s="1">
        <v>2</v>
      </c>
      <c r="E13" s="1" t="str">
        <f>VLOOKUP($B13,AffectorValueTable!$1:$1048576,MATCH(AffectorValueTable!$B$1,AffectorValueTable!$1:$1,0),0)</f>
        <v>ChangeActorStatus</v>
      </c>
      <c r="H13" s="1" t="str">
        <f>IF(ISBLANK(G13),"",
IF(ISERROR(FIND(",",G13)),
  IF(ISERROR(VLOOKUP(G13,ConditionValueTable!$A:$A,1,0)),"컨디션밸류없음",
  ""),
IF(ISERROR(FIND(",",G13,FIND(",",G13)+1)),
  IF(OR(ISERROR(VLOOKUP(LEFT(G13,FIND(",",G13)-1),ConditionValueTable!$A:$A,1,0)),ISERROR(VLOOKUP(TRIM(MID(G13,FIND(",",G13)+1,999)),ConditionValueTable!$A:$A,1,0))),"컨디션밸류없음",
  ""),
IF(ISERROR(FIND(",",G13,FIND(",",G13,FIND(",",G13)+1)+1)),
  IF(OR(ISERROR(VLOOKUP(LEFT(G13,FIND(",",G13)-1),ConditionValueTable!$A:$A,1,0)),ISERROR(VLOOKUP(TRIM(MID(G13,FIND(",",G13)+1,FIND(",",G13,FIND(",",G13)+1)-FIND(",",G13)-1)),ConditionValueTable!$A:$A,1,0)),ISERROR(VLOOKUP(TRIM(MID(G13,FIND(",",G13,FIND(",",G13)+1)+1,999)),ConditionValueTable!$A:$A,1,0))),"컨디션밸류없음",
  ""),
IF(ISERROR(FIND(",",G13,FIND(",",G13,FIND(",",G13,FIND(",",G13)+1)+1)+1)),
  IF(OR(ISERROR(VLOOKUP(LEFT(G13,FIND(",",G13)-1),ConditionValueTable!$A:$A,1,0)),ISERROR(VLOOKUP(TRIM(MID(G13,FIND(",",G13)+1,FIND(",",G13,FIND(",",G13)+1)-FIND(",",G13)-1)),ConditionValueTable!$A:$A,1,0)),ISERROR(VLOOKUP(TRIM(MID(G13,FIND(",",G13,FIND(",",G13)+1)+1,FIND(",",G13,FIND(",",G13,FIND(",",G13)+1)+1)-FIND(",",G13,FIND(",",G13)+1)-1)),ConditionValueTable!$A:$A,1,0)),ISERROR(VLOOKUP(TRIM(MID(G13,FIND(",",G13,FIND(",",G13,FIND(",",G13)+1)+1)+1,999)),ConditionValueTable!$A:$A,1,0))),"컨디션밸류없음",
  ""),
)))))</f>
        <v/>
      </c>
      <c r="I13" s="1">
        <v>-1</v>
      </c>
      <c r="J13" s="1">
        <v>0.2</v>
      </c>
      <c r="M13" s="1" t="s">
        <v>224</v>
      </c>
      <c r="O13" s="7" t="str">
        <f ca="1">IF(NOT(ISBLANK(N13)),N13,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SUBSTITUTE(SUBSTITUTE(SUBSTITUTE(SUBSTITUTE(SUBSTITUTE(SUBSTITUTE(SUBSTITUTE(SUBSTITUTE(SUBSTITUTE(SUBSTITUTE(M13,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18</v>
      </c>
      <c r="W13" s="1" t="s">
        <v>217</v>
      </c>
      <c r="Y13" s="1" t="s">
        <v>214</v>
      </c>
      <c r="Z13" s="1">
        <v>8</v>
      </c>
      <c r="AA13" s="1">
        <f t="shared" si="0"/>
        <v>12</v>
      </c>
    </row>
    <row r="14" spans="1:29" x14ac:dyDescent="0.3">
      <c r="A14" s="1" t="str">
        <f t="shared" ref="A14:A22" si="3">B14&amp;"_"&amp;TEXT(D14,"00")</f>
        <v>LP_AtkLow_03</v>
      </c>
      <c r="B14" s="1" t="s">
        <v>201</v>
      </c>
      <c r="C14" s="1" t="str">
        <f>IF(ISERROR(VLOOKUP(B14,AffectorValueTable!$A:$A,1,0)),"어펙터밸류없음","")</f>
        <v/>
      </c>
      <c r="D14" s="1">
        <v>3</v>
      </c>
      <c r="E14" s="1" t="str">
        <f>VLOOKUP($B14,AffectorValueTable!$1:$1048576,MATCH(AffectorValueTable!$B$1,AffectorValueTable!$1:$1,0),0)</f>
        <v>ChangeActorStatus</v>
      </c>
      <c r="H14" s="1" t="str">
        <f>IF(ISBLANK(G14),"",
IF(ISERROR(FIND(",",G14)),
  IF(ISERROR(VLOOKUP(G14,ConditionValueTable!$A:$A,1,0)),"컨디션밸류없음",
  ""),
IF(ISERROR(FIND(",",G14,FIND(",",G14)+1)),
  IF(OR(ISERROR(VLOOKUP(LEFT(G14,FIND(",",G14)-1),ConditionValueTable!$A:$A,1,0)),ISERROR(VLOOKUP(TRIM(MID(G14,FIND(",",G14)+1,999)),ConditionValueTable!$A:$A,1,0))),"컨디션밸류없음",
  ""),
IF(ISERROR(FIND(",",G14,FIND(",",G14,FIND(",",G14)+1)+1)),
  IF(OR(ISERROR(VLOOKUP(LEFT(G14,FIND(",",G14)-1),ConditionValueTable!$A:$A,1,0)),ISERROR(VLOOKUP(TRIM(MID(G14,FIND(",",G14)+1,FIND(",",G14,FIND(",",G14)+1)-FIND(",",G14)-1)),ConditionValueTable!$A:$A,1,0)),ISERROR(VLOOKUP(TRIM(MID(G14,FIND(",",G14,FIND(",",G14)+1)+1,999)),ConditionValueTable!$A:$A,1,0))),"컨디션밸류없음",
  ""),
IF(ISERROR(FIND(",",G14,FIND(",",G14,FIND(",",G14,FIND(",",G14)+1)+1)+1)),
  IF(OR(ISERROR(VLOOKUP(LEFT(G14,FIND(",",G14)-1),ConditionValueTable!$A:$A,1,0)),ISERROR(VLOOKUP(TRIM(MID(G14,FIND(",",G14)+1,FIND(",",G14,FIND(",",G14)+1)-FIND(",",G14)-1)),ConditionValueTable!$A:$A,1,0)),ISERROR(VLOOKUP(TRIM(MID(G14,FIND(",",G14,FIND(",",G14)+1)+1,FIND(",",G14,FIND(",",G14,FIND(",",G14)+1)+1)-FIND(",",G14,FIND(",",G14)+1)-1)),ConditionValueTable!$A:$A,1,0)),ISERROR(VLOOKUP(TRIM(MID(G14,FIND(",",G14,FIND(",",G14,FIND(",",G14)+1)+1)+1,999)),ConditionValueTable!$A:$A,1,0))),"컨디션밸류없음",
  ""),
)))))</f>
        <v/>
      </c>
      <c r="I14" s="1">
        <v>-1</v>
      </c>
      <c r="J14" s="1">
        <v>0.3</v>
      </c>
      <c r="M14" s="1" t="s">
        <v>224</v>
      </c>
      <c r="O14" s="7" t="str">
        <f t="shared" ref="O14:O20" ca="1" si="4">IF(NOT(ISBLANK(N14)),N14,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SUBSTITUTE(SUBSTITUTE(SUBSTITUTE(SUBSTITUTE(SUBSTITUTE(SUBSTITUTE(SUBSTITUTE(SUBSTITUTE(SUBSTITUTE(SUBSTITUTE(M14,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18</v>
      </c>
      <c r="W14" s="1" t="s">
        <v>218</v>
      </c>
      <c r="Y14" s="1" t="s">
        <v>223</v>
      </c>
      <c r="Z14" s="1">
        <v>17</v>
      </c>
      <c r="AA14" s="1">
        <f t="shared" si="0"/>
        <v>12</v>
      </c>
    </row>
    <row r="15" spans="1:29" x14ac:dyDescent="0.3">
      <c r="A15" s="1" t="str">
        <f t="shared" si="3"/>
        <v>LP_AtkLow_04</v>
      </c>
      <c r="B15" s="1" t="s">
        <v>201</v>
      </c>
      <c r="C15" s="1" t="str">
        <f>IF(ISERROR(VLOOKUP(B15,AffectorValueTable!$A:$A,1,0)),"어펙터밸류없음","")</f>
        <v/>
      </c>
      <c r="D15" s="1">
        <v>4</v>
      </c>
      <c r="E15" s="1" t="str">
        <f>VLOOKUP($B15,AffectorValueTable!$1:$1048576,MATCH(AffectorValueTable!$B$1,AffectorValueTable!$1:$1,0),0)</f>
        <v>ChangeActorStatus</v>
      </c>
      <c r="H15" s="1" t="str">
        <f>IF(ISBLANK(G15),"",
IF(ISERROR(FIND(",",G15)),
  IF(ISERROR(VLOOKUP(G15,ConditionValueTable!$A:$A,1,0)),"컨디션밸류없음",
  ""),
IF(ISERROR(FIND(",",G15,FIND(",",G15)+1)),
  IF(OR(ISERROR(VLOOKUP(LEFT(G15,FIND(",",G15)-1),ConditionValueTable!$A:$A,1,0)),ISERROR(VLOOKUP(TRIM(MID(G15,FIND(",",G15)+1,999)),ConditionValueTable!$A:$A,1,0))),"컨디션밸류없음",
  ""),
IF(ISERROR(FIND(",",G15,FIND(",",G15,FIND(",",G15)+1)+1)),
  IF(OR(ISERROR(VLOOKUP(LEFT(G15,FIND(",",G15)-1),ConditionValueTable!$A:$A,1,0)),ISERROR(VLOOKUP(TRIM(MID(G15,FIND(",",G15)+1,FIND(",",G15,FIND(",",G15)+1)-FIND(",",G15)-1)),ConditionValueTable!$A:$A,1,0)),ISERROR(VLOOKUP(TRIM(MID(G15,FIND(",",G15,FIND(",",G15)+1)+1,999)),ConditionValueTable!$A:$A,1,0))),"컨디션밸류없음",
  ""),
IF(ISERROR(FIND(",",G15,FIND(",",G15,FIND(",",G15,FIND(",",G15)+1)+1)+1)),
  IF(OR(ISERROR(VLOOKUP(LEFT(G15,FIND(",",G15)-1),ConditionValueTable!$A:$A,1,0)),ISERROR(VLOOKUP(TRIM(MID(G15,FIND(",",G15)+1,FIND(",",G15,FIND(",",G15)+1)-FIND(",",G15)-1)),ConditionValueTable!$A:$A,1,0)),ISERROR(VLOOKUP(TRIM(MID(G15,FIND(",",G15,FIND(",",G15)+1)+1,FIND(",",G15,FIND(",",G15,FIND(",",G15)+1)+1)-FIND(",",G15,FIND(",",G15)+1)-1)),ConditionValueTable!$A:$A,1,0)),ISERROR(VLOOKUP(TRIM(MID(G15,FIND(",",G15,FIND(",",G15,FIND(",",G15)+1)+1)+1,999)),ConditionValueTable!$A:$A,1,0))),"컨디션밸류없음",
  ""),
)))))</f>
        <v/>
      </c>
      <c r="I15" s="1">
        <v>-1</v>
      </c>
      <c r="J15" s="1">
        <v>0.4</v>
      </c>
      <c r="M15" s="1" t="s">
        <v>224</v>
      </c>
      <c r="O15" s="7" t="str">
        <f t="shared" ca="1" si="4"/>
        <v>18</v>
      </c>
      <c r="W15" s="1" t="s">
        <v>219</v>
      </c>
      <c r="Y15" s="1" t="s">
        <v>208</v>
      </c>
      <c r="Z15" s="1">
        <v>2</v>
      </c>
      <c r="AA15" s="1">
        <f t="shared" si="0"/>
        <v>11</v>
      </c>
    </row>
    <row r="16" spans="1:29" x14ac:dyDescent="0.3">
      <c r="A16" s="1" t="str">
        <f t="shared" si="3"/>
        <v>LP_AtkLow_05</v>
      </c>
      <c r="B16" s="1" t="s">
        <v>201</v>
      </c>
      <c r="C16" s="1" t="str">
        <f>IF(ISERROR(VLOOKUP(B16,AffectorValueTable!$A:$A,1,0)),"어펙터밸류없음","")</f>
        <v/>
      </c>
      <c r="D16" s="1">
        <v>5</v>
      </c>
      <c r="E16" s="1" t="str">
        <f>VLOOKUP($B16,AffectorValueTable!$1:$1048576,MATCH(AffectorValueTable!$B$1,AffectorValueTable!$1:$1,0),0)</f>
        <v>ChangeActorStatus</v>
      </c>
      <c r="H16" s="1" t="str">
        <f>IF(ISBLANK(G16),"",
IF(ISERROR(FIND(",",G16)),
  IF(ISERROR(VLOOKUP(G16,ConditionValueTable!$A:$A,1,0)),"컨디션밸류없음",
  ""),
IF(ISERROR(FIND(",",G16,FIND(",",G16)+1)),
  IF(OR(ISERROR(VLOOKUP(LEFT(G16,FIND(",",G16)-1),ConditionValueTable!$A:$A,1,0)),ISERROR(VLOOKUP(TRIM(MID(G16,FIND(",",G16)+1,999)),ConditionValueTable!$A:$A,1,0))),"컨디션밸류없음",
  ""),
IF(ISERROR(FIND(",",G16,FIND(",",G16,FIND(",",G16)+1)+1)),
  IF(OR(ISERROR(VLOOKUP(LEFT(G16,FIND(",",G16)-1),ConditionValueTable!$A:$A,1,0)),ISERROR(VLOOKUP(TRIM(MID(G16,FIND(",",G16)+1,FIND(",",G16,FIND(",",G16)+1)-FIND(",",G16)-1)),ConditionValueTable!$A:$A,1,0)),ISERROR(VLOOKUP(TRIM(MID(G16,FIND(",",G16,FIND(",",G16)+1)+1,999)),ConditionValueTable!$A:$A,1,0))),"컨디션밸류없음",
  ""),
IF(ISERROR(FIND(",",G16,FIND(",",G16,FIND(",",G16,FIND(",",G16)+1)+1)+1)),
  IF(OR(ISERROR(VLOOKUP(LEFT(G16,FIND(",",G16)-1),ConditionValueTable!$A:$A,1,0)),ISERROR(VLOOKUP(TRIM(MID(G16,FIND(",",G16)+1,FIND(",",G16,FIND(",",G16)+1)-FIND(",",G16)-1)),ConditionValueTable!$A:$A,1,0)),ISERROR(VLOOKUP(TRIM(MID(G16,FIND(",",G16,FIND(",",G16)+1)+1,FIND(",",G16,FIND(",",G16,FIND(",",G16)+1)+1)-FIND(",",G16,FIND(",",G16)+1)-1)),ConditionValueTable!$A:$A,1,0)),ISERROR(VLOOKUP(TRIM(MID(G16,FIND(",",G16,FIND(",",G16,FIND(",",G16)+1)+1)+1,999)),ConditionValueTable!$A:$A,1,0))),"컨디션밸류없음",
  ""),
)))))</f>
        <v/>
      </c>
      <c r="I16" s="1">
        <v>-1</v>
      </c>
      <c r="J16" s="1">
        <v>0.5</v>
      </c>
      <c r="M16" s="1" t="s">
        <v>224</v>
      </c>
      <c r="O16" s="7" t="str">
        <f t="shared" ca="1" si="4"/>
        <v>18</v>
      </c>
      <c r="W16" s="1" t="s">
        <v>220</v>
      </c>
      <c r="Y16" s="1" t="s">
        <v>210</v>
      </c>
      <c r="Z16" s="1">
        <v>4</v>
      </c>
      <c r="AA16" s="1">
        <f t="shared" si="0"/>
        <v>9</v>
      </c>
    </row>
    <row r="17" spans="1:27" x14ac:dyDescent="0.3">
      <c r="A17" s="1" t="str">
        <f t="shared" si="3"/>
        <v>LP_AtkLow_06</v>
      </c>
      <c r="B17" s="1" t="s">
        <v>201</v>
      </c>
      <c r="C17" s="1" t="str">
        <f>IF(ISERROR(VLOOKUP(B17,AffectorValueTable!$A:$A,1,0)),"어펙터밸류없음","")</f>
        <v/>
      </c>
      <c r="D17" s="1">
        <v>6</v>
      </c>
      <c r="E17" s="1" t="str">
        <f>VLOOKUP($B17,AffectorValueTable!$1:$1048576,MATCH(AffectorValueTable!$B$1,AffectorValueTable!$1:$1,0),0)</f>
        <v>ChangeActorStatus</v>
      </c>
      <c r="H17" s="1" t="str">
        <f>IF(ISBLANK(G17),"",
IF(ISERROR(FIND(",",G17)),
  IF(ISERROR(VLOOKUP(G17,ConditionValueTable!$A:$A,1,0)),"컨디션밸류없음",
  ""),
IF(ISERROR(FIND(",",G17,FIND(",",G17)+1)),
  IF(OR(ISERROR(VLOOKUP(LEFT(G17,FIND(",",G17)-1),ConditionValueTable!$A:$A,1,0)),ISERROR(VLOOKUP(TRIM(MID(G17,FIND(",",G17)+1,999)),ConditionValueTable!$A:$A,1,0))),"컨디션밸류없음",
  ""),
IF(ISERROR(FIND(",",G17,FIND(",",G17,FIND(",",G17)+1)+1)),
  IF(OR(ISERROR(VLOOKUP(LEFT(G17,FIND(",",G17)-1),ConditionValueTable!$A:$A,1,0)),ISERROR(VLOOKUP(TRIM(MID(G17,FIND(",",G17)+1,FIND(",",G17,FIND(",",G17)+1)-FIND(",",G17)-1)),ConditionValueTable!$A:$A,1,0)),ISERROR(VLOOKUP(TRIM(MID(G17,FIND(",",G17,FIND(",",G17)+1)+1,999)),ConditionValueTable!$A:$A,1,0))),"컨디션밸류없음",
  ""),
IF(ISERROR(FIND(",",G17,FIND(",",G17,FIND(",",G17,FIND(",",G17)+1)+1)+1)),
  IF(OR(ISERROR(VLOOKUP(LEFT(G17,FIND(",",G17)-1),ConditionValueTable!$A:$A,1,0)),ISERROR(VLOOKUP(TRIM(MID(G17,FIND(",",G17)+1,FIND(",",G17,FIND(",",G17)+1)-FIND(",",G17)-1)),ConditionValueTable!$A:$A,1,0)),ISERROR(VLOOKUP(TRIM(MID(G17,FIND(",",G17,FIND(",",G17)+1)+1,FIND(",",G17,FIND(",",G17,FIND(",",G17)+1)+1)-FIND(",",G17,FIND(",",G17)+1)-1)),ConditionValueTable!$A:$A,1,0)),ISERROR(VLOOKUP(TRIM(MID(G17,FIND(",",G17,FIND(",",G17,FIND(",",G17)+1)+1)+1,999)),ConditionValueTable!$A:$A,1,0))),"컨디션밸류없음",
  ""),
)))))</f>
        <v/>
      </c>
      <c r="I17" s="1">
        <v>-1</v>
      </c>
      <c r="J17" s="1">
        <v>0.6</v>
      </c>
      <c r="M17" s="1" t="s">
        <v>224</v>
      </c>
      <c r="O17" s="7" t="str">
        <f t="shared" ca="1" si="4"/>
        <v>18</v>
      </c>
      <c r="W17" s="1" t="s">
        <v>221</v>
      </c>
      <c r="Y17" s="1" t="s">
        <v>211</v>
      </c>
      <c r="Z17" s="1">
        <v>5</v>
      </c>
      <c r="AA17" s="1">
        <f t="shared" si="0"/>
        <v>9</v>
      </c>
    </row>
    <row r="18" spans="1:27" x14ac:dyDescent="0.3">
      <c r="A18" s="1" t="str">
        <f t="shared" si="3"/>
        <v>LP_AtkLow_07</v>
      </c>
      <c r="B18" s="1" t="s">
        <v>201</v>
      </c>
      <c r="C18" s="1" t="str">
        <f>IF(ISERROR(VLOOKUP(B18,AffectorValueTable!$A:$A,1,0)),"어펙터밸류없음","")</f>
        <v/>
      </c>
      <c r="D18" s="1">
        <v>7</v>
      </c>
      <c r="E18" s="1" t="str">
        <f>VLOOKUP($B18,AffectorValueTable!$1:$1048576,MATCH(AffectorValueTable!$B$1,AffectorValueTable!$1:$1,0),0)</f>
        <v>ChangeActorStatus</v>
      </c>
      <c r="H18" s="1" t="str">
        <f>IF(ISBLANK(G18),"",
IF(ISERROR(FIND(",",G18)),
  IF(ISERROR(VLOOKUP(G18,ConditionValueTable!$A:$A,1,0)),"컨디션밸류없음",
  ""),
IF(ISERROR(FIND(",",G18,FIND(",",G18)+1)),
  IF(OR(ISERROR(VLOOKUP(LEFT(G18,FIND(",",G18)-1),ConditionValueTable!$A:$A,1,0)),ISERROR(VLOOKUP(TRIM(MID(G18,FIND(",",G18)+1,999)),ConditionValueTable!$A:$A,1,0))),"컨디션밸류없음",
  ""),
IF(ISERROR(FIND(",",G18,FIND(",",G18,FIND(",",G18)+1)+1)),
  IF(OR(ISERROR(VLOOKUP(LEFT(G18,FIND(",",G18)-1),ConditionValueTable!$A:$A,1,0)),ISERROR(VLOOKUP(TRIM(MID(G18,FIND(",",G18)+1,FIND(",",G18,FIND(",",G18)+1)-FIND(",",G18)-1)),ConditionValueTable!$A:$A,1,0)),ISERROR(VLOOKUP(TRIM(MID(G18,FIND(",",G18,FIND(",",G18)+1)+1,999)),ConditionValueTable!$A:$A,1,0))),"컨디션밸류없음",
  ""),
IF(ISERROR(FIND(",",G18,FIND(",",G18,FIND(",",G18,FIND(",",G18)+1)+1)+1)),
  IF(OR(ISERROR(VLOOKUP(LEFT(G18,FIND(",",G18)-1),ConditionValueTable!$A:$A,1,0)),ISERROR(VLOOKUP(TRIM(MID(G18,FIND(",",G18)+1,FIND(",",G18,FIND(",",G18)+1)-FIND(",",G18)-1)),ConditionValueTable!$A:$A,1,0)),ISERROR(VLOOKUP(TRIM(MID(G18,FIND(",",G18,FIND(",",G18)+1)+1,FIND(",",G18,FIND(",",G18,FIND(",",G18)+1)+1)-FIND(",",G18,FIND(",",G18)+1)-1)),ConditionValueTable!$A:$A,1,0)),ISERROR(VLOOKUP(TRIM(MID(G18,FIND(",",G18,FIND(",",G18,FIND(",",G18)+1)+1)+1,999)),ConditionValueTable!$A:$A,1,0))),"컨디션밸류없음",
  ""),
)))))</f>
        <v/>
      </c>
      <c r="I18" s="1">
        <v>-1</v>
      </c>
      <c r="J18" s="1">
        <v>0.7</v>
      </c>
      <c r="M18" s="1" t="s">
        <v>224</v>
      </c>
      <c r="O18" s="7" t="str">
        <f t="shared" ca="1" si="4"/>
        <v>18</v>
      </c>
      <c r="W18" s="1" t="s">
        <v>222</v>
      </c>
      <c r="Y18" s="1" t="s">
        <v>207</v>
      </c>
      <c r="Z18" s="1">
        <v>1</v>
      </c>
      <c r="AA18" s="1">
        <f t="shared" si="0"/>
        <v>6</v>
      </c>
    </row>
    <row r="19" spans="1:27" x14ac:dyDescent="0.3">
      <c r="A19" s="1" t="str">
        <f t="shared" si="3"/>
        <v>LP_AtkLow_08</v>
      </c>
      <c r="B19" s="1" t="s">
        <v>201</v>
      </c>
      <c r="C19" s="1" t="str">
        <f>IF(ISERROR(VLOOKUP(B19,AffectorValueTable!$A:$A,1,0)),"어펙터밸류없음","")</f>
        <v/>
      </c>
      <c r="D19" s="1">
        <v>8</v>
      </c>
      <c r="E19" s="1" t="str">
        <f>VLOOKUP($B19,AffectorValueTable!$1:$1048576,MATCH(AffectorValueTable!$B$1,AffectorValueTable!$1:$1,0),0)</f>
        <v>ChangeActorStatus</v>
      </c>
      <c r="H19" s="1" t="str">
        <f>IF(ISBLANK(G19),"",
IF(ISERROR(FIND(",",G19)),
  IF(ISERROR(VLOOKUP(G19,ConditionValueTable!$A:$A,1,0)),"컨디션밸류없음",
  ""),
IF(ISERROR(FIND(",",G19,FIND(",",G19)+1)),
  IF(OR(ISERROR(VLOOKUP(LEFT(G19,FIND(",",G19)-1),ConditionValueTable!$A:$A,1,0)),ISERROR(VLOOKUP(TRIM(MID(G19,FIND(",",G19)+1,999)),ConditionValueTable!$A:$A,1,0))),"컨디션밸류없음",
  ""),
IF(ISERROR(FIND(",",G19,FIND(",",G19,FIND(",",G19)+1)+1)),
  IF(OR(ISERROR(VLOOKUP(LEFT(G19,FIND(",",G19)-1),ConditionValueTable!$A:$A,1,0)),ISERROR(VLOOKUP(TRIM(MID(G19,FIND(",",G19)+1,FIND(",",G19,FIND(",",G19)+1)-FIND(",",G19)-1)),ConditionValueTable!$A:$A,1,0)),ISERROR(VLOOKUP(TRIM(MID(G19,FIND(",",G19,FIND(",",G19)+1)+1,999)),ConditionValueTable!$A:$A,1,0))),"컨디션밸류없음",
  ""),
IF(ISERROR(FIND(",",G19,FIND(",",G19,FIND(",",G19,FIND(",",G19)+1)+1)+1)),
  IF(OR(ISERROR(VLOOKUP(LEFT(G19,FIND(",",G19)-1),ConditionValueTable!$A:$A,1,0)),ISERROR(VLOOKUP(TRIM(MID(G19,FIND(",",G19)+1,FIND(",",G19,FIND(",",G19)+1)-FIND(",",G19)-1)),ConditionValueTable!$A:$A,1,0)),ISERROR(VLOOKUP(TRIM(MID(G19,FIND(",",G19,FIND(",",G19)+1)+1,FIND(",",G19,FIND(",",G19,FIND(",",G19)+1)+1)-FIND(",",G19,FIND(",",G19)+1)-1)),ConditionValueTable!$A:$A,1,0)),ISERROR(VLOOKUP(TRIM(MID(G19,FIND(",",G19,FIND(",",G19,FIND(",",G19)+1)+1)+1,999)),ConditionValueTable!$A:$A,1,0))),"컨디션밸류없음",
  ""),
)))))</f>
        <v/>
      </c>
      <c r="I19" s="1">
        <v>-1</v>
      </c>
      <c r="J19" s="1">
        <v>0.8</v>
      </c>
      <c r="M19" s="1" t="s">
        <v>224</v>
      </c>
      <c r="O19" s="7" t="str">
        <f t="shared" ca="1" si="4"/>
        <v>18</v>
      </c>
      <c r="W19" s="1" t="s">
        <v>223</v>
      </c>
      <c r="Y19" s="1" t="s">
        <v>206</v>
      </c>
      <c r="Z19" s="1">
        <v>0</v>
      </c>
      <c r="AA19" s="1">
        <f t="shared" si="0"/>
        <v>5</v>
      </c>
    </row>
    <row r="20" spans="1:27" x14ac:dyDescent="0.3">
      <c r="A20" s="1" t="str">
        <f t="shared" si="3"/>
        <v>LP_AtkLow_09</v>
      </c>
      <c r="B20" s="1" t="s">
        <v>201</v>
      </c>
      <c r="C20" s="1" t="str">
        <f>IF(ISERROR(VLOOKUP(B20,AffectorValueTable!$A:$A,1,0)),"어펙터밸류없음","")</f>
        <v/>
      </c>
      <c r="D20" s="1">
        <v>9</v>
      </c>
      <c r="E20" s="1" t="str">
        <f>VLOOKUP($B20,AffectorValueTable!$1:$1048576,MATCH(AffectorValueTable!$B$1,AffectorValueTable!$1:$1,0),0)</f>
        <v>ChangeActorStatus</v>
      </c>
      <c r="H20" s="1" t="str">
        <f>IF(ISBLANK(G20),"",
IF(ISERROR(FIND(",",G20)),
  IF(ISERROR(VLOOKUP(G20,ConditionValueTable!$A:$A,1,0)),"컨디션밸류없음",
  ""),
IF(ISERROR(FIND(",",G20,FIND(",",G20)+1)),
  IF(OR(ISERROR(VLOOKUP(LEFT(G20,FIND(",",G20)-1),ConditionValueTable!$A:$A,1,0)),ISERROR(VLOOKUP(TRIM(MID(G20,FIND(",",G20)+1,999)),ConditionValueTable!$A:$A,1,0))),"컨디션밸류없음",
  ""),
IF(ISERROR(FIND(",",G20,FIND(",",G20,FIND(",",G20)+1)+1)),
  IF(OR(ISERROR(VLOOKUP(LEFT(G20,FIND(",",G20)-1),ConditionValueTable!$A:$A,1,0)),ISERROR(VLOOKUP(TRIM(MID(G20,FIND(",",G20)+1,FIND(",",G20,FIND(",",G20)+1)-FIND(",",G20)-1)),ConditionValueTable!$A:$A,1,0)),ISERROR(VLOOKUP(TRIM(MID(G20,FIND(",",G20,FIND(",",G20)+1)+1,999)),ConditionValueTable!$A:$A,1,0))),"컨디션밸류없음",
  ""),
IF(ISERROR(FIND(",",G20,FIND(",",G20,FIND(",",G20,FIND(",",G20)+1)+1)+1)),
  IF(OR(ISERROR(VLOOKUP(LEFT(G20,FIND(",",G20)-1),ConditionValueTable!$A:$A,1,0)),ISERROR(VLOOKUP(TRIM(MID(G20,FIND(",",G20)+1,FIND(",",G20,FIND(",",G20)+1)-FIND(",",G20)-1)),ConditionValueTable!$A:$A,1,0)),ISERROR(VLOOKUP(TRIM(MID(G20,FIND(",",G20,FIND(",",G20)+1)+1,FIND(",",G20,FIND(",",G20,FIND(",",G20)+1)+1)-FIND(",",G20,FIND(",",G20)+1)-1)),ConditionValueTable!$A:$A,1,0)),ISERROR(VLOOKUP(TRIM(MID(G20,FIND(",",G20,FIND(",",G20,FIND(",",G20)+1)+1)+1,999)),ConditionValueTable!$A:$A,1,0))),"컨디션밸류없음",
  ""),
)))))</f>
        <v/>
      </c>
      <c r="I20" s="1">
        <v>-1</v>
      </c>
      <c r="J20" s="1">
        <v>0.9</v>
      </c>
      <c r="M20" s="1" t="s">
        <v>224</v>
      </c>
      <c r="O20" s="7" t="str">
        <f t="shared" ca="1" si="4"/>
        <v>18</v>
      </c>
      <c r="W20" s="1" t="s">
        <v>224</v>
      </c>
      <c r="Y20" s="1" t="s">
        <v>212</v>
      </c>
      <c r="Z20" s="1">
        <v>6</v>
      </c>
      <c r="AA20" s="1">
        <f t="shared" si="0"/>
        <v>5</v>
      </c>
    </row>
    <row r="21" spans="1:27" x14ac:dyDescent="0.3">
      <c r="A21" s="1" t="str">
        <f t="shared" si="3"/>
        <v>LP_AtkMedium_01</v>
      </c>
      <c r="B21" s="1" t="s">
        <v>239</v>
      </c>
      <c r="C21" s="1" t="str">
        <f>IF(ISERROR(VLOOKUP(B21,AffectorValueTable!$A:$A,1,0)),"어펙터밸류없음","")</f>
        <v/>
      </c>
      <c r="D21" s="1">
        <v>1</v>
      </c>
      <c r="E21" s="1" t="str">
        <f>VLOOKUP($B21,AffectorValueTable!$1:$1048576,MATCH(AffectorValueTable!$B$1,AffectorValueTable!$1:$1,0),0)</f>
        <v>ChangeActorStatus</v>
      </c>
      <c r="H21" s="1" t="str">
        <f>IF(ISBLANK(G21),"",
IF(ISERROR(FIND(",",G21)),
  IF(ISERROR(VLOOKUP(G21,ConditionValueTable!$A:$A,1,0)),"컨디션밸류없음",
  ""),
IF(ISERROR(FIND(",",G21,FIND(",",G21)+1)),
  IF(OR(ISERROR(VLOOKUP(LEFT(G21,FIND(",",G21)-1),ConditionValueTable!$A:$A,1,0)),ISERROR(VLOOKUP(TRIM(MID(G21,FIND(",",G21)+1,999)),ConditionValueTable!$A:$A,1,0))),"컨디션밸류없음",
  ""),
IF(ISERROR(FIND(",",G21,FIND(",",G21,FIND(",",G21)+1)+1)),
  IF(OR(ISERROR(VLOOKUP(LEFT(G21,FIND(",",G21)-1),ConditionValueTable!$A:$A,1,0)),ISERROR(VLOOKUP(TRIM(MID(G21,FIND(",",G21)+1,FIND(",",G21,FIND(",",G21)+1)-FIND(",",G21)-1)),ConditionValueTable!$A:$A,1,0)),ISERROR(VLOOKUP(TRIM(MID(G21,FIND(",",G21,FIND(",",G21)+1)+1,999)),ConditionValueTable!$A:$A,1,0))),"컨디션밸류없음",
  ""),
IF(ISERROR(FIND(",",G21,FIND(",",G21,FIND(",",G21,FIND(",",G21)+1)+1)+1)),
  IF(OR(ISERROR(VLOOKUP(LEFT(G21,FIND(",",G21)-1),ConditionValueTable!$A:$A,1,0)),ISERROR(VLOOKUP(TRIM(MID(G21,FIND(",",G21)+1,FIND(",",G21,FIND(",",G21)+1)-FIND(",",G21)-1)),ConditionValueTable!$A:$A,1,0)),ISERROR(VLOOKUP(TRIM(MID(G21,FIND(",",G21,FIND(",",G21)+1)+1,FIND(",",G21,FIND(",",G21,FIND(",",G21)+1)+1)-FIND(",",G21,FIND(",",G21)+1)-1)),ConditionValueTable!$A:$A,1,0)),ISERROR(VLOOKUP(TRIM(MID(G21,FIND(",",G21,FIND(",",G21,FIND(",",G21)+1)+1)+1,999)),ConditionValueTable!$A:$A,1,0))),"컨디션밸류없음",
  ""),
)))))</f>
        <v/>
      </c>
      <c r="I21" s="1">
        <v>-1</v>
      </c>
      <c r="J21" s="1">
        <v>0.2</v>
      </c>
      <c r="M21" s="1" t="s">
        <v>224</v>
      </c>
      <c r="O21" s="7" t="str">
        <f ca="1">IF(NOT(ISBLANK(N21)),N21,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SUBSTITUTE(SUBSTITUTE(SUBSTITUTE(SUBSTITUTE(SUBSTITUTE(SUBSTITUTE(SUBSTITUTE(SUBSTITUTE(SUBSTITUTE(SUBSTITUTE(M21,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18</v>
      </c>
    </row>
    <row r="22" spans="1:27" x14ac:dyDescent="0.3">
      <c r="A22" s="1" t="str">
        <f t="shared" si="3"/>
        <v>LP_AtkMedium_02</v>
      </c>
      <c r="B22" s="1" t="s">
        <v>239</v>
      </c>
      <c r="C22" s="1" t="str">
        <f>IF(ISERROR(VLOOKUP(B22,AffectorValueTable!$A:$A,1,0)),"어펙터밸류없음","")</f>
        <v/>
      </c>
      <c r="D22" s="1">
        <v>2</v>
      </c>
      <c r="E22" s="1" t="str">
        <f>VLOOKUP($B22,AffectorValueTable!$1:$1048576,MATCH(AffectorValueTable!$B$1,AffectorValueTable!$1:$1,0),0)</f>
        <v>ChangeActorStatus</v>
      </c>
      <c r="H22" s="1" t="str">
        <f>IF(ISBLANK(G22),"",
IF(ISERROR(FIND(",",G22)),
  IF(ISERROR(VLOOKUP(G22,ConditionValueTable!$A:$A,1,0)),"컨디션밸류없음",
  ""),
IF(ISERROR(FIND(",",G22,FIND(",",G22)+1)),
  IF(OR(ISERROR(VLOOKUP(LEFT(G22,FIND(",",G22)-1),ConditionValueTable!$A:$A,1,0)),ISERROR(VLOOKUP(TRIM(MID(G22,FIND(",",G22)+1,999)),ConditionValueTable!$A:$A,1,0))),"컨디션밸류없음",
  ""),
IF(ISERROR(FIND(",",G22,FIND(",",G22,FIND(",",G22)+1)+1)),
  IF(OR(ISERROR(VLOOKUP(LEFT(G22,FIND(",",G22)-1),ConditionValueTable!$A:$A,1,0)),ISERROR(VLOOKUP(TRIM(MID(G22,FIND(",",G22)+1,FIND(",",G22,FIND(",",G22)+1)-FIND(",",G22)-1)),ConditionValueTable!$A:$A,1,0)),ISERROR(VLOOKUP(TRIM(MID(G22,FIND(",",G22,FIND(",",G22)+1)+1,999)),ConditionValueTable!$A:$A,1,0))),"컨디션밸류없음",
  ""),
IF(ISERROR(FIND(",",G22,FIND(",",G22,FIND(",",G22,FIND(",",G22)+1)+1)+1)),
  IF(OR(ISERROR(VLOOKUP(LEFT(G22,FIND(",",G22)-1),ConditionValueTable!$A:$A,1,0)),ISERROR(VLOOKUP(TRIM(MID(G22,FIND(",",G22)+1,FIND(",",G22,FIND(",",G22)+1)-FIND(",",G22)-1)),ConditionValueTable!$A:$A,1,0)),ISERROR(VLOOKUP(TRIM(MID(G22,FIND(",",G22,FIND(",",G22)+1)+1,FIND(",",G22,FIND(",",G22,FIND(",",G22)+1)+1)-FIND(",",G22,FIND(",",G22)+1)-1)),ConditionValueTable!$A:$A,1,0)),ISERROR(VLOOKUP(TRIM(MID(G22,FIND(",",G22,FIND(",",G22,FIND(",",G22)+1)+1)+1,999)),ConditionValueTable!$A:$A,1,0))),"컨디션밸류없음",
  ""),
)))))</f>
        <v/>
      </c>
      <c r="I22" s="1">
        <v>-1</v>
      </c>
      <c r="J22" s="1">
        <v>0.4</v>
      </c>
      <c r="M22" s="1" t="s">
        <v>224</v>
      </c>
      <c r="O22" s="7" t="str">
        <f ca="1">IF(NOT(ISBLANK(N22)),N22,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SUBSTITUTE(SUBSTITUTE(SUBSTITUTE(SUBSTITUTE(SUBSTITUTE(SUBSTITUTE(SUBSTITUTE(SUBSTITUTE(SUBSTITUTE(SUBSTITUTE(M22,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18</v>
      </c>
    </row>
    <row r="23" spans="1:27" x14ac:dyDescent="0.3">
      <c r="A23" s="1" t="str">
        <f t="shared" ref="A23:A41" si="5">B23&amp;"_"&amp;TEXT(D23,"00")</f>
        <v>LP_AtkMedium_03</v>
      </c>
      <c r="B23" s="1" t="s">
        <v>239</v>
      </c>
      <c r="C23" s="1" t="str">
        <f>IF(ISERROR(VLOOKUP(B23,AffectorValueTable!$A:$A,1,0)),"어펙터밸류없음","")</f>
        <v/>
      </c>
      <c r="D23" s="1">
        <v>3</v>
      </c>
      <c r="E23" s="1" t="str">
        <f>VLOOKUP($B23,AffectorValueTable!$1:$1048576,MATCH(AffectorValueTable!$B$1,AffectorValueTable!$1:$1,0),0)</f>
        <v>ChangeActorStatus</v>
      </c>
      <c r="H23" s="1" t="str">
        <f>IF(ISBLANK(G23),"",
IF(ISERROR(FIND(",",G23)),
  IF(ISERROR(VLOOKUP(G23,ConditionValueTable!$A:$A,1,0)),"컨디션밸류없음",
  ""),
IF(ISERROR(FIND(",",G23,FIND(",",G23)+1)),
  IF(OR(ISERROR(VLOOKUP(LEFT(G23,FIND(",",G23)-1),ConditionValueTable!$A:$A,1,0)),ISERROR(VLOOKUP(TRIM(MID(G23,FIND(",",G23)+1,999)),ConditionValueTable!$A:$A,1,0))),"컨디션밸류없음",
  ""),
IF(ISERROR(FIND(",",G23,FIND(",",G23,FIND(",",G23)+1)+1)),
  IF(OR(ISERROR(VLOOKUP(LEFT(G23,FIND(",",G23)-1),ConditionValueTable!$A:$A,1,0)),ISERROR(VLOOKUP(TRIM(MID(G23,FIND(",",G23)+1,FIND(",",G23,FIND(",",G23)+1)-FIND(",",G23)-1)),ConditionValueTable!$A:$A,1,0)),ISERROR(VLOOKUP(TRIM(MID(G23,FIND(",",G23,FIND(",",G23)+1)+1,999)),ConditionValueTable!$A:$A,1,0))),"컨디션밸류없음",
  ""),
IF(ISERROR(FIND(",",G23,FIND(",",G23,FIND(",",G23,FIND(",",G23)+1)+1)+1)),
  IF(OR(ISERROR(VLOOKUP(LEFT(G23,FIND(",",G23)-1),ConditionValueTable!$A:$A,1,0)),ISERROR(VLOOKUP(TRIM(MID(G23,FIND(",",G23)+1,FIND(",",G23,FIND(",",G23)+1)-FIND(",",G23)-1)),ConditionValueTable!$A:$A,1,0)),ISERROR(VLOOKUP(TRIM(MID(G23,FIND(",",G23,FIND(",",G23)+1)+1,FIND(",",G23,FIND(",",G23,FIND(",",G23)+1)+1)-FIND(",",G23,FIND(",",G23)+1)-1)),ConditionValueTable!$A:$A,1,0)),ISERROR(VLOOKUP(TRIM(MID(G23,FIND(",",G23,FIND(",",G23,FIND(",",G23)+1)+1)+1,999)),ConditionValueTable!$A:$A,1,0))),"컨디션밸류없음",
  ""),
)))))</f>
        <v/>
      </c>
      <c r="I23" s="1">
        <v>-1</v>
      </c>
      <c r="J23" s="1">
        <v>0.6</v>
      </c>
      <c r="M23" s="1" t="s">
        <v>224</v>
      </c>
      <c r="O23" s="7" t="str">
        <f t="shared" ref="O23:O29" ca="1" si="6">IF(NOT(ISBLANK(N23)),N23,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SUBSTITUTE(SUBSTITUTE(SUBSTITUTE(SUBSTITUTE(SUBSTITUTE(SUBSTITUTE(SUBSTITUTE(SUBSTITUTE(SUBSTITUTE(SUBSTITUTE(M23,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18</v>
      </c>
    </row>
    <row r="24" spans="1:27" x14ac:dyDescent="0.3">
      <c r="A24" s="1" t="str">
        <f t="shared" si="5"/>
        <v>LP_AtkMedium_04</v>
      </c>
      <c r="B24" s="1" t="s">
        <v>239</v>
      </c>
      <c r="C24" s="1" t="str">
        <f>IF(ISERROR(VLOOKUP(B24,AffectorValueTable!$A:$A,1,0)),"어펙터밸류없음","")</f>
        <v/>
      </c>
      <c r="D24" s="1">
        <v>4</v>
      </c>
      <c r="E24" s="1" t="str">
        <f>VLOOKUP($B24,AffectorValueTable!$1:$1048576,MATCH(AffectorValueTable!$B$1,AffectorValueTable!$1:$1,0),0)</f>
        <v>ChangeActorStatus</v>
      </c>
      <c r="H24" s="1" t="str">
        <f>IF(ISBLANK(G24),"",
IF(ISERROR(FIND(",",G24)),
  IF(ISERROR(VLOOKUP(G24,ConditionValueTable!$A:$A,1,0)),"컨디션밸류없음",
  ""),
IF(ISERROR(FIND(",",G24,FIND(",",G24)+1)),
  IF(OR(ISERROR(VLOOKUP(LEFT(G24,FIND(",",G24)-1),ConditionValueTable!$A:$A,1,0)),ISERROR(VLOOKUP(TRIM(MID(G24,FIND(",",G24)+1,999)),ConditionValueTable!$A:$A,1,0))),"컨디션밸류없음",
  ""),
IF(ISERROR(FIND(",",G24,FIND(",",G24,FIND(",",G24)+1)+1)),
  IF(OR(ISERROR(VLOOKUP(LEFT(G24,FIND(",",G24)-1),ConditionValueTable!$A:$A,1,0)),ISERROR(VLOOKUP(TRIM(MID(G24,FIND(",",G24)+1,FIND(",",G24,FIND(",",G24)+1)-FIND(",",G24)-1)),ConditionValueTable!$A:$A,1,0)),ISERROR(VLOOKUP(TRIM(MID(G24,FIND(",",G24,FIND(",",G24)+1)+1,999)),ConditionValueTable!$A:$A,1,0))),"컨디션밸류없음",
  ""),
IF(ISERROR(FIND(",",G24,FIND(",",G24,FIND(",",G24,FIND(",",G24)+1)+1)+1)),
  IF(OR(ISERROR(VLOOKUP(LEFT(G24,FIND(",",G24)-1),ConditionValueTable!$A:$A,1,0)),ISERROR(VLOOKUP(TRIM(MID(G24,FIND(",",G24)+1,FIND(",",G24,FIND(",",G24)+1)-FIND(",",G24)-1)),ConditionValueTable!$A:$A,1,0)),ISERROR(VLOOKUP(TRIM(MID(G24,FIND(",",G24,FIND(",",G24)+1)+1,FIND(",",G24,FIND(",",G24,FIND(",",G24)+1)+1)-FIND(",",G24,FIND(",",G24)+1)-1)),ConditionValueTable!$A:$A,1,0)),ISERROR(VLOOKUP(TRIM(MID(G24,FIND(",",G24,FIND(",",G24,FIND(",",G24)+1)+1)+1,999)),ConditionValueTable!$A:$A,1,0))),"컨디션밸류없음",
  ""),
)))))</f>
        <v/>
      </c>
      <c r="I24" s="1">
        <v>-1</v>
      </c>
      <c r="J24" s="1">
        <v>0.8</v>
      </c>
      <c r="M24" s="1" t="s">
        <v>224</v>
      </c>
      <c r="O24" s="7" t="str">
        <f t="shared" ca="1" si="6"/>
        <v>18</v>
      </c>
    </row>
    <row r="25" spans="1:27" x14ac:dyDescent="0.3">
      <c r="A25" s="1" t="str">
        <f t="shared" si="5"/>
        <v>LP_AtkMedium_05</v>
      </c>
      <c r="B25" s="1" t="s">
        <v>239</v>
      </c>
      <c r="C25" s="1" t="str">
        <f>IF(ISERROR(VLOOKUP(B25,AffectorValueTable!$A:$A,1,0)),"어펙터밸류없음","")</f>
        <v/>
      </c>
      <c r="D25" s="1">
        <v>5</v>
      </c>
      <c r="E25" s="1" t="str">
        <f>VLOOKUP($B25,AffectorValueTable!$1:$1048576,MATCH(AffectorValueTable!$B$1,AffectorValueTable!$1:$1,0),0)</f>
        <v>ChangeActorStatus</v>
      </c>
      <c r="H25" s="1" t="str">
        <f>IF(ISBLANK(G25),"",
IF(ISERROR(FIND(",",G25)),
  IF(ISERROR(VLOOKUP(G25,ConditionValueTable!$A:$A,1,0)),"컨디션밸류없음",
  ""),
IF(ISERROR(FIND(",",G25,FIND(",",G25)+1)),
  IF(OR(ISERROR(VLOOKUP(LEFT(G25,FIND(",",G25)-1),ConditionValueTable!$A:$A,1,0)),ISERROR(VLOOKUP(TRIM(MID(G25,FIND(",",G25)+1,999)),ConditionValueTable!$A:$A,1,0))),"컨디션밸류없음",
  ""),
IF(ISERROR(FIND(",",G25,FIND(",",G25,FIND(",",G25)+1)+1)),
  IF(OR(ISERROR(VLOOKUP(LEFT(G25,FIND(",",G25)-1),ConditionValueTable!$A:$A,1,0)),ISERROR(VLOOKUP(TRIM(MID(G25,FIND(",",G25)+1,FIND(",",G25,FIND(",",G25)+1)-FIND(",",G25)-1)),ConditionValueTable!$A:$A,1,0)),ISERROR(VLOOKUP(TRIM(MID(G25,FIND(",",G25,FIND(",",G25)+1)+1,999)),ConditionValueTable!$A:$A,1,0))),"컨디션밸류없음",
  ""),
IF(ISERROR(FIND(",",G25,FIND(",",G25,FIND(",",G25,FIND(",",G25)+1)+1)+1)),
  IF(OR(ISERROR(VLOOKUP(LEFT(G25,FIND(",",G25)-1),ConditionValueTable!$A:$A,1,0)),ISERROR(VLOOKUP(TRIM(MID(G25,FIND(",",G25)+1,FIND(",",G25,FIND(",",G25)+1)-FIND(",",G25)-1)),ConditionValueTable!$A:$A,1,0)),ISERROR(VLOOKUP(TRIM(MID(G25,FIND(",",G25,FIND(",",G25)+1)+1,FIND(",",G25,FIND(",",G25,FIND(",",G25)+1)+1)-FIND(",",G25,FIND(",",G25)+1)-1)),ConditionValueTable!$A:$A,1,0)),ISERROR(VLOOKUP(TRIM(MID(G25,FIND(",",G25,FIND(",",G25,FIND(",",G25)+1)+1)+1,999)),ConditionValueTable!$A:$A,1,0))),"컨디션밸류없음",
  ""),
)))))</f>
        <v/>
      </c>
      <c r="I25" s="1">
        <v>-1</v>
      </c>
      <c r="J25" s="1">
        <v>1</v>
      </c>
      <c r="M25" s="1" t="s">
        <v>224</v>
      </c>
      <c r="O25" s="7" t="str">
        <f t="shared" ca="1" si="6"/>
        <v>18</v>
      </c>
    </row>
    <row r="26" spans="1:27" x14ac:dyDescent="0.3">
      <c r="A26" s="1" t="str">
        <f t="shared" si="5"/>
        <v>LP_AtkMedium_06</v>
      </c>
      <c r="B26" s="1" t="s">
        <v>239</v>
      </c>
      <c r="C26" s="1" t="str">
        <f>IF(ISERROR(VLOOKUP(B26,AffectorValueTable!$A:$A,1,0)),"어펙터밸류없음","")</f>
        <v/>
      </c>
      <c r="D26" s="1">
        <v>6</v>
      </c>
      <c r="E26" s="1" t="str">
        <f>VLOOKUP($B26,AffectorValueTable!$1:$1048576,MATCH(AffectorValueTable!$B$1,AffectorValueTable!$1:$1,0),0)</f>
        <v>ChangeActorStatus</v>
      </c>
      <c r="H26" s="1" t="str">
        <f>IF(ISBLANK(G26),"",
IF(ISERROR(FIND(",",G26)),
  IF(ISERROR(VLOOKUP(G26,ConditionValueTable!$A:$A,1,0)),"컨디션밸류없음",
  ""),
IF(ISERROR(FIND(",",G26,FIND(",",G26)+1)),
  IF(OR(ISERROR(VLOOKUP(LEFT(G26,FIND(",",G26)-1),ConditionValueTable!$A:$A,1,0)),ISERROR(VLOOKUP(TRIM(MID(G26,FIND(",",G26)+1,999)),ConditionValueTable!$A:$A,1,0))),"컨디션밸류없음",
  ""),
IF(ISERROR(FIND(",",G26,FIND(",",G26,FIND(",",G26)+1)+1)),
  IF(OR(ISERROR(VLOOKUP(LEFT(G26,FIND(",",G26)-1),ConditionValueTable!$A:$A,1,0)),ISERROR(VLOOKUP(TRIM(MID(G26,FIND(",",G26)+1,FIND(",",G26,FIND(",",G26)+1)-FIND(",",G26)-1)),ConditionValueTable!$A:$A,1,0)),ISERROR(VLOOKUP(TRIM(MID(G26,FIND(",",G26,FIND(",",G26)+1)+1,999)),ConditionValueTable!$A:$A,1,0))),"컨디션밸류없음",
  ""),
IF(ISERROR(FIND(",",G26,FIND(",",G26,FIND(",",G26,FIND(",",G26)+1)+1)+1)),
  IF(OR(ISERROR(VLOOKUP(LEFT(G26,FIND(",",G26)-1),ConditionValueTable!$A:$A,1,0)),ISERROR(VLOOKUP(TRIM(MID(G26,FIND(",",G26)+1,FIND(",",G26,FIND(",",G26)+1)-FIND(",",G26)-1)),ConditionValueTable!$A:$A,1,0)),ISERROR(VLOOKUP(TRIM(MID(G26,FIND(",",G26,FIND(",",G26)+1)+1,FIND(",",G26,FIND(",",G26,FIND(",",G26)+1)+1)-FIND(",",G26,FIND(",",G26)+1)-1)),ConditionValueTable!$A:$A,1,0)),ISERROR(VLOOKUP(TRIM(MID(G26,FIND(",",G26,FIND(",",G26,FIND(",",G26)+1)+1)+1,999)),ConditionValueTable!$A:$A,1,0))),"컨디션밸류없음",
  ""),
)))))</f>
        <v/>
      </c>
      <c r="I26" s="1">
        <v>-1</v>
      </c>
      <c r="J26" s="1">
        <v>1.2</v>
      </c>
      <c r="M26" s="1" t="s">
        <v>224</v>
      </c>
      <c r="O26" s="7" t="str">
        <f t="shared" ca="1" si="6"/>
        <v>18</v>
      </c>
    </row>
    <row r="27" spans="1:27" x14ac:dyDescent="0.3">
      <c r="A27" s="1" t="str">
        <f t="shared" si="5"/>
        <v>LP_AtkMedium_07</v>
      </c>
      <c r="B27" s="1" t="s">
        <v>239</v>
      </c>
      <c r="C27" s="1" t="str">
        <f>IF(ISERROR(VLOOKUP(B27,AffectorValueTable!$A:$A,1,0)),"어펙터밸류없음","")</f>
        <v/>
      </c>
      <c r="D27" s="1">
        <v>7</v>
      </c>
      <c r="E27" s="1" t="str">
        <f>VLOOKUP($B27,AffectorValueTable!$1:$1048576,MATCH(AffectorValueTable!$B$1,AffectorValueTable!$1:$1,0),0)</f>
        <v>ChangeActorStatus</v>
      </c>
      <c r="H27" s="1" t="str">
        <f>IF(ISBLANK(G27),"",
IF(ISERROR(FIND(",",G27)),
  IF(ISERROR(VLOOKUP(G27,ConditionValueTable!$A:$A,1,0)),"컨디션밸류없음",
  ""),
IF(ISERROR(FIND(",",G27,FIND(",",G27)+1)),
  IF(OR(ISERROR(VLOOKUP(LEFT(G27,FIND(",",G27)-1),ConditionValueTable!$A:$A,1,0)),ISERROR(VLOOKUP(TRIM(MID(G27,FIND(",",G27)+1,999)),ConditionValueTable!$A:$A,1,0))),"컨디션밸류없음",
  ""),
IF(ISERROR(FIND(",",G27,FIND(",",G27,FIND(",",G27)+1)+1)),
  IF(OR(ISERROR(VLOOKUP(LEFT(G27,FIND(",",G27)-1),ConditionValueTable!$A:$A,1,0)),ISERROR(VLOOKUP(TRIM(MID(G27,FIND(",",G27)+1,FIND(",",G27,FIND(",",G27)+1)-FIND(",",G27)-1)),ConditionValueTable!$A:$A,1,0)),ISERROR(VLOOKUP(TRIM(MID(G27,FIND(",",G27,FIND(",",G27)+1)+1,999)),ConditionValueTable!$A:$A,1,0))),"컨디션밸류없음",
  ""),
IF(ISERROR(FIND(",",G27,FIND(",",G27,FIND(",",G27,FIND(",",G27)+1)+1)+1)),
  IF(OR(ISERROR(VLOOKUP(LEFT(G27,FIND(",",G27)-1),ConditionValueTable!$A:$A,1,0)),ISERROR(VLOOKUP(TRIM(MID(G27,FIND(",",G27)+1,FIND(",",G27,FIND(",",G27)+1)-FIND(",",G27)-1)),ConditionValueTable!$A:$A,1,0)),ISERROR(VLOOKUP(TRIM(MID(G27,FIND(",",G27,FIND(",",G27)+1)+1,FIND(",",G27,FIND(",",G27,FIND(",",G27)+1)+1)-FIND(",",G27,FIND(",",G27)+1)-1)),ConditionValueTable!$A:$A,1,0)),ISERROR(VLOOKUP(TRIM(MID(G27,FIND(",",G27,FIND(",",G27,FIND(",",G27)+1)+1)+1,999)),ConditionValueTable!$A:$A,1,0))),"컨디션밸류없음",
  ""),
)))))</f>
        <v/>
      </c>
      <c r="I27" s="1">
        <v>-1</v>
      </c>
      <c r="J27" s="1">
        <v>1.4</v>
      </c>
      <c r="M27" s="1" t="s">
        <v>224</v>
      </c>
      <c r="O27" s="7" t="str">
        <f t="shared" ca="1" si="6"/>
        <v>18</v>
      </c>
    </row>
    <row r="28" spans="1:27" x14ac:dyDescent="0.3">
      <c r="A28" s="1" t="str">
        <f t="shared" si="5"/>
        <v>LP_AtkMedium_08</v>
      </c>
      <c r="B28" s="1" t="s">
        <v>239</v>
      </c>
      <c r="C28" s="1" t="str">
        <f>IF(ISERROR(VLOOKUP(B28,AffectorValueTable!$A:$A,1,0)),"어펙터밸류없음","")</f>
        <v/>
      </c>
      <c r="D28" s="1">
        <v>8</v>
      </c>
      <c r="E28" s="1" t="str">
        <f>VLOOKUP($B28,AffectorValueTable!$1:$1048576,MATCH(AffectorValueTable!$B$1,AffectorValueTable!$1:$1,0),0)</f>
        <v>ChangeActorStatus</v>
      </c>
      <c r="H28" s="1" t="str">
        <f>IF(ISBLANK(G28),"",
IF(ISERROR(FIND(",",G28)),
  IF(ISERROR(VLOOKUP(G28,ConditionValueTable!$A:$A,1,0)),"컨디션밸류없음",
  ""),
IF(ISERROR(FIND(",",G28,FIND(",",G28)+1)),
  IF(OR(ISERROR(VLOOKUP(LEFT(G28,FIND(",",G28)-1),ConditionValueTable!$A:$A,1,0)),ISERROR(VLOOKUP(TRIM(MID(G28,FIND(",",G28)+1,999)),ConditionValueTable!$A:$A,1,0))),"컨디션밸류없음",
  ""),
IF(ISERROR(FIND(",",G28,FIND(",",G28,FIND(",",G28)+1)+1)),
  IF(OR(ISERROR(VLOOKUP(LEFT(G28,FIND(",",G28)-1),ConditionValueTable!$A:$A,1,0)),ISERROR(VLOOKUP(TRIM(MID(G28,FIND(",",G28)+1,FIND(",",G28,FIND(",",G28)+1)-FIND(",",G28)-1)),ConditionValueTable!$A:$A,1,0)),ISERROR(VLOOKUP(TRIM(MID(G28,FIND(",",G28,FIND(",",G28)+1)+1,999)),ConditionValueTable!$A:$A,1,0))),"컨디션밸류없음",
  ""),
IF(ISERROR(FIND(",",G28,FIND(",",G28,FIND(",",G28,FIND(",",G28)+1)+1)+1)),
  IF(OR(ISERROR(VLOOKUP(LEFT(G28,FIND(",",G28)-1),ConditionValueTable!$A:$A,1,0)),ISERROR(VLOOKUP(TRIM(MID(G28,FIND(",",G28)+1,FIND(",",G28,FIND(",",G28)+1)-FIND(",",G28)-1)),ConditionValueTable!$A:$A,1,0)),ISERROR(VLOOKUP(TRIM(MID(G28,FIND(",",G28,FIND(",",G28)+1)+1,FIND(",",G28,FIND(",",G28,FIND(",",G28)+1)+1)-FIND(",",G28,FIND(",",G28)+1)-1)),ConditionValueTable!$A:$A,1,0)),ISERROR(VLOOKUP(TRIM(MID(G28,FIND(",",G28,FIND(",",G28,FIND(",",G28)+1)+1)+1,999)),ConditionValueTable!$A:$A,1,0))),"컨디션밸류없음",
  ""),
)))))</f>
        <v/>
      </c>
      <c r="I28" s="1">
        <v>-1</v>
      </c>
      <c r="J28" s="1">
        <v>1.6</v>
      </c>
      <c r="M28" s="1" t="s">
        <v>224</v>
      </c>
      <c r="O28" s="7" t="str">
        <f t="shared" ca="1" si="6"/>
        <v>18</v>
      </c>
    </row>
    <row r="29" spans="1:27" x14ac:dyDescent="0.3">
      <c r="A29" s="1" t="str">
        <f t="shared" si="5"/>
        <v>LP_AtkMedium_09</v>
      </c>
      <c r="B29" s="1" t="s">
        <v>239</v>
      </c>
      <c r="C29" s="1" t="str">
        <f>IF(ISERROR(VLOOKUP(B29,AffectorValueTable!$A:$A,1,0)),"어펙터밸류없음","")</f>
        <v/>
      </c>
      <c r="D29" s="1">
        <v>9</v>
      </c>
      <c r="E29" s="1" t="str">
        <f>VLOOKUP($B29,AffectorValueTable!$1:$1048576,MATCH(AffectorValueTable!$B$1,AffectorValueTable!$1:$1,0),0)</f>
        <v>ChangeActorStatus</v>
      </c>
      <c r="H29" s="1" t="str">
        <f>IF(ISBLANK(G29),"",
IF(ISERROR(FIND(",",G29)),
  IF(ISERROR(VLOOKUP(G29,ConditionValueTable!$A:$A,1,0)),"컨디션밸류없음",
  ""),
IF(ISERROR(FIND(",",G29,FIND(",",G29)+1)),
  IF(OR(ISERROR(VLOOKUP(LEFT(G29,FIND(",",G29)-1),ConditionValueTable!$A:$A,1,0)),ISERROR(VLOOKUP(TRIM(MID(G29,FIND(",",G29)+1,999)),ConditionValueTable!$A:$A,1,0))),"컨디션밸류없음",
  ""),
IF(ISERROR(FIND(",",G29,FIND(",",G29,FIND(",",G29)+1)+1)),
  IF(OR(ISERROR(VLOOKUP(LEFT(G29,FIND(",",G29)-1),ConditionValueTable!$A:$A,1,0)),ISERROR(VLOOKUP(TRIM(MID(G29,FIND(",",G29)+1,FIND(",",G29,FIND(",",G29)+1)-FIND(",",G29)-1)),ConditionValueTable!$A:$A,1,0)),ISERROR(VLOOKUP(TRIM(MID(G29,FIND(",",G29,FIND(",",G29)+1)+1,999)),ConditionValueTable!$A:$A,1,0))),"컨디션밸류없음",
  ""),
IF(ISERROR(FIND(",",G29,FIND(",",G29,FIND(",",G29,FIND(",",G29)+1)+1)+1)),
  IF(OR(ISERROR(VLOOKUP(LEFT(G29,FIND(",",G29)-1),ConditionValueTable!$A:$A,1,0)),ISERROR(VLOOKUP(TRIM(MID(G29,FIND(",",G29)+1,FIND(",",G29,FIND(",",G29)+1)-FIND(",",G29)-1)),ConditionValueTable!$A:$A,1,0)),ISERROR(VLOOKUP(TRIM(MID(G29,FIND(",",G29,FIND(",",G29)+1)+1,FIND(",",G29,FIND(",",G29,FIND(",",G29)+1)+1)-FIND(",",G29,FIND(",",G29)+1)-1)),ConditionValueTable!$A:$A,1,0)),ISERROR(VLOOKUP(TRIM(MID(G29,FIND(",",G29,FIND(",",G29,FIND(",",G29)+1)+1)+1,999)),ConditionValueTable!$A:$A,1,0))),"컨디션밸류없음",
  ""),
)))))</f>
        <v/>
      </c>
      <c r="I29" s="1">
        <v>-1</v>
      </c>
      <c r="J29" s="1">
        <v>1.8</v>
      </c>
      <c r="M29" s="1" t="s">
        <v>224</v>
      </c>
      <c r="O29" s="7" t="str">
        <f t="shared" ca="1" si="6"/>
        <v>18</v>
      </c>
    </row>
    <row r="30" spans="1:27" x14ac:dyDescent="0.3">
      <c r="A30" s="1" t="str">
        <f t="shared" si="5"/>
        <v>LP_AtkHigh_01</v>
      </c>
      <c r="B30" s="1" t="s">
        <v>240</v>
      </c>
      <c r="C30" s="1" t="str">
        <f>IF(ISERROR(VLOOKUP(B30,AffectorValueTable!$A:$A,1,0)),"어펙터밸류없음","")</f>
        <v/>
      </c>
      <c r="D30" s="1">
        <v>1</v>
      </c>
      <c r="E30" s="1" t="str">
        <f>VLOOKUP($B30,AffectorValueTable!$1:$1048576,MATCH(AffectorValueTable!$B$1,AffectorValueTable!$1:$1,0),0)</f>
        <v>ChangeActorStatus</v>
      </c>
      <c r="H30" s="1" t="str">
        <f>IF(ISBLANK(G30),"",
IF(ISERROR(FIND(",",G30)),
  IF(ISERROR(VLOOKUP(G30,ConditionValueTable!$A:$A,1,0)),"컨디션밸류없음",
  ""),
IF(ISERROR(FIND(",",G30,FIND(",",G30)+1)),
  IF(OR(ISERROR(VLOOKUP(LEFT(G30,FIND(",",G30)-1),ConditionValueTable!$A:$A,1,0)),ISERROR(VLOOKUP(TRIM(MID(G30,FIND(",",G30)+1,999)),ConditionValueTable!$A:$A,1,0))),"컨디션밸류없음",
  ""),
IF(ISERROR(FIND(",",G30,FIND(",",G30,FIND(",",G30)+1)+1)),
  IF(OR(ISERROR(VLOOKUP(LEFT(G30,FIND(",",G30)-1),ConditionValueTable!$A:$A,1,0)),ISERROR(VLOOKUP(TRIM(MID(G30,FIND(",",G30)+1,FIND(",",G30,FIND(",",G30)+1)-FIND(",",G30)-1)),ConditionValueTable!$A:$A,1,0)),ISERROR(VLOOKUP(TRIM(MID(G30,FIND(",",G30,FIND(",",G30)+1)+1,999)),ConditionValueTable!$A:$A,1,0))),"컨디션밸류없음",
  ""),
IF(ISERROR(FIND(",",G30,FIND(",",G30,FIND(",",G30,FIND(",",G30)+1)+1)+1)),
  IF(OR(ISERROR(VLOOKUP(LEFT(G30,FIND(",",G30)-1),ConditionValueTable!$A:$A,1,0)),ISERROR(VLOOKUP(TRIM(MID(G30,FIND(",",G30)+1,FIND(",",G30,FIND(",",G30)+1)-FIND(",",G30)-1)),ConditionValueTable!$A:$A,1,0)),ISERROR(VLOOKUP(TRIM(MID(G30,FIND(",",G30,FIND(",",G30)+1)+1,FIND(",",G30,FIND(",",G30,FIND(",",G30)+1)+1)-FIND(",",G30,FIND(",",G30)+1)-1)),ConditionValueTable!$A:$A,1,0)),ISERROR(VLOOKUP(TRIM(MID(G30,FIND(",",G30,FIND(",",G30,FIND(",",G30)+1)+1)+1,999)),ConditionValueTable!$A:$A,1,0))),"컨디션밸류없음",
  ""),
)))))</f>
        <v/>
      </c>
      <c r="I30" s="1">
        <v>-1</v>
      </c>
      <c r="J30" s="1">
        <v>0.5</v>
      </c>
      <c r="M30" s="1" t="s">
        <v>224</v>
      </c>
      <c r="O30" s="7" t="str">
        <f ca="1">IF(NOT(ISBLANK(N30)),N30,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SUBSTITUTE(SUBSTITUTE(SUBSTITUTE(SUBSTITUTE(SUBSTITUTE(SUBSTITUTE(SUBSTITUTE(SUBSTITUTE(SUBSTITUTE(SUBSTITUTE(M30,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18</v>
      </c>
    </row>
    <row r="31" spans="1:27" x14ac:dyDescent="0.3">
      <c r="A31" s="1" t="str">
        <f t="shared" si="5"/>
        <v>LP_AtkSpeedLow_01</v>
      </c>
      <c r="B31" s="1" t="s">
        <v>227</v>
      </c>
      <c r="C31" s="1" t="str">
        <f>IF(ISERROR(VLOOKUP(B31,AffectorValueTable!$A:$A,1,0)),"어펙터밸류없음","")</f>
        <v/>
      </c>
      <c r="D31" s="1">
        <v>1</v>
      </c>
      <c r="E31" s="1" t="str">
        <f>VLOOKUP($B31,AffectorValueTable!$1:$1048576,MATCH(AffectorValueTable!$B$1,AffectorValueTable!$1:$1,0),0)</f>
        <v>ChangeActorStatus</v>
      </c>
      <c r="H31" s="1" t="str">
        <f>IF(ISBLANK(G31),"",
IF(ISERROR(FIND(",",G31)),
  IF(ISERROR(VLOOKUP(G31,ConditionValueTable!$A:$A,1,0)),"컨디션밸류없음",
  ""),
IF(ISERROR(FIND(",",G31,FIND(",",G31)+1)),
  IF(OR(ISERROR(VLOOKUP(LEFT(G31,FIND(",",G31)-1),ConditionValueTable!$A:$A,1,0)),ISERROR(VLOOKUP(TRIM(MID(G31,FIND(",",G31)+1,999)),ConditionValueTable!$A:$A,1,0))),"컨디션밸류없음",
  ""),
IF(ISERROR(FIND(",",G31,FIND(",",G31,FIND(",",G31)+1)+1)),
  IF(OR(ISERROR(VLOOKUP(LEFT(G31,FIND(",",G31)-1),ConditionValueTable!$A:$A,1,0)),ISERROR(VLOOKUP(TRIM(MID(G31,FIND(",",G31)+1,FIND(",",G31,FIND(",",G31)+1)-FIND(",",G31)-1)),ConditionValueTable!$A:$A,1,0)),ISERROR(VLOOKUP(TRIM(MID(G31,FIND(",",G31,FIND(",",G31)+1)+1,999)),ConditionValueTable!$A:$A,1,0))),"컨디션밸류없음",
  ""),
IF(ISERROR(FIND(",",G31,FIND(",",G31,FIND(",",G31,FIND(",",G31)+1)+1)+1)),
  IF(OR(ISERROR(VLOOKUP(LEFT(G31,FIND(",",G31)-1),ConditionValueTable!$A:$A,1,0)),ISERROR(VLOOKUP(TRIM(MID(G31,FIND(",",G31)+1,FIND(",",G31,FIND(",",G31)+1)-FIND(",",G31)-1)),ConditionValueTable!$A:$A,1,0)),ISERROR(VLOOKUP(TRIM(MID(G31,FIND(",",G31,FIND(",",G31)+1)+1,FIND(",",G31,FIND(",",G31,FIND(",",G31)+1)+1)-FIND(",",G31,FIND(",",G31)+1)-1)),ConditionValueTable!$A:$A,1,0)),ISERROR(VLOOKUP(TRIM(MID(G31,FIND(",",G31,FIND(",",G31,FIND(",",G31)+1)+1)+1,999)),ConditionValueTable!$A:$A,1,0))),"컨디션밸류없음",
  ""),
)))))</f>
        <v/>
      </c>
      <c r="I31" s="1">
        <v>-1</v>
      </c>
      <c r="J31" s="1">
        <v>8.5000000000000006E-2</v>
      </c>
      <c r="M31" s="1" t="s">
        <v>209</v>
      </c>
      <c r="O31" s="7" t="str">
        <f ca="1">IF(NOT(ISBLANK(N31)),N31,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SUBSTITUTE(SUBSTITUTE(SUBSTITUTE(SUBSTITUTE(SUBSTITUTE(SUBSTITUTE(SUBSTITUTE(SUBSTITUTE(SUBSTITUTE(SUBSTITUTE(M31,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3</v>
      </c>
    </row>
    <row r="32" spans="1:27" x14ac:dyDescent="0.3">
      <c r="A32" s="1" t="str">
        <f t="shared" si="5"/>
        <v>LP_AtkSpeedLow_02</v>
      </c>
      <c r="B32" s="1" t="s">
        <v>227</v>
      </c>
      <c r="C32" s="1" t="str">
        <f>IF(ISERROR(VLOOKUP(B32,AffectorValueTable!$A:$A,1,0)),"어펙터밸류없음","")</f>
        <v/>
      </c>
      <c r="D32" s="1">
        <v>2</v>
      </c>
      <c r="E32" s="1" t="str">
        <f>VLOOKUP($B32,AffectorValueTable!$1:$1048576,MATCH(AffectorValueTable!$B$1,AffectorValueTable!$1:$1,0),0)</f>
        <v>ChangeActorStatus</v>
      </c>
      <c r="H32" s="1" t="str">
        <f>IF(ISBLANK(G32),"",
IF(ISERROR(FIND(",",G32)),
  IF(ISERROR(VLOOKUP(G32,ConditionValueTable!$A:$A,1,0)),"컨디션밸류없음",
  ""),
IF(ISERROR(FIND(",",G32,FIND(",",G32)+1)),
  IF(OR(ISERROR(VLOOKUP(LEFT(G32,FIND(",",G32)-1),ConditionValueTable!$A:$A,1,0)),ISERROR(VLOOKUP(TRIM(MID(G32,FIND(",",G32)+1,999)),ConditionValueTable!$A:$A,1,0))),"컨디션밸류없음",
  ""),
IF(ISERROR(FIND(",",G32,FIND(",",G32,FIND(",",G32)+1)+1)),
  IF(OR(ISERROR(VLOOKUP(LEFT(G32,FIND(",",G32)-1),ConditionValueTable!$A:$A,1,0)),ISERROR(VLOOKUP(TRIM(MID(G32,FIND(",",G32)+1,FIND(",",G32,FIND(",",G32)+1)-FIND(",",G32)-1)),ConditionValueTable!$A:$A,1,0)),ISERROR(VLOOKUP(TRIM(MID(G32,FIND(",",G32,FIND(",",G32)+1)+1,999)),ConditionValueTable!$A:$A,1,0))),"컨디션밸류없음",
  ""),
IF(ISERROR(FIND(",",G32,FIND(",",G32,FIND(",",G32,FIND(",",G32)+1)+1)+1)),
  IF(OR(ISERROR(VLOOKUP(LEFT(G32,FIND(",",G32)-1),ConditionValueTable!$A:$A,1,0)),ISERROR(VLOOKUP(TRIM(MID(G32,FIND(",",G32)+1,FIND(",",G32,FIND(",",G32)+1)-FIND(",",G32)-1)),ConditionValueTable!$A:$A,1,0)),ISERROR(VLOOKUP(TRIM(MID(G32,FIND(",",G32,FIND(",",G32)+1)+1,FIND(",",G32,FIND(",",G32,FIND(",",G32)+1)+1)-FIND(",",G32,FIND(",",G32)+1)-1)),ConditionValueTable!$A:$A,1,0)),ISERROR(VLOOKUP(TRIM(MID(G32,FIND(",",G32,FIND(",",G32,FIND(",",G32)+1)+1)+1,999)),ConditionValueTable!$A:$A,1,0))),"컨디션밸류없음",
  ""),
)))))</f>
        <v/>
      </c>
      <c r="I32" s="1">
        <v>-1</v>
      </c>
      <c r="J32" s="1">
        <v>0.17</v>
      </c>
      <c r="M32" s="1" t="s">
        <v>209</v>
      </c>
      <c r="O32" s="7" t="str">
        <f ca="1">IF(NOT(ISBLANK(N32)),N32,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SUBSTITUTE(SUBSTITUTE(SUBSTITUTE(SUBSTITUTE(SUBSTITUTE(SUBSTITUTE(SUBSTITUTE(SUBSTITUTE(SUBSTITUTE(SUBSTITUTE(M32,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3</v>
      </c>
    </row>
    <row r="33" spans="1:15" x14ac:dyDescent="0.3">
      <c r="A33" s="1" t="str">
        <f t="shared" si="5"/>
        <v>LP_AtkSpeedLow_03</v>
      </c>
      <c r="B33" s="1" t="s">
        <v>227</v>
      </c>
      <c r="C33" s="1" t="str">
        <f>IF(ISERROR(VLOOKUP(B33,AffectorValueTable!$A:$A,1,0)),"어펙터밸류없음","")</f>
        <v/>
      </c>
      <c r="D33" s="1">
        <v>3</v>
      </c>
      <c r="E33" s="1" t="str">
        <f>VLOOKUP($B33,AffectorValueTable!$1:$1048576,MATCH(AffectorValueTable!$B$1,AffectorValueTable!$1:$1,0),0)</f>
        <v>ChangeActorStatus</v>
      </c>
      <c r="H33" s="1" t="str">
        <f>IF(ISBLANK(G33),"",
IF(ISERROR(FIND(",",G33)),
  IF(ISERROR(VLOOKUP(G33,ConditionValueTable!$A:$A,1,0)),"컨디션밸류없음",
  ""),
IF(ISERROR(FIND(",",G33,FIND(",",G33)+1)),
  IF(OR(ISERROR(VLOOKUP(LEFT(G33,FIND(",",G33)-1),ConditionValueTable!$A:$A,1,0)),ISERROR(VLOOKUP(TRIM(MID(G33,FIND(",",G33)+1,999)),ConditionValueTable!$A:$A,1,0))),"컨디션밸류없음",
  ""),
IF(ISERROR(FIND(",",G33,FIND(",",G33,FIND(",",G33)+1)+1)),
  IF(OR(ISERROR(VLOOKUP(LEFT(G33,FIND(",",G33)-1),ConditionValueTable!$A:$A,1,0)),ISERROR(VLOOKUP(TRIM(MID(G33,FIND(",",G33)+1,FIND(",",G33,FIND(",",G33)+1)-FIND(",",G33)-1)),ConditionValueTable!$A:$A,1,0)),ISERROR(VLOOKUP(TRIM(MID(G33,FIND(",",G33,FIND(",",G33)+1)+1,999)),ConditionValueTable!$A:$A,1,0))),"컨디션밸류없음",
  ""),
IF(ISERROR(FIND(",",G33,FIND(",",G33,FIND(",",G33,FIND(",",G33)+1)+1)+1)),
  IF(OR(ISERROR(VLOOKUP(LEFT(G33,FIND(",",G33)-1),ConditionValueTable!$A:$A,1,0)),ISERROR(VLOOKUP(TRIM(MID(G33,FIND(",",G33)+1,FIND(",",G33,FIND(",",G33)+1)-FIND(",",G33)-1)),ConditionValueTable!$A:$A,1,0)),ISERROR(VLOOKUP(TRIM(MID(G33,FIND(",",G33,FIND(",",G33)+1)+1,FIND(",",G33,FIND(",",G33,FIND(",",G33)+1)+1)-FIND(",",G33,FIND(",",G33)+1)-1)),ConditionValueTable!$A:$A,1,0)),ISERROR(VLOOKUP(TRIM(MID(G33,FIND(",",G33,FIND(",",G33,FIND(",",G33)+1)+1)+1,999)),ConditionValueTable!$A:$A,1,0))),"컨디션밸류없음",
  ""),
)))))</f>
        <v/>
      </c>
      <c r="I33" s="1">
        <v>-1</v>
      </c>
      <c r="J33" s="1">
        <v>0.255</v>
      </c>
      <c r="M33" s="1" t="s">
        <v>209</v>
      </c>
      <c r="O33" s="7" t="str">
        <f t="shared" ref="O33:O39" ca="1" si="7">IF(NOT(ISBLANK(N33)),N33,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SUBSTITUTE(SUBSTITUTE(SUBSTITUTE(SUBSTITUTE(SUBSTITUTE(SUBSTITUTE(SUBSTITUTE(SUBSTITUTE(SUBSTITUTE(SUBSTITUTE(M33,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3</v>
      </c>
    </row>
    <row r="34" spans="1:15" x14ac:dyDescent="0.3">
      <c r="A34" s="1" t="str">
        <f t="shared" si="5"/>
        <v>LP_AtkSpeedLow_04</v>
      </c>
      <c r="B34" s="1" t="s">
        <v>227</v>
      </c>
      <c r="C34" s="1" t="str">
        <f>IF(ISERROR(VLOOKUP(B34,AffectorValueTable!$A:$A,1,0)),"어펙터밸류없음","")</f>
        <v/>
      </c>
      <c r="D34" s="1">
        <v>4</v>
      </c>
      <c r="E34" s="1" t="str">
        <f>VLOOKUP($B34,AffectorValueTable!$1:$1048576,MATCH(AffectorValueTable!$B$1,AffectorValueTable!$1:$1,0),0)</f>
        <v>ChangeActorStatus</v>
      </c>
      <c r="H34" s="1" t="str">
        <f>IF(ISBLANK(G34),"",
IF(ISERROR(FIND(",",G34)),
  IF(ISERROR(VLOOKUP(G34,ConditionValueTable!$A:$A,1,0)),"컨디션밸류없음",
  ""),
IF(ISERROR(FIND(",",G34,FIND(",",G34)+1)),
  IF(OR(ISERROR(VLOOKUP(LEFT(G34,FIND(",",G34)-1),ConditionValueTable!$A:$A,1,0)),ISERROR(VLOOKUP(TRIM(MID(G34,FIND(",",G34)+1,999)),ConditionValueTable!$A:$A,1,0))),"컨디션밸류없음",
  ""),
IF(ISERROR(FIND(",",G34,FIND(",",G34,FIND(",",G34)+1)+1)),
  IF(OR(ISERROR(VLOOKUP(LEFT(G34,FIND(",",G34)-1),ConditionValueTable!$A:$A,1,0)),ISERROR(VLOOKUP(TRIM(MID(G34,FIND(",",G34)+1,FIND(",",G34,FIND(",",G34)+1)-FIND(",",G34)-1)),ConditionValueTable!$A:$A,1,0)),ISERROR(VLOOKUP(TRIM(MID(G34,FIND(",",G34,FIND(",",G34)+1)+1,999)),ConditionValueTable!$A:$A,1,0))),"컨디션밸류없음",
  ""),
IF(ISERROR(FIND(",",G34,FIND(",",G34,FIND(",",G34,FIND(",",G34)+1)+1)+1)),
  IF(OR(ISERROR(VLOOKUP(LEFT(G34,FIND(",",G34)-1),ConditionValueTable!$A:$A,1,0)),ISERROR(VLOOKUP(TRIM(MID(G34,FIND(",",G34)+1,FIND(",",G34,FIND(",",G34)+1)-FIND(",",G34)-1)),ConditionValueTable!$A:$A,1,0)),ISERROR(VLOOKUP(TRIM(MID(G34,FIND(",",G34,FIND(",",G34)+1)+1,FIND(",",G34,FIND(",",G34,FIND(",",G34)+1)+1)-FIND(",",G34,FIND(",",G34)+1)-1)),ConditionValueTable!$A:$A,1,0)),ISERROR(VLOOKUP(TRIM(MID(G34,FIND(",",G34,FIND(",",G34,FIND(",",G34)+1)+1)+1,999)),ConditionValueTable!$A:$A,1,0))),"컨디션밸류없음",
  ""),
)))))</f>
        <v/>
      </c>
      <c r="I34" s="1">
        <v>-1</v>
      </c>
      <c r="J34" s="1">
        <v>0.34</v>
      </c>
      <c r="M34" s="1" t="s">
        <v>209</v>
      </c>
      <c r="O34" s="7" t="str">
        <f t="shared" ca="1" si="7"/>
        <v>3</v>
      </c>
    </row>
    <row r="35" spans="1:15" x14ac:dyDescent="0.3">
      <c r="A35" s="1" t="str">
        <f t="shared" si="5"/>
        <v>LP_AtkSpeedLow_05</v>
      </c>
      <c r="B35" s="1" t="s">
        <v>227</v>
      </c>
      <c r="C35" s="1" t="str">
        <f>IF(ISERROR(VLOOKUP(B35,AffectorValueTable!$A:$A,1,0)),"어펙터밸류없음","")</f>
        <v/>
      </c>
      <c r="D35" s="1">
        <v>5</v>
      </c>
      <c r="E35" s="1" t="str">
        <f>VLOOKUP($B35,AffectorValueTable!$1:$1048576,MATCH(AffectorValueTable!$B$1,AffectorValueTable!$1:$1,0),0)</f>
        <v>ChangeActorStatus</v>
      </c>
      <c r="H35" s="1" t="str">
        <f>IF(ISBLANK(G35),"",
IF(ISERROR(FIND(",",G35)),
  IF(ISERROR(VLOOKUP(G35,ConditionValueTable!$A:$A,1,0)),"컨디션밸류없음",
  ""),
IF(ISERROR(FIND(",",G35,FIND(",",G35)+1)),
  IF(OR(ISERROR(VLOOKUP(LEFT(G35,FIND(",",G35)-1),ConditionValueTable!$A:$A,1,0)),ISERROR(VLOOKUP(TRIM(MID(G35,FIND(",",G35)+1,999)),ConditionValueTable!$A:$A,1,0))),"컨디션밸류없음",
  ""),
IF(ISERROR(FIND(",",G35,FIND(",",G35,FIND(",",G35)+1)+1)),
  IF(OR(ISERROR(VLOOKUP(LEFT(G35,FIND(",",G35)-1),ConditionValueTable!$A:$A,1,0)),ISERROR(VLOOKUP(TRIM(MID(G35,FIND(",",G35)+1,FIND(",",G35,FIND(",",G35)+1)-FIND(",",G35)-1)),ConditionValueTable!$A:$A,1,0)),ISERROR(VLOOKUP(TRIM(MID(G35,FIND(",",G35,FIND(",",G35)+1)+1,999)),ConditionValueTable!$A:$A,1,0))),"컨디션밸류없음",
  ""),
IF(ISERROR(FIND(",",G35,FIND(",",G35,FIND(",",G35,FIND(",",G35)+1)+1)+1)),
  IF(OR(ISERROR(VLOOKUP(LEFT(G35,FIND(",",G35)-1),ConditionValueTable!$A:$A,1,0)),ISERROR(VLOOKUP(TRIM(MID(G35,FIND(",",G35)+1,FIND(",",G35,FIND(",",G35)+1)-FIND(",",G35)-1)),ConditionValueTable!$A:$A,1,0)),ISERROR(VLOOKUP(TRIM(MID(G35,FIND(",",G35,FIND(",",G35)+1)+1,FIND(",",G35,FIND(",",G35,FIND(",",G35)+1)+1)-FIND(",",G35,FIND(",",G35)+1)-1)),ConditionValueTable!$A:$A,1,0)),ISERROR(VLOOKUP(TRIM(MID(G35,FIND(",",G35,FIND(",",G35,FIND(",",G35)+1)+1)+1,999)),ConditionValueTable!$A:$A,1,0))),"컨디션밸류없음",
  ""),
)))))</f>
        <v/>
      </c>
      <c r="I35" s="1">
        <v>-1</v>
      </c>
      <c r="J35" s="1">
        <v>0.42500000000000004</v>
      </c>
      <c r="M35" s="1" t="s">
        <v>209</v>
      </c>
      <c r="O35" s="7" t="str">
        <f t="shared" ca="1" si="7"/>
        <v>3</v>
      </c>
    </row>
    <row r="36" spans="1:15" x14ac:dyDescent="0.3">
      <c r="A36" s="1" t="str">
        <f t="shared" si="5"/>
        <v>LP_AtkSpeedLow_06</v>
      </c>
      <c r="B36" s="1" t="s">
        <v>227</v>
      </c>
      <c r="C36" s="1" t="str">
        <f>IF(ISERROR(VLOOKUP(B36,AffectorValueTable!$A:$A,1,0)),"어펙터밸류없음","")</f>
        <v/>
      </c>
      <c r="D36" s="1">
        <v>6</v>
      </c>
      <c r="E36" s="1" t="str">
        <f>VLOOKUP($B36,AffectorValueTable!$1:$1048576,MATCH(AffectorValueTable!$B$1,AffectorValueTable!$1:$1,0),0)</f>
        <v>ChangeActorStatus</v>
      </c>
      <c r="H36" s="1" t="str">
        <f>IF(ISBLANK(G36),"",
IF(ISERROR(FIND(",",G36)),
  IF(ISERROR(VLOOKUP(G36,ConditionValueTable!$A:$A,1,0)),"컨디션밸류없음",
  ""),
IF(ISERROR(FIND(",",G36,FIND(",",G36)+1)),
  IF(OR(ISERROR(VLOOKUP(LEFT(G36,FIND(",",G36)-1),ConditionValueTable!$A:$A,1,0)),ISERROR(VLOOKUP(TRIM(MID(G36,FIND(",",G36)+1,999)),ConditionValueTable!$A:$A,1,0))),"컨디션밸류없음",
  ""),
IF(ISERROR(FIND(",",G36,FIND(",",G36,FIND(",",G36)+1)+1)),
  IF(OR(ISERROR(VLOOKUP(LEFT(G36,FIND(",",G36)-1),ConditionValueTable!$A:$A,1,0)),ISERROR(VLOOKUP(TRIM(MID(G36,FIND(",",G36)+1,FIND(",",G36,FIND(",",G36)+1)-FIND(",",G36)-1)),ConditionValueTable!$A:$A,1,0)),ISERROR(VLOOKUP(TRIM(MID(G36,FIND(",",G36,FIND(",",G36)+1)+1,999)),ConditionValueTable!$A:$A,1,0))),"컨디션밸류없음",
  ""),
IF(ISERROR(FIND(",",G36,FIND(",",G36,FIND(",",G36,FIND(",",G36)+1)+1)+1)),
  IF(OR(ISERROR(VLOOKUP(LEFT(G36,FIND(",",G36)-1),ConditionValueTable!$A:$A,1,0)),ISERROR(VLOOKUP(TRIM(MID(G36,FIND(",",G36)+1,FIND(",",G36,FIND(",",G36)+1)-FIND(",",G36)-1)),ConditionValueTable!$A:$A,1,0)),ISERROR(VLOOKUP(TRIM(MID(G36,FIND(",",G36,FIND(",",G36)+1)+1,FIND(",",G36,FIND(",",G36,FIND(",",G36)+1)+1)-FIND(",",G36,FIND(",",G36)+1)-1)),ConditionValueTable!$A:$A,1,0)),ISERROR(VLOOKUP(TRIM(MID(G36,FIND(",",G36,FIND(",",G36,FIND(",",G36)+1)+1)+1,999)),ConditionValueTable!$A:$A,1,0))),"컨디션밸류없음",
  ""),
)))))</f>
        <v/>
      </c>
      <c r="I36" s="1">
        <v>-1</v>
      </c>
      <c r="J36" s="1">
        <v>0.51</v>
      </c>
      <c r="M36" s="1" t="s">
        <v>209</v>
      </c>
      <c r="O36" s="7" t="str">
        <f t="shared" ca="1" si="7"/>
        <v>3</v>
      </c>
    </row>
    <row r="37" spans="1:15" x14ac:dyDescent="0.3">
      <c r="A37" s="1" t="str">
        <f t="shared" si="5"/>
        <v>LP_AtkSpeedLow_07</v>
      </c>
      <c r="B37" s="1" t="s">
        <v>227</v>
      </c>
      <c r="C37" s="1" t="str">
        <f>IF(ISERROR(VLOOKUP(B37,AffectorValueTable!$A:$A,1,0)),"어펙터밸류없음","")</f>
        <v/>
      </c>
      <c r="D37" s="1">
        <v>7</v>
      </c>
      <c r="E37" s="1" t="str">
        <f>VLOOKUP($B37,AffectorValueTable!$1:$1048576,MATCH(AffectorValueTable!$B$1,AffectorValueTable!$1:$1,0),0)</f>
        <v>ChangeActorStatus</v>
      </c>
      <c r="H37" s="1" t="str">
        <f>IF(ISBLANK(G37),"",
IF(ISERROR(FIND(",",G37)),
  IF(ISERROR(VLOOKUP(G37,ConditionValueTable!$A:$A,1,0)),"컨디션밸류없음",
  ""),
IF(ISERROR(FIND(",",G37,FIND(",",G37)+1)),
  IF(OR(ISERROR(VLOOKUP(LEFT(G37,FIND(",",G37)-1),ConditionValueTable!$A:$A,1,0)),ISERROR(VLOOKUP(TRIM(MID(G37,FIND(",",G37)+1,999)),ConditionValueTable!$A:$A,1,0))),"컨디션밸류없음",
  ""),
IF(ISERROR(FIND(",",G37,FIND(",",G37,FIND(",",G37)+1)+1)),
  IF(OR(ISERROR(VLOOKUP(LEFT(G37,FIND(",",G37)-1),ConditionValueTable!$A:$A,1,0)),ISERROR(VLOOKUP(TRIM(MID(G37,FIND(",",G37)+1,FIND(",",G37,FIND(",",G37)+1)-FIND(",",G37)-1)),ConditionValueTable!$A:$A,1,0)),ISERROR(VLOOKUP(TRIM(MID(G37,FIND(",",G37,FIND(",",G37)+1)+1,999)),ConditionValueTable!$A:$A,1,0))),"컨디션밸류없음",
  ""),
IF(ISERROR(FIND(",",G37,FIND(",",G37,FIND(",",G37,FIND(",",G37)+1)+1)+1)),
  IF(OR(ISERROR(VLOOKUP(LEFT(G37,FIND(",",G37)-1),ConditionValueTable!$A:$A,1,0)),ISERROR(VLOOKUP(TRIM(MID(G37,FIND(",",G37)+1,FIND(",",G37,FIND(",",G37)+1)-FIND(",",G37)-1)),ConditionValueTable!$A:$A,1,0)),ISERROR(VLOOKUP(TRIM(MID(G37,FIND(",",G37,FIND(",",G37)+1)+1,FIND(",",G37,FIND(",",G37,FIND(",",G37)+1)+1)-FIND(",",G37,FIND(",",G37)+1)-1)),ConditionValueTable!$A:$A,1,0)),ISERROR(VLOOKUP(TRIM(MID(G37,FIND(",",G37,FIND(",",G37,FIND(",",G37)+1)+1)+1,999)),ConditionValueTable!$A:$A,1,0))),"컨디션밸류없음",
  ""),
)))))</f>
        <v/>
      </c>
      <c r="I37" s="1">
        <v>-1</v>
      </c>
      <c r="J37" s="1">
        <v>0.59499999999999997</v>
      </c>
      <c r="M37" s="1" t="s">
        <v>209</v>
      </c>
      <c r="O37" s="7" t="str">
        <f t="shared" ca="1" si="7"/>
        <v>3</v>
      </c>
    </row>
    <row r="38" spans="1:15" x14ac:dyDescent="0.3">
      <c r="A38" s="1" t="str">
        <f t="shared" si="5"/>
        <v>LP_AtkSpeedLow_08</v>
      </c>
      <c r="B38" s="1" t="s">
        <v>227</v>
      </c>
      <c r="C38" s="1" t="str">
        <f>IF(ISERROR(VLOOKUP(B38,AffectorValueTable!$A:$A,1,0)),"어펙터밸류없음","")</f>
        <v/>
      </c>
      <c r="D38" s="1">
        <v>8</v>
      </c>
      <c r="E38" s="1" t="str">
        <f>VLOOKUP($B38,AffectorValueTable!$1:$1048576,MATCH(AffectorValueTable!$B$1,AffectorValueTable!$1:$1,0),0)</f>
        <v>ChangeActorStatus</v>
      </c>
      <c r="H38" s="1" t="str">
        <f>IF(ISBLANK(G38),"",
IF(ISERROR(FIND(",",G38)),
  IF(ISERROR(VLOOKUP(G38,ConditionValueTable!$A:$A,1,0)),"컨디션밸류없음",
  ""),
IF(ISERROR(FIND(",",G38,FIND(",",G38)+1)),
  IF(OR(ISERROR(VLOOKUP(LEFT(G38,FIND(",",G38)-1),ConditionValueTable!$A:$A,1,0)),ISERROR(VLOOKUP(TRIM(MID(G38,FIND(",",G38)+1,999)),ConditionValueTable!$A:$A,1,0))),"컨디션밸류없음",
  ""),
IF(ISERROR(FIND(",",G38,FIND(",",G38,FIND(",",G38)+1)+1)),
  IF(OR(ISERROR(VLOOKUP(LEFT(G38,FIND(",",G38)-1),ConditionValueTable!$A:$A,1,0)),ISERROR(VLOOKUP(TRIM(MID(G38,FIND(",",G38)+1,FIND(",",G38,FIND(",",G38)+1)-FIND(",",G38)-1)),ConditionValueTable!$A:$A,1,0)),ISERROR(VLOOKUP(TRIM(MID(G38,FIND(",",G38,FIND(",",G38)+1)+1,999)),ConditionValueTable!$A:$A,1,0))),"컨디션밸류없음",
  ""),
IF(ISERROR(FIND(",",G38,FIND(",",G38,FIND(",",G38,FIND(",",G38)+1)+1)+1)),
  IF(OR(ISERROR(VLOOKUP(LEFT(G38,FIND(",",G38)-1),ConditionValueTable!$A:$A,1,0)),ISERROR(VLOOKUP(TRIM(MID(G38,FIND(",",G38)+1,FIND(",",G38,FIND(",",G38)+1)-FIND(",",G38)-1)),ConditionValueTable!$A:$A,1,0)),ISERROR(VLOOKUP(TRIM(MID(G38,FIND(",",G38,FIND(",",G38)+1)+1,FIND(",",G38,FIND(",",G38,FIND(",",G38)+1)+1)-FIND(",",G38,FIND(",",G38)+1)-1)),ConditionValueTable!$A:$A,1,0)),ISERROR(VLOOKUP(TRIM(MID(G38,FIND(",",G38,FIND(",",G38,FIND(",",G38)+1)+1)+1,999)),ConditionValueTable!$A:$A,1,0))),"컨디션밸류없음",
  ""),
)))))</f>
        <v/>
      </c>
      <c r="I38" s="1">
        <v>-1</v>
      </c>
      <c r="J38" s="1">
        <v>0.67999999999999994</v>
      </c>
      <c r="M38" s="1" t="s">
        <v>209</v>
      </c>
      <c r="O38" s="7" t="str">
        <f t="shared" ca="1" si="7"/>
        <v>3</v>
      </c>
    </row>
    <row r="39" spans="1:15" x14ac:dyDescent="0.3">
      <c r="A39" s="1" t="str">
        <f t="shared" si="5"/>
        <v>LP_AtkSpeedLow_09</v>
      </c>
      <c r="B39" s="1" t="s">
        <v>227</v>
      </c>
      <c r="C39" s="1" t="str">
        <f>IF(ISERROR(VLOOKUP(B39,AffectorValueTable!$A:$A,1,0)),"어펙터밸류없음","")</f>
        <v/>
      </c>
      <c r="D39" s="1">
        <v>9</v>
      </c>
      <c r="E39" s="1" t="str">
        <f>VLOOKUP($B39,AffectorValueTable!$1:$1048576,MATCH(AffectorValueTable!$B$1,AffectorValueTable!$1:$1,0),0)</f>
        <v>ChangeActorStatus</v>
      </c>
      <c r="H39" s="1" t="str">
        <f>IF(ISBLANK(G39),"",
IF(ISERROR(FIND(",",G39)),
  IF(ISERROR(VLOOKUP(G39,ConditionValueTable!$A:$A,1,0)),"컨디션밸류없음",
  ""),
IF(ISERROR(FIND(",",G39,FIND(",",G39)+1)),
  IF(OR(ISERROR(VLOOKUP(LEFT(G39,FIND(",",G39)-1),ConditionValueTable!$A:$A,1,0)),ISERROR(VLOOKUP(TRIM(MID(G39,FIND(",",G39)+1,999)),ConditionValueTable!$A:$A,1,0))),"컨디션밸류없음",
  ""),
IF(ISERROR(FIND(",",G39,FIND(",",G39,FIND(",",G39)+1)+1)),
  IF(OR(ISERROR(VLOOKUP(LEFT(G39,FIND(",",G39)-1),ConditionValueTable!$A:$A,1,0)),ISERROR(VLOOKUP(TRIM(MID(G39,FIND(",",G39)+1,FIND(",",G39,FIND(",",G39)+1)-FIND(",",G39)-1)),ConditionValueTable!$A:$A,1,0)),ISERROR(VLOOKUP(TRIM(MID(G39,FIND(",",G39,FIND(",",G39)+1)+1,999)),ConditionValueTable!$A:$A,1,0))),"컨디션밸류없음",
  ""),
IF(ISERROR(FIND(",",G39,FIND(",",G39,FIND(",",G39,FIND(",",G39)+1)+1)+1)),
  IF(OR(ISERROR(VLOOKUP(LEFT(G39,FIND(",",G39)-1),ConditionValueTable!$A:$A,1,0)),ISERROR(VLOOKUP(TRIM(MID(G39,FIND(",",G39)+1,FIND(",",G39,FIND(",",G39)+1)-FIND(",",G39)-1)),ConditionValueTable!$A:$A,1,0)),ISERROR(VLOOKUP(TRIM(MID(G39,FIND(",",G39,FIND(",",G39)+1)+1,FIND(",",G39,FIND(",",G39,FIND(",",G39)+1)+1)-FIND(",",G39,FIND(",",G39)+1)-1)),ConditionValueTable!$A:$A,1,0)),ISERROR(VLOOKUP(TRIM(MID(G39,FIND(",",G39,FIND(",",G39,FIND(",",G39)+1)+1)+1,999)),ConditionValueTable!$A:$A,1,0))),"컨디션밸류없음",
  ""),
)))))</f>
        <v/>
      </c>
      <c r="I39" s="1">
        <v>-1</v>
      </c>
      <c r="J39" s="1">
        <v>0.7649999999999999</v>
      </c>
      <c r="M39" s="1" t="s">
        <v>209</v>
      </c>
      <c r="O39" s="7" t="str">
        <f t="shared" ca="1" si="7"/>
        <v>3</v>
      </c>
    </row>
    <row r="40" spans="1:15" x14ac:dyDescent="0.3">
      <c r="A40" s="1" t="str">
        <f t="shared" si="5"/>
        <v>LP_AtkSpeedMedium_01</v>
      </c>
      <c r="B40" s="1" t="s">
        <v>228</v>
      </c>
      <c r="C40" s="1" t="str">
        <f>IF(ISERROR(VLOOKUP(B40,AffectorValueTable!$A:$A,1,0)),"어펙터밸류없음","")</f>
        <v/>
      </c>
      <c r="D40" s="1">
        <v>1</v>
      </c>
      <c r="E40" s="1" t="str">
        <f>VLOOKUP($B40,AffectorValueTable!$1:$1048576,MATCH(AffectorValueTable!$B$1,AffectorValueTable!$1:$1,0),0)</f>
        <v>ChangeActorStatus</v>
      </c>
      <c r="H40" s="1" t="str">
        <f>IF(ISBLANK(G40),"",
IF(ISERROR(FIND(",",G40)),
  IF(ISERROR(VLOOKUP(G40,ConditionValueTable!$A:$A,1,0)),"컨디션밸류없음",
  ""),
IF(ISERROR(FIND(",",G40,FIND(",",G40)+1)),
  IF(OR(ISERROR(VLOOKUP(LEFT(G40,FIND(",",G40)-1),ConditionValueTable!$A:$A,1,0)),ISERROR(VLOOKUP(TRIM(MID(G40,FIND(",",G40)+1,999)),ConditionValueTable!$A:$A,1,0))),"컨디션밸류없음",
  ""),
IF(ISERROR(FIND(",",G40,FIND(",",G40,FIND(",",G40)+1)+1)),
  IF(OR(ISERROR(VLOOKUP(LEFT(G40,FIND(",",G40)-1),ConditionValueTable!$A:$A,1,0)),ISERROR(VLOOKUP(TRIM(MID(G40,FIND(",",G40)+1,FIND(",",G40,FIND(",",G40)+1)-FIND(",",G40)-1)),ConditionValueTable!$A:$A,1,0)),ISERROR(VLOOKUP(TRIM(MID(G40,FIND(",",G40,FIND(",",G40)+1)+1,999)),ConditionValueTable!$A:$A,1,0))),"컨디션밸류없음",
  ""),
IF(ISERROR(FIND(",",G40,FIND(",",G40,FIND(",",G40,FIND(",",G40)+1)+1)+1)),
  IF(OR(ISERROR(VLOOKUP(LEFT(G40,FIND(",",G40)-1),ConditionValueTable!$A:$A,1,0)),ISERROR(VLOOKUP(TRIM(MID(G40,FIND(",",G40)+1,FIND(",",G40,FIND(",",G40)+1)-FIND(",",G40)-1)),ConditionValueTable!$A:$A,1,0)),ISERROR(VLOOKUP(TRIM(MID(G40,FIND(",",G40,FIND(",",G40)+1)+1,FIND(",",G40,FIND(",",G40,FIND(",",G40)+1)+1)-FIND(",",G40,FIND(",",G40)+1)-1)),ConditionValueTable!$A:$A,1,0)),ISERROR(VLOOKUP(TRIM(MID(G40,FIND(",",G40,FIND(",",G40,FIND(",",G40)+1)+1)+1,999)),ConditionValueTable!$A:$A,1,0))),"컨디션밸류없음",
  ""),
)))))</f>
        <v/>
      </c>
      <c r="I40" s="1">
        <v>-1</v>
      </c>
      <c r="J40" s="1">
        <v>0.17</v>
      </c>
      <c r="M40" s="1" t="s">
        <v>209</v>
      </c>
      <c r="O40" s="7" t="str">
        <f ca="1">IF(NOT(ISBLANK(N40)),N40,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SUBSTITUTE(SUBSTITUTE(SUBSTITUTE(SUBSTITUTE(SUBSTITUTE(SUBSTITUTE(SUBSTITUTE(SUBSTITUTE(SUBSTITUTE(SUBSTITUTE(M40,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3</v>
      </c>
    </row>
    <row r="41" spans="1:15" x14ac:dyDescent="0.3">
      <c r="A41" s="1" t="str">
        <f t="shared" si="5"/>
        <v>LP_AtkSpeedMedium_02</v>
      </c>
      <c r="B41" s="1" t="s">
        <v>228</v>
      </c>
      <c r="C41" s="1" t="str">
        <f>IF(ISERROR(VLOOKUP(B41,AffectorValueTable!$A:$A,1,0)),"어펙터밸류없음","")</f>
        <v/>
      </c>
      <c r="D41" s="1">
        <v>2</v>
      </c>
      <c r="E41" s="1" t="str">
        <f>VLOOKUP($B41,AffectorValueTable!$1:$1048576,MATCH(AffectorValueTable!$B$1,AffectorValueTable!$1:$1,0),0)</f>
        <v>ChangeActorStatus</v>
      </c>
      <c r="H41" s="1" t="str">
        <f>IF(ISBLANK(G41),"",
IF(ISERROR(FIND(",",G41)),
  IF(ISERROR(VLOOKUP(G41,ConditionValueTable!$A:$A,1,0)),"컨디션밸류없음",
  ""),
IF(ISERROR(FIND(",",G41,FIND(",",G41)+1)),
  IF(OR(ISERROR(VLOOKUP(LEFT(G41,FIND(",",G41)-1),ConditionValueTable!$A:$A,1,0)),ISERROR(VLOOKUP(TRIM(MID(G41,FIND(",",G41)+1,999)),ConditionValueTable!$A:$A,1,0))),"컨디션밸류없음",
  ""),
IF(ISERROR(FIND(",",G41,FIND(",",G41,FIND(",",G41)+1)+1)),
  IF(OR(ISERROR(VLOOKUP(LEFT(G41,FIND(",",G41)-1),ConditionValueTable!$A:$A,1,0)),ISERROR(VLOOKUP(TRIM(MID(G41,FIND(",",G41)+1,FIND(",",G41,FIND(",",G41)+1)-FIND(",",G41)-1)),ConditionValueTable!$A:$A,1,0)),ISERROR(VLOOKUP(TRIM(MID(G41,FIND(",",G41,FIND(",",G41)+1)+1,999)),ConditionValueTable!$A:$A,1,0))),"컨디션밸류없음",
  ""),
IF(ISERROR(FIND(",",G41,FIND(",",G41,FIND(",",G41,FIND(",",G41)+1)+1)+1)),
  IF(OR(ISERROR(VLOOKUP(LEFT(G41,FIND(",",G41)-1),ConditionValueTable!$A:$A,1,0)),ISERROR(VLOOKUP(TRIM(MID(G41,FIND(",",G41)+1,FIND(",",G41,FIND(",",G41)+1)-FIND(",",G41)-1)),ConditionValueTable!$A:$A,1,0)),ISERROR(VLOOKUP(TRIM(MID(G41,FIND(",",G41,FIND(",",G41)+1)+1,FIND(",",G41,FIND(",",G41,FIND(",",G41)+1)+1)-FIND(",",G41,FIND(",",G41)+1)-1)),ConditionValueTable!$A:$A,1,0)),ISERROR(VLOOKUP(TRIM(MID(G41,FIND(",",G41,FIND(",",G41,FIND(",",G41)+1)+1)+1,999)),ConditionValueTable!$A:$A,1,0))),"컨디션밸류없음",
  ""),
)))))</f>
        <v/>
      </c>
      <c r="I41" s="1">
        <v>-1</v>
      </c>
      <c r="J41" s="1">
        <v>0.34</v>
      </c>
      <c r="M41" s="1" t="s">
        <v>209</v>
      </c>
      <c r="O41" s="7" t="str">
        <f ca="1">IF(NOT(ISBLANK(N41)),N41,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SUBSTITUTE(SUBSTITUTE(SUBSTITUTE(SUBSTITUTE(SUBSTITUTE(SUBSTITUTE(SUBSTITUTE(SUBSTITUTE(SUBSTITUTE(SUBSTITUTE(M41,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3</v>
      </c>
    </row>
    <row r="42" spans="1:15" x14ac:dyDescent="0.3">
      <c r="A42" s="1" t="str">
        <f t="shared" ref="A42:A60" si="8">B42&amp;"_"&amp;TEXT(D42,"00")</f>
        <v>LP_AtkSpeedMedium_03</v>
      </c>
      <c r="B42" s="1" t="s">
        <v>228</v>
      </c>
      <c r="C42" s="1" t="str">
        <f>IF(ISERROR(VLOOKUP(B42,AffectorValueTable!$A:$A,1,0)),"어펙터밸류없음","")</f>
        <v/>
      </c>
      <c r="D42" s="1">
        <v>3</v>
      </c>
      <c r="E42" s="1" t="str">
        <f>VLOOKUP($B42,AffectorValueTable!$1:$1048576,MATCH(AffectorValueTable!$B$1,AffectorValueTable!$1:$1,0),0)</f>
        <v>ChangeActorStatus</v>
      </c>
      <c r="H42" s="1" t="str">
        <f>IF(ISBLANK(G42),"",
IF(ISERROR(FIND(",",G42)),
  IF(ISERROR(VLOOKUP(G42,ConditionValueTable!$A:$A,1,0)),"컨디션밸류없음",
  ""),
IF(ISERROR(FIND(",",G42,FIND(",",G42)+1)),
  IF(OR(ISERROR(VLOOKUP(LEFT(G42,FIND(",",G42)-1),ConditionValueTable!$A:$A,1,0)),ISERROR(VLOOKUP(TRIM(MID(G42,FIND(",",G42)+1,999)),ConditionValueTable!$A:$A,1,0))),"컨디션밸류없음",
  ""),
IF(ISERROR(FIND(",",G42,FIND(",",G42,FIND(",",G42)+1)+1)),
  IF(OR(ISERROR(VLOOKUP(LEFT(G42,FIND(",",G42)-1),ConditionValueTable!$A:$A,1,0)),ISERROR(VLOOKUP(TRIM(MID(G42,FIND(",",G42)+1,FIND(",",G42,FIND(",",G42)+1)-FIND(",",G42)-1)),ConditionValueTable!$A:$A,1,0)),ISERROR(VLOOKUP(TRIM(MID(G42,FIND(",",G42,FIND(",",G42)+1)+1,999)),ConditionValueTable!$A:$A,1,0))),"컨디션밸류없음",
  ""),
IF(ISERROR(FIND(",",G42,FIND(",",G42,FIND(",",G42,FIND(",",G42)+1)+1)+1)),
  IF(OR(ISERROR(VLOOKUP(LEFT(G42,FIND(",",G42)-1),ConditionValueTable!$A:$A,1,0)),ISERROR(VLOOKUP(TRIM(MID(G42,FIND(",",G42)+1,FIND(",",G42,FIND(",",G42)+1)-FIND(",",G42)-1)),ConditionValueTable!$A:$A,1,0)),ISERROR(VLOOKUP(TRIM(MID(G42,FIND(",",G42,FIND(",",G42)+1)+1,FIND(",",G42,FIND(",",G42,FIND(",",G42)+1)+1)-FIND(",",G42,FIND(",",G42)+1)-1)),ConditionValueTable!$A:$A,1,0)),ISERROR(VLOOKUP(TRIM(MID(G42,FIND(",",G42,FIND(",",G42,FIND(",",G42)+1)+1)+1,999)),ConditionValueTable!$A:$A,1,0))),"컨디션밸류없음",
  ""),
)))))</f>
        <v/>
      </c>
      <c r="I42" s="1">
        <v>-1</v>
      </c>
      <c r="J42" s="1">
        <v>0.51</v>
      </c>
      <c r="M42" s="1" t="s">
        <v>209</v>
      </c>
      <c r="O42" s="7" t="str">
        <f t="shared" ref="O42:O48" ca="1" si="9">IF(NOT(ISBLANK(N42)),N42,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SUBSTITUTE(SUBSTITUTE(SUBSTITUTE(SUBSTITUTE(SUBSTITUTE(SUBSTITUTE(SUBSTITUTE(SUBSTITUTE(SUBSTITUTE(SUBSTITUTE(M42,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3</v>
      </c>
    </row>
    <row r="43" spans="1:15" x14ac:dyDescent="0.3">
      <c r="A43" s="1" t="str">
        <f t="shared" si="8"/>
        <v>LP_AtkSpeedMedium_04</v>
      </c>
      <c r="B43" s="1" t="s">
        <v>228</v>
      </c>
      <c r="C43" s="1" t="str">
        <f>IF(ISERROR(VLOOKUP(B43,AffectorValueTable!$A:$A,1,0)),"어펙터밸류없음","")</f>
        <v/>
      </c>
      <c r="D43" s="1">
        <v>4</v>
      </c>
      <c r="E43" s="1" t="str">
        <f>VLOOKUP($B43,AffectorValueTable!$1:$1048576,MATCH(AffectorValueTable!$B$1,AffectorValueTable!$1:$1,0),0)</f>
        <v>ChangeActorStatus</v>
      </c>
      <c r="H43" s="1" t="str">
        <f>IF(ISBLANK(G43),"",
IF(ISERROR(FIND(",",G43)),
  IF(ISERROR(VLOOKUP(G43,ConditionValueTable!$A:$A,1,0)),"컨디션밸류없음",
  ""),
IF(ISERROR(FIND(",",G43,FIND(",",G43)+1)),
  IF(OR(ISERROR(VLOOKUP(LEFT(G43,FIND(",",G43)-1),ConditionValueTable!$A:$A,1,0)),ISERROR(VLOOKUP(TRIM(MID(G43,FIND(",",G43)+1,999)),ConditionValueTable!$A:$A,1,0))),"컨디션밸류없음",
  ""),
IF(ISERROR(FIND(",",G43,FIND(",",G43,FIND(",",G43)+1)+1)),
  IF(OR(ISERROR(VLOOKUP(LEFT(G43,FIND(",",G43)-1),ConditionValueTable!$A:$A,1,0)),ISERROR(VLOOKUP(TRIM(MID(G43,FIND(",",G43)+1,FIND(",",G43,FIND(",",G43)+1)-FIND(",",G43)-1)),ConditionValueTable!$A:$A,1,0)),ISERROR(VLOOKUP(TRIM(MID(G43,FIND(",",G43,FIND(",",G43)+1)+1,999)),ConditionValueTable!$A:$A,1,0))),"컨디션밸류없음",
  ""),
IF(ISERROR(FIND(",",G43,FIND(",",G43,FIND(",",G43,FIND(",",G43)+1)+1)+1)),
  IF(OR(ISERROR(VLOOKUP(LEFT(G43,FIND(",",G43)-1),ConditionValueTable!$A:$A,1,0)),ISERROR(VLOOKUP(TRIM(MID(G43,FIND(",",G43)+1,FIND(",",G43,FIND(",",G43)+1)-FIND(",",G43)-1)),ConditionValueTable!$A:$A,1,0)),ISERROR(VLOOKUP(TRIM(MID(G43,FIND(",",G43,FIND(",",G43)+1)+1,FIND(",",G43,FIND(",",G43,FIND(",",G43)+1)+1)-FIND(",",G43,FIND(",",G43)+1)-1)),ConditionValueTable!$A:$A,1,0)),ISERROR(VLOOKUP(TRIM(MID(G43,FIND(",",G43,FIND(",",G43,FIND(",",G43)+1)+1)+1,999)),ConditionValueTable!$A:$A,1,0))),"컨디션밸류없음",
  ""),
)))))</f>
        <v/>
      </c>
      <c r="I43" s="1">
        <v>-1</v>
      </c>
      <c r="J43" s="1">
        <v>0.68</v>
      </c>
      <c r="M43" s="1" t="s">
        <v>209</v>
      </c>
      <c r="O43" s="7" t="str">
        <f t="shared" ca="1" si="9"/>
        <v>3</v>
      </c>
    </row>
    <row r="44" spans="1:15" x14ac:dyDescent="0.3">
      <c r="A44" s="1" t="str">
        <f t="shared" si="8"/>
        <v>LP_AtkSpeedMedium_05</v>
      </c>
      <c r="B44" s="1" t="s">
        <v>228</v>
      </c>
      <c r="C44" s="1" t="str">
        <f>IF(ISERROR(VLOOKUP(B44,AffectorValueTable!$A:$A,1,0)),"어펙터밸류없음","")</f>
        <v/>
      </c>
      <c r="D44" s="1">
        <v>5</v>
      </c>
      <c r="E44" s="1" t="str">
        <f>VLOOKUP($B44,AffectorValueTable!$1:$1048576,MATCH(AffectorValueTable!$B$1,AffectorValueTable!$1:$1,0),0)</f>
        <v>ChangeActorStatus</v>
      </c>
      <c r="H44" s="1" t="str">
        <f>IF(ISBLANK(G44),"",
IF(ISERROR(FIND(",",G44)),
  IF(ISERROR(VLOOKUP(G44,ConditionValueTable!$A:$A,1,0)),"컨디션밸류없음",
  ""),
IF(ISERROR(FIND(",",G44,FIND(",",G44)+1)),
  IF(OR(ISERROR(VLOOKUP(LEFT(G44,FIND(",",G44)-1),ConditionValueTable!$A:$A,1,0)),ISERROR(VLOOKUP(TRIM(MID(G44,FIND(",",G44)+1,999)),ConditionValueTable!$A:$A,1,0))),"컨디션밸류없음",
  ""),
IF(ISERROR(FIND(",",G44,FIND(",",G44,FIND(",",G44)+1)+1)),
  IF(OR(ISERROR(VLOOKUP(LEFT(G44,FIND(",",G44)-1),ConditionValueTable!$A:$A,1,0)),ISERROR(VLOOKUP(TRIM(MID(G44,FIND(",",G44)+1,FIND(",",G44,FIND(",",G44)+1)-FIND(",",G44)-1)),ConditionValueTable!$A:$A,1,0)),ISERROR(VLOOKUP(TRIM(MID(G44,FIND(",",G44,FIND(",",G44)+1)+1,999)),ConditionValueTable!$A:$A,1,0))),"컨디션밸류없음",
  ""),
IF(ISERROR(FIND(",",G44,FIND(",",G44,FIND(",",G44,FIND(",",G44)+1)+1)+1)),
  IF(OR(ISERROR(VLOOKUP(LEFT(G44,FIND(",",G44)-1),ConditionValueTable!$A:$A,1,0)),ISERROR(VLOOKUP(TRIM(MID(G44,FIND(",",G44)+1,FIND(",",G44,FIND(",",G44)+1)-FIND(",",G44)-1)),ConditionValueTable!$A:$A,1,0)),ISERROR(VLOOKUP(TRIM(MID(G44,FIND(",",G44,FIND(",",G44)+1)+1,FIND(",",G44,FIND(",",G44,FIND(",",G44)+1)+1)-FIND(",",G44,FIND(",",G44)+1)-1)),ConditionValueTable!$A:$A,1,0)),ISERROR(VLOOKUP(TRIM(MID(G44,FIND(",",G44,FIND(",",G44,FIND(",",G44)+1)+1)+1,999)),ConditionValueTable!$A:$A,1,0))),"컨디션밸류없음",
  ""),
)))))</f>
        <v/>
      </c>
      <c r="I44" s="1">
        <v>-1</v>
      </c>
      <c r="J44" s="1">
        <v>0.85</v>
      </c>
      <c r="M44" s="1" t="s">
        <v>209</v>
      </c>
      <c r="O44" s="7" t="str">
        <f t="shared" ca="1" si="9"/>
        <v>3</v>
      </c>
    </row>
    <row r="45" spans="1:15" x14ac:dyDescent="0.3">
      <c r="A45" s="1" t="str">
        <f t="shared" si="8"/>
        <v>LP_AtkSpeedMedium_06</v>
      </c>
      <c r="B45" s="1" t="s">
        <v>228</v>
      </c>
      <c r="C45" s="1" t="str">
        <f>IF(ISERROR(VLOOKUP(B45,AffectorValueTable!$A:$A,1,0)),"어펙터밸류없음","")</f>
        <v/>
      </c>
      <c r="D45" s="1">
        <v>6</v>
      </c>
      <c r="E45" s="1" t="str">
        <f>VLOOKUP($B45,AffectorValueTable!$1:$1048576,MATCH(AffectorValueTable!$B$1,AffectorValueTable!$1:$1,0),0)</f>
        <v>ChangeActorStatus</v>
      </c>
      <c r="H45" s="1" t="str">
        <f>IF(ISBLANK(G45),"",
IF(ISERROR(FIND(",",G45)),
  IF(ISERROR(VLOOKUP(G45,ConditionValueTable!$A:$A,1,0)),"컨디션밸류없음",
  ""),
IF(ISERROR(FIND(",",G45,FIND(",",G45)+1)),
  IF(OR(ISERROR(VLOOKUP(LEFT(G45,FIND(",",G45)-1),ConditionValueTable!$A:$A,1,0)),ISERROR(VLOOKUP(TRIM(MID(G45,FIND(",",G45)+1,999)),ConditionValueTable!$A:$A,1,0))),"컨디션밸류없음",
  ""),
IF(ISERROR(FIND(",",G45,FIND(",",G45,FIND(",",G45)+1)+1)),
  IF(OR(ISERROR(VLOOKUP(LEFT(G45,FIND(",",G45)-1),ConditionValueTable!$A:$A,1,0)),ISERROR(VLOOKUP(TRIM(MID(G45,FIND(",",G45)+1,FIND(",",G45,FIND(",",G45)+1)-FIND(",",G45)-1)),ConditionValueTable!$A:$A,1,0)),ISERROR(VLOOKUP(TRIM(MID(G45,FIND(",",G45,FIND(",",G45)+1)+1,999)),ConditionValueTable!$A:$A,1,0))),"컨디션밸류없음",
  ""),
IF(ISERROR(FIND(",",G45,FIND(",",G45,FIND(",",G45,FIND(",",G45)+1)+1)+1)),
  IF(OR(ISERROR(VLOOKUP(LEFT(G45,FIND(",",G45)-1),ConditionValueTable!$A:$A,1,0)),ISERROR(VLOOKUP(TRIM(MID(G45,FIND(",",G45)+1,FIND(",",G45,FIND(",",G45)+1)-FIND(",",G45)-1)),ConditionValueTable!$A:$A,1,0)),ISERROR(VLOOKUP(TRIM(MID(G45,FIND(",",G45,FIND(",",G45)+1)+1,FIND(",",G45,FIND(",",G45,FIND(",",G45)+1)+1)-FIND(",",G45,FIND(",",G45)+1)-1)),ConditionValueTable!$A:$A,1,0)),ISERROR(VLOOKUP(TRIM(MID(G45,FIND(",",G45,FIND(",",G45,FIND(",",G45)+1)+1)+1,999)),ConditionValueTable!$A:$A,1,0))),"컨디션밸류없음",
  ""),
)))))</f>
        <v/>
      </c>
      <c r="I45" s="1">
        <v>-1</v>
      </c>
      <c r="J45" s="1">
        <v>1.02</v>
      </c>
      <c r="M45" s="1" t="s">
        <v>209</v>
      </c>
      <c r="O45" s="7" t="str">
        <f t="shared" ca="1" si="9"/>
        <v>3</v>
      </c>
    </row>
    <row r="46" spans="1:15" x14ac:dyDescent="0.3">
      <c r="A46" s="1" t="str">
        <f t="shared" si="8"/>
        <v>LP_AtkSpeedMedium_07</v>
      </c>
      <c r="B46" s="1" t="s">
        <v>228</v>
      </c>
      <c r="C46" s="1" t="str">
        <f>IF(ISERROR(VLOOKUP(B46,AffectorValueTable!$A:$A,1,0)),"어펙터밸류없음","")</f>
        <v/>
      </c>
      <c r="D46" s="1">
        <v>7</v>
      </c>
      <c r="E46" s="1" t="str">
        <f>VLOOKUP($B46,AffectorValueTable!$1:$1048576,MATCH(AffectorValueTable!$B$1,AffectorValueTable!$1:$1,0),0)</f>
        <v>ChangeActorStatus</v>
      </c>
      <c r="H46" s="1" t="str">
        <f>IF(ISBLANK(G46),"",
IF(ISERROR(FIND(",",G46)),
  IF(ISERROR(VLOOKUP(G46,ConditionValueTable!$A:$A,1,0)),"컨디션밸류없음",
  ""),
IF(ISERROR(FIND(",",G46,FIND(",",G46)+1)),
  IF(OR(ISERROR(VLOOKUP(LEFT(G46,FIND(",",G46)-1),ConditionValueTable!$A:$A,1,0)),ISERROR(VLOOKUP(TRIM(MID(G46,FIND(",",G46)+1,999)),ConditionValueTable!$A:$A,1,0))),"컨디션밸류없음",
  ""),
IF(ISERROR(FIND(",",G46,FIND(",",G46,FIND(",",G46)+1)+1)),
  IF(OR(ISERROR(VLOOKUP(LEFT(G46,FIND(",",G46)-1),ConditionValueTable!$A:$A,1,0)),ISERROR(VLOOKUP(TRIM(MID(G46,FIND(",",G46)+1,FIND(",",G46,FIND(",",G46)+1)-FIND(",",G46)-1)),ConditionValueTable!$A:$A,1,0)),ISERROR(VLOOKUP(TRIM(MID(G46,FIND(",",G46,FIND(",",G46)+1)+1,999)),ConditionValueTable!$A:$A,1,0))),"컨디션밸류없음",
  ""),
IF(ISERROR(FIND(",",G46,FIND(",",G46,FIND(",",G46,FIND(",",G46)+1)+1)+1)),
  IF(OR(ISERROR(VLOOKUP(LEFT(G46,FIND(",",G46)-1),ConditionValueTable!$A:$A,1,0)),ISERROR(VLOOKUP(TRIM(MID(G46,FIND(",",G46)+1,FIND(",",G46,FIND(",",G46)+1)-FIND(",",G46)-1)),ConditionValueTable!$A:$A,1,0)),ISERROR(VLOOKUP(TRIM(MID(G46,FIND(",",G46,FIND(",",G46)+1)+1,FIND(",",G46,FIND(",",G46,FIND(",",G46)+1)+1)-FIND(",",G46,FIND(",",G46)+1)-1)),ConditionValueTable!$A:$A,1,0)),ISERROR(VLOOKUP(TRIM(MID(G46,FIND(",",G46,FIND(",",G46,FIND(",",G46)+1)+1)+1,999)),ConditionValueTable!$A:$A,1,0))),"컨디션밸류없음",
  ""),
)))))</f>
        <v/>
      </c>
      <c r="I46" s="1">
        <v>-1</v>
      </c>
      <c r="J46" s="1">
        <v>1.19</v>
      </c>
      <c r="M46" s="1" t="s">
        <v>209</v>
      </c>
      <c r="O46" s="7" t="str">
        <f t="shared" ca="1" si="9"/>
        <v>3</v>
      </c>
    </row>
    <row r="47" spans="1:15" x14ac:dyDescent="0.3">
      <c r="A47" s="1" t="str">
        <f t="shared" si="8"/>
        <v>LP_AtkSpeedMedium_08</v>
      </c>
      <c r="B47" s="1" t="s">
        <v>228</v>
      </c>
      <c r="C47" s="1" t="str">
        <f>IF(ISERROR(VLOOKUP(B47,AffectorValueTable!$A:$A,1,0)),"어펙터밸류없음","")</f>
        <v/>
      </c>
      <c r="D47" s="1">
        <v>8</v>
      </c>
      <c r="E47" s="1" t="str">
        <f>VLOOKUP($B47,AffectorValueTable!$1:$1048576,MATCH(AffectorValueTable!$B$1,AffectorValueTable!$1:$1,0),0)</f>
        <v>ChangeActorStatus</v>
      </c>
      <c r="H47" s="1" t="str">
        <f>IF(ISBLANK(G47),"",
IF(ISERROR(FIND(",",G47)),
  IF(ISERROR(VLOOKUP(G47,ConditionValueTable!$A:$A,1,0)),"컨디션밸류없음",
  ""),
IF(ISERROR(FIND(",",G47,FIND(",",G47)+1)),
  IF(OR(ISERROR(VLOOKUP(LEFT(G47,FIND(",",G47)-1),ConditionValueTable!$A:$A,1,0)),ISERROR(VLOOKUP(TRIM(MID(G47,FIND(",",G47)+1,999)),ConditionValueTable!$A:$A,1,0))),"컨디션밸류없음",
  ""),
IF(ISERROR(FIND(",",G47,FIND(",",G47,FIND(",",G47)+1)+1)),
  IF(OR(ISERROR(VLOOKUP(LEFT(G47,FIND(",",G47)-1),ConditionValueTable!$A:$A,1,0)),ISERROR(VLOOKUP(TRIM(MID(G47,FIND(",",G47)+1,FIND(",",G47,FIND(",",G47)+1)-FIND(",",G47)-1)),ConditionValueTable!$A:$A,1,0)),ISERROR(VLOOKUP(TRIM(MID(G47,FIND(",",G47,FIND(",",G47)+1)+1,999)),ConditionValueTable!$A:$A,1,0))),"컨디션밸류없음",
  ""),
IF(ISERROR(FIND(",",G47,FIND(",",G47,FIND(",",G47,FIND(",",G47)+1)+1)+1)),
  IF(OR(ISERROR(VLOOKUP(LEFT(G47,FIND(",",G47)-1),ConditionValueTable!$A:$A,1,0)),ISERROR(VLOOKUP(TRIM(MID(G47,FIND(",",G47)+1,FIND(",",G47,FIND(",",G47)+1)-FIND(",",G47)-1)),ConditionValueTable!$A:$A,1,0)),ISERROR(VLOOKUP(TRIM(MID(G47,FIND(",",G47,FIND(",",G47)+1)+1,FIND(",",G47,FIND(",",G47,FIND(",",G47)+1)+1)-FIND(",",G47,FIND(",",G47)+1)-1)),ConditionValueTable!$A:$A,1,0)),ISERROR(VLOOKUP(TRIM(MID(G47,FIND(",",G47,FIND(",",G47,FIND(",",G47)+1)+1)+1,999)),ConditionValueTable!$A:$A,1,0))),"컨디션밸류없음",
  ""),
)))))</f>
        <v/>
      </c>
      <c r="I47" s="1">
        <v>-1</v>
      </c>
      <c r="J47" s="1">
        <v>1.36</v>
      </c>
      <c r="M47" s="1" t="s">
        <v>209</v>
      </c>
      <c r="O47" s="7" t="str">
        <f t="shared" ca="1" si="9"/>
        <v>3</v>
      </c>
    </row>
    <row r="48" spans="1:15" x14ac:dyDescent="0.3">
      <c r="A48" s="1" t="str">
        <f t="shared" si="8"/>
        <v>LP_AtkSpeedMedium_09</v>
      </c>
      <c r="B48" s="1" t="s">
        <v>228</v>
      </c>
      <c r="C48" s="1" t="str">
        <f>IF(ISERROR(VLOOKUP(B48,AffectorValueTable!$A:$A,1,0)),"어펙터밸류없음","")</f>
        <v/>
      </c>
      <c r="D48" s="1">
        <v>9</v>
      </c>
      <c r="E48" s="1" t="str">
        <f>VLOOKUP($B48,AffectorValueTable!$1:$1048576,MATCH(AffectorValueTable!$B$1,AffectorValueTable!$1:$1,0),0)</f>
        <v>ChangeActorStatus</v>
      </c>
      <c r="H48" s="1" t="str">
        <f>IF(ISBLANK(G48),"",
IF(ISERROR(FIND(",",G48)),
  IF(ISERROR(VLOOKUP(G48,ConditionValueTable!$A:$A,1,0)),"컨디션밸류없음",
  ""),
IF(ISERROR(FIND(",",G48,FIND(",",G48)+1)),
  IF(OR(ISERROR(VLOOKUP(LEFT(G48,FIND(",",G48)-1),ConditionValueTable!$A:$A,1,0)),ISERROR(VLOOKUP(TRIM(MID(G48,FIND(",",G48)+1,999)),ConditionValueTable!$A:$A,1,0))),"컨디션밸류없음",
  ""),
IF(ISERROR(FIND(",",G48,FIND(",",G48,FIND(",",G48)+1)+1)),
  IF(OR(ISERROR(VLOOKUP(LEFT(G48,FIND(",",G48)-1),ConditionValueTable!$A:$A,1,0)),ISERROR(VLOOKUP(TRIM(MID(G48,FIND(",",G48)+1,FIND(",",G48,FIND(",",G48)+1)-FIND(",",G48)-1)),ConditionValueTable!$A:$A,1,0)),ISERROR(VLOOKUP(TRIM(MID(G48,FIND(",",G48,FIND(",",G48)+1)+1,999)),ConditionValueTable!$A:$A,1,0))),"컨디션밸류없음",
  ""),
IF(ISERROR(FIND(",",G48,FIND(",",G48,FIND(",",G48,FIND(",",G48)+1)+1)+1)),
  IF(OR(ISERROR(VLOOKUP(LEFT(G48,FIND(",",G48)-1),ConditionValueTable!$A:$A,1,0)),ISERROR(VLOOKUP(TRIM(MID(G48,FIND(",",G48)+1,FIND(",",G48,FIND(",",G48)+1)-FIND(",",G48)-1)),ConditionValueTable!$A:$A,1,0)),ISERROR(VLOOKUP(TRIM(MID(G48,FIND(",",G48,FIND(",",G48)+1)+1,FIND(",",G48,FIND(",",G48,FIND(",",G48)+1)+1)-FIND(",",G48,FIND(",",G48)+1)-1)),ConditionValueTable!$A:$A,1,0)),ISERROR(VLOOKUP(TRIM(MID(G48,FIND(",",G48,FIND(",",G48,FIND(",",G48)+1)+1)+1,999)),ConditionValueTable!$A:$A,1,0))),"컨디션밸류없음",
  ""),
)))))</f>
        <v/>
      </c>
      <c r="I48" s="1">
        <v>-1</v>
      </c>
      <c r="J48" s="1">
        <v>1.53</v>
      </c>
      <c r="M48" s="1" t="s">
        <v>209</v>
      </c>
      <c r="O48" s="7" t="str">
        <f t="shared" ca="1" si="9"/>
        <v>3</v>
      </c>
    </row>
    <row r="49" spans="1:15" x14ac:dyDescent="0.3">
      <c r="A49" s="1" t="str">
        <f t="shared" si="8"/>
        <v>LP_AtkSpeedHigh_01</v>
      </c>
      <c r="B49" s="1" t="s">
        <v>229</v>
      </c>
      <c r="C49" s="1" t="str">
        <f>IF(ISERROR(VLOOKUP(B49,AffectorValueTable!$A:$A,1,0)),"어펙터밸류없음","")</f>
        <v/>
      </c>
      <c r="D49" s="1">
        <v>1</v>
      </c>
      <c r="E49" s="1" t="str">
        <f>VLOOKUP($B49,AffectorValueTable!$1:$1048576,MATCH(AffectorValueTable!$B$1,AffectorValueTable!$1:$1,0),0)</f>
        <v>ChangeActorStatus</v>
      </c>
      <c r="H49" s="1" t="str">
        <f>IF(ISBLANK(G49),"",
IF(ISERROR(FIND(",",G49)),
  IF(ISERROR(VLOOKUP(G49,ConditionValueTable!$A:$A,1,0)),"컨디션밸류없음",
  ""),
IF(ISERROR(FIND(",",G49,FIND(",",G49)+1)),
  IF(OR(ISERROR(VLOOKUP(LEFT(G49,FIND(",",G49)-1),ConditionValueTable!$A:$A,1,0)),ISERROR(VLOOKUP(TRIM(MID(G49,FIND(",",G49)+1,999)),ConditionValueTable!$A:$A,1,0))),"컨디션밸류없음",
  ""),
IF(ISERROR(FIND(",",G49,FIND(",",G49,FIND(",",G49)+1)+1)),
  IF(OR(ISERROR(VLOOKUP(LEFT(G49,FIND(",",G49)-1),ConditionValueTable!$A:$A,1,0)),ISERROR(VLOOKUP(TRIM(MID(G49,FIND(",",G49)+1,FIND(",",G49,FIND(",",G49)+1)-FIND(",",G49)-1)),ConditionValueTable!$A:$A,1,0)),ISERROR(VLOOKUP(TRIM(MID(G49,FIND(",",G49,FIND(",",G49)+1)+1,999)),ConditionValueTable!$A:$A,1,0))),"컨디션밸류없음",
  ""),
IF(ISERROR(FIND(",",G49,FIND(",",G49,FIND(",",G49,FIND(",",G49)+1)+1)+1)),
  IF(OR(ISERROR(VLOOKUP(LEFT(G49,FIND(",",G49)-1),ConditionValueTable!$A:$A,1,0)),ISERROR(VLOOKUP(TRIM(MID(G49,FIND(",",G49)+1,FIND(",",G49,FIND(",",G49)+1)-FIND(",",G49)-1)),ConditionValueTable!$A:$A,1,0)),ISERROR(VLOOKUP(TRIM(MID(G49,FIND(",",G49,FIND(",",G49)+1)+1,FIND(",",G49,FIND(",",G49,FIND(",",G49)+1)+1)-FIND(",",G49,FIND(",",G49)+1)-1)),ConditionValueTable!$A:$A,1,0)),ISERROR(VLOOKUP(TRIM(MID(G49,FIND(",",G49,FIND(",",G49,FIND(",",G49)+1)+1)+1,999)),ConditionValueTable!$A:$A,1,0))),"컨디션밸류없음",
  ""),
)))))</f>
        <v/>
      </c>
      <c r="I49" s="1">
        <v>-1</v>
      </c>
      <c r="J49" s="1">
        <v>0.42500000000000004</v>
      </c>
      <c r="M49" s="1" t="s">
        <v>209</v>
      </c>
      <c r="O49" s="7" t="str">
        <f ca="1">IF(NOT(ISBLANK(N49)),N49,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SUBSTITUTE(SUBSTITUTE(SUBSTITUTE(SUBSTITUTE(SUBSTITUTE(SUBSTITUTE(SUBSTITUTE(SUBSTITUTE(SUBSTITUTE(SUBSTITUTE(M49,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3</v>
      </c>
    </row>
    <row r="50" spans="1:15" x14ac:dyDescent="0.3">
      <c r="A50" s="1" t="str">
        <f t="shared" si="8"/>
        <v>LP_CritLow_01</v>
      </c>
      <c r="B50" s="1" t="s">
        <v>230</v>
      </c>
      <c r="C50" s="1" t="str">
        <f>IF(ISERROR(VLOOKUP(B50,AffectorValueTable!$A:$A,1,0)),"어펙터밸류없음","")</f>
        <v/>
      </c>
      <c r="D50" s="1">
        <v>1</v>
      </c>
      <c r="E50" s="1" t="str">
        <f>VLOOKUP($B50,AffectorValueTable!$1:$1048576,MATCH(AffectorValueTable!$B$1,AffectorValueTable!$1:$1,0),0)</f>
        <v>ChangeActorStatus</v>
      </c>
      <c r="H50" s="1" t="str">
        <f>IF(ISBLANK(G50),"",
IF(ISERROR(FIND(",",G50)),
  IF(ISERROR(VLOOKUP(G50,ConditionValueTable!$A:$A,1,0)),"컨디션밸류없음",
  ""),
IF(ISERROR(FIND(",",G50,FIND(",",G50)+1)),
  IF(OR(ISERROR(VLOOKUP(LEFT(G50,FIND(",",G50)-1),ConditionValueTable!$A:$A,1,0)),ISERROR(VLOOKUP(TRIM(MID(G50,FIND(",",G50)+1,999)),ConditionValueTable!$A:$A,1,0))),"컨디션밸류없음",
  ""),
IF(ISERROR(FIND(",",G50,FIND(",",G50,FIND(",",G50)+1)+1)),
  IF(OR(ISERROR(VLOOKUP(LEFT(G50,FIND(",",G50)-1),ConditionValueTable!$A:$A,1,0)),ISERROR(VLOOKUP(TRIM(MID(G50,FIND(",",G50)+1,FIND(",",G50,FIND(",",G50)+1)-FIND(",",G50)-1)),ConditionValueTable!$A:$A,1,0)),ISERROR(VLOOKUP(TRIM(MID(G50,FIND(",",G50,FIND(",",G50)+1)+1,999)),ConditionValueTable!$A:$A,1,0))),"컨디션밸류없음",
  ""),
IF(ISERROR(FIND(",",G50,FIND(",",G50,FIND(",",G50,FIND(",",G50)+1)+1)+1)),
  IF(OR(ISERROR(VLOOKUP(LEFT(G50,FIND(",",G50)-1),ConditionValueTable!$A:$A,1,0)),ISERROR(VLOOKUP(TRIM(MID(G50,FIND(",",G50)+1,FIND(",",G50,FIND(",",G50)+1)-FIND(",",G50)-1)),ConditionValueTable!$A:$A,1,0)),ISERROR(VLOOKUP(TRIM(MID(G50,FIND(",",G50,FIND(",",G50)+1)+1,FIND(",",G50,FIND(",",G50,FIND(",",G50)+1)+1)-FIND(",",G50,FIND(",",G50)+1)-1)),ConditionValueTable!$A:$A,1,0)),ISERROR(VLOOKUP(TRIM(MID(G50,FIND(",",G50,FIND(",",G50,FIND(",",G50)+1)+1)+1,999)),ConditionValueTable!$A:$A,1,0))),"컨디션밸류없음",
  ""),
)))))</f>
        <v/>
      </c>
      <c r="I50" s="1">
        <v>-1</v>
      </c>
      <c r="J50" s="1">
        <v>7.4999999999999997E-2</v>
      </c>
      <c r="M50" s="1" t="s">
        <v>214</v>
      </c>
      <c r="O50" s="7" t="str">
        <f ca="1">IF(NOT(ISBLANK(N50)),N50,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SUBSTITUTE(SUBSTITUTE(SUBSTITUTE(SUBSTITUTE(SUBSTITUTE(SUBSTITUTE(SUBSTITUTE(SUBSTITUTE(SUBSTITUTE(SUBSTITUTE(M50,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8</v>
      </c>
    </row>
    <row r="51" spans="1:15" x14ac:dyDescent="0.3">
      <c r="A51" s="1" t="str">
        <f t="shared" si="8"/>
        <v>LP_CritLow_02</v>
      </c>
      <c r="B51" s="1" t="s">
        <v>230</v>
      </c>
      <c r="C51" s="1" t="str">
        <f>IF(ISERROR(VLOOKUP(B51,AffectorValueTable!$A:$A,1,0)),"어펙터밸류없음","")</f>
        <v/>
      </c>
      <c r="D51" s="1">
        <v>2</v>
      </c>
      <c r="E51" s="1" t="str">
        <f>VLOOKUP($B51,AffectorValueTable!$1:$1048576,MATCH(AffectorValueTable!$B$1,AffectorValueTable!$1:$1,0),0)</f>
        <v>ChangeActorStatus</v>
      </c>
      <c r="H51" s="1" t="str">
        <f>IF(ISBLANK(G51),"",
IF(ISERROR(FIND(",",G51)),
  IF(ISERROR(VLOOKUP(G51,ConditionValueTable!$A:$A,1,0)),"컨디션밸류없음",
  ""),
IF(ISERROR(FIND(",",G51,FIND(",",G51)+1)),
  IF(OR(ISERROR(VLOOKUP(LEFT(G51,FIND(",",G51)-1),ConditionValueTable!$A:$A,1,0)),ISERROR(VLOOKUP(TRIM(MID(G51,FIND(",",G51)+1,999)),ConditionValueTable!$A:$A,1,0))),"컨디션밸류없음",
  ""),
IF(ISERROR(FIND(",",G51,FIND(",",G51,FIND(",",G51)+1)+1)),
  IF(OR(ISERROR(VLOOKUP(LEFT(G51,FIND(",",G51)-1),ConditionValueTable!$A:$A,1,0)),ISERROR(VLOOKUP(TRIM(MID(G51,FIND(",",G51)+1,FIND(",",G51,FIND(",",G51)+1)-FIND(",",G51)-1)),ConditionValueTable!$A:$A,1,0)),ISERROR(VLOOKUP(TRIM(MID(G51,FIND(",",G51,FIND(",",G51)+1)+1,999)),ConditionValueTable!$A:$A,1,0))),"컨디션밸류없음",
  ""),
IF(ISERROR(FIND(",",G51,FIND(",",G51,FIND(",",G51,FIND(",",G51)+1)+1)+1)),
  IF(OR(ISERROR(VLOOKUP(LEFT(G51,FIND(",",G51)-1),ConditionValueTable!$A:$A,1,0)),ISERROR(VLOOKUP(TRIM(MID(G51,FIND(",",G51)+1,FIND(",",G51,FIND(",",G51)+1)-FIND(",",G51)-1)),ConditionValueTable!$A:$A,1,0)),ISERROR(VLOOKUP(TRIM(MID(G51,FIND(",",G51,FIND(",",G51)+1)+1,FIND(",",G51,FIND(",",G51,FIND(",",G51)+1)+1)-FIND(",",G51,FIND(",",G51)+1)-1)),ConditionValueTable!$A:$A,1,0)),ISERROR(VLOOKUP(TRIM(MID(G51,FIND(",",G51,FIND(",",G51,FIND(",",G51)+1)+1)+1,999)),ConditionValueTable!$A:$A,1,0))),"컨디션밸류없음",
  ""),
)))))</f>
        <v/>
      </c>
      <c r="I51" s="1">
        <v>-1</v>
      </c>
      <c r="J51" s="1">
        <v>0.15</v>
      </c>
      <c r="M51" s="1" t="s">
        <v>214</v>
      </c>
      <c r="O51" s="7" t="str">
        <f ca="1">IF(NOT(ISBLANK(N51)),N51,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SUBSTITUTE(SUBSTITUTE(SUBSTITUTE(SUBSTITUTE(SUBSTITUTE(SUBSTITUTE(SUBSTITUTE(SUBSTITUTE(SUBSTITUTE(SUBSTITUTE(M51,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8</v>
      </c>
    </row>
    <row r="52" spans="1:15" x14ac:dyDescent="0.3">
      <c r="A52" s="1" t="str">
        <f t="shared" si="8"/>
        <v>LP_CritLow_03</v>
      </c>
      <c r="B52" s="1" t="s">
        <v>230</v>
      </c>
      <c r="C52" s="1" t="str">
        <f>IF(ISERROR(VLOOKUP(B52,AffectorValueTable!$A:$A,1,0)),"어펙터밸류없음","")</f>
        <v/>
      </c>
      <c r="D52" s="1">
        <v>3</v>
      </c>
      <c r="E52" s="1" t="str">
        <f>VLOOKUP($B52,AffectorValueTable!$1:$1048576,MATCH(AffectorValueTable!$B$1,AffectorValueTable!$1:$1,0),0)</f>
        <v>ChangeActorStatus</v>
      </c>
      <c r="H52" s="1" t="str">
        <f>IF(ISBLANK(G52),"",
IF(ISERROR(FIND(",",G52)),
  IF(ISERROR(VLOOKUP(G52,ConditionValueTable!$A:$A,1,0)),"컨디션밸류없음",
  ""),
IF(ISERROR(FIND(",",G52,FIND(",",G52)+1)),
  IF(OR(ISERROR(VLOOKUP(LEFT(G52,FIND(",",G52)-1),ConditionValueTable!$A:$A,1,0)),ISERROR(VLOOKUP(TRIM(MID(G52,FIND(",",G52)+1,999)),ConditionValueTable!$A:$A,1,0))),"컨디션밸류없음",
  ""),
IF(ISERROR(FIND(",",G52,FIND(",",G52,FIND(",",G52)+1)+1)),
  IF(OR(ISERROR(VLOOKUP(LEFT(G52,FIND(",",G52)-1),ConditionValueTable!$A:$A,1,0)),ISERROR(VLOOKUP(TRIM(MID(G52,FIND(",",G52)+1,FIND(",",G52,FIND(",",G52)+1)-FIND(",",G52)-1)),ConditionValueTable!$A:$A,1,0)),ISERROR(VLOOKUP(TRIM(MID(G52,FIND(",",G52,FIND(",",G52)+1)+1,999)),ConditionValueTable!$A:$A,1,0))),"컨디션밸류없음",
  ""),
IF(ISERROR(FIND(",",G52,FIND(",",G52,FIND(",",G52,FIND(",",G52)+1)+1)+1)),
  IF(OR(ISERROR(VLOOKUP(LEFT(G52,FIND(",",G52)-1),ConditionValueTable!$A:$A,1,0)),ISERROR(VLOOKUP(TRIM(MID(G52,FIND(",",G52)+1,FIND(",",G52,FIND(",",G52)+1)-FIND(",",G52)-1)),ConditionValueTable!$A:$A,1,0)),ISERROR(VLOOKUP(TRIM(MID(G52,FIND(",",G52,FIND(",",G52)+1)+1,FIND(",",G52,FIND(",",G52,FIND(",",G52)+1)+1)-FIND(",",G52,FIND(",",G52)+1)-1)),ConditionValueTable!$A:$A,1,0)),ISERROR(VLOOKUP(TRIM(MID(G52,FIND(",",G52,FIND(",",G52,FIND(",",G52)+1)+1)+1,999)),ConditionValueTable!$A:$A,1,0))),"컨디션밸류없음",
  ""),
)))))</f>
        <v/>
      </c>
      <c r="I52" s="1">
        <v>-1</v>
      </c>
      <c r="J52" s="1">
        <v>0.22500000000000001</v>
      </c>
      <c r="M52" s="1" t="s">
        <v>214</v>
      </c>
      <c r="O52" s="7" t="str">
        <f t="shared" ref="O52:O58" ca="1" si="10">IF(NOT(ISBLANK(N52)),N52,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SUBSTITUTE(SUBSTITUTE(SUBSTITUTE(SUBSTITUTE(SUBSTITUTE(SUBSTITUTE(SUBSTITUTE(SUBSTITUTE(SUBSTITUTE(SUBSTITUTE(M52,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8</v>
      </c>
    </row>
    <row r="53" spans="1:15" x14ac:dyDescent="0.3">
      <c r="A53" s="1" t="str">
        <f t="shared" si="8"/>
        <v>LP_CritLow_04</v>
      </c>
      <c r="B53" s="1" t="s">
        <v>230</v>
      </c>
      <c r="C53" s="1" t="str">
        <f>IF(ISERROR(VLOOKUP(B53,AffectorValueTable!$A:$A,1,0)),"어펙터밸류없음","")</f>
        <v/>
      </c>
      <c r="D53" s="1">
        <v>4</v>
      </c>
      <c r="E53" s="1" t="str">
        <f>VLOOKUP($B53,AffectorValueTable!$1:$1048576,MATCH(AffectorValueTable!$B$1,AffectorValueTable!$1:$1,0),0)</f>
        <v>ChangeActorStatus</v>
      </c>
      <c r="H53" s="1" t="str">
        <f>IF(ISBLANK(G53),"",
IF(ISERROR(FIND(",",G53)),
  IF(ISERROR(VLOOKUP(G53,ConditionValueTable!$A:$A,1,0)),"컨디션밸류없음",
  ""),
IF(ISERROR(FIND(",",G53,FIND(",",G53)+1)),
  IF(OR(ISERROR(VLOOKUP(LEFT(G53,FIND(",",G53)-1),ConditionValueTable!$A:$A,1,0)),ISERROR(VLOOKUP(TRIM(MID(G53,FIND(",",G53)+1,999)),ConditionValueTable!$A:$A,1,0))),"컨디션밸류없음",
  ""),
IF(ISERROR(FIND(",",G53,FIND(",",G53,FIND(",",G53)+1)+1)),
  IF(OR(ISERROR(VLOOKUP(LEFT(G53,FIND(",",G53)-1),ConditionValueTable!$A:$A,1,0)),ISERROR(VLOOKUP(TRIM(MID(G53,FIND(",",G53)+1,FIND(",",G53,FIND(",",G53)+1)-FIND(",",G53)-1)),ConditionValueTable!$A:$A,1,0)),ISERROR(VLOOKUP(TRIM(MID(G53,FIND(",",G53,FIND(",",G53)+1)+1,999)),ConditionValueTable!$A:$A,1,0))),"컨디션밸류없음",
  ""),
IF(ISERROR(FIND(",",G53,FIND(",",G53,FIND(",",G53,FIND(",",G53)+1)+1)+1)),
  IF(OR(ISERROR(VLOOKUP(LEFT(G53,FIND(",",G53)-1),ConditionValueTable!$A:$A,1,0)),ISERROR(VLOOKUP(TRIM(MID(G53,FIND(",",G53)+1,FIND(",",G53,FIND(",",G53)+1)-FIND(",",G53)-1)),ConditionValueTable!$A:$A,1,0)),ISERROR(VLOOKUP(TRIM(MID(G53,FIND(",",G53,FIND(",",G53)+1)+1,FIND(",",G53,FIND(",",G53,FIND(",",G53)+1)+1)-FIND(",",G53,FIND(",",G53)+1)-1)),ConditionValueTable!$A:$A,1,0)),ISERROR(VLOOKUP(TRIM(MID(G53,FIND(",",G53,FIND(",",G53,FIND(",",G53)+1)+1)+1,999)),ConditionValueTable!$A:$A,1,0))),"컨디션밸류없음",
  ""),
)))))</f>
        <v/>
      </c>
      <c r="I53" s="1">
        <v>-1</v>
      </c>
      <c r="J53" s="1">
        <v>0.3</v>
      </c>
      <c r="M53" s="1" t="s">
        <v>214</v>
      </c>
      <c r="O53" s="7" t="str">
        <f t="shared" ca="1" si="10"/>
        <v>8</v>
      </c>
    </row>
    <row r="54" spans="1:15" x14ac:dyDescent="0.3">
      <c r="A54" s="1" t="str">
        <f t="shared" si="8"/>
        <v>LP_CritLow_05</v>
      </c>
      <c r="B54" s="1" t="s">
        <v>230</v>
      </c>
      <c r="C54" s="1" t="str">
        <f>IF(ISERROR(VLOOKUP(B54,AffectorValueTable!$A:$A,1,0)),"어펙터밸류없음","")</f>
        <v/>
      </c>
      <c r="D54" s="1">
        <v>5</v>
      </c>
      <c r="E54" s="1" t="str">
        <f>VLOOKUP($B54,AffectorValueTable!$1:$1048576,MATCH(AffectorValueTable!$B$1,AffectorValueTable!$1:$1,0),0)</f>
        <v>ChangeActorStatus</v>
      </c>
      <c r="H54" s="1" t="str">
        <f>IF(ISBLANK(G54),"",
IF(ISERROR(FIND(",",G54)),
  IF(ISERROR(VLOOKUP(G54,ConditionValueTable!$A:$A,1,0)),"컨디션밸류없음",
  ""),
IF(ISERROR(FIND(",",G54,FIND(",",G54)+1)),
  IF(OR(ISERROR(VLOOKUP(LEFT(G54,FIND(",",G54)-1),ConditionValueTable!$A:$A,1,0)),ISERROR(VLOOKUP(TRIM(MID(G54,FIND(",",G54)+1,999)),ConditionValueTable!$A:$A,1,0))),"컨디션밸류없음",
  ""),
IF(ISERROR(FIND(",",G54,FIND(",",G54,FIND(",",G54)+1)+1)),
  IF(OR(ISERROR(VLOOKUP(LEFT(G54,FIND(",",G54)-1),ConditionValueTable!$A:$A,1,0)),ISERROR(VLOOKUP(TRIM(MID(G54,FIND(",",G54)+1,FIND(",",G54,FIND(",",G54)+1)-FIND(",",G54)-1)),ConditionValueTable!$A:$A,1,0)),ISERROR(VLOOKUP(TRIM(MID(G54,FIND(",",G54,FIND(",",G54)+1)+1,999)),ConditionValueTable!$A:$A,1,0))),"컨디션밸류없음",
  ""),
IF(ISERROR(FIND(",",G54,FIND(",",G54,FIND(",",G54,FIND(",",G54)+1)+1)+1)),
  IF(OR(ISERROR(VLOOKUP(LEFT(G54,FIND(",",G54)-1),ConditionValueTable!$A:$A,1,0)),ISERROR(VLOOKUP(TRIM(MID(G54,FIND(",",G54)+1,FIND(",",G54,FIND(",",G54)+1)-FIND(",",G54)-1)),ConditionValueTable!$A:$A,1,0)),ISERROR(VLOOKUP(TRIM(MID(G54,FIND(",",G54,FIND(",",G54)+1)+1,FIND(",",G54,FIND(",",G54,FIND(",",G54)+1)+1)-FIND(",",G54,FIND(",",G54)+1)-1)),ConditionValueTable!$A:$A,1,0)),ISERROR(VLOOKUP(TRIM(MID(G54,FIND(",",G54,FIND(",",G54,FIND(",",G54)+1)+1)+1,999)),ConditionValueTable!$A:$A,1,0))),"컨디션밸류없음",
  ""),
)))))</f>
        <v/>
      </c>
      <c r="I54" s="1">
        <v>-1</v>
      </c>
      <c r="J54" s="1">
        <v>0.375</v>
      </c>
      <c r="M54" s="1" t="s">
        <v>214</v>
      </c>
      <c r="O54" s="7" t="str">
        <f t="shared" ca="1" si="10"/>
        <v>8</v>
      </c>
    </row>
    <row r="55" spans="1:15" x14ac:dyDescent="0.3">
      <c r="A55" s="1" t="str">
        <f t="shared" si="8"/>
        <v>LP_CritLow_06</v>
      </c>
      <c r="B55" s="1" t="s">
        <v>230</v>
      </c>
      <c r="C55" s="1" t="str">
        <f>IF(ISERROR(VLOOKUP(B55,AffectorValueTable!$A:$A,1,0)),"어펙터밸류없음","")</f>
        <v/>
      </c>
      <c r="D55" s="1">
        <v>6</v>
      </c>
      <c r="E55" s="1" t="str">
        <f>VLOOKUP($B55,AffectorValueTable!$1:$1048576,MATCH(AffectorValueTable!$B$1,AffectorValueTable!$1:$1,0),0)</f>
        <v>ChangeActorStatus</v>
      </c>
      <c r="H55" s="1" t="str">
        <f>IF(ISBLANK(G55),"",
IF(ISERROR(FIND(",",G55)),
  IF(ISERROR(VLOOKUP(G55,ConditionValueTable!$A:$A,1,0)),"컨디션밸류없음",
  ""),
IF(ISERROR(FIND(",",G55,FIND(",",G55)+1)),
  IF(OR(ISERROR(VLOOKUP(LEFT(G55,FIND(",",G55)-1),ConditionValueTable!$A:$A,1,0)),ISERROR(VLOOKUP(TRIM(MID(G55,FIND(",",G55)+1,999)),ConditionValueTable!$A:$A,1,0))),"컨디션밸류없음",
  ""),
IF(ISERROR(FIND(",",G55,FIND(",",G55,FIND(",",G55)+1)+1)),
  IF(OR(ISERROR(VLOOKUP(LEFT(G55,FIND(",",G55)-1),ConditionValueTable!$A:$A,1,0)),ISERROR(VLOOKUP(TRIM(MID(G55,FIND(",",G55)+1,FIND(",",G55,FIND(",",G55)+1)-FIND(",",G55)-1)),ConditionValueTable!$A:$A,1,0)),ISERROR(VLOOKUP(TRIM(MID(G55,FIND(",",G55,FIND(",",G55)+1)+1,999)),ConditionValueTable!$A:$A,1,0))),"컨디션밸류없음",
  ""),
IF(ISERROR(FIND(",",G55,FIND(",",G55,FIND(",",G55,FIND(",",G55)+1)+1)+1)),
  IF(OR(ISERROR(VLOOKUP(LEFT(G55,FIND(",",G55)-1),ConditionValueTable!$A:$A,1,0)),ISERROR(VLOOKUP(TRIM(MID(G55,FIND(",",G55)+1,FIND(",",G55,FIND(",",G55)+1)-FIND(",",G55)-1)),ConditionValueTable!$A:$A,1,0)),ISERROR(VLOOKUP(TRIM(MID(G55,FIND(",",G55,FIND(",",G55)+1)+1,FIND(",",G55,FIND(",",G55,FIND(",",G55)+1)+1)-FIND(",",G55,FIND(",",G55)+1)-1)),ConditionValueTable!$A:$A,1,0)),ISERROR(VLOOKUP(TRIM(MID(G55,FIND(",",G55,FIND(",",G55,FIND(",",G55)+1)+1)+1,999)),ConditionValueTable!$A:$A,1,0))),"컨디션밸류없음",
  ""),
)))))</f>
        <v/>
      </c>
      <c r="I55" s="1">
        <v>-1</v>
      </c>
      <c r="J55" s="1">
        <v>0.45</v>
      </c>
      <c r="M55" s="1" t="s">
        <v>214</v>
      </c>
      <c r="O55" s="7" t="str">
        <f t="shared" ca="1" si="10"/>
        <v>8</v>
      </c>
    </row>
    <row r="56" spans="1:15" x14ac:dyDescent="0.3">
      <c r="A56" s="1" t="str">
        <f t="shared" si="8"/>
        <v>LP_CritLow_07</v>
      </c>
      <c r="B56" s="1" t="s">
        <v>230</v>
      </c>
      <c r="C56" s="1" t="str">
        <f>IF(ISERROR(VLOOKUP(B56,AffectorValueTable!$A:$A,1,0)),"어펙터밸류없음","")</f>
        <v/>
      </c>
      <c r="D56" s="1">
        <v>7</v>
      </c>
      <c r="E56" s="1" t="str">
        <f>VLOOKUP($B56,AffectorValueTable!$1:$1048576,MATCH(AffectorValueTable!$B$1,AffectorValueTable!$1:$1,0),0)</f>
        <v>ChangeActorStatus</v>
      </c>
      <c r="H56" s="1" t="str">
        <f>IF(ISBLANK(G56),"",
IF(ISERROR(FIND(",",G56)),
  IF(ISERROR(VLOOKUP(G56,ConditionValueTable!$A:$A,1,0)),"컨디션밸류없음",
  ""),
IF(ISERROR(FIND(",",G56,FIND(",",G56)+1)),
  IF(OR(ISERROR(VLOOKUP(LEFT(G56,FIND(",",G56)-1),ConditionValueTable!$A:$A,1,0)),ISERROR(VLOOKUP(TRIM(MID(G56,FIND(",",G56)+1,999)),ConditionValueTable!$A:$A,1,0))),"컨디션밸류없음",
  ""),
IF(ISERROR(FIND(",",G56,FIND(",",G56,FIND(",",G56)+1)+1)),
  IF(OR(ISERROR(VLOOKUP(LEFT(G56,FIND(",",G56)-1),ConditionValueTable!$A:$A,1,0)),ISERROR(VLOOKUP(TRIM(MID(G56,FIND(",",G56)+1,FIND(",",G56,FIND(",",G56)+1)-FIND(",",G56)-1)),ConditionValueTable!$A:$A,1,0)),ISERROR(VLOOKUP(TRIM(MID(G56,FIND(",",G56,FIND(",",G56)+1)+1,999)),ConditionValueTable!$A:$A,1,0))),"컨디션밸류없음",
  ""),
IF(ISERROR(FIND(",",G56,FIND(",",G56,FIND(",",G56,FIND(",",G56)+1)+1)+1)),
  IF(OR(ISERROR(VLOOKUP(LEFT(G56,FIND(",",G56)-1),ConditionValueTable!$A:$A,1,0)),ISERROR(VLOOKUP(TRIM(MID(G56,FIND(",",G56)+1,FIND(",",G56,FIND(",",G56)+1)-FIND(",",G56)-1)),ConditionValueTable!$A:$A,1,0)),ISERROR(VLOOKUP(TRIM(MID(G56,FIND(",",G56,FIND(",",G56)+1)+1,FIND(",",G56,FIND(",",G56,FIND(",",G56)+1)+1)-FIND(",",G56,FIND(",",G56)+1)-1)),ConditionValueTable!$A:$A,1,0)),ISERROR(VLOOKUP(TRIM(MID(G56,FIND(",",G56,FIND(",",G56,FIND(",",G56)+1)+1)+1,999)),ConditionValueTable!$A:$A,1,0))),"컨디션밸류없음",
  ""),
)))))</f>
        <v/>
      </c>
      <c r="I56" s="1">
        <v>-1</v>
      </c>
      <c r="J56" s="1">
        <v>0.52500000000000002</v>
      </c>
      <c r="M56" s="1" t="s">
        <v>214</v>
      </c>
      <c r="O56" s="7" t="str">
        <f t="shared" ca="1" si="10"/>
        <v>8</v>
      </c>
    </row>
    <row r="57" spans="1:15" x14ac:dyDescent="0.3">
      <c r="A57" s="1" t="str">
        <f t="shared" si="8"/>
        <v>LP_CritLow_08</v>
      </c>
      <c r="B57" s="1" t="s">
        <v>230</v>
      </c>
      <c r="C57" s="1" t="str">
        <f>IF(ISERROR(VLOOKUP(B57,AffectorValueTable!$A:$A,1,0)),"어펙터밸류없음","")</f>
        <v/>
      </c>
      <c r="D57" s="1">
        <v>8</v>
      </c>
      <c r="E57" s="1" t="str">
        <f>VLOOKUP($B57,AffectorValueTable!$1:$1048576,MATCH(AffectorValueTable!$B$1,AffectorValueTable!$1:$1,0),0)</f>
        <v>ChangeActorStatus</v>
      </c>
      <c r="H57" s="1" t="str">
        <f>IF(ISBLANK(G57),"",
IF(ISERROR(FIND(",",G57)),
  IF(ISERROR(VLOOKUP(G57,ConditionValueTable!$A:$A,1,0)),"컨디션밸류없음",
  ""),
IF(ISERROR(FIND(",",G57,FIND(",",G57)+1)),
  IF(OR(ISERROR(VLOOKUP(LEFT(G57,FIND(",",G57)-1),ConditionValueTable!$A:$A,1,0)),ISERROR(VLOOKUP(TRIM(MID(G57,FIND(",",G57)+1,999)),ConditionValueTable!$A:$A,1,0))),"컨디션밸류없음",
  ""),
IF(ISERROR(FIND(",",G57,FIND(",",G57,FIND(",",G57)+1)+1)),
  IF(OR(ISERROR(VLOOKUP(LEFT(G57,FIND(",",G57)-1),ConditionValueTable!$A:$A,1,0)),ISERROR(VLOOKUP(TRIM(MID(G57,FIND(",",G57)+1,FIND(",",G57,FIND(",",G57)+1)-FIND(",",G57)-1)),ConditionValueTable!$A:$A,1,0)),ISERROR(VLOOKUP(TRIM(MID(G57,FIND(",",G57,FIND(",",G57)+1)+1,999)),ConditionValueTable!$A:$A,1,0))),"컨디션밸류없음",
  ""),
IF(ISERROR(FIND(",",G57,FIND(",",G57,FIND(",",G57,FIND(",",G57)+1)+1)+1)),
  IF(OR(ISERROR(VLOOKUP(LEFT(G57,FIND(",",G57)-1),ConditionValueTable!$A:$A,1,0)),ISERROR(VLOOKUP(TRIM(MID(G57,FIND(",",G57)+1,FIND(",",G57,FIND(",",G57)+1)-FIND(",",G57)-1)),ConditionValueTable!$A:$A,1,0)),ISERROR(VLOOKUP(TRIM(MID(G57,FIND(",",G57,FIND(",",G57)+1)+1,FIND(",",G57,FIND(",",G57,FIND(",",G57)+1)+1)-FIND(",",G57,FIND(",",G57)+1)-1)),ConditionValueTable!$A:$A,1,0)),ISERROR(VLOOKUP(TRIM(MID(G57,FIND(",",G57,FIND(",",G57,FIND(",",G57)+1)+1)+1,999)),ConditionValueTable!$A:$A,1,0))),"컨디션밸류없음",
  ""),
)))))</f>
        <v/>
      </c>
      <c r="I57" s="1">
        <v>-1</v>
      </c>
      <c r="J57" s="1">
        <v>0.6</v>
      </c>
      <c r="M57" s="1" t="s">
        <v>214</v>
      </c>
      <c r="O57" s="7" t="str">
        <f t="shared" ca="1" si="10"/>
        <v>8</v>
      </c>
    </row>
    <row r="58" spans="1:15" x14ac:dyDescent="0.3">
      <c r="A58" s="1" t="str">
        <f t="shared" si="8"/>
        <v>LP_CritLow_09</v>
      </c>
      <c r="B58" s="1" t="s">
        <v>230</v>
      </c>
      <c r="C58" s="1" t="str">
        <f>IF(ISERROR(VLOOKUP(B58,AffectorValueTable!$A:$A,1,0)),"어펙터밸류없음","")</f>
        <v/>
      </c>
      <c r="D58" s="1">
        <v>9</v>
      </c>
      <c r="E58" s="1" t="str">
        <f>VLOOKUP($B58,AffectorValueTable!$1:$1048576,MATCH(AffectorValueTable!$B$1,AffectorValueTable!$1:$1,0),0)</f>
        <v>ChangeActorStatus</v>
      </c>
      <c r="H58" s="1" t="str">
        <f>IF(ISBLANK(G58),"",
IF(ISERROR(FIND(",",G58)),
  IF(ISERROR(VLOOKUP(G58,ConditionValueTable!$A:$A,1,0)),"컨디션밸류없음",
  ""),
IF(ISERROR(FIND(",",G58,FIND(",",G58)+1)),
  IF(OR(ISERROR(VLOOKUP(LEFT(G58,FIND(",",G58)-1),ConditionValueTable!$A:$A,1,0)),ISERROR(VLOOKUP(TRIM(MID(G58,FIND(",",G58)+1,999)),ConditionValueTable!$A:$A,1,0))),"컨디션밸류없음",
  ""),
IF(ISERROR(FIND(",",G58,FIND(",",G58,FIND(",",G58)+1)+1)),
  IF(OR(ISERROR(VLOOKUP(LEFT(G58,FIND(",",G58)-1),ConditionValueTable!$A:$A,1,0)),ISERROR(VLOOKUP(TRIM(MID(G58,FIND(",",G58)+1,FIND(",",G58,FIND(",",G58)+1)-FIND(",",G58)-1)),ConditionValueTable!$A:$A,1,0)),ISERROR(VLOOKUP(TRIM(MID(G58,FIND(",",G58,FIND(",",G58)+1)+1,999)),ConditionValueTable!$A:$A,1,0))),"컨디션밸류없음",
  ""),
IF(ISERROR(FIND(",",G58,FIND(",",G58,FIND(",",G58,FIND(",",G58)+1)+1)+1)),
  IF(OR(ISERROR(VLOOKUP(LEFT(G58,FIND(",",G58)-1),ConditionValueTable!$A:$A,1,0)),ISERROR(VLOOKUP(TRIM(MID(G58,FIND(",",G58)+1,FIND(",",G58,FIND(",",G58)+1)-FIND(",",G58)-1)),ConditionValueTable!$A:$A,1,0)),ISERROR(VLOOKUP(TRIM(MID(G58,FIND(",",G58,FIND(",",G58)+1)+1,FIND(",",G58,FIND(",",G58,FIND(",",G58)+1)+1)-FIND(",",G58,FIND(",",G58)+1)-1)),ConditionValueTable!$A:$A,1,0)),ISERROR(VLOOKUP(TRIM(MID(G58,FIND(",",G58,FIND(",",G58,FIND(",",G58)+1)+1)+1,999)),ConditionValueTable!$A:$A,1,0))),"컨디션밸류없음",
  ""),
)))))</f>
        <v/>
      </c>
      <c r="I58" s="1">
        <v>-1</v>
      </c>
      <c r="J58" s="1">
        <v>0.67500000000000004</v>
      </c>
      <c r="M58" s="1" t="s">
        <v>214</v>
      </c>
      <c r="O58" s="7" t="str">
        <f t="shared" ca="1" si="10"/>
        <v>8</v>
      </c>
    </row>
    <row r="59" spans="1:15" x14ac:dyDescent="0.3">
      <c r="A59" s="1" t="str">
        <f t="shared" si="8"/>
        <v>LP_CritMedium_01</v>
      </c>
      <c r="B59" s="1" t="s">
        <v>231</v>
      </c>
      <c r="C59" s="1" t="str">
        <f>IF(ISERROR(VLOOKUP(B59,AffectorValueTable!$A:$A,1,0)),"어펙터밸류없음","")</f>
        <v/>
      </c>
      <c r="D59" s="1">
        <v>1</v>
      </c>
      <c r="E59" s="1" t="str">
        <f>VLOOKUP($B59,AffectorValueTable!$1:$1048576,MATCH(AffectorValueTable!$B$1,AffectorValueTable!$1:$1,0),0)</f>
        <v>ChangeActorStatus</v>
      </c>
      <c r="H59" s="1" t="str">
        <f>IF(ISBLANK(G59),"",
IF(ISERROR(FIND(",",G59)),
  IF(ISERROR(VLOOKUP(G59,ConditionValueTable!$A:$A,1,0)),"컨디션밸류없음",
  ""),
IF(ISERROR(FIND(",",G59,FIND(",",G59)+1)),
  IF(OR(ISERROR(VLOOKUP(LEFT(G59,FIND(",",G59)-1),ConditionValueTable!$A:$A,1,0)),ISERROR(VLOOKUP(TRIM(MID(G59,FIND(",",G59)+1,999)),ConditionValueTable!$A:$A,1,0))),"컨디션밸류없음",
  ""),
IF(ISERROR(FIND(",",G59,FIND(",",G59,FIND(",",G59)+1)+1)),
  IF(OR(ISERROR(VLOOKUP(LEFT(G59,FIND(",",G59)-1),ConditionValueTable!$A:$A,1,0)),ISERROR(VLOOKUP(TRIM(MID(G59,FIND(",",G59)+1,FIND(",",G59,FIND(",",G59)+1)-FIND(",",G59)-1)),ConditionValueTable!$A:$A,1,0)),ISERROR(VLOOKUP(TRIM(MID(G59,FIND(",",G59,FIND(",",G59)+1)+1,999)),ConditionValueTable!$A:$A,1,0))),"컨디션밸류없음",
  ""),
IF(ISERROR(FIND(",",G59,FIND(",",G59,FIND(",",G59,FIND(",",G59)+1)+1)+1)),
  IF(OR(ISERROR(VLOOKUP(LEFT(G59,FIND(",",G59)-1),ConditionValueTable!$A:$A,1,0)),ISERROR(VLOOKUP(TRIM(MID(G59,FIND(",",G59)+1,FIND(",",G59,FIND(",",G59)+1)-FIND(",",G59)-1)),ConditionValueTable!$A:$A,1,0)),ISERROR(VLOOKUP(TRIM(MID(G59,FIND(",",G59,FIND(",",G59)+1)+1,FIND(",",G59,FIND(",",G59,FIND(",",G59)+1)+1)-FIND(",",G59,FIND(",",G59)+1)-1)),ConditionValueTable!$A:$A,1,0)),ISERROR(VLOOKUP(TRIM(MID(G59,FIND(",",G59,FIND(",",G59,FIND(",",G59)+1)+1)+1,999)),ConditionValueTable!$A:$A,1,0))),"컨디션밸류없음",
  ""),
)))))</f>
        <v/>
      </c>
      <c r="I59" s="1">
        <v>-1</v>
      </c>
      <c r="J59" s="1">
        <v>0.15</v>
      </c>
      <c r="M59" s="1" t="s">
        <v>214</v>
      </c>
      <c r="O59" s="7" t="str">
        <f ca="1">IF(NOT(ISBLANK(N59)),N59,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SUBSTITUTE(SUBSTITUTE(SUBSTITUTE(SUBSTITUTE(SUBSTITUTE(SUBSTITUTE(SUBSTITUTE(SUBSTITUTE(SUBSTITUTE(SUBSTITUTE(M59,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8</v>
      </c>
    </row>
    <row r="60" spans="1:15" x14ac:dyDescent="0.3">
      <c r="A60" s="1" t="str">
        <f t="shared" si="8"/>
        <v>LP_CritMedium_02</v>
      </c>
      <c r="B60" s="1" t="s">
        <v>231</v>
      </c>
      <c r="C60" s="1" t="str">
        <f>IF(ISERROR(VLOOKUP(B60,AffectorValueTable!$A:$A,1,0)),"어펙터밸류없음","")</f>
        <v/>
      </c>
      <c r="D60" s="1">
        <v>2</v>
      </c>
      <c r="E60" s="1" t="str">
        <f>VLOOKUP($B60,AffectorValueTable!$1:$1048576,MATCH(AffectorValueTable!$B$1,AffectorValueTable!$1:$1,0),0)</f>
        <v>ChangeActorStatus</v>
      </c>
      <c r="H60" s="1" t="str">
        <f>IF(ISBLANK(G60),"",
IF(ISERROR(FIND(",",G60)),
  IF(ISERROR(VLOOKUP(G60,ConditionValueTable!$A:$A,1,0)),"컨디션밸류없음",
  ""),
IF(ISERROR(FIND(",",G60,FIND(",",G60)+1)),
  IF(OR(ISERROR(VLOOKUP(LEFT(G60,FIND(",",G60)-1),ConditionValueTable!$A:$A,1,0)),ISERROR(VLOOKUP(TRIM(MID(G60,FIND(",",G60)+1,999)),ConditionValueTable!$A:$A,1,0))),"컨디션밸류없음",
  ""),
IF(ISERROR(FIND(",",G60,FIND(",",G60,FIND(",",G60)+1)+1)),
  IF(OR(ISERROR(VLOOKUP(LEFT(G60,FIND(",",G60)-1),ConditionValueTable!$A:$A,1,0)),ISERROR(VLOOKUP(TRIM(MID(G60,FIND(",",G60)+1,FIND(",",G60,FIND(",",G60)+1)-FIND(",",G60)-1)),ConditionValueTable!$A:$A,1,0)),ISERROR(VLOOKUP(TRIM(MID(G60,FIND(",",G60,FIND(",",G60)+1)+1,999)),ConditionValueTable!$A:$A,1,0))),"컨디션밸류없음",
  ""),
IF(ISERROR(FIND(",",G60,FIND(",",G60,FIND(",",G60,FIND(",",G60)+1)+1)+1)),
  IF(OR(ISERROR(VLOOKUP(LEFT(G60,FIND(",",G60)-1),ConditionValueTable!$A:$A,1,0)),ISERROR(VLOOKUP(TRIM(MID(G60,FIND(",",G60)+1,FIND(",",G60,FIND(",",G60)+1)-FIND(",",G60)-1)),ConditionValueTable!$A:$A,1,0)),ISERROR(VLOOKUP(TRIM(MID(G60,FIND(",",G60,FIND(",",G60)+1)+1,FIND(",",G60,FIND(",",G60,FIND(",",G60)+1)+1)-FIND(",",G60,FIND(",",G60)+1)-1)),ConditionValueTable!$A:$A,1,0)),ISERROR(VLOOKUP(TRIM(MID(G60,FIND(",",G60,FIND(",",G60,FIND(",",G60)+1)+1)+1,999)),ConditionValueTable!$A:$A,1,0))),"컨디션밸류없음",
  ""),
)))))</f>
        <v/>
      </c>
      <c r="I60" s="1">
        <v>-1</v>
      </c>
      <c r="J60" s="1">
        <v>0.3</v>
      </c>
      <c r="M60" s="1" t="s">
        <v>214</v>
      </c>
      <c r="O60" s="7" t="str">
        <f ca="1">IF(NOT(ISBLANK(N60)),N60,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SUBSTITUTE(SUBSTITUTE(SUBSTITUTE(SUBSTITUTE(SUBSTITUTE(SUBSTITUTE(SUBSTITUTE(SUBSTITUTE(SUBSTITUTE(SUBSTITUTE(M60,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8</v>
      </c>
    </row>
    <row r="61" spans="1:15" x14ac:dyDescent="0.3">
      <c r="A61" s="1" t="str">
        <f t="shared" ref="A61:A75" si="11">B61&amp;"_"&amp;TEXT(D61,"00")</f>
        <v>LP_CritMedium_03</v>
      </c>
      <c r="B61" s="1" t="s">
        <v>231</v>
      </c>
      <c r="C61" s="1" t="str">
        <f>IF(ISERROR(VLOOKUP(B61,AffectorValueTable!$A:$A,1,0)),"어펙터밸류없음","")</f>
        <v/>
      </c>
      <c r="D61" s="1">
        <v>3</v>
      </c>
      <c r="E61" s="1" t="str">
        <f>VLOOKUP($B61,AffectorValueTable!$1:$1048576,MATCH(AffectorValueTable!$B$1,AffectorValueTable!$1:$1,0),0)</f>
        <v>ChangeActorStatus</v>
      </c>
      <c r="H61" s="1" t="str">
        <f>IF(ISBLANK(G61),"",
IF(ISERROR(FIND(",",G61)),
  IF(ISERROR(VLOOKUP(G61,ConditionValueTable!$A:$A,1,0)),"컨디션밸류없음",
  ""),
IF(ISERROR(FIND(",",G61,FIND(",",G61)+1)),
  IF(OR(ISERROR(VLOOKUP(LEFT(G61,FIND(",",G61)-1),ConditionValueTable!$A:$A,1,0)),ISERROR(VLOOKUP(TRIM(MID(G61,FIND(",",G61)+1,999)),ConditionValueTable!$A:$A,1,0))),"컨디션밸류없음",
  ""),
IF(ISERROR(FIND(",",G61,FIND(",",G61,FIND(",",G61)+1)+1)),
  IF(OR(ISERROR(VLOOKUP(LEFT(G61,FIND(",",G61)-1),ConditionValueTable!$A:$A,1,0)),ISERROR(VLOOKUP(TRIM(MID(G61,FIND(",",G61)+1,FIND(",",G61,FIND(",",G61)+1)-FIND(",",G61)-1)),ConditionValueTable!$A:$A,1,0)),ISERROR(VLOOKUP(TRIM(MID(G61,FIND(",",G61,FIND(",",G61)+1)+1,999)),ConditionValueTable!$A:$A,1,0))),"컨디션밸류없음",
  ""),
IF(ISERROR(FIND(",",G61,FIND(",",G61,FIND(",",G61,FIND(",",G61)+1)+1)+1)),
  IF(OR(ISERROR(VLOOKUP(LEFT(G61,FIND(",",G61)-1),ConditionValueTable!$A:$A,1,0)),ISERROR(VLOOKUP(TRIM(MID(G61,FIND(",",G61)+1,FIND(",",G61,FIND(",",G61)+1)-FIND(",",G61)-1)),ConditionValueTable!$A:$A,1,0)),ISERROR(VLOOKUP(TRIM(MID(G61,FIND(",",G61,FIND(",",G61)+1)+1,FIND(",",G61,FIND(",",G61,FIND(",",G61)+1)+1)-FIND(",",G61,FIND(",",G61)+1)-1)),ConditionValueTable!$A:$A,1,0)),ISERROR(VLOOKUP(TRIM(MID(G61,FIND(",",G61,FIND(",",G61,FIND(",",G61)+1)+1)+1,999)),ConditionValueTable!$A:$A,1,0))),"컨디션밸류없음",
  ""),
)))))</f>
        <v/>
      </c>
      <c r="I61" s="1">
        <v>-1</v>
      </c>
      <c r="J61" s="1">
        <v>0.45</v>
      </c>
      <c r="M61" s="1" t="s">
        <v>214</v>
      </c>
      <c r="O61" s="7" t="str">
        <f t="shared" ref="O61:O63" ca="1" si="12">IF(NOT(ISBLANK(N61)),N61,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SUBSTITUTE(SUBSTITUTE(SUBSTITUTE(SUBSTITUTE(SUBSTITUTE(SUBSTITUTE(SUBSTITUTE(SUBSTITUTE(SUBSTITUTE(SUBSTITUTE(M61,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8</v>
      </c>
    </row>
    <row r="62" spans="1:15" x14ac:dyDescent="0.3">
      <c r="A62" s="1" t="str">
        <f t="shared" si="11"/>
        <v>LP_CritMedium_04</v>
      </c>
      <c r="B62" s="1" t="s">
        <v>231</v>
      </c>
      <c r="C62" s="1" t="str">
        <f>IF(ISERROR(VLOOKUP(B62,AffectorValueTable!$A:$A,1,0)),"어펙터밸류없음","")</f>
        <v/>
      </c>
      <c r="D62" s="1">
        <v>4</v>
      </c>
      <c r="E62" s="1" t="str">
        <f>VLOOKUP($B62,AffectorValueTable!$1:$1048576,MATCH(AffectorValueTable!$B$1,AffectorValueTable!$1:$1,0),0)</f>
        <v>ChangeActorStatus</v>
      </c>
      <c r="H62" s="1" t="str">
        <f>IF(ISBLANK(G62),"",
IF(ISERROR(FIND(",",G62)),
  IF(ISERROR(VLOOKUP(G62,ConditionValueTable!$A:$A,1,0)),"컨디션밸류없음",
  ""),
IF(ISERROR(FIND(",",G62,FIND(",",G62)+1)),
  IF(OR(ISERROR(VLOOKUP(LEFT(G62,FIND(",",G62)-1),ConditionValueTable!$A:$A,1,0)),ISERROR(VLOOKUP(TRIM(MID(G62,FIND(",",G62)+1,999)),ConditionValueTable!$A:$A,1,0))),"컨디션밸류없음",
  ""),
IF(ISERROR(FIND(",",G62,FIND(",",G62,FIND(",",G62)+1)+1)),
  IF(OR(ISERROR(VLOOKUP(LEFT(G62,FIND(",",G62)-1),ConditionValueTable!$A:$A,1,0)),ISERROR(VLOOKUP(TRIM(MID(G62,FIND(",",G62)+1,FIND(",",G62,FIND(",",G62)+1)-FIND(",",G62)-1)),ConditionValueTable!$A:$A,1,0)),ISERROR(VLOOKUP(TRIM(MID(G62,FIND(",",G62,FIND(",",G62)+1)+1,999)),ConditionValueTable!$A:$A,1,0))),"컨디션밸류없음",
  ""),
IF(ISERROR(FIND(",",G62,FIND(",",G62,FIND(",",G62,FIND(",",G62)+1)+1)+1)),
  IF(OR(ISERROR(VLOOKUP(LEFT(G62,FIND(",",G62)-1),ConditionValueTable!$A:$A,1,0)),ISERROR(VLOOKUP(TRIM(MID(G62,FIND(",",G62)+1,FIND(",",G62,FIND(",",G62)+1)-FIND(",",G62)-1)),ConditionValueTable!$A:$A,1,0)),ISERROR(VLOOKUP(TRIM(MID(G62,FIND(",",G62,FIND(",",G62)+1)+1,FIND(",",G62,FIND(",",G62,FIND(",",G62)+1)+1)-FIND(",",G62,FIND(",",G62)+1)-1)),ConditionValueTable!$A:$A,1,0)),ISERROR(VLOOKUP(TRIM(MID(G62,FIND(",",G62,FIND(",",G62,FIND(",",G62)+1)+1)+1,999)),ConditionValueTable!$A:$A,1,0))),"컨디션밸류없음",
  ""),
)))))</f>
        <v/>
      </c>
      <c r="I62" s="1">
        <v>-1</v>
      </c>
      <c r="J62" s="1">
        <v>0.6</v>
      </c>
      <c r="M62" s="1" t="s">
        <v>214</v>
      </c>
      <c r="O62" s="7" t="str">
        <f t="shared" ca="1" si="12"/>
        <v>8</v>
      </c>
    </row>
    <row r="63" spans="1:15" x14ac:dyDescent="0.3">
      <c r="A63" s="1" t="str">
        <f t="shared" si="11"/>
        <v>LP_CritMedium_05</v>
      </c>
      <c r="B63" s="1" t="s">
        <v>231</v>
      </c>
      <c r="C63" s="1" t="str">
        <f>IF(ISERROR(VLOOKUP(B63,AffectorValueTable!$A:$A,1,0)),"어펙터밸류없음","")</f>
        <v/>
      </c>
      <c r="D63" s="1">
        <v>5</v>
      </c>
      <c r="E63" s="1" t="str">
        <f>VLOOKUP($B63,AffectorValueTable!$1:$1048576,MATCH(AffectorValueTable!$B$1,AffectorValueTable!$1:$1,0),0)</f>
        <v>ChangeActorStatus</v>
      </c>
      <c r="H63" s="1" t="str">
        <f>IF(ISBLANK(G63),"",
IF(ISERROR(FIND(",",G63)),
  IF(ISERROR(VLOOKUP(G63,ConditionValueTable!$A:$A,1,0)),"컨디션밸류없음",
  ""),
IF(ISERROR(FIND(",",G63,FIND(",",G63)+1)),
  IF(OR(ISERROR(VLOOKUP(LEFT(G63,FIND(",",G63)-1),ConditionValueTable!$A:$A,1,0)),ISERROR(VLOOKUP(TRIM(MID(G63,FIND(",",G63)+1,999)),ConditionValueTable!$A:$A,1,0))),"컨디션밸류없음",
  ""),
IF(ISERROR(FIND(",",G63,FIND(",",G63,FIND(",",G63)+1)+1)),
  IF(OR(ISERROR(VLOOKUP(LEFT(G63,FIND(",",G63)-1),ConditionValueTable!$A:$A,1,0)),ISERROR(VLOOKUP(TRIM(MID(G63,FIND(",",G63)+1,FIND(",",G63,FIND(",",G63)+1)-FIND(",",G63)-1)),ConditionValueTable!$A:$A,1,0)),ISERROR(VLOOKUP(TRIM(MID(G63,FIND(",",G63,FIND(",",G63)+1)+1,999)),ConditionValueTable!$A:$A,1,0))),"컨디션밸류없음",
  ""),
IF(ISERROR(FIND(",",G63,FIND(",",G63,FIND(",",G63,FIND(",",G63)+1)+1)+1)),
  IF(OR(ISERROR(VLOOKUP(LEFT(G63,FIND(",",G63)-1),ConditionValueTable!$A:$A,1,0)),ISERROR(VLOOKUP(TRIM(MID(G63,FIND(",",G63)+1,FIND(",",G63,FIND(",",G63)+1)-FIND(",",G63)-1)),ConditionValueTable!$A:$A,1,0)),ISERROR(VLOOKUP(TRIM(MID(G63,FIND(",",G63,FIND(",",G63)+1)+1,FIND(",",G63,FIND(",",G63,FIND(",",G63)+1)+1)-FIND(",",G63,FIND(",",G63)+1)-1)),ConditionValueTable!$A:$A,1,0)),ISERROR(VLOOKUP(TRIM(MID(G63,FIND(",",G63,FIND(",",G63,FIND(",",G63)+1)+1)+1,999)),ConditionValueTable!$A:$A,1,0))),"컨디션밸류없음",
  ""),
)))))</f>
        <v/>
      </c>
      <c r="I63" s="1">
        <v>-1</v>
      </c>
      <c r="J63" s="1">
        <v>0.75</v>
      </c>
      <c r="M63" s="1" t="s">
        <v>214</v>
      </c>
      <c r="O63" s="7" t="str">
        <f t="shared" ca="1" si="12"/>
        <v>8</v>
      </c>
    </row>
    <row r="64" spans="1:15" x14ac:dyDescent="0.3">
      <c r="A64" s="1" t="str">
        <f t="shared" si="11"/>
        <v>LP_CritHigh_01</v>
      </c>
      <c r="B64" s="1" t="s">
        <v>232</v>
      </c>
      <c r="C64" s="1" t="str">
        <f>IF(ISERROR(VLOOKUP(B64,AffectorValueTable!$A:$A,1,0)),"어펙터밸류없음","")</f>
        <v/>
      </c>
      <c r="D64" s="1">
        <v>1</v>
      </c>
      <c r="E64" s="1" t="str">
        <f>VLOOKUP($B64,AffectorValueTable!$1:$1048576,MATCH(AffectorValueTable!$B$1,AffectorValueTable!$1:$1,0),0)</f>
        <v>ChangeActorStatus</v>
      </c>
      <c r="H64" s="1" t="str">
        <f>IF(ISBLANK(G64),"",
IF(ISERROR(FIND(",",G64)),
  IF(ISERROR(VLOOKUP(G64,ConditionValueTable!$A:$A,1,0)),"컨디션밸류없음",
  ""),
IF(ISERROR(FIND(",",G64,FIND(",",G64)+1)),
  IF(OR(ISERROR(VLOOKUP(LEFT(G64,FIND(",",G64)-1),ConditionValueTable!$A:$A,1,0)),ISERROR(VLOOKUP(TRIM(MID(G64,FIND(",",G64)+1,999)),ConditionValueTable!$A:$A,1,0))),"컨디션밸류없음",
  ""),
IF(ISERROR(FIND(",",G64,FIND(",",G64,FIND(",",G64)+1)+1)),
  IF(OR(ISERROR(VLOOKUP(LEFT(G64,FIND(",",G64)-1),ConditionValueTable!$A:$A,1,0)),ISERROR(VLOOKUP(TRIM(MID(G64,FIND(",",G64)+1,FIND(",",G64,FIND(",",G64)+1)-FIND(",",G64)-1)),ConditionValueTable!$A:$A,1,0)),ISERROR(VLOOKUP(TRIM(MID(G64,FIND(",",G64,FIND(",",G64)+1)+1,999)),ConditionValueTable!$A:$A,1,0))),"컨디션밸류없음",
  ""),
IF(ISERROR(FIND(",",G64,FIND(",",G64,FIND(",",G64,FIND(",",G64)+1)+1)+1)),
  IF(OR(ISERROR(VLOOKUP(LEFT(G64,FIND(",",G64)-1),ConditionValueTable!$A:$A,1,0)),ISERROR(VLOOKUP(TRIM(MID(G64,FIND(",",G64)+1,FIND(",",G64,FIND(",",G64)+1)-FIND(",",G64)-1)),ConditionValueTable!$A:$A,1,0)),ISERROR(VLOOKUP(TRIM(MID(G64,FIND(",",G64,FIND(",",G64)+1)+1,FIND(",",G64,FIND(",",G64,FIND(",",G64)+1)+1)-FIND(",",G64,FIND(",",G64)+1)-1)),ConditionValueTable!$A:$A,1,0)),ISERROR(VLOOKUP(TRIM(MID(G64,FIND(",",G64,FIND(",",G64,FIND(",",G64)+1)+1)+1,999)),ConditionValueTable!$A:$A,1,0))),"컨디션밸류없음",
  ""),
)))))</f>
        <v/>
      </c>
      <c r="I64" s="1">
        <v>-1</v>
      </c>
      <c r="J64" s="1">
        <v>0.375</v>
      </c>
      <c r="M64" s="1" t="s">
        <v>214</v>
      </c>
      <c r="O64" s="7" t="str">
        <f ca="1">IF(NOT(ISBLANK(N64)),N64,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SUBSTITUTE(SUBSTITUTE(SUBSTITUTE(SUBSTITUTE(SUBSTITUTE(SUBSTITUTE(SUBSTITUTE(SUBSTITUTE(SUBSTITUTE(SUBSTITUTE(M64,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8</v>
      </c>
    </row>
    <row r="65" spans="1:15" x14ac:dyDescent="0.3">
      <c r="A65" s="1" t="str">
        <f t="shared" si="11"/>
        <v>LP_CritDmgLow_01</v>
      </c>
      <c r="B65" s="1" t="s">
        <v>233</v>
      </c>
      <c r="C65" s="1" t="str">
        <f>IF(ISERROR(VLOOKUP(B65,AffectorValueTable!$A:$A,1,0)),"어펙터밸류없음","")</f>
        <v/>
      </c>
      <c r="D65" s="1">
        <v>1</v>
      </c>
      <c r="E65" s="1" t="str">
        <f>VLOOKUP($B65,AffectorValueTable!$1:$1048576,MATCH(AffectorValueTable!$B$1,AffectorValueTable!$1:$1,0),0)</f>
        <v>ChangeActorStatus</v>
      </c>
      <c r="H65" s="1" t="str">
        <f>IF(ISBLANK(G65),"",
IF(ISERROR(FIND(",",G65)),
  IF(ISERROR(VLOOKUP(G65,ConditionValueTable!$A:$A,1,0)),"컨디션밸류없음",
  ""),
IF(ISERROR(FIND(",",G65,FIND(",",G65)+1)),
  IF(OR(ISERROR(VLOOKUP(LEFT(G65,FIND(",",G65)-1),ConditionValueTable!$A:$A,1,0)),ISERROR(VLOOKUP(TRIM(MID(G65,FIND(",",G65)+1,999)),ConditionValueTable!$A:$A,1,0))),"컨디션밸류없음",
  ""),
IF(ISERROR(FIND(",",G65,FIND(",",G65,FIND(",",G65)+1)+1)),
  IF(OR(ISERROR(VLOOKUP(LEFT(G65,FIND(",",G65)-1),ConditionValueTable!$A:$A,1,0)),ISERROR(VLOOKUP(TRIM(MID(G65,FIND(",",G65)+1,FIND(",",G65,FIND(",",G65)+1)-FIND(",",G65)-1)),ConditionValueTable!$A:$A,1,0)),ISERROR(VLOOKUP(TRIM(MID(G65,FIND(",",G65,FIND(",",G65)+1)+1,999)),ConditionValueTable!$A:$A,1,0))),"컨디션밸류없음",
  ""),
IF(ISERROR(FIND(",",G65,FIND(",",G65,FIND(",",G65,FIND(",",G65)+1)+1)+1)),
  IF(OR(ISERROR(VLOOKUP(LEFT(G65,FIND(",",G65)-1),ConditionValueTable!$A:$A,1,0)),ISERROR(VLOOKUP(TRIM(MID(G65,FIND(",",G65)+1,FIND(",",G65,FIND(",",G65)+1)-FIND(",",G65)-1)),ConditionValueTable!$A:$A,1,0)),ISERROR(VLOOKUP(TRIM(MID(G65,FIND(",",G65,FIND(",",G65)+1)+1,FIND(",",G65,FIND(",",G65,FIND(",",G65)+1)+1)-FIND(",",G65,FIND(",",G65)+1)-1)),ConditionValueTable!$A:$A,1,0)),ISERROR(VLOOKUP(TRIM(MID(G65,FIND(",",G65,FIND(",",G65,FIND(",",G65)+1)+1)+1,999)),ConditionValueTable!$A:$A,1,0))),"컨디션밸류없음",
  ""),
)))))</f>
        <v/>
      </c>
      <c r="I65" s="1">
        <v>-1</v>
      </c>
      <c r="J65" s="1">
        <v>0.25</v>
      </c>
      <c r="M65" s="1" t="s">
        <v>215</v>
      </c>
      <c r="O65" s="7" t="str">
        <f ca="1">IF(NOT(ISBLANK(N65)),N65,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SUBSTITUTE(SUBSTITUTE(SUBSTITUTE(SUBSTITUTE(SUBSTITUTE(SUBSTITUTE(SUBSTITUTE(SUBSTITUTE(SUBSTITUTE(SUBSTITUTE(M65,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9</v>
      </c>
    </row>
    <row r="66" spans="1:15" x14ac:dyDescent="0.3">
      <c r="A66" s="1" t="str">
        <f t="shared" si="11"/>
        <v>LP_CritDmgLow_02</v>
      </c>
      <c r="B66" s="1" t="s">
        <v>233</v>
      </c>
      <c r="C66" s="1" t="str">
        <f>IF(ISERROR(VLOOKUP(B66,AffectorValueTable!$A:$A,1,0)),"어펙터밸류없음","")</f>
        <v/>
      </c>
      <c r="D66" s="1">
        <v>2</v>
      </c>
      <c r="E66" s="1" t="str">
        <f>VLOOKUP($B66,AffectorValueTable!$1:$1048576,MATCH(AffectorValueTable!$B$1,AffectorValueTable!$1:$1,0),0)</f>
        <v>ChangeActorStatus</v>
      </c>
      <c r="H66" s="1" t="str">
        <f>IF(ISBLANK(G66),"",
IF(ISERROR(FIND(",",G66)),
  IF(ISERROR(VLOOKUP(G66,ConditionValueTable!$A:$A,1,0)),"컨디션밸류없음",
  ""),
IF(ISERROR(FIND(",",G66,FIND(",",G66)+1)),
  IF(OR(ISERROR(VLOOKUP(LEFT(G66,FIND(",",G66)-1),ConditionValueTable!$A:$A,1,0)),ISERROR(VLOOKUP(TRIM(MID(G66,FIND(",",G66)+1,999)),ConditionValueTable!$A:$A,1,0))),"컨디션밸류없음",
  ""),
IF(ISERROR(FIND(",",G66,FIND(",",G66,FIND(",",G66)+1)+1)),
  IF(OR(ISERROR(VLOOKUP(LEFT(G66,FIND(",",G66)-1),ConditionValueTable!$A:$A,1,0)),ISERROR(VLOOKUP(TRIM(MID(G66,FIND(",",G66)+1,FIND(",",G66,FIND(",",G66)+1)-FIND(",",G66)-1)),ConditionValueTable!$A:$A,1,0)),ISERROR(VLOOKUP(TRIM(MID(G66,FIND(",",G66,FIND(",",G66)+1)+1,999)),ConditionValueTable!$A:$A,1,0))),"컨디션밸류없음",
  ""),
IF(ISERROR(FIND(",",G66,FIND(",",G66,FIND(",",G66,FIND(",",G66)+1)+1)+1)),
  IF(OR(ISERROR(VLOOKUP(LEFT(G66,FIND(",",G66)-1),ConditionValueTable!$A:$A,1,0)),ISERROR(VLOOKUP(TRIM(MID(G66,FIND(",",G66)+1,FIND(",",G66,FIND(",",G66)+1)-FIND(",",G66)-1)),ConditionValueTable!$A:$A,1,0)),ISERROR(VLOOKUP(TRIM(MID(G66,FIND(",",G66,FIND(",",G66)+1)+1,FIND(",",G66,FIND(",",G66,FIND(",",G66)+1)+1)-FIND(",",G66,FIND(",",G66)+1)-1)),ConditionValueTable!$A:$A,1,0)),ISERROR(VLOOKUP(TRIM(MID(G66,FIND(",",G66,FIND(",",G66,FIND(",",G66)+1)+1)+1,999)),ConditionValueTable!$A:$A,1,0))),"컨디션밸류없음",
  ""),
)))))</f>
        <v/>
      </c>
      <c r="I66" s="1">
        <v>-1</v>
      </c>
      <c r="J66" s="1">
        <v>0.25</v>
      </c>
      <c r="M66" s="1" t="s">
        <v>215</v>
      </c>
      <c r="O66" s="7" t="str">
        <f ca="1">IF(NOT(ISBLANK(N66)),N66,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SUBSTITUTE(SUBSTITUTE(SUBSTITUTE(SUBSTITUTE(SUBSTITUTE(SUBSTITUTE(SUBSTITUTE(SUBSTITUTE(SUBSTITUTE(SUBSTITUTE(M66,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9</v>
      </c>
    </row>
    <row r="67" spans="1:15" x14ac:dyDescent="0.3">
      <c r="A67" s="1" t="str">
        <f t="shared" si="11"/>
        <v>LP_CritDmgLow_03</v>
      </c>
      <c r="B67" s="1" t="s">
        <v>233</v>
      </c>
      <c r="C67" s="1" t="str">
        <f>IF(ISERROR(VLOOKUP(B67,AffectorValueTable!$A:$A,1,0)),"어펙터밸류없음","")</f>
        <v/>
      </c>
      <c r="D67" s="1">
        <v>3</v>
      </c>
      <c r="E67" s="1" t="str">
        <f>VLOOKUP($B67,AffectorValueTable!$1:$1048576,MATCH(AffectorValueTable!$B$1,AffectorValueTable!$1:$1,0),0)</f>
        <v>ChangeActorStatus</v>
      </c>
      <c r="H67" s="1" t="str">
        <f>IF(ISBLANK(G67),"",
IF(ISERROR(FIND(",",G67)),
  IF(ISERROR(VLOOKUP(G67,ConditionValueTable!$A:$A,1,0)),"컨디션밸류없음",
  ""),
IF(ISERROR(FIND(",",G67,FIND(",",G67)+1)),
  IF(OR(ISERROR(VLOOKUP(LEFT(G67,FIND(",",G67)-1),ConditionValueTable!$A:$A,1,0)),ISERROR(VLOOKUP(TRIM(MID(G67,FIND(",",G67)+1,999)),ConditionValueTable!$A:$A,1,0))),"컨디션밸류없음",
  ""),
IF(ISERROR(FIND(",",G67,FIND(",",G67,FIND(",",G67)+1)+1)),
  IF(OR(ISERROR(VLOOKUP(LEFT(G67,FIND(",",G67)-1),ConditionValueTable!$A:$A,1,0)),ISERROR(VLOOKUP(TRIM(MID(G67,FIND(",",G67)+1,FIND(",",G67,FIND(",",G67)+1)-FIND(",",G67)-1)),ConditionValueTable!$A:$A,1,0)),ISERROR(VLOOKUP(TRIM(MID(G67,FIND(",",G67,FIND(",",G67)+1)+1,999)),ConditionValueTable!$A:$A,1,0))),"컨디션밸류없음",
  ""),
IF(ISERROR(FIND(",",G67,FIND(",",G67,FIND(",",G67,FIND(",",G67)+1)+1)+1)),
  IF(OR(ISERROR(VLOOKUP(LEFT(G67,FIND(",",G67)-1),ConditionValueTable!$A:$A,1,0)),ISERROR(VLOOKUP(TRIM(MID(G67,FIND(",",G67)+1,FIND(",",G67,FIND(",",G67)+1)-FIND(",",G67)-1)),ConditionValueTable!$A:$A,1,0)),ISERROR(VLOOKUP(TRIM(MID(G67,FIND(",",G67,FIND(",",G67)+1)+1,FIND(",",G67,FIND(",",G67,FIND(",",G67)+1)+1)-FIND(",",G67,FIND(",",G67)+1)-1)),ConditionValueTable!$A:$A,1,0)),ISERROR(VLOOKUP(TRIM(MID(G67,FIND(",",G67,FIND(",",G67,FIND(",",G67)+1)+1)+1,999)),ConditionValueTable!$A:$A,1,0))),"컨디션밸류없음",
  ""),
)))))</f>
        <v/>
      </c>
      <c r="I67" s="1">
        <v>-1</v>
      </c>
      <c r="J67" s="1">
        <v>0.5</v>
      </c>
      <c r="M67" s="1" t="s">
        <v>215</v>
      </c>
      <c r="O67" s="7" t="str">
        <f t="shared" ref="O67:O73" ca="1" si="13">IF(NOT(ISBLANK(N67)),N67,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SUBSTITUTE(SUBSTITUTE(SUBSTITUTE(SUBSTITUTE(SUBSTITUTE(SUBSTITUTE(SUBSTITUTE(SUBSTITUTE(SUBSTITUTE(SUBSTITUTE(M67,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9</v>
      </c>
    </row>
    <row r="68" spans="1:15" x14ac:dyDescent="0.3">
      <c r="A68" s="1" t="str">
        <f t="shared" si="11"/>
        <v>LP_CritDmgLow_04</v>
      </c>
      <c r="B68" s="1" t="s">
        <v>233</v>
      </c>
      <c r="C68" s="1" t="str">
        <f>IF(ISERROR(VLOOKUP(B68,AffectorValueTable!$A:$A,1,0)),"어펙터밸류없음","")</f>
        <v/>
      </c>
      <c r="D68" s="1">
        <v>4</v>
      </c>
      <c r="E68" s="1" t="str">
        <f>VLOOKUP($B68,AffectorValueTable!$1:$1048576,MATCH(AffectorValueTable!$B$1,AffectorValueTable!$1:$1,0),0)</f>
        <v>ChangeActorStatus</v>
      </c>
      <c r="H68" s="1" t="str">
        <f>IF(ISBLANK(G68),"",
IF(ISERROR(FIND(",",G68)),
  IF(ISERROR(VLOOKUP(G68,ConditionValueTable!$A:$A,1,0)),"컨디션밸류없음",
  ""),
IF(ISERROR(FIND(",",G68,FIND(",",G68)+1)),
  IF(OR(ISERROR(VLOOKUP(LEFT(G68,FIND(",",G68)-1),ConditionValueTable!$A:$A,1,0)),ISERROR(VLOOKUP(TRIM(MID(G68,FIND(",",G68)+1,999)),ConditionValueTable!$A:$A,1,0))),"컨디션밸류없음",
  ""),
IF(ISERROR(FIND(",",G68,FIND(",",G68,FIND(",",G68)+1)+1)),
  IF(OR(ISERROR(VLOOKUP(LEFT(G68,FIND(",",G68)-1),ConditionValueTable!$A:$A,1,0)),ISERROR(VLOOKUP(TRIM(MID(G68,FIND(",",G68)+1,FIND(",",G68,FIND(",",G68)+1)-FIND(",",G68)-1)),ConditionValueTable!$A:$A,1,0)),ISERROR(VLOOKUP(TRIM(MID(G68,FIND(",",G68,FIND(",",G68)+1)+1,999)),ConditionValueTable!$A:$A,1,0))),"컨디션밸류없음",
  ""),
IF(ISERROR(FIND(",",G68,FIND(",",G68,FIND(",",G68,FIND(",",G68)+1)+1)+1)),
  IF(OR(ISERROR(VLOOKUP(LEFT(G68,FIND(",",G68)-1),ConditionValueTable!$A:$A,1,0)),ISERROR(VLOOKUP(TRIM(MID(G68,FIND(",",G68)+1,FIND(",",G68,FIND(",",G68)+1)-FIND(",",G68)-1)),ConditionValueTable!$A:$A,1,0)),ISERROR(VLOOKUP(TRIM(MID(G68,FIND(",",G68,FIND(",",G68)+1)+1,FIND(",",G68,FIND(",",G68,FIND(",",G68)+1)+1)-FIND(",",G68,FIND(",",G68)+1)-1)),ConditionValueTable!$A:$A,1,0)),ISERROR(VLOOKUP(TRIM(MID(G68,FIND(",",G68,FIND(",",G68,FIND(",",G68)+1)+1)+1,999)),ConditionValueTable!$A:$A,1,0))),"컨디션밸류없음",
  ""),
)))))</f>
        <v/>
      </c>
      <c r="I68" s="1">
        <v>-1</v>
      </c>
      <c r="J68" s="1">
        <v>0.5</v>
      </c>
      <c r="M68" s="1" t="s">
        <v>215</v>
      </c>
      <c r="O68" s="7" t="str">
        <f t="shared" ca="1" si="13"/>
        <v>9</v>
      </c>
    </row>
    <row r="69" spans="1:15" x14ac:dyDescent="0.3">
      <c r="A69" s="1" t="str">
        <f t="shared" si="11"/>
        <v>LP_CritDmgLow_05</v>
      </c>
      <c r="B69" s="1" t="s">
        <v>233</v>
      </c>
      <c r="C69" s="1" t="str">
        <f>IF(ISERROR(VLOOKUP(B69,AffectorValueTable!$A:$A,1,0)),"어펙터밸류없음","")</f>
        <v/>
      </c>
      <c r="D69" s="1">
        <v>5</v>
      </c>
      <c r="E69" s="1" t="str">
        <f>VLOOKUP($B69,AffectorValueTable!$1:$1048576,MATCH(AffectorValueTable!$B$1,AffectorValueTable!$1:$1,0),0)</f>
        <v>ChangeActorStatus</v>
      </c>
      <c r="H69" s="1" t="str">
        <f>IF(ISBLANK(G69),"",
IF(ISERROR(FIND(",",G69)),
  IF(ISERROR(VLOOKUP(G69,ConditionValueTable!$A:$A,1,0)),"컨디션밸류없음",
  ""),
IF(ISERROR(FIND(",",G69,FIND(",",G69)+1)),
  IF(OR(ISERROR(VLOOKUP(LEFT(G69,FIND(",",G69)-1),ConditionValueTable!$A:$A,1,0)),ISERROR(VLOOKUP(TRIM(MID(G69,FIND(",",G69)+1,999)),ConditionValueTable!$A:$A,1,0))),"컨디션밸류없음",
  ""),
IF(ISERROR(FIND(",",G69,FIND(",",G69,FIND(",",G69)+1)+1)),
  IF(OR(ISERROR(VLOOKUP(LEFT(G69,FIND(",",G69)-1),ConditionValueTable!$A:$A,1,0)),ISERROR(VLOOKUP(TRIM(MID(G69,FIND(",",G69)+1,FIND(",",G69,FIND(",",G69)+1)-FIND(",",G69)-1)),ConditionValueTable!$A:$A,1,0)),ISERROR(VLOOKUP(TRIM(MID(G69,FIND(",",G69,FIND(",",G69)+1)+1,999)),ConditionValueTable!$A:$A,1,0))),"컨디션밸류없음",
  ""),
IF(ISERROR(FIND(",",G69,FIND(",",G69,FIND(",",G69,FIND(",",G69)+1)+1)+1)),
  IF(OR(ISERROR(VLOOKUP(LEFT(G69,FIND(",",G69)-1),ConditionValueTable!$A:$A,1,0)),ISERROR(VLOOKUP(TRIM(MID(G69,FIND(",",G69)+1,FIND(",",G69,FIND(",",G69)+1)-FIND(",",G69)-1)),ConditionValueTable!$A:$A,1,0)),ISERROR(VLOOKUP(TRIM(MID(G69,FIND(",",G69,FIND(",",G69)+1)+1,FIND(",",G69,FIND(",",G69,FIND(",",G69)+1)+1)-FIND(",",G69,FIND(",",G69)+1)-1)),ConditionValueTable!$A:$A,1,0)),ISERROR(VLOOKUP(TRIM(MID(G69,FIND(",",G69,FIND(",",G69,FIND(",",G69)+1)+1)+1,999)),ConditionValueTable!$A:$A,1,0))),"컨디션밸류없음",
  ""),
)))))</f>
        <v/>
      </c>
      <c r="I69" s="1">
        <v>-1</v>
      </c>
      <c r="J69" s="1">
        <v>0.75</v>
      </c>
      <c r="M69" s="1" t="s">
        <v>215</v>
      </c>
      <c r="O69" s="7" t="str">
        <f t="shared" ca="1" si="13"/>
        <v>9</v>
      </c>
    </row>
    <row r="70" spans="1:15" x14ac:dyDescent="0.3">
      <c r="A70" s="1" t="str">
        <f t="shared" si="11"/>
        <v>LP_CritDmgLow_06</v>
      </c>
      <c r="B70" s="1" t="s">
        <v>233</v>
      </c>
      <c r="C70" s="1" t="str">
        <f>IF(ISERROR(VLOOKUP(B70,AffectorValueTable!$A:$A,1,0)),"어펙터밸류없음","")</f>
        <v/>
      </c>
      <c r="D70" s="1">
        <v>6</v>
      </c>
      <c r="E70" s="1" t="str">
        <f>VLOOKUP($B70,AffectorValueTable!$1:$1048576,MATCH(AffectorValueTable!$B$1,AffectorValueTable!$1:$1,0),0)</f>
        <v>ChangeActorStatus</v>
      </c>
      <c r="H70" s="1" t="str">
        <f>IF(ISBLANK(G70),"",
IF(ISERROR(FIND(",",G70)),
  IF(ISERROR(VLOOKUP(G70,ConditionValueTable!$A:$A,1,0)),"컨디션밸류없음",
  ""),
IF(ISERROR(FIND(",",G70,FIND(",",G70)+1)),
  IF(OR(ISERROR(VLOOKUP(LEFT(G70,FIND(",",G70)-1),ConditionValueTable!$A:$A,1,0)),ISERROR(VLOOKUP(TRIM(MID(G70,FIND(",",G70)+1,999)),ConditionValueTable!$A:$A,1,0))),"컨디션밸류없음",
  ""),
IF(ISERROR(FIND(",",G70,FIND(",",G70,FIND(",",G70)+1)+1)),
  IF(OR(ISERROR(VLOOKUP(LEFT(G70,FIND(",",G70)-1),ConditionValueTable!$A:$A,1,0)),ISERROR(VLOOKUP(TRIM(MID(G70,FIND(",",G70)+1,FIND(",",G70,FIND(",",G70)+1)-FIND(",",G70)-1)),ConditionValueTable!$A:$A,1,0)),ISERROR(VLOOKUP(TRIM(MID(G70,FIND(",",G70,FIND(",",G70)+1)+1,999)),ConditionValueTable!$A:$A,1,0))),"컨디션밸류없음",
  ""),
IF(ISERROR(FIND(",",G70,FIND(",",G70,FIND(",",G70,FIND(",",G70)+1)+1)+1)),
  IF(OR(ISERROR(VLOOKUP(LEFT(G70,FIND(",",G70)-1),ConditionValueTable!$A:$A,1,0)),ISERROR(VLOOKUP(TRIM(MID(G70,FIND(",",G70)+1,FIND(",",G70,FIND(",",G70)+1)-FIND(",",G70)-1)),ConditionValueTable!$A:$A,1,0)),ISERROR(VLOOKUP(TRIM(MID(G70,FIND(",",G70,FIND(",",G70)+1)+1,FIND(",",G70,FIND(",",G70,FIND(",",G70)+1)+1)-FIND(",",G70,FIND(",",G70)+1)-1)),ConditionValueTable!$A:$A,1,0)),ISERROR(VLOOKUP(TRIM(MID(G70,FIND(",",G70,FIND(",",G70,FIND(",",G70)+1)+1)+1,999)),ConditionValueTable!$A:$A,1,0))),"컨디션밸류없음",
  ""),
)))))</f>
        <v/>
      </c>
      <c r="I70" s="1">
        <v>-1</v>
      </c>
      <c r="J70" s="1">
        <v>0.75</v>
      </c>
      <c r="M70" s="1" t="s">
        <v>215</v>
      </c>
      <c r="O70" s="7" t="str">
        <f t="shared" ca="1" si="13"/>
        <v>9</v>
      </c>
    </row>
    <row r="71" spans="1:15" x14ac:dyDescent="0.3">
      <c r="A71" s="1" t="str">
        <f t="shared" si="11"/>
        <v>LP_CritDmgLow_07</v>
      </c>
      <c r="B71" s="1" t="s">
        <v>233</v>
      </c>
      <c r="C71" s="1" t="str">
        <f>IF(ISERROR(VLOOKUP(B71,AffectorValueTable!$A:$A,1,0)),"어펙터밸류없음","")</f>
        <v/>
      </c>
      <c r="D71" s="1">
        <v>7</v>
      </c>
      <c r="E71" s="1" t="str">
        <f>VLOOKUP($B71,AffectorValueTable!$1:$1048576,MATCH(AffectorValueTable!$B$1,AffectorValueTable!$1:$1,0),0)</f>
        <v>ChangeActorStatus</v>
      </c>
      <c r="H71" s="1" t="str">
        <f>IF(ISBLANK(G71),"",
IF(ISERROR(FIND(",",G71)),
  IF(ISERROR(VLOOKUP(G71,ConditionValueTable!$A:$A,1,0)),"컨디션밸류없음",
  ""),
IF(ISERROR(FIND(",",G71,FIND(",",G71)+1)),
  IF(OR(ISERROR(VLOOKUP(LEFT(G71,FIND(",",G71)-1),ConditionValueTable!$A:$A,1,0)),ISERROR(VLOOKUP(TRIM(MID(G71,FIND(",",G71)+1,999)),ConditionValueTable!$A:$A,1,0))),"컨디션밸류없음",
  ""),
IF(ISERROR(FIND(",",G71,FIND(",",G71,FIND(",",G71)+1)+1)),
  IF(OR(ISERROR(VLOOKUP(LEFT(G71,FIND(",",G71)-1),ConditionValueTable!$A:$A,1,0)),ISERROR(VLOOKUP(TRIM(MID(G71,FIND(",",G71)+1,FIND(",",G71,FIND(",",G71)+1)-FIND(",",G71)-1)),ConditionValueTable!$A:$A,1,0)),ISERROR(VLOOKUP(TRIM(MID(G71,FIND(",",G71,FIND(",",G71)+1)+1,999)),ConditionValueTable!$A:$A,1,0))),"컨디션밸류없음",
  ""),
IF(ISERROR(FIND(",",G71,FIND(",",G71,FIND(",",G71,FIND(",",G71)+1)+1)+1)),
  IF(OR(ISERROR(VLOOKUP(LEFT(G71,FIND(",",G71)-1),ConditionValueTable!$A:$A,1,0)),ISERROR(VLOOKUP(TRIM(MID(G71,FIND(",",G71)+1,FIND(",",G71,FIND(",",G71)+1)-FIND(",",G71)-1)),ConditionValueTable!$A:$A,1,0)),ISERROR(VLOOKUP(TRIM(MID(G71,FIND(",",G71,FIND(",",G71)+1)+1,FIND(",",G71,FIND(",",G71,FIND(",",G71)+1)+1)-FIND(",",G71,FIND(",",G71)+1)-1)),ConditionValueTable!$A:$A,1,0)),ISERROR(VLOOKUP(TRIM(MID(G71,FIND(",",G71,FIND(",",G71,FIND(",",G71)+1)+1)+1,999)),ConditionValueTable!$A:$A,1,0))),"컨디션밸류없음",
  ""),
)))))</f>
        <v/>
      </c>
      <c r="I71" s="1">
        <v>-1</v>
      </c>
      <c r="J71" s="1">
        <v>0.75</v>
      </c>
      <c r="M71" s="1" t="s">
        <v>215</v>
      </c>
      <c r="O71" s="7" t="str">
        <f t="shared" ca="1" si="13"/>
        <v>9</v>
      </c>
    </row>
    <row r="72" spans="1:15" x14ac:dyDescent="0.3">
      <c r="A72" s="1" t="str">
        <f t="shared" si="11"/>
        <v>LP_CritDmgLow_08</v>
      </c>
      <c r="B72" s="1" t="s">
        <v>233</v>
      </c>
      <c r="C72" s="1" t="str">
        <f>IF(ISERROR(VLOOKUP(B72,AffectorValueTable!$A:$A,1,0)),"어펙터밸류없음","")</f>
        <v/>
      </c>
      <c r="D72" s="1">
        <v>8</v>
      </c>
      <c r="E72" s="1" t="str">
        <f>VLOOKUP($B72,AffectorValueTable!$1:$1048576,MATCH(AffectorValueTable!$B$1,AffectorValueTable!$1:$1,0),0)</f>
        <v>ChangeActorStatus</v>
      </c>
      <c r="H72" s="1" t="str">
        <f>IF(ISBLANK(G72),"",
IF(ISERROR(FIND(",",G72)),
  IF(ISERROR(VLOOKUP(G72,ConditionValueTable!$A:$A,1,0)),"컨디션밸류없음",
  ""),
IF(ISERROR(FIND(",",G72,FIND(",",G72)+1)),
  IF(OR(ISERROR(VLOOKUP(LEFT(G72,FIND(",",G72)-1),ConditionValueTable!$A:$A,1,0)),ISERROR(VLOOKUP(TRIM(MID(G72,FIND(",",G72)+1,999)),ConditionValueTable!$A:$A,1,0))),"컨디션밸류없음",
  ""),
IF(ISERROR(FIND(",",G72,FIND(",",G72,FIND(",",G72)+1)+1)),
  IF(OR(ISERROR(VLOOKUP(LEFT(G72,FIND(",",G72)-1),ConditionValueTable!$A:$A,1,0)),ISERROR(VLOOKUP(TRIM(MID(G72,FIND(",",G72)+1,FIND(",",G72,FIND(",",G72)+1)-FIND(",",G72)-1)),ConditionValueTable!$A:$A,1,0)),ISERROR(VLOOKUP(TRIM(MID(G72,FIND(",",G72,FIND(",",G72)+1)+1,999)),ConditionValueTable!$A:$A,1,0))),"컨디션밸류없음",
  ""),
IF(ISERROR(FIND(",",G72,FIND(",",G72,FIND(",",G72,FIND(",",G72)+1)+1)+1)),
  IF(OR(ISERROR(VLOOKUP(LEFT(G72,FIND(",",G72)-1),ConditionValueTable!$A:$A,1,0)),ISERROR(VLOOKUP(TRIM(MID(G72,FIND(",",G72)+1,FIND(",",G72,FIND(",",G72)+1)-FIND(",",G72)-1)),ConditionValueTable!$A:$A,1,0)),ISERROR(VLOOKUP(TRIM(MID(G72,FIND(",",G72,FIND(",",G72)+1)+1,FIND(",",G72,FIND(",",G72,FIND(",",G72)+1)+1)-FIND(",",G72,FIND(",",G72)+1)-1)),ConditionValueTable!$A:$A,1,0)),ISERROR(VLOOKUP(TRIM(MID(G72,FIND(",",G72,FIND(",",G72,FIND(",",G72)+1)+1)+1,999)),ConditionValueTable!$A:$A,1,0))),"컨디션밸류없음",
  ""),
)))))</f>
        <v/>
      </c>
      <c r="I72" s="1">
        <v>-1</v>
      </c>
      <c r="J72" s="1">
        <v>1</v>
      </c>
      <c r="M72" s="1" t="s">
        <v>215</v>
      </c>
      <c r="O72" s="7" t="str">
        <f t="shared" ca="1" si="13"/>
        <v>9</v>
      </c>
    </row>
    <row r="73" spans="1:15" x14ac:dyDescent="0.3">
      <c r="A73" s="1" t="str">
        <f t="shared" si="11"/>
        <v>LP_CritDmgLow_09</v>
      </c>
      <c r="B73" s="1" t="s">
        <v>233</v>
      </c>
      <c r="C73" s="1" t="str">
        <f>IF(ISERROR(VLOOKUP(B73,AffectorValueTable!$A:$A,1,0)),"어펙터밸류없음","")</f>
        <v/>
      </c>
      <c r="D73" s="1">
        <v>9</v>
      </c>
      <c r="E73" s="1" t="str">
        <f>VLOOKUP($B73,AffectorValueTable!$1:$1048576,MATCH(AffectorValueTable!$B$1,AffectorValueTable!$1:$1,0),0)</f>
        <v>ChangeActorStatus</v>
      </c>
      <c r="H73" s="1" t="str">
        <f>IF(ISBLANK(G73),"",
IF(ISERROR(FIND(",",G73)),
  IF(ISERROR(VLOOKUP(G73,ConditionValueTable!$A:$A,1,0)),"컨디션밸류없음",
  ""),
IF(ISERROR(FIND(",",G73,FIND(",",G73)+1)),
  IF(OR(ISERROR(VLOOKUP(LEFT(G73,FIND(",",G73)-1),ConditionValueTable!$A:$A,1,0)),ISERROR(VLOOKUP(TRIM(MID(G73,FIND(",",G73)+1,999)),ConditionValueTable!$A:$A,1,0))),"컨디션밸류없음",
  ""),
IF(ISERROR(FIND(",",G73,FIND(",",G73,FIND(",",G73)+1)+1)),
  IF(OR(ISERROR(VLOOKUP(LEFT(G73,FIND(",",G73)-1),ConditionValueTable!$A:$A,1,0)),ISERROR(VLOOKUP(TRIM(MID(G73,FIND(",",G73)+1,FIND(",",G73,FIND(",",G73)+1)-FIND(",",G73)-1)),ConditionValueTable!$A:$A,1,0)),ISERROR(VLOOKUP(TRIM(MID(G73,FIND(",",G73,FIND(",",G73)+1)+1,999)),ConditionValueTable!$A:$A,1,0))),"컨디션밸류없음",
  ""),
IF(ISERROR(FIND(",",G73,FIND(",",G73,FIND(",",G73,FIND(",",G73)+1)+1)+1)),
  IF(OR(ISERROR(VLOOKUP(LEFT(G73,FIND(",",G73)-1),ConditionValueTable!$A:$A,1,0)),ISERROR(VLOOKUP(TRIM(MID(G73,FIND(",",G73)+1,FIND(",",G73,FIND(",",G73)+1)-FIND(",",G73)-1)),ConditionValueTable!$A:$A,1,0)),ISERROR(VLOOKUP(TRIM(MID(G73,FIND(",",G73,FIND(",",G73)+1)+1,FIND(",",G73,FIND(",",G73,FIND(",",G73)+1)+1)-FIND(",",G73,FIND(",",G73)+1)-1)),ConditionValueTable!$A:$A,1,0)),ISERROR(VLOOKUP(TRIM(MID(G73,FIND(",",G73,FIND(",",G73,FIND(",",G73)+1)+1)+1,999)),ConditionValueTable!$A:$A,1,0))),"컨디션밸류없음",
  ""),
)))))</f>
        <v/>
      </c>
      <c r="I73" s="1">
        <v>-1</v>
      </c>
      <c r="J73" s="1">
        <v>1</v>
      </c>
      <c r="M73" s="1" t="s">
        <v>215</v>
      </c>
      <c r="O73" s="7" t="str">
        <f t="shared" ca="1" si="13"/>
        <v>9</v>
      </c>
    </row>
    <row r="74" spans="1:15" x14ac:dyDescent="0.3">
      <c r="A74" s="1" t="str">
        <f t="shared" si="11"/>
        <v>LP_CritDmgMedium_01</v>
      </c>
      <c r="B74" s="1" t="s">
        <v>234</v>
      </c>
      <c r="C74" s="1" t="str">
        <f>IF(ISERROR(VLOOKUP(B74,AffectorValueTable!$A:$A,1,0)),"어펙터밸류없음","")</f>
        <v/>
      </c>
      <c r="D74" s="1">
        <v>1</v>
      </c>
      <c r="E74" s="1" t="str">
        <f>VLOOKUP($B74,AffectorValueTable!$1:$1048576,MATCH(AffectorValueTable!$B$1,AffectorValueTable!$1:$1,0),0)</f>
        <v>ChangeActorStatus</v>
      </c>
      <c r="H74" s="1" t="str">
        <f>IF(ISBLANK(G74),"",
IF(ISERROR(FIND(",",G74)),
  IF(ISERROR(VLOOKUP(G74,ConditionValueTable!$A:$A,1,0)),"컨디션밸류없음",
  ""),
IF(ISERROR(FIND(",",G74,FIND(",",G74)+1)),
  IF(OR(ISERROR(VLOOKUP(LEFT(G74,FIND(",",G74)-1),ConditionValueTable!$A:$A,1,0)),ISERROR(VLOOKUP(TRIM(MID(G74,FIND(",",G74)+1,999)),ConditionValueTable!$A:$A,1,0))),"컨디션밸류없음",
  ""),
IF(ISERROR(FIND(",",G74,FIND(",",G74,FIND(",",G74)+1)+1)),
  IF(OR(ISERROR(VLOOKUP(LEFT(G74,FIND(",",G74)-1),ConditionValueTable!$A:$A,1,0)),ISERROR(VLOOKUP(TRIM(MID(G74,FIND(",",G74)+1,FIND(",",G74,FIND(",",G74)+1)-FIND(",",G74)-1)),ConditionValueTable!$A:$A,1,0)),ISERROR(VLOOKUP(TRIM(MID(G74,FIND(",",G74,FIND(",",G74)+1)+1,999)),ConditionValueTable!$A:$A,1,0))),"컨디션밸류없음",
  ""),
IF(ISERROR(FIND(",",G74,FIND(",",G74,FIND(",",G74,FIND(",",G74)+1)+1)+1)),
  IF(OR(ISERROR(VLOOKUP(LEFT(G74,FIND(",",G74)-1),ConditionValueTable!$A:$A,1,0)),ISERROR(VLOOKUP(TRIM(MID(G74,FIND(",",G74)+1,FIND(",",G74,FIND(",",G74)+1)-FIND(",",G74)-1)),ConditionValueTable!$A:$A,1,0)),ISERROR(VLOOKUP(TRIM(MID(G74,FIND(",",G74,FIND(",",G74)+1)+1,FIND(",",G74,FIND(",",G74,FIND(",",G74)+1)+1)-FIND(",",G74,FIND(",",G74)+1)-1)),ConditionValueTable!$A:$A,1,0)),ISERROR(VLOOKUP(TRIM(MID(G74,FIND(",",G74,FIND(",",G74,FIND(",",G74)+1)+1)+1,999)),ConditionValueTable!$A:$A,1,0))),"컨디션밸류없음",
  ""),
)))))</f>
        <v/>
      </c>
      <c r="I74" s="1">
        <v>-1</v>
      </c>
      <c r="J74" s="1">
        <v>0.25</v>
      </c>
      <c r="M74" s="1" t="s">
        <v>215</v>
      </c>
      <c r="O74" s="7" t="str">
        <f ca="1">IF(NOT(ISBLANK(N74)),N74,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SUBSTITUTE(SUBSTITUTE(SUBSTITUTE(SUBSTITUTE(SUBSTITUTE(SUBSTITUTE(SUBSTITUTE(SUBSTITUTE(SUBSTITUTE(SUBSTITUTE(M74,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9</v>
      </c>
    </row>
    <row r="75" spans="1:15" x14ac:dyDescent="0.3">
      <c r="A75" s="1" t="str">
        <f t="shared" si="11"/>
        <v>LP_CritDmgMedium_02</v>
      </c>
      <c r="B75" s="1" t="s">
        <v>234</v>
      </c>
      <c r="C75" s="1" t="str">
        <f>IF(ISERROR(VLOOKUP(B75,AffectorValueTable!$A:$A,1,0)),"어펙터밸류없음","")</f>
        <v/>
      </c>
      <c r="D75" s="1">
        <v>2</v>
      </c>
      <c r="E75" s="1" t="str">
        <f>VLOOKUP($B75,AffectorValueTable!$1:$1048576,MATCH(AffectorValueTable!$B$1,AffectorValueTable!$1:$1,0),0)</f>
        <v>ChangeActorStatus</v>
      </c>
      <c r="H75" s="1" t="str">
        <f>IF(ISBLANK(G75),"",
IF(ISERROR(FIND(",",G75)),
  IF(ISERROR(VLOOKUP(G75,ConditionValueTable!$A:$A,1,0)),"컨디션밸류없음",
  ""),
IF(ISERROR(FIND(",",G75,FIND(",",G75)+1)),
  IF(OR(ISERROR(VLOOKUP(LEFT(G75,FIND(",",G75)-1),ConditionValueTable!$A:$A,1,0)),ISERROR(VLOOKUP(TRIM(MID(G75,FIND(",",G75)+1,999)),ConditionValueTable!$A:$A,1,0))),"컨디션밸류없음",
  ""),
IF(ISERROR(FIND(",",G75,FIND(",",G75,FIND(",",G75)+1)+1)),
  IF(OR(ISERROR(VLOOKUP(LEFT(G75,FIND(",",G75)-1),ConditionValueTable!$A:$A,1,0)),ISERROR(VLOOKUP(TRIM(MID(G75,FIND(",",G75)+1,FIND(",",G75,FIND(",",G75)+1)-FIND(",",G75)-1)),ConditionValueTable!$A:$A,1,0)),ISERROR(VLOOKUP(TRIM(MID(G75,FIND(",",G75,FIND(",",G75)+1)+1,999)),ConditionValueTable!$A:$A,1,0))),"컨디션밸류없음",
  ""),
IF(ISERROR(FIND(",",G75,FIND(",",G75,FIND(",",G75,FIND(",",G75)+1)+1)+1)),
  IF(OR(ISERROR(VLOOKUP(LEFT(G75,FIND(",",G75)-1),ConditionValueTable!$A:$A,1,0)),ISERROR(VLOOKUP(TRIM(MID(G75,FIND(",",G75)+1,FIND(",",G75,FIND(",",G75)+1)-FIND(",",G75)-1)),ConditionValueTable!$A:$A,1,0)),ISERROR(VLOOKUP(TRIM(MID(G75,FIND(",",G75,FIND(",",G75)+1)+1,FIND(",",G75,FIND(",",G75,FIND(",",G75)+1)+1)-FIND(",",G75,FIND(",",G75)+1)-1)),ConditionValueTable!$A:$A,1,0)),ISERROR(VLOOKUP(TRIM(MID(G75,FIND(",",G75,FIND(",",G75,FIND(",",G75)+1)+1)+1,999)),ConditionValueTable!$A:$A,1,0))),"컨디션밸류없음",
  ""),
)))))</f>
        <v/>
      </c>
      <c r="I75" s="1">
        <v>-1</v>
      </c>
      <c r="J75" s="1">
        <v>0.5</v>
      </c>
      <c r="M75" s="1" t="s">
        <v>215</v>
      </c>
      <c r="O75" s="7" t="str">
        <f ca="1">IF(NOT(ISBLANK(N75)),N75,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SUBSTITUTE(SUBSTITUTE(SUBSTITUTE(SUBSTITUTE(SUBSTITUTE(SUBSTITUTE(SUBSTITUTE(SUBSTITUTE(SUBSTITUTE(SUBSTITUTE(M75,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9</v>
      </c>
    </row>
    <row r="76" spans="1:15" x14ac:dyDescent="0.3">
      <c r="A76" s="1" t="str">
        <f t="shared" ref="A76:A90" si="14">B76&amp;"_"&amp;TEXT(D76,"00")</f>
        <v>LP_CritDmgMedium_03</v>
      </c>
      <c r="B76" s="1" t="s">
        <v>234</v>
      </c>
      <c r="C76" s="1" t="str">
        <f>IF(ISERROR(VLOOKUP(B76,AffectorValueTable!$A:$A,1,0)),"어펙터밸류없음","")</f>
        <v/>
      </c>
      <c r="D76" s="1">
        <v>3</v>
      </c>
      <c r="E76" s="1" t="str">
        <f>VLOOKUP($B76,AffectorValueTable!$1:$1048576,MATCH(AffectorValueTable!$B$1,AffectorValueTable!$1:$1,0),0)</f>
        <v>ChangeActorStatus</v>
      </c>
      <c r="H76" s="1" t="str">
        <f>IF(ISBLANK(G76),"",
IF(ISERROR(FIND(",",G76)),
  IF(ISERROR(VLOOKUP(G76,ConditionValueTable!$A:$A,1,0)),"컨디션밸류없음",
  ""),
IF(ISERROR(FIND(",",G76,FIND(",",G76)+1)),
  IF(OR(ISERROR(VLOOKUP(LEFT(G76,FIND(",",G76)-1),ConditionValueTable!$A:$A,1,0)),ISERROR(VLOOKUP(TRIM(MID(G76,FIND(",",G76)+1,999)),ConditionValueTable!$A:$A,1,0))),"컨디션밸류없음",
  ""),
IF(ISERROR(FIND(",",G76,FIND(",",G76,FIND(",",G76)+1)+1)),
  IF(OR(ISERROR(VLOOKUP(LEFT(G76,FIND(",",G76)-1),ConditionValueTable!$A:$A,1,0)),ISERROR(VLOOKUP(TRIM(MID(G76,FIND(",",G76)+1,FIND(",",G76,FIND(",",G76)+1)-FIND(",",G76)-1)),ConditionValueTable!$A:$A,1,0)),ISERROR(VLOOKUP(TRIM(MID(G76,FIND(",",G76,FIND(",",G76)+1)+1,999)),ConditionValueTable!$A:$A,1,0))),"컨디션밸류없음",
  ""),
IF(ISERROR(FIND(",",G76,FIND(",",G76,FIND(",",G76,FIND(",",G76)+1)+1)+1)),
  IF(OR(ISERROR(VLOOKUP(LEFT(G76,FIND(",",G76)-1),ConditionValueTable!$A:$A,1,0)),ISERROR(VLOOKUP(TRIM(MID(G76,FIND(",",G76)+1,FIND(",",G76,FIND(",",G76)+1)-FIND(",",G76)-1)),ConditionValueTable!$A:$A,1,0)),ISERROR(VLOOKUP(TRIM(MID(G76,FIND(",",G76,FIND(",",G76)+1)+1,FIND(",",G76,FIND(",",G76,FIND(",",G76)+1)+1)-FIND(",",G76,FIND(",",G76)+1)-1)),ConditionValueTable!$A:$A,1,0)),ISERROR(VLOOKUP(TRIM(MID(G76,FIND(",",G76,FIND(",",G76,FIND(",",G76)+1)+1)+1,999)),ConditionValueTable!$A:$A,1,0))),"컨디션밸류없음",
  ""),
)))))</f>
        <v/>
      </c>
      <c r="I76" s="1">
        <v>-1</v>
      </c>
      <c r="J76" s="1">
        <v>0.75</v>
      </c>
      <c r="M76" s="1" t="s">
        <v>215</v>
      </c>
      <c r="O76" s="7" t="str">
        <f t="shared" ref="O76:O78" ca="1" si="15">IF(NOT(ISBLANK(N76)),N76,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SUBSTITUTE(SUBSTITUTE(SUBSTITUTE(SUBSTITUTE(SUBSTITUTE(SUBSTITUTE(SUBSTITUTE(SUBSTITUTE(SUBSTITUTE(SUBSTITUTE(M76,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9</v>
      </c>
    </row>
    <row r="77" spans="1:15" x14ac:dyDescent="0.3">
      <c r="A77" s="1" t="str">
        <f t="shared" si="14"/>
        <v>LP_CritDmgMedium_04</v>
      </c>
      <c r="B77" s="1" t="s">
        <v>234</v>
      </c>
      <c r="C77" s="1" t="str">
        <f>IF(ISERROR(VLOOKUP(B77,AffectorValueTable!$A:$A,1,0)),"어펙터밸류없음","")</f>
        <v/>
      </c>
      <c r="D77" s="1">
        <v>4</v>
      </c>
      <c r="E77" s="1" t="str">
        <f>VLOOKUP($B77,AffectorValueTable!$1:$1048576,MATCH(AffectorValueTable!$B$1,AffectorValueTable!$1:$1,0),0)</f>
        <v>ChangeActorStatus</v>
      </c>
      <c r="H77" s="1" t="str">
        <f>IF(ISBLANK(G77),"",
IF(ISERROR(FIND(",",G77)),
  IF(ISERROR(VLOOKUP(G77,ConditionValueTable!$A:$A,1,0)),"컨디션밸류없음",
  ""),
IF(ISERROR(FIND(",",G77,FIND(",",G77)+1)),
  IF(OR(ISERROR(VLOOKUP(LEFT(G77,FIND(",",G77)-1),ConditionValueTable!$A:$A,1,0)),ISERROR(VLOOKUP(TRIM(MID(G77,FIND(",",G77)+1,999)),ConditionValueTable!$A:$A,1,0))),"컨디션밸류없음",
  ""),
IF(ISERROR(FIND(",",G77,FIND(",",G77,FIND(",",G77)+1)+1)),
  IF(OR(ISERROR(VLOOKUP(LEFT(G77,FIND(",",G77)-1),ConditionValueTable!$A:$A,1,0)),ISERROR(VLOOKUP(TRIM(MID(G77,FIND(",",G77)+1,FIND(",",G77,FIND(",",G77)+1)-FIND(",",G77)-1)),ConditionValueTable!$A:$A,1,0)),ISERROR(VLOOKUP(TRIM(MID(G77,FIND(",",G77,FIND(",",G77)+1)+1,999)),ConditionValueTable!$A:$A,1,0))),"컨디션밸류없음",
  ""),
IF(ISERROR(FIND(",",G77,FIND(",",G77,FIND(",",G77,FIND(",",G77)+1)+1)+1)),
  IF(OR(ISERROR(VLOOKUP(LEFT(G77,FIND(",",G77)-1),ConditionValueTable!$A:$A,1,0)),ISERROR(VLOOKUP(TRIM(MID(G77,FIND(",",G77)+1,FIND(",",G77,FIND(",",G77)+1)-FIND(",",G77)-1)),ConditionValueTable!$A:$A,1,0)),ISERROR(VLOOKUP(TRIM(MID(G77,FIND(",",G77,FIND(",",G77)+1)+1,FIND(",",G77,FIND(",",G77,FIND(",",G77)+1)+1)-FIND(",",G77,FIND(",",G77)+1)-1)),ConditionValueTable!$A:$A,1,0)),ISERROR(VLOOKUP(TRIM(MID(G77,FIND(",",G77,FIND(",",G77,FIND(",",G77)+1)+1)+1,999)),ConditionValueTable!$A:$A,1,0))),"컨디션밸류없음",
  ""),
)))))</f>
        <v/>
      </c>
      <c r="I77" s="1">
        <v>-1</v>
      </c>
      <c r="J77" s="1">
        <v>1</v>
      </c>
      <c r="M77" s="1" t="s">
        <v>215</v>
      </c>
      <c r="O77" s="7" t="str">
        <f t="shared" ca="1" si="15"/>
        <v>9</v>
      </c>
    </row>
    <row r="78" spans="1:15" x14ac:dyDescent="0.3">
      <c r="A78" s="1" t="str">
        <f t="shared" si="14"/>
        <v>LP_CritDmgMedium_05</v>
      </c>
      <c r="B78" s="1" t="s">
        <v>234</v>
      </c>
      <c r="C78" s="1" t="str">
        <f>IF(ISERROR(VLOOKUP(B78,AffectorValueTable!$A:$A,1,0)),"어펙터밸류없음","")</f>
        <v/>
      </c>
      <c r="D78" s="1">
        <v>5</v>
      </c>
      <c r="E78" s="1" t="str">
        <f>VLOOKUP($B78,AffectorValueTable!$1:$1048576,MATCH(AffectorValueTable!$B$1,AffectorValueTable!$1:$1,0),0)</f>
        <v>ChangeActorStatus</v>
      </c>
      <c r="H78" s="1" t="str">
        <f>IF(ISBLANK(G78),"",
IF(ISERROR(FIND(",",G78)),
  IF(ISERROR(VLOOKUP(G78,ConditionValueTable!$A:$A,1,0)),"컨디션밸류없음",
  ""),
IF(ISERROR(FIND(",",G78,FIND(",",G78)+1)),
  IF(OR(ISERROR(VLOOKUP(LEFT(G78,FIND(",",G78)-1),ConditionValueTable!$A:$A,1,0)),ISERROR(VLOOKUP(TRIM(MID(G78,FIND(",",G78)+1,999)),ConditionValueTable!$A:$A,1,0))),"컨디션밸류없음",
  ""),
IF(ISERROR(FIND(",",G78,FIND(",",G78,FIND(",",G78)+1)+1)),
  IF(OR(ISERROR(VLOOKUP(LEFT(G78,FIND(",",G78)-1),ConditionValueTable!$A:$A,1,0)),ISERROR(VLOOKUP(TRIM(MID(G78,FIND(",",G78)+1,FIND(",",G78,FIND(",",G78)+1)-FIND(",",G78)-1)),ConditionValueTable!$A:$A,1,0)),ISERROR(VLOOKUP(TRIM(MID(G78,FIND(",",G78,FIND(",",G78)+1)+1,999)),ConditionValueTable!$A:$A,1,0))),"컨디션밸류없음",
  ""),
IF(ISERROR(FIND(",",G78,FIND(",",G78,FIND(",",G78,FIND(",",G78)+1)+1)+1)),
  IF(OR(ISERROR(VLOOKUP(LEFT(G78,FIND(",",G78)-1),ConditionValueTable!$A:$A,1,0)),ISERROR(VLOOKUP(TRIM(MID(G78,FIND(",",G78)+1,FIND(",",G78,FIND(",",G78)+1)-FIND(",",G78)-1)),ConditionValueTable!$A:$A,1,0)),ISERROR(VLOOKUP(TRIM(MID(G78,FIND(",",G78,FIND(",",G78)+1)+1,FIND(",",G78,FIND(",",G78,FIND(",",G78)+1)+1)-FIND(",",G78,FIND(",",G78)+1)-1)),ConditionValueTable!$A:$A,1,0)),ISERROR(VLOOKUP(TRIM(MID(G78,FIND(",",G78,FIND(",",G78,FIND(",",G78)+1)+1)+1,999)),ConditionValueTable!$A:$A,1,0))),"컨디션밸류없음",
  ""),
)))))</f>
        <v/>
      </c>
      <c r="I78" s="1">
        <v>-1</v>
      </c>
      <c r="J78" s="1">
        <v>1</v>
      </c>
      <c r="M78" s="1" t="s">
        <v>215</v>
      </c>
      <c r="O78" s="7" t="str">
        <f t="shared" ca="1" si="15"/>
        <v>9</v>
      </c>
    </row>
    <row r="79" spans="1:15" x14ac:dyDescent="0.3">
      <c r="A79" s="1" t="str">
        <f t="shared" si="14"/>
        <v>LP_CritDmgHigh_01</v>
      </c>
      <c r="B79" s="1" t="s">
        <v>235</v>
      </c>
      <c r="C79" s="1" t="str">
        <f>IF(ISERROR(VLOOKUP(B79,AffectorValueTable!$A:$A,1,0)),"어펙터밸류없음","")</f>
        <v/>
      </c>
      <c r="D79" s="1">
        <v>1</v>
      </c>
      <c r="E79" s="1" t="str">
        <f>VLOOKUP($B79,AffectorValueTable!$1:$1048576,MATCH(AffectorValueTable!$B$1,AffectorValueTable!$1:$1,0),0)</f>
        <v>ChangeActorStatus</v>
      </c>
      <c r="H79" s="1" t="str">
        <f>IF(ISBLANK(G79),"",
IF(ISERROR(FIND(",",G79)),
  IF(ISERROR(VLOOKUP(G79,ConditionValueTable!$A:$A,1,0)),"컨디션밸류없음",
  ""),
IF(ISERROR(FIND(",",G79,FIND(",",G79)+1)),
  IF(OR(ISERROR(VLOOKUP(LEFT(G79,FIND(",",G79)-1),ConditionValueTable!$A:$A,1,0)),ISERROR(VLOOKUP(TRIM(MID(G79,FIND(",",G79)+1,999)),ConditionValueTable!$A:$A,1,0))),"컨디션밸류없음",
  ""),
IF(ISERROR(FIND(",",G79,FIND(",",G79,FIND(",",G79)+1)+1)),
  IF(OR(ISERROR(VLOOKUP(LEFT(G79,FIND(",",G79)-1),ConditionValueTable!$A:$A,1,0)),ISERROR(VLOOKUP(TRIM(MID(G79,FIND(",",G79)+1,FIND(",",G79,FIND(",",G79)+1)-FIND(",",G79)-1)),ConditionValueTable!$A:$A,1,0)),ISERROR(VLOOKUP(TRIM(MID(G79,FIND(",",G79,FIND(",",G79)+1)+1,999)),ConditionValueTable!$A:$A,1,0))),"컨디션밸류없음",
  ""),
IF(ISERROR(FIND(",",G79,FIND(",",G79,FIND(",",G79,FIND(",",G79)+1)+1)+1)),
  IF(OR(ISERROR(VLOOKUP(LEFT(G79,FIND(",",G79)-1),ConditionValueTable!$A:$A,1,0)),ISERROR(VLOOKUP(TRIM(MID(G79,FIND(",",G79)+1,FIND(",",G79,FIND(",",G79)+1)-FIND(",",G79)-1)),ConditionValueTable!$A:$A,1,0)),ISERROR(VLOOKUP(TRIM(MID(G79,FIND(",",G79,FIND(",",G79)+1)+1,FIND(",",G79,FIND(",",G79,FIND(",",G79)+1)+1)-FIND(",",G79,FIND(",",G79)+1)-1)),ConditionValueTable!$A:$A,1,0)),ISERROR(VLOOKUP(TRIM(MID(G79,FIND(",",G79,FIND(",",G79,FIND(",",G79)+1)+1)+1,999)),ConditionValueTable!$A:$A,1,0))),"컨디션밸류없음",
  ""),
)))))</f>
        <v/>
      </c>
      <c r="I79" s="1">
        <v>-1</v>
      </c>
      <c r="J79" s="1">
        <v>0.75</v>
      </c>
      <c r="M79" s="1" t="s">
        <v>215</v>
      </c>
      <c r="O79" s="7" t="str">
        <f ca="1">IF(NOT(ISBLANK(N79)),N79,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SUBSTITUTE(SUBSTITUTE(SUBSTITUTE(SUBSTITUTE(SUBSTITUTE(SUBSTITUTE(SUBSTITUTE(SUBSTITUTE(SUBSTITUTE(SUBSTITUTE(M79,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9</v>
      </c>
    </row>
    <row r="80" spans="1:15" x14ac:dyDescent="0.3">
      <c r="A80" s="1" t="str">
        <f t="shared" si="14"/>
        <v>LP_CritDmgLow_Crit_01</v>
      </c>
      <c r="B80" s="1" t="s">
        <v>241</v>
      </c>
      <c r="C80" s="1" t="str">
        <f>IF(ISERROR(VLOOKUP(B80,AffectorValueTable!$A:$A,1,0)),"어펙터밸류없음","")</f>
        <v/>
      </c>
      <c r="D80" s="1">
        <v>1</v>
      </c>
      <c r="E80" s="1" t="str">
        <f>VLOOKUP($B80,AffectorValueTable!$1:$1048576,MATCH(AffectorValueTable!$B$1,AffectorValueTable!$1:$1,0),0)</f>
        <v>ChangeActorStatus</v>
      </c>
      <c r="H80" s="1" t="str">
        <f>IF(ISBLANK(G80),"",
IF(ISERROR(FIND(",",G80)),
  IF(ISERROR(VLOOKUP(G80,ConditionValueTable!$A:$A,1,0)),"컨디션밸류없음",
  ""),
IF(ISERROR(FIND(",",G80,FIND(",",G80)+1)),
  IF(OR(ISERROR(VLOOKUP(LEFT(G80,FIND(",",G80)-1),ConditionValueTable!$A:$A,1,0)),ISERROR(VLOOKUP(TRIM(MID(G80,FIND(",",G80)+1,999)),ConditionValueTable!$A:$A,1,0))),"컨디션밸류없음",
  ""),
IF(ISERROR(FIND(",",G80,FIND(",",G80,FIND(",",G80)+1)+1)),
  IF(OR(ISERROR(VLOOKUP(LEFT(G80,FIND(",",G80)-1),ConditionValueTable!$A:$A,1,0)),ISERROR(VLOOKUP(TRIM(MID(G80,FIND(",",G80)+1,FIND(",",G80,FIND(",",G80)+1)-FIND(",",G80)-1)),ConditionValueTable!$A:$A,1,0)),ISERROR(VLOOKUP(TRIM(MID(G80,FIND(",",G80,FIND(",",G80)+1)+1,999)),ConditionValueTable!$A:$A,1,0))),"컨디션밸류없음",
  ""),
IF(ISERROR(FIND(",",G80,FIND(",",G80,FIND(",",G80,FIND(",",G80)+1)+1)+1)),
  IF(OR(ISERROR(VLOOKUP(LEFT(G80,FIND(",",G80)-1),ConditionValueTable!$A:$A,1,0)),ISERROR(VLOOKUP(TRIM(MID(G80,FIND(",",G80)+1,FIND(",",G80,FIND(",",G80)+1)-FIND(",",G80)-1)),ConditionValueTable!$A:$A,1,0)),ISERROR(VLOOKUP(TRIM(MID(G80,FIND(",",G80,FIND(",",G80)+1)+1,FIND(",",G80,FIND(",",G80,FIND(",",G80)+1)+1)-FIND(",",G80,FIND(",",G80)+1)-1)),ConditionValueTable!$A:$A,1,0)),ISERROR(VLOOKUP(TRIM(MID(G80,FIND(",",G80,FIND(",",G80,FIND(",",G80)+1)+1)+1,999)),ConditionValueTable!$A:$A,1,0))),"컨디션밸류없음",
  ""),
)))))</f>
        <v/>
      </c>
      <c r="I80" s="1">
        <v>-1</v>
      </c>
      <c r="J80" s="1">
        <v>0.05</v>
      </c>
      <c r="M80" s="1" t="s">
        <v>244</v>
      </c>
      <c r="O80" s="7" t="str">
        <f ca="1">IF(NOT(ISBLANK(N80)),N80,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SUBSTITUTE(SUBSTITUTE(SUBSTITUTE(SUBSTITUTE(SUBSTITUTE(SUBSTITUTE(SUBSTITUTE(SUBSTITUTE(SUBSTITUTE(SUBSTITUTE(M80,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8</v>
      </c>
    </row>
    <row r="81" spans="1:15" x14ac:dyDescent="0.3">
      <c r="A81" s="1" t="str">
        <f t="shared" si="14"/>
        <v>LP_CritDmgLow_Crit_02</v>
      </c>
      <c r="B81" s="1" t="s">
        <v>241</v>
      </c>
      <c r="C81" s="1" t="str">
        <f>IF(ISERROR(VLOOKUP(B81,AffectorValueTable!$A:$A,1,0)),"어펙터밸류없음","")</f>
        <v/>
      </c>
      <c r="D81" s="1">
        <v>2</v>
      </c>
      <c r="E81" s="1" t="str">
        <f>VLOOKUP($B81,AffectorValueTable!$1:$1048576,MATCH(AffectorValueTable!$B$1,AffectorValueTable!$1:$1,0),0)</f>
        <v>ChangeActorStatus</v>
      </c>
      <c r="H81" s="1" t="str">
        <f>IF(ISBLANK(G81),"",
IF(ISERROR(FIND(",",G81)),
  IF(ISERROR(VLOOKUP(G81,ConditionValueTable!$A:$A,1,0)),"컨디션밸류없음",
  ""),
IF(ISERROR(FIND(",",G81,FIND(",",G81)+1)),
  IF(OR(ISERROR(VLOOKUP(LEFT(G81,FIND(",",G81)-1),ConditionValueTable!$A:$A,1,0)),ISERROR(VLOOKUP(TRIM(MID(G81,FIND(",",G81)+1,999)),ConditionValueTable!$A:$A,1,0))),"컨디션밸류없음",
  ""),
IF(ISERROR(FIND(",",G81,FIND(",",G81,FIND(",",G81)+1)+1)),
  IF(OR(ISERROR(VLOOKUP(LEFT(G81,FIND(",",G81)-1),ConditionValueTable!$A:$A,1,0)),ISERROR(VLOOKUP(TRIM(MID(G81,FIND(",",G81)+1,FIND(",",G81,FIND(",",G81)+1)-FIND(",",G81)-1)),ConditionValueTable!$A:$A,1,0)),ISERROR(VLOOKUP(TRIM(MID(G81,FIND(",",G81,FIND(",",G81)+1)+1,999)),ConditionValueTable!$A:$A,1,0))),"컨디션밸류없음",
  ""),
IF(ISERROR(FIND(",",G81,FIND(",",G81,FIND(",",G81,FIND(",",G81)+1)+1)+1)),
  IF(OR(ISERROR(VLOOKUP(LEFT(G81,FIND(",",G81)-1),ConditionValueTable!$A:$A,1,0)),ISERROR(VLOOKUP(TRIM(MID(G81,FIND(",",G81)+1,FIND(",",G81,FIND(",",G81)+1)-FIND(",",G81)-1)),ConditionValueTable!$A:$A,1,0)),ISERROR(VLOOKUP(TRIM(MID(G81,FIND(",",G81,FIND(",",G81)+1)+1,FIND(",",G81,FIND(",",G81,FIND(",",G81)+1)+1)-FIND(",",G81,FIND(",",G81)+1)-1)),ConditionValueTable!$A:$A,1,0)),ISERROR(VLOOKUP(TRIM(MID(G81,FIND(",",G81,FIND(",",G81,FIND(",",G81)+1)+1)+1,999)),ConditionValueTable!$A:$A,1,0))),"컨디션밸류없음",
  ""),
)))))</f>
        <v/>
      </c>
      <c r="I81" s="1">
        <v>-1</v>
      </c>
      <c r="J81" s="1">
        <v>0.1</v>
      </c>
      <c r="M81" s="1" t="s">
        <v>244</v>
      </c>
      <c r="O81" s="7" t="str">
        <f ca="1">IF(NOT(ISBLANK(N81)),N81,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SUBSTITUTE(SUBSTITUTE(SUBSTITUTE(SUBSTITUTE(SUBSTITUTE(SUBSTITUTE(SUBSTITUTE(SUBSTITUTE(SUBSTITUTE(SUBSTITUTE(M81,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8</v>
      </c>
    </row>
    <row r="82" spans="1:15" x14ac:dyDescent="0.3">
      <c r="A82" s="1" t="str">
        <f t="shared" si="14"/>
        <v>LP_CritDmgLow_Crit_03</v>
      </c>
      <c r="B82" s="1" t="s">
        <v>241</v>
      </c>
      <c r="C82" s="1" t="str">
        <f>IF(ISERROR(VLOOKUP(B82,AffectorValueTable!$A:$A,1,0)),"어펙터밸류없음","")</f>
        <v/>
      </c>
      <c r="D82" s="1">
        <v>3</v>
      </c>
      <c r="E82" s="1" t="str">
        <f>VLOOKUP($B82,AffectorValueTable!$1:$1048576,MATCH(AffectorValueTable!$B$1,AffectorValueTable!$1:$1,0),0)</f>
        <v>ChangeActorStatus</v>
      </c>
      <c r="H82" s="1" t="str">
        <f>IF(ISBLANK(G82),"",
IF(ISERROR(FIND(",",G82)),
  IF(ISERROR(VLOOKUP(G82,ConditionValueTable!$A:$A,1,0)),"컨디션밸류없음",
  ""),
IF(ISERROR(FIND(",",G82,FIND(",",G82)+1)),
  IF(OR(ISERROR(VLOOKUP(LEFT(G82,FIND(",",G82)-1),ConditionValueTable!$A:$A,1,0)),ISERROR(VLOOKUP(TRIM(MID(G82,FIND(",",G82)+1,999)),ConditionValueTable!$A:$A,1,0))),"컨디션밸류없음",
  ""),
IF(ISERROR(FIND(",",G82,FIND(",",G82,FIND(",",G82)+1)+1)),
  IF(OR(ISERROR(VLOOKUP(LEFT(G82,FIND(",",G82)-1),ConditionValueTable!$A:$A,1,0)),ISERROR(VLOOKUP(TRIM(MID(G82,FIND(",",G82)+1,FIND(",",G82,FIND(",",G82)+1)-FIND(",",G82)-1)),ConditionValueTable!$A:$A,1,0)),ISERROR(VLOOKUP(TRIM(MID(G82,FIND(",",G82,FIND(",",G82)+1)+1,999)),ConditionValueTable!$A:$A,1,0))),"컨디션밸류없음",
  ""),
IF(ISERROR(FIND(",",G82,FIND(",",G82,FIND(",",G82,FIND(",",G82)+1)+1)+1)),
  IF(OR(ISERROR(VLOOKUP(LEFT(G82,FIND(",",G82)-1),ConditionValueTable!$A:$A,1,0)),ISERROR(VLOOKUP(TRIM(MID(G82,FIND(",",G82)+1,FIND(",",G82,FIND(",",G82)+1)-FIND(",",G82)-1)),ConditionValueTable!$A:$A,1,0)),ISERROR(VLOOKUP(TRIM(MID(G82,FIND(",",G82,FIND(",",G82)+1)+1,FIND(",",G82,FIND(",",G82,FIND(",",G82)+1)+1)-FIND(",",G82,FIND(",",G82)+1)-1)),ConditionValueTable!$A:$A,1,0)),ISERROR(VLOOKUP(TRIM(MID(G82,FIND(",",G82,FIND(",",G82,FIND(",",G82)+1)+1)+1,999)),ConditionValueTable!$A:$A,1,0))),"컨디션밸류없음",
  ""),
)))))</f>
        <v/>
      </c>
      <c r="I82" s="1">
        <v>-1</v>
      </c>
      <c r="J82" s="1">
        <v>0.15</v>
      </c>
      <c r="M82" s="1" t="s">
        <v>244</v>
      </c>
      <c r="O82" s="7" t="str">
        <f t="shared" ref="O82:O88" ca="1" si="16">IF(NOT(ISBLANK(N82)),N82,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SUBSTITUTE(SUBSTITUTE(SUBSTITUTE(SUBSTITUTE(SUBSTITUTE(SUBSTITUTE(SUBSTITUTE(SUBSTITUTE(SUBSTITUTE(SUBSTITUTE(M82,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8</v>
      </c>
    </row>
    <row r="83" spans="1:15" x14ac:dyDescent="0.3">
      <c r="A83" s="1" t="str">
        <f t="shared" si="14"/>
        <v>LP_CritDmgLow_Crit_04</v>
      </c>
      <c r="B83" s="1" t="s">
        <v>241</v>
      </c>
      <c r="C83" s="1" t="str">
        <f>IF(ISERROR(VLOOKUP(B83,AffectorValueTable!$A:$A,1,0)),"어펙터밸류없음","")</f>
        <v/>
      </c>
      <c r="D83" s="1">
        <v>4</v>
      </c>
      <c r="E83" s="1" t="str">
        <f>VLOOKUP($B83,AffectorValueTable!$1:$1048576,MATCH(AffectorValueTable!$B$1,AffectorValueTable!$1:$1,0),0)</f>
        <v>ChangeActorStatus</v>
      </c>
      <c r="H83" s="1" t="str">
        <f>IF(ISBLANK(G83),"",
IF(ISERROR(FIND(",",G83)),
  IF(ISERROR(VLOOKUP(G83,ConditionValueTable!$A:$A,1,0)),"컨디션밸류없음",
  ""),
IF(ISERROR(FIND(",",G83,FIND(",",G83)+1)),
  IF(OR(ISERROR(VLOOKUP(LEFT(G83,FIND(",",G83)-1),ConditionValueTable!$A:$A,1,0)),ISERROR(VLOOKUP(TRIM(MID(G83,FIND(",",G83)+1,999)),ConditionValueTable!$A:$A,1,0))),"컨디션밸류없음",
  ""),
IF(ISERROR(FIND(",",G83,FIND(",",G83,FIND(",",G83)+1)+1)),
  IF(OR(ISERROR(VLOOKUP(LEFT(G83,FIND(",",G83)-1),ConditionValueTable!$A:$A,1,0)),ISERROR(VLOOKUP(TRIM(MID(G83,FIND(",",G83)+1,FIND(",",G83,FIND(",",G83)+1)-FIND(",",G83)-1)),ConditionValueTable!$A:$A,1,0)),ISERROR(VLOOKUP(TRIM(MID(G83,FIND(",",G83,FIND(",",G83)+1)+1,999)),ConditionValueTable!$A:$A,1,0))),"컨디션밸류없음",
  ""),
IF(ISERROR(FIND(",",G83,FIND(",",G83,FIND(",",G83,FIND(",",G83)+1)+1)+1)),
  IF(OR(ISERROR(VLOOKUP(LEFT(G83,FIND(",",G83)-1),ConditionValueTable!$A:$A,1,0)),ISERROR(VLOOKUP(TRIM(MID(G83,FIND(",",G83)+1,FIND(",",G83,FIND(",",G83)+1)-FIND(",",G83)-1)),ConditionValueTable!$A:$A,1,0)),ISERROR(VLOOKUP(TRIM(MID(G83,FIND(",",G83,FIND(",",G83)+1)+1,FIND(",",G83,FIND(",",G83,FIND(",",G83)+1)+1)-FIND(",",G83,FIND(",",G83)+1)-1)),ConditionValueTable!$A:$A,1,0)),ISERROR(VLOOKUP(TRIM(MID(G83,FIND(",",G83,FIND(",",G83,FIND(",",G83)+1)+1)+1,999)),ConditionValueTable!$A:$A,1,0))),"컨디션밸류없음",
  ""),
)))))</f>
        <v/>
      </c>
      <c r="I83" s="1">
        <v>-1</v>
      </c>
      <c r="J83" s="1">
        <v>0.2</v>
      </c>
      <c r="M83" s="1" t="s">
        <v>244</v>
      </c>
      <c r="O83" s="7" t="str">
        <f t="shared" ca="1" si="16"/>
        <v>8</v>
      </c>
    </row>
    <row r="84" spans="1:15" x14ac:dyDescent="0.3">
      <c r="A84" s="1" t="str">
        <f t="shared" si="14"/>
        <v>LP_CritDmgLow_Crit_05</v>
      </c>
      <c r="B84" s="1" t="s">
        <v>241</v>
      </c>
      <c r="C84" s="1" t="str">
        <f>IF(ISERROR(VLOOKUP(B84,AffectorValueTable!$A:$A,1,0)),"어펙터밸류없음","")</f>
        <v/>
      </c>
      <c r="D84" s="1">
        <v>5</v>
      </c>
      <c r="E84" s="1" t="str">
        <f>VLOOKUP($B84,AffectorValueTable!$1:$1048576,MATCH(AffectorValueTable!$B$1,AffectorValueTable!$1:$1,0),0)</f>
        <v>ChangeActorStatus</v>
      </c>
      <c r="H84" s="1" t="str">
        <f>IF(ISBLANK(G84),"",
IF(ISERROR(FIND(",",G84)),
  IF(ISERROR(VLOOKUP(G84,ConditionValueTable!$A:$A,1,0)),"컨디션밸류없음",
  ""),
IF(ISERROR(FIND(",",G84,FIND(",",G84)+1)),
  IF(OR(ISERROR(VLOOKUP(LEFT(G84,FIND(",",G84)-1),ConditionValueTable!$A:$A,1,0)),ISERROR(VLOOKUP(TRIM(MID(G84,FIND(",",G84)+1,999)),ConditionValueTable!$A:$A,1,0))),"컨디션밸류없음",
  ""),
IF(ISERROR(FIND(",",G84,FIND(",",G84,FIND(",",G84)+1)+1)),
  IF(OR(ISERROR(VLOOKUP(LEFT(G84,FIND(",",G84)-1),ConditionValueTable!$A:$A,1,0)),ISERROR(VLOOKUP(TRIM(MID(G84,FIND(",",G84)+1,FIND(",",G84,FIND(",",G84)+1)-FIND(",",G84)-1)),ConditionValueTable!$A:$A,1,0)),ISERROR(VLOOKUP(TRIM(MID(G84,FIND(",",G84,FIND(",",G84)+1)+1,999)),ConditionValueTable!$A:$A,1,0))),"컨디션밸류없음",
  ""),
IF(ISERROR(FIND(",",G84,FIND(",",G84,FIND(",",G84,FIND(",",G84)+1)+1)+1)),
  IF(OR(ISERROR(VLOOKUP(LEFT(G84,FIND(",",G84)-1),ConditionValueTable!$A:$A,1,0)),ISERROR(VLOOKUP(TRIM(MID(G84,FIND(",",G84)+1,FIND(",",G84,FIND(",",G84)+1)-FIND(",",G84)-1)),ConditionValueTable!$A:$A,1,0)),ISERROR(VLOOKUP(TRIM(MID(G84,FIND(",",G84,FIND(",",G84)+1)+1,FIND(",",G84,FIND(",",G84,FIND(",",G84)+1)+1)-FIND(",",G84,FIND(",",G84)+1)-1)),ConditionValueTable!$A:$A,1,0)),ISERROR(VLOOKUP(TRIM(MID(G84,FIND(",",G84,FIND(",",G84,FIND(",",G84)+1)+1)+1,999)),ConditionValueTable!$A:$A,1,0))),"컨디션밸류없음",
  ""),
)))))</f>
        <v/>
      </c>
      <c r="I84" s="1">
        <v>-1</v>
      </c>
      <c r="J84" s="1">
        <v>0.2</v>
      </c>
      <c r="M84" s="1" t="s">
        <v>244</v>
      </c>
      <c r="O84" s="7" t="str">
        <f t="shared" ca="1" si="16"/>
        <v>8</v>
      </c>
    </row>
    <row r="85" spans="1:15" x14ac:dyDescent="0.3">
      <c r="A85" s="1" t="str">
        <f t="shared" si="14"/>
        <v>LP_CritDmgLow_Crit_06</v>
      </c>
      <c r="B85" s="1" t="s">
        <v>241</v>
      </c>
      <c r="C85" s="1" t="str">
        <f>IF(ISERROR(VLOOKUP(B85,AffectorValueTable!$A:$A,1,0)),"어펙터밸류없음","")</f>
        <v/>
      </c>
      <c r="D85" s="1">
        <v>6</v>
      </c>
      <c r="E85" s="1" t="str">
        <f>VLOOKUP($B85,AffectorValueTable!$1:$1048576,MATCH(AffectorValueTable!$B$1,AffectorValueTable!$1:$1,0),0)</f>
        <v>ChangeActorStatus</v>
      </c>
      <c r="H85" s="1" t="str">
        <f>IF(ISBLANK(G85),"",
IF(ISERROR(FIND(",",G85)),
  IF(ISERROR(VLOOKUP(G85,ConditionValueTable!$A:$A,1,0)),"컨디션밸류없음",
  ""),
IF(ISERROR(FIND(",",G85,FIND(",",G85)+1)),
  IF(OR(ISERROR(VLOOKUP(LEFT(G85,FIND(",",G85)-1),ConditionValueTable!$A:$A,1,0)),ISERROR(VLOOKUP(TRIM(MID(G85,FIND(",",G85)+1,999)),ConditionValueTable!$A:$A,1,0))),"컨디션밸류없음",
  ""),
IF(ISERROR(FIND(",",G85,FIND(",",G85,FIND(",",G85)+1)+1)),
  IF(OR(ISERROR(VLOOKUP(LEFT(G85,FIND(",",G85)-1),ConditionValueTable!$A:$A,1,0)),ISERROR(VLOOKUP(TRIM(MID(G85,FIND(",",G85)+1,FIND(",",G85,FIND(",",G85)+1)-FIND(",",G85)-1)),ConditionValueTable!$A:$A,1,0)),ISERROR(VLOOKUP(TRIM(MID(G85,FIND(",",G85,FIND(",",G85)+1)+1,999)),ConditionValueTable!$A:$A,1,0))),"컨디션밸류없음",
  ""),
IF(ISERROR(FIND(",",G85,FIND(",",G85,FIND(",",G85,FIND(",",G85)+1)+1)+1)),
  IF(OR(ISERROR(VLOOKUP(LEFT(G85,FIND(",",G85)-1),ConditionValueTable!$A:$A,1,0)),ISERROR(VLOOKUP(TRIM(MID(G85,FIND(",",G85)+1,FIND(",",G85,FIND(",",G85)+1)-FIND(",",G85)-1)),ConditionValueTable!$A:$A,1,0)),ISERROR(VLOOKUP(TRIM(MID(G85,FIND(",",G85,FIND(",",G85)+1)+1,FIND(",",G85,FIND(",",G85,FIND(",",G85)+1)+1)-FIND(",",G85,FIND(",",G85)+1)-1)),ConditionValueTable!$A:$A,1,0)),ISERROR(VLOOKUP(TRIM(MID(G85,FIND(",",G85,FIND(",",G85,FIND(",",G85)+1)+1)+1,999)),ConditionValueTable!$A:$A,1,0))),"컨디션밸류없음",
  ""),
)))))</f>
        <v/>
      </c>
      <c r="I85" s="1">
        <v>-1</v>
      </c>
      <c r="J85" s="1">
        <v>0.25</v>
      </c>
      <c r="M85" s="1" t="s">
        <v>244</v>
      </c>
      <c r="O85" s="7" t="str">
        <f t="shared" ca="1" si="16"/>
        <v>8</v>
      </c>
    </row>
    <row r="86" spans="1:15" x14ac:dyDescent="0.3">
      <c r="A86" s="1" t="str">
        <f t="shared" si="14"/>
        <v>LP_CritDmgLow_Crit_07</v>
      </c>
      <c r="B86" s="1" t="s">
        <v>241</v>
      </c>
      <c r="C86" s="1" t="str">
        <f>IF(ISERROR(VLOOKUP(B86,AffectorValueTable!$A:$A,1,0)),"어펙터밸류없음","")</f>
        <v/>
      </c>
      <c r="D86" s="1">
        <v>7</v>
      </c>
      <c r="E86" s="1" t="str">
        <f>VLOOKUP($B86,AffectorValueTable!$1:$1048576,MATCH(AffectorValueTable!$B$1,AffectorValueTable!$1:$1,0),0)</f>
        <v>ChangeActorStatus</v>
      </c>
      <c r="H86" s="1" t="str">
        <f>IF(ISBLANK(G86),"",
IF(ISERROR(FIND(",",G86)),
  IF(ISERROR(VLOOKUP(G86,ConditionValueTable!$A:$A,1,0)),"컨디션밸류없음",
  ""),
IF(ISERROR(FIND(",",G86,FIND(",",G86)+1)),
  IF(OR(ISERROR(VLOOKUP(LEFT(G86,FIND(",",G86)-1),ConditionValueTable!$A:$A,1,0)),ISERROR(VLOOKUP(TRIM(MID(G86,FIND(",",G86)+1,999)),ConditionValueTable!$A:$A,1,0))),"컨디션밸류없음",
  ""),
IF(ISERROR(FIND(",",G86,FIND(",",G86,FIND(",",G86)+1)+1)),
  IF(OR(ISERROR(VLOOKUP(LEFT(G86,FIND(",",G86)-1),ConditionValueTable!$A:$A,1,0)),ISERROR(VLOOKUP(TRIM(MID(G86,FIND(",",G86)+1,FIND(",",G86,FIND(",",G86)+1)-FIND(",",G86)-1)),ConditionValueTable!$A:$A,1,0)),ISERROR(VLOOKUP(TRIM(MID(G86,FIND(",",G86,FIND(",",G86)+1)+1,999)),ConditionValueTable!$A:$A,1,0))),"컨디션밸류없음",
  ""),
IF(ISERROR(FIND(",",G86,FIND(",",G86,FIND(",",G86,FIND(",",G86)+1)+1)+1)),
  IF(OR(ISERROR(VLOOKUP(LEFT(G86,FIND(",",G86)-1),ConditionValueTable!$A:$A,1,0)),ISERROR(VLOOKUP(TRIM(MID(G86,FIND(",",G86)+1,FIND(",",G86,FIND(",",G86)+1)-FIND(",",G86)-1)),ConditionValueTable!$A:$A,1,0)),ISERROR(VLOOKUP(TRIM(MID(G86,FIND(",",G86,FIND(",",G86)+1)+1,FIND(",",G86,FIND(",",G86,FIND(",",G86)+1)+1)-FIND(",",G86,FIND(",",G86)+1)-1)),ConditionValueTable!$A:$A,1,0)),ISERROR(VLOOKUP(TRIM(MID(G86,FIND(",",G86,FIND(",",G86,FIND(",",G86)+1)+1)+1,999)),ConditionValueTable!$A:$A,1,0))),"컨디션밸류없음",
  ""),
)))))</f>
        <v/>
      </c>
      <c r="I86" s="1">
        <v>-1</v>
      </c>
      <c r="J86" s="1">
        <v>0.3</v>
      </c>
      <c r="M86" s="1" t="s">
        <v>244</v>
      </c>
      <c r="O86" s="7" t="str">
        <f t="shared" ca="1" si="16"/>
        <v>8</v>
      </c>
    </row>
    <row r="87" spans="1:15" x14ac:dyDescent="0.3">
      <c r="A87" s="1" t="str">
        <f t="shared" si="14"/>
        <v>LP_CritDmgLow_Crit_08</v>
      </c>
      <c r="B87" s="1" t="s">
        <v>241</v>
      </c>
      <c r="C87" s="1" t="str">
        <f>IF(ISERROR(VLOOKUP(B87,AffectorValueTable!$A:$A,1,0)),"어펙터밸류없음","")</f>
        <v/>
      </c>
      <c r="D87" s="1">
        <v>8</v>
      </c>
      <c r="E87" s="1" t="str">
        <f>VLOOKUP($B87,AffectorValueTable!$1:$1048576,MATCH(AffectorValueTable!$B$1,AffectorValueTable!$1:$1,0),0)</f>
        <v>ChangeActorStatus</v>
      </c>
      <c r="H87" s="1" t="str">
        <f>IF(ISBLANK(G87),"",
IF(ISERROR(FIND(",",G87)),
  IF(ISERROR(VLOOKUP(G87,ConditionValueTable!$A:$A,1,0)),"컨디션밸류없음",
  ""),
IF(ISERROR(FIND(",",G87,FIND(",",G87)+1)),
  IF(OR(ISERROR(VLOOKUP(LEFT(G87,FIND(",",G87)-1),ConditionValueTable!$A:$A,1,0)),ISERROR(VLOOKUP(TRIM(MID(G87,FIND(",",G87)+1,999)),ConditionValueTable!$A:$A,1,0))),"컨디션밸류없음",
  ""),
IF(ISERROR(FIND(",",G87,FIND(",",G87,FIND(",",G87)+1)+1)),
  IF(OR(ISERROR(VLOOKUP(LEFT(G87,FIND(",",G87)-1),ConditionValueTable!$A:$A,1,0)),ISERROR(VLOOKUP(TRIM(MID(G87,FIND(",",G87)+1,FIND(",",G87,FIND(",",G87)+1)-FIND(",",G87)-1)),ConditionValueTable!$A:$A,1,0)),ISERROR(VLOOKUP(TRIM(MID(G87,FIND(",",G87,FIND(",",G87)+1)+1,999)),ConditionValueTable!$A:$A,1,0))),"컨디션밸류없음",
  ""),
IF(ISERROR(FIND(",",G87,FIND(",",G87,FIND(",",G87,FIND(",",G87)+1)+1)+1)),
  IF(OR(ISERROR(VLOOKUP(LEFT(G87,FIND(",",G87)-1),ConditionValueTable!$A:$A,1,0)),ISERROR(VLOOKUP(TRIM(MID(G87,FIND(",",G87)+1,FIND(",",G87,FIND(",",G87)+1)-FIND(",",G87)-1)),ConditionValueTable!$A:$A,1,0)),ISERROR(VLOOKUP(TRIM(MID(G87,FIND(",",G87,FIND(",",G87)+1)+1,FIND(",",G87,FIND(",",G87,FIND(",",G87)+1)+1)-FIND(",",G87,FIND(",",G87)+1)-1)),ConditionValueTable!$A:$A,1,0)),ISERROR(VLOOKUP(TRIM(MID(G87,FIND(",",G87,FIND(",",G87,FIND(",",G87)+1)+1)+1,999)),ConditionValueTable!$A:$A,1,0))),"컨디션밸류없음",
  ""),
)))))</f>
        <v/>
      </c>
      <c r="I87" s="1">
        <v>-1</v>
      </c>
      <c r="J87" s="1">
        <v>0.3</v>
      </c>
      <c r="M87" s="1" t="s">
        <v>244</v>
      </c>
      <c r="O87" s="7" t="str">
        <f t="shared" ca="1" si="16"/>
        <v>8</v>
      </c>
    </row>
    <row r="88" spans="1:15" x14ac:dyDescent="0.3">
      <c r="A88" s="1" t="str">
        <f t="shared" si="14"/>
        <v>LP_CritDmgLow_Crit_09</v>
      </c>
      <c r="B88" s="1" t="s">
        <v>241</v>
      </c>
      <c r="C88" s="1" t="str">
        <f>IF(ISERROR(VLOOKUP(B88,AffectorValueTable!$A:$A,1,0)),"어펙터밸류없음","")</f>
        <v/>
      </c>
      <c r="D88" s="1">
        <v>9</v>
      </c>
      <c r="E88" s="1" t="str">
        <f>VLOOKUP($B88,AffectorValueTable!$1:$1048576,MATCH(AffectorValueTable!$B$1,AffectorValueTable!$1:$1,0),0)</f>
        <v>ChangeActorStatus</v>
      </c>
      <c r="H88" s="1" t="str">
        <f>IF(ISBLANK(G88),"",
IF(ISERROR(FIND(",",G88)),
  IF(ISERROR(VLOOKUP(G88,ConditionValueTable!$A:$A,1,0)),"컨디션밸류없음",
  ""),
IF(ISERROR(FIND(",",G88,FIND(",",G88)+1)),
  IF(OR(ISERROR(VLOOKUP(LEFT(G88,FIND(",",G88)-1),ConditionValueTable!$A:$A,1,0)),ISERROR(VLOOKUP(TRIM(MID(G88,FIND(",",G88)+1,999)),ConditionValueTable!$A:$A,1,0))),"컨디션밸류없음",
  ""),
IF(ISERROR(FIND(",",G88,FIND(",",G88,FIND(",",G88)+1)+1)),
  IF(OR(ISERROR(VLOOKUP(LEFT(G88,FIND(",",G88)-1),ConditionValueTable!$A:$A,1,0)),ISERROR(VLOOKUP(TRIM(MID(G88,FIND(",",G88)+1,FIND(",",G88,FIND(",",G88)+1)-FIND(",",G88)-1)),ConditionValueTable!$A:$A,1,0)),ISERROR(VLOOKUP(TRIM(MID(G88,FIND(",",G88,FIND(",",G88)+1)+1,999)),ConditionValueTable!$A:$A,1,0))),"컨디션밸류없음",
  ""),
IF(ISERROR(FIND(",",G88,FIND(",",G88,FIND(",",G88,FIND(",",G88)+1)+1)+1)),
  IF(OR(ISERROR(VLOOKUP(LEFT(G88,FIND(",",G88)-1),ConditionValueTable!$A:$A,1,0)),ISERROR(VLOOKUP(TRIM(MID(G88,FIND(",",G88)+1,FIND(",",G88,FIND(",",G88)+1)-FIND(",",G88)-1)),ConditionValueTable!$A:$A,1,0)),ISERROR(VLOOKUP(TRIM(MID(G88,FIND(",",G88,FIND(",",G88)+1)+1,FIND(",",G88,FIND(",",G88,FIND(",",G88)+1)+1)-FIND(",",G88,FIND(",",G88)+1)-1)),ConditionValueTable!$A:$A,1,0)),ISERROR(VLOOKUP(TRIM(MID(G88,FIND(",",G88,FIND(",",G88,FIND(",",G88)+1)+1)+1,999)),ConditionValueTable!$A:$A,1,0))),"컨디션밸류없음",
  ""),
)))))</f>
        <v/>
      </c>
      <c r="I88" s="1">
        <v>-1</v>
      </c>
      <c r="J88" s="1">
        <v>0.35</v>
      </c>
      <c r="M88" s="1" t="s">
        <v>244</v>
      </c>
      <c r="O88" s="7" t="str">
        <f t="shared" ca="1" si="16"/>
        <v>8</v>
      </c>
    </row>
    <row r="89" spans="1:15" x14ac:dyDescent="0.3">
      <c r="A89" s="1" t="str">
        <f t="shared" si="14"/>
        <v>LP_CritDmgMedium_Crit_01</v>
      </c>
      <c r="B89" s="1" t="s">
        <v>242</v>
      </c>
      <c r="C89" s="1" t="str">
        <f>IF(ISERROR(VLOOKUP(B89,AffectorValueTable!$A:$A,1,0)),"어펙터밸류없음","")</f>
        <v/>
      </c>
      <c r="D89" s="1">
        <v>1</v>
      </c>
      <c r="E89" s="1" t="str">
        <f>VLOOKUP($B89,AffectorValueTable!$1:$1048576,MATCH(AffectorValueTable!$B$1,AffectorValueTable!$1:$1,0),0)</f>
        <v>ChangeActorStatus</v>
      </c>
      <c r="H89" s="1" t="str">
        <f>IF(ISBLANK(G89),"",
IF(ISERROR(FIND(",",G89)),
  IF(ISERROR(VLOOKUP(G89,ConditionValueTable!$A:$A,1,0)),"컨디션밸류없음",
  ""),
IF(ISERROR(FIND(",",G89,FIND(",",G89)+1)),
  IF(OR(ISERROR(VLOOKUP(LEFT(G89,FIND(",",G89)-1),ConditionValueTable!$A:$A,1,0)),ISERROR(VLOOKUP(TRIM(MID(G89,FIND(",",G89)+1,999)),ConditionValueTable!$A:$A,1,0))),"컨디션밸류없음",
  ""),
IF(ISERROR(FIND(",",G89,FIND(",",G89,FIND(",",G89)+1)+1)),
  IF(OR(ISERROR(VLOOKUP(LEFT(G89,FIND(",",G89)-1),ConditionValueTable!$A:$A,1,0)),ISERROR(VLOOKUP(TRIM(MID(G89,FIND(",",G89)+1,FIND(",",G89,FIND(",",G89)+1)-FIND(",",G89)-1)),ConditionValueTable!$A:$A,1,0)),ISERROR(VLOOKUP(TRIM(MID(G89,FIND(",",G89,FIND(",",G89)+1)+1,999)),ConditionValueTable!$A:$A,1,0))),"컨디션밸류없음",
  ""),
IF(ISERROR(FIND(",",G89,FIND(",",G89,FIND(",",G89,FIND(",",G89)+1)+1)+1)),
  IF(OR(ISERROR(VLOOKUP(LEFT(G89,FIND(",",G89)-1),ConditionValueTable!$A:$A,1,0)),ISERROR(VLOOKUP(TRIM(MID(G89,FIND(",",G89)+1,FIND(",",G89,FIND(",",G89)+1)-FIND(",",G89)-1)),ConditionValueTable!$A:$A,1,0)),ISERROR(VLOOKUP(TRIM(MID(G89,FIND(",",G89,FIND(",",G89)+1)+1,FIND(",",G89,FIND(",",G89,FIND(",",G89)+1)+1)-FIND(",",G89,FIND(",",G89)+1)-1)),ConditionValueTable!$A:$A,1,0)),ISERROR(VLOOKUP(TRIM(MID(G89,FIND(",",G89,FIND(",",G89,FIND(",",G89)+1)+1)+1,999)),ConditionValueTable!$A:$A,1,0))),"컨디션밸류없음",
  ""),
)))))</f>
        <v/>
      </c>
      <c r="I89" s="1">
        <v>-1</v>
      </c>
      <c r="J89" s="1">
        <v>0.1</v>
      </c>
      <c r="M89" s="1" t="s">
        <v>244</v>
      </c>
      <c r="O89" s="7" t="str">
        <f ca="1">IF(NOT(ISBLANK(N89)),N89,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SUBSTITUTE(SUBSTITUTE(SUBSTITUTE(SUBSTITUTE(SUBSTITUTE(SUBSTITUTE(SUBSTITUTE(SUBSTITUTE(SUBSTITUTE(SUBSTITUTE(M89,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8</v>
      </c>
    </row>
    <row r="90" spans="1:15" x14ac:dyDescent="0.3">
      <c r="A90" s="1" t="str">
        <f t="shared" si="14"/>
        <v>LP_CritDmgMedium_Crit_02</v>
      </c>
      <c r="B90" s="1" t="s">
        <v>242</v>
      </c>
      <c r="C90" s="1" t="str">
        <f>IF(ISERROR(VLOOKUP(B90,AffectorValueTable!$A:$A,1,0)),"어펙터밸류없음","")</f>
        <v/>
      </c>
      <c r="D90" s="1">
        <v>2</v>
      </c>
      <c r="E90" s="1" t="str">
        <f>VLOOKUP($B90,AffectorValueTable!$1:$1048576,MATCH(AffectorValueTable!$B$1,AffectorValueTable!$1:$1,0),0)</f>
        <v>ChangeActorStatus</v>
      </c>
      <c r="H90" s="1" t="str">
        <f>IF(ISBLANK(G90),"",
IF(ISERROR(FIND(",",G90)),
  IF(ISERROR(VLOOKUP(G90,ConditionValueTable!$A:$A,1,0)),"컨디션밸류없음",
  ""),
IF(ISERROR(FIND(",",G90,FIND(",",G90)+1)),
  IF(OR(ISERROR(VLOOKUP(LEFT(G90,FIND(",",G90)-1),ConditionValueTable!$A:$A,1,0)),ISERROR(VLOOKUP(TRIM(MID(G90,FIND(",",G90)+1,999)),ConditionValueTable!$A:$A,1,0))),"컨디션밸류없음",
  ""),
IF(ISERROR(FIND(",",G90,FIND(",",G90,FIND(",",G90)+1)+1)),
  IF(OR(ISERROR(VLOOKUP(LEFT(G90,FIND(",",G90)-1),ConditionValueTable!$A:$A,1,0)),ISERROR(VLOOKUP(TRIM(MID(G90,FIND(",",G90)+1,FIND(",",G90,FIND(",",G90)+1)-FIND(",",G90)-1)),ConditionValueTable!$A:$A,1,0)),ISERROR(VLOOKUP(TRIM(MID(G90,FIND(",",G90,FIND(",",G90)+1)+1,999)),ConditionValueTable!$A:$A,1,0))),"컨디션밸류없음",
  ""),
IF(ISERROR(FIND(",",G90,FIND(",",G90,FIND(",",G90,FIND(",",G90)+1)+1)+1)),
  IF(OR(ISERROR(VLOOKUP(LEFT(G90,FIND(",",G90)-1),ConditionValueTable!$A:$A,1,0)),ISERROR(VLOOKUP(TRIM(MID(G90,FIND(",",G90)+1,FIND(",",G90,FIND(",",G90)+1)-FIND(",",G90)-1)),ConditionValueTable!$A:$A,1,0)),ISERROR(VLOOKUP(TRIM(MID(G90,FIND(",",G90,FIND(",",G90)+1)+1,FIND(",",G90,FIND(",",G90,FIND(",",G90)+1)+1)-FIND(",",G90,FIND(",",G90)+1)-1)),ConditionValueTable!$A:$A,1,0)),ISERROR(VLOOKUP(TRIM(MID(G90,FIND(",",G90,FIND(",",G90,FIND(",",G90)+1)+1)+1,999)),ConditionValueTable!$A:$A,1,0))),"컨디션밸류없음",
  ""),
)))))</f>
        <v/>
      </c>
      <c r="I90" s="1">
        <v>-1</v>
      </c>
      <c r="J90" s="1">
        <v>0.2</v>
      </c>
      <c r="M90" s="1" t="s">
        <v>244</v>
      </c>
      <c r="O90" s="7" t="str">
        <f ca="1">IF(NOT(ISBLANK(N90)),N90,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SUBSTITUTE(SUBSTITUTE(SUBSTITUTE(SUBSTITUTE(SUBSTITUTE(SUBSTITUTE(SUBSTITUTE(SUBSTITUTE(SUBSTITUTE(SUBSTITUTE(M90,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8</v>
      </c>
    </row>
    <row r="91" spans="1:15" x14ac:dyDescent="0.3">
      <c r="A91" s="1" t="str">
        <f t="shared" ref="A91:A113" si="17">B91&amp;"_"&amp;TEXT(D91,"00")</f>
        <v>LP_CritDmgMedium_Crit_03</v>
      </c>
      <c r="B91" s="1" t="s">
        <v>242</v>
      </c>
      <c r="C91" s="1" t="str">
        <f>IF(ISERROR(VLOOKUP(B91,AffectorValueTable!$A:$A,1,0)),"어펙터밸류없음","")</f>
        <v/>
      </c>
      <c r="D91" s="1">
        <v>3</v>
      </c>
      <c r="E91" s="1" t="str">
        <f>VLOOKUP($B91,AffectorValueTable!$1:$1048576,MATCH(AffectorValueTable!$B$1,AffectorValueTable!$1:$1,0),0)</f>
        <v>ChangeActorStatus</v>
      </c>
      <c r="H91" s="1" t="str">
        <f>IF(ISBLANK(G91),"",
IF(ISERROR(FIND(",",G91)),
  IF(ISERROR(VLOOKUP(G91,ConditionValueTable!$A:$A,1,0)),"컨디션밸류없음",
  ""),
IF(ISERROR(FIND(",",G91,FIND(",",G91)+1)),
  IF(OR(ISERROR(VLOOKUP(LEFT(G91,FIND(",",G91)-1),ConditionValueTable!$A:$A,1,0)),ISERROR(VLOOKUP(TRIM(MID(G91,FIND(",",G91)+1,999)),ConditionValueTable!$A:$A,1,0))),"컨디션밸류없음",
  ""),
IF(ISERROR(FIND(",",G91,FIND(",",G91,FIND(",",G91)+1)+1)),
  IF(OR(ISERROR(VLOOKUP(LEFT(G91,FIND(",",G91)-1),ConditionValueTable!$A:$A,1,0)),ISERROR(VLOOKUP(TRIM(MID(G91,FIND(",",G91)+1,FIND(",",G91,FIND(",",G91)+1)-FIND(",",G91)-1)),ConditionValueTable!$A:$A,1,0)),ISERROR(VLOOKUP(TRIM(MID(G91,FIND(",",G91,FIND(",",G91)+1)+1,999)),ConditionValueTable!$A:$A,1,0))),"컨디션밸류없음",
  ""),
IF(ISERROR(FIND(",",G91,FIND(",",G91,FIND(",",G91,FIND(",",G91)+1)+1)+1)),
  IF(OR(ISERROR(VLOOKUP(LEFT(G91,FIND(",",G91)-1),ConditionValueTable!$A:$A,1,0)),ISERROR(VLOOKUP(TRIM(MID(G91,FIND(",",G91)+1,FIND(",",G91,FIND(",",G91)+1)-FIND(",",G91)-1)),ConditionValueTable!$A:$A,1,0)),ISERROR(VLOOKUP(TRIM(MID(G91,FIND(",",G91,FIND(",",G91)+1)+1,FIND(",",G91,FIND(",",G91,FIND(",",G91)+1)+1)-FIND(",",G91,FIND(",",G91)+1)-1)),ConditionValueTable!$A:$A,1,0)),ISERROR(VLOOKUP(TRIM(MID(G91,FIND(",",G91,FIND(",",G91,FIND(",",G91)+1)+1)+1,999)),ConditionValueTable!$A:$A,1,0))),"컨디션밸류없음",
  ""),
)))))</f>
        <v/>
      </c>
      <c r="I91" s="1">
        <v>-1</v>
      </c>
      <c r="J91" s="1">
        <v>0.25</v>
      </c>
      <c r="M91" s="1" t="s">
        <v>244</v>
      </c>
      <c r="O91" s="7" t="str">
        <f t="shared" ref="O91:O93" ca="1" si="18">IF(NOT(ISBLANK(N91)),N91,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SUBSTITUTE(SUBSTITUTE(SUBSTITUTE(SUBSTITUTE(SUBSTITUTE(SUBSTITUTE(SUBSTITUTE(SUBSTITUTE(SUBSTITUTE(SUBSTITUTE(M91,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8</v>
      </c>
    </row>
    <row r="92" spans="1:15" x14ac:dyDescent="0.3">
      <c r="A92" s="1" t="str">
        <f t="shared" si="17"/>
        <v>LP_CritDmgMedium_Crit_04</v>
      </c>
      <c r="B92" s="1" t="s">
        <v>242</v>
      </c>
      <c r="C92" s="1" t="str">
        <f>IF(ISERROR(VLOOKUP(B92,AffectorValueTable!$A:$A,1,0)),"어펙터밸류없음","")</f>
        <v/>
      </c>
      <c r="D92" s="1">
        <v>4</v>
      </c>
      <c r="E92" s="1" t="str">
        <f>VLOOKUP($B92,AffectorValueTable!$1:$1048576,MATCH(AffectorValueTable!$B$1,AffectorValueTable!$1:$1,0),0)</f>
        <v>ChangeActorStatus</v>
      </c>
      <c r="H92" s="1" t="str">
        <f>IF(ISBLANK(G92),"",
IF(ISERROR(FIND(",",G92)),
  IF(ISERROR(VLOOKUP(G92,ConditionValueTable!$A:$A,1,0)),"컨디션밸류없음",
  ""),
IF(ISERROR(FIND(",",G92,FIND(",",G92)+1)),
  IF(OR(ISERROR(VLOOKUP(LEFT(G92,FIND(",",G92)-1),ConditionValueTable!$A:$A,1,0)),ISERROR(VLOOKUP(TRIM(MID(G92,FIND(",",G92)+1,999)),ConditionValueTable!$A:$A,1,0))),"컨디션밸류없음",
  ""),
IF(ISERROR(FIND(",",G92,FIND(",",G92,FIND(",",G92)+1)+1)),
  IF(OR(ISERROR(VLOOKUP(LEFT(G92,FIND(",",G92)-1),ConditionValueTable!$A:$A,1,0)),ISERROR(VLOOKUP(TRIM(MID(G92,FIND(",",G92)+1,FIND(",",G92,FIND(",",G92)+1)-FIND(",",G92)-1)),ConditionValueTable!$A:$A,1,0)),ISERROR(VLOOKUP(TRIM(MID(G92,FIND(",",G92,FIND(",",G92)+1)+1,999)),ConditionValueTable!$A:$A,1,0))),"컨디션밸류없음",
  ""),
IF(ISERROR(FIND(",",G92,FIND(",",G92,FIND(",",G92,FIND(",",G92)+1)+1)+1)),
  IF(OR(ISERROR(VLOOKUP(LEFT(G92,FIND(",",G92)-1),ConditionValueTable!$A:$A,1,0)),ISERROR(VLOOKUP(TRIM(MID(G92,FIND(",",G92)+1,FIND(",",G92,FIND(",",G92)+1)-FIND(",",G92)-1)),ConditionValueTable!$A:$A,1,0)),ISERROR(VLOOKUP(TRIM(MID(G92,FIND(",",G92,FIND(",",G92)+1)+1,FIND(",",G92,FIND(",",G92,FIND(",",G92)+1)+1)-FIND(",",G92,FIND(",",G92)+1)-1)),ConditionValueTable!$A:$A,1,0)),ISERROR(VLOOKUP(TRIM(MID(G92,FIND(",",G92,FIND(",",G92,FIND(",",G92)+1)+1)+1,999)),ConditionValueTable!$A:$A,1,0))),"컨디션밸류없음",
  ""),
)))))</f>
        <v/>
      </c>
      <c r="I92" s="1">
        <v>-1</v>
      </c>
      <c r="J92" s="1">
        <v>0.3</v>
      </c>
      <c r="M92" s="1" t="s">
        <v>244</v>
      </c>
      <c r="O92" s="7" t="str">
        <f t="shared" ca="1" si="18"/>
        <v>8</v>
      </c>
    </row>
    <row r="93" spans="1:15" x14ac:dyDescent="0.3">
      <c r="A93" s="1" t="str">
        <f t="shared" si="17"/>
        <v>LP_CritDmgMedium_Crit_05</v>
      </c>
      <c r="B93" s="1" t="s">
        <v>242</v>
      </c>
      <c r="C93" s="1" t="str">
        <f>IF(ISERROR(VLOOKUP(B93,AffectorValueTable!$A:$A,1,0)),"어펙터밸류없음","")</f>
        <v/>
      </c>
      <c r="D93" s="1">
        <v>5</v>
      </c>
      <c r="E93" s="1" t="str">
        <f>VLOOKUP($B93,AffectorValueTable!$1:$1048576,MATCH(AffectorValueTable!$B$1,AffectorValueTable!$1:$1,0),0)</f>
        <v>ChangeActorStatus</v>
      </c>
      <c r="H93" s="1" t="str">
        <f>IF(ISBLANK(G93),"",
IF(ISERROR(FIND(",",G93)),
  IF(ISERROR(VLOOKUP(G93,ConditionValueTable!$A:$A,1,0)),"컨디션밸류없음",
  ""),
IF(ISERROR(FIND(",",G93,FIND(",",G93)+1)),
  IF(OR(ISERROR(VLOOKUP(LEFT(G93,FIND(",",G93)-1),ConditionValueTable!$A:$A,1,0)),ISERROR(VLOOKUP(TRIM(MID(G93,FIND(",",G93)+1,999)),ConditionValueTable!$A:$A,1,0))),"컨디션밸류없음",
  ""),
IF(ISERROR(FIND(",",G93,FIND(",",G93,FIND(",",G93)+1)+1)),
  IF(OR(ISERROR(VLOOKUP(LEFT(G93,FIND(",",G93)-1),ConditionValueTable!$A:$A,1,0)),ISERROR(VLOOKUP(TRIM(MID(G93,FIND(",",G93)+1,FIND(",",G93,FIND(",",G93)+1)-FIND(",",G93)-1)),ConditionValueTable!$A:$A,1,0)),ISERROR(VLOOKUP(TRIM(MID(G93,FIND(",",G93,FIND(",",G93)+1)+1,999)),ConditionValueTable!$A:$A,1,0))),"컨디션밸류없음",
  ""),
IF(ISERROR(FIND(",",G93,FIND(",",G93,FIND(",",G93,FIND(",",G93)+1)+1)+1)),
  IF(OR(ISERROR(VLOOKUP(LEFT(G93,FIND(",",G93)-1),ConditionValueTable!$A:$A,1,0)),ISERROR(VLOOKUP(TRIM(MID(G93,FIND(",",G93)+1,FIND(",",G93,FIND(",",G93)+1)-FIND(",",G93)-1)),ConditionValueTable!$A:$A,1,0)),ISERROR(VLOOKUP(TRIM(MID(G93,FIND(",",G93,FIND(",",G93)+1)+1,FIND(",",G93,FIND(",",G93,FIND(",",G93)+1)+1)-FIND(",",G93,FIND(",",G93)+1)-1)),ConditionValueTable!$A:$A,1,0)),ISERROR(VLOOKUP(TRIM(MID(G93,FIND(",",G93,FIND(",",G93,FIND(",",G93)+1)+1)+1,999)),ConditionValueTable!$A:$A,1,0))),"컨디션밸류없음",
  ""),
)))))</f>
        <v/>
      </c>
      <c r="I93" s="1">
        <v>-1</v>
      </c>
      <c r="J93" s="1">
        <v>0.4</v>
      </c>
      <c r="M93" s="1" t="s">
        <v>244</v>
      </c>
      <c r="O93" s="7" t="str">
        <f t="shared" ca="1" si="18"/>
        <v>8</v>
      </c>
    </row>
    <row r="94" spans="1:15" x14ac:dyDescent="0.3">
      <c r="A94" s="1" t="str">
        <f t="shared" si="17"/>
        <v>LP_CritDmgHigh_Crit_01</v>
      </c>
      <c r="B94" s="1" t="s">
        <v>243</v>
      </c>
      <c r="C94" s="1" t="str">
        <f>IF(ISERROR(VLOOKUP(B94,AffectorValueTable!$A:$A,1,0)),"어펙터밸류없음","")</f>
        <v/>
      </c>
      <c r="D94" s="1">
        <v>1</v>
      </c>
      <c r="E94" s="1" t="str">
        <f>VLOOKUP($B94,AffectorValueTable!$1:$1048576,MATCH(AffectorValueTable!$B$1,AffectorValueTable!$1:$1,0),0)</f>
        <v>ChangeActorStatus</v>
      </c>
      <c r="H94" s="1" t="str">
        <f>IF(ISBLANK(G94),"",
IF(ISERROR(FIND(",",G94)),
  IF(ISERROR(VLOOKUP(G94,ConditionValueTable!$A:$A,1,0)),"컨디션밸류없음",
  ""),
IF(ISERROR(FIND(",",G94,FIND(",",G94)+1)),
  IF(OR(ISERROR(VLOOKUP(LEFT(G94,FIND(",",G94)-1),ConditionValueTable!$A:$A,1,0)),ISERROR(VLOOKUP(TRIM(MID(G94,FIND(",",G94)+1,999)),ConditionValueTable!$A:$A,1,0))),"컨디션밸류없음",
  ""),
IF(ISERROR(FIND(",",G94,FIND(",",G94,FIND(",",G94)+1)+1)),
  IF(OR(ISERROR(VLOOKUP(LEFT(G94,FIND(",",G94)-1),ConditionValueTable!$A:$A,1,0)),ISERROR(VLOOKUP(TRIM(MID(G94,FIND(",",G94)+1,FIND(",",G94,FIND(",",G94)+1)-FIND(",",G94)-1)),ConditionValueTable!$A:$A,1,0)),ISERROR(VLOOKUP(TRIM(MID(G94,FIND(",",G94,FIND(",",G94)+1)+1,999)),ConditionValueTable!$A:$A,1,0))),"컨디션밸류없음",
  ""),
IF(ISERROR(FIND(",",G94,FIND(",",G94,FIND(",",G94,FIND(",",G94)+1)+1)+1)),
  IF(OR(ISERROR(VLOOKUP(LEFT(G94,FIND(",",G94)-1),ConditionValueTable!$A:$A,1,0)),ISERROR(VLOOKUP(TRIM(MID(G94,FIND(",",G94)+1,FIND(",",G94,FIND(",",G94)+1)-FIND(",",G94)-1)),ConditionValueTable!$A:$A,1,0)),ISERROR(VLOOKUP(TRIM(MID(G94,FIND(",",G94,FIND(",",G94)+1)+1,FIND(",",G94,FIND(",",G94,FIND(",",G94)+1)+1)-FIND(",",G94,FIND(",",G94)+1)-1)),ConditionValueTable!$A:$A,1,0)),ISERROR(VLOOKUP(TRIM(MID(G94,FIND(",",G94,FIND(",",G94,FIND(",",G94)+1)+1)+1,999)),ConditionValueTable!$A:$A,1,0))),"컨디션밸류없음",
  ""),
)))))</f>
        <v/>
      </c>
      <c r="I94" s="1">
        <v>-1</v>
      </c>
      <c r="J94" s="1">
        <v>0.2</v>
      </c>
      <c r="M94" s="1" t="s">
        <v>244</v>
      </c>
      <c r="O94" s="7" t="str">
        <f ca="1">IF(NOT(ISBLANK(N94)),N94,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SUBSTITUTE(SUBSTITUTE(SUBSTITUTE(SUBSTITUTE(SUBSTITUTE(SUBSTITUTE(SUBSTITUTE(SUBSTITUTE(SUBSTITUTE(SUBSTITUTE(M94,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8</v>
      </c>
    </row>
    <row r="95" spans="1:15" x14ac:dyDescent="0.3">
      <c r="A95" s="1" t="str">
        <f t="shared" si="17"/>
        <v>LP_MaxHpLow_01</v>
      </c>
      <c r="B95" s="1" t="s">
        <v>236</v>
      </c>
      <c r="C95" s="1" t="str">
        <f>IF(ISERROR(VLOOKUP(B95,AffectorValueTable!$A:$A,1,0)),"어펙터밸류없음","")</f>
        <v/>
      </c>
      <c r="D95" s="1">
        <v>1</v>
      </c>
      <c r="E95" s="1" t="str">
        <f>VLOOKUP($B95,AffectorValueTable!$1:$1048576,MATCH(AffectorValueTable!$B$1,AffectorValueTable!$1:$1,0),0)</f>
        <v>ChangeActorStatus</v>
      </c>
      <c r="H95" s="1" t="str">
        <f>IF(ISBLANK(G95),"",
IF(ISERROR(FIND(",",G95)),
  IF(ISERROR(VLOOKUP(G95,ConditionValueTable!$A:$A,1,0)),"컨디션밸류없음",
  ""),
IF(ISERROR(FIND(",",G95,FIND(",",G95)+1)),
  IF(OR(ISERROR(VLOOKUP(LEFT(G95,FIND(",",G95)-1),ConditionValueTable!$A:$A,1,0)),ISERROR(VLOOKUP(TRIM(MID(G95,FIND(",",G95)+1,999)),ConditionValueTable!$A:$A,1,0))),"컨디션밸류없음",
  ""),
IF(ISERROR(FIND(",",G95,FIND(",",G95,FIND(",",G95)+1)+1)),
  IF(OR(ISERROR(VLOOKUP(LEFT(G95,FIND(",",G95)-1),ConditionValueTable!$A:$A,1,0)),ISERROR(VLOOKUP(TRIM(MID(G95,FIND(",",G95)+1,FIND(",",G95,FIND(",",G95)+1)-FIND(",",G95)-1)),ConditionValueTable!$A:$A,1,0)),ISERROR(VLOOKUP(TRIM(MID(G95,FIND(",",G95,FIND(",",G95)+1)+1,999)),ConditionValueTable!$A:$A,1,0))),"컨디션밸류없음",
  ""),
IF(ISERROR(FIND(",",G95,FIND(",",G95,FIND(",",G95,FIND(",",G95)+1)+1)+1)),
  IF(OR(ISERROR(VLOOKUP(LEFT(G95,FIND(",",G95)-1),ConditionValueTable!$A:$A,1,0)),ISERROR(VLOOKUP(TRIM(MID(G95,FIND(",",G95)+1,FIND(",",G95,FIND(",",G95)+1)-FIND(",",G95)-1)),ConditionValueTable!$A:$A,1,0)),ISERROR(VLOOKUP(TRIM(MID(G95,FIND(",",G95,FIND(",",G95)+1)+1,FIND(",",G95,FIND(",",G95,FIND(",",G95)+1)+1)-FIND(",",G95,FIND(",",G95)+1)-1)),ConditionValueTable!$A:$A,1,0)),ISERROR(VLOOKUP(TRIM(MID(G95,FIND(",",G95,FIND(",",G95,FIND(",",G95)+1)+1)+1,999)),ConditionValueTable!$A:$A,1,0))),"컨디션밸류없음",
  ""),
)))))</f>
        <v/>
      </c>
      <c r="I95" s="1">
        <v>-1</v>
      </c>
      <c r="J95" s="1">
        <v>0.1</v>
      </c>
      <c r="M95" s="1" t="s">
        <v>223</v>
      </c>
      <c r="O95" s="7" t="str">
        <f ca="1">IF(NOT(ISBLANK(N95)),N95,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SUBSTITUTE(SUBSTITUTE(SUBSTITUTE(SUBSTITUTE(SUBSTITUTE(SUBSTITUTE(SUBSTITUTE(SUBSTITUTE(SUBSTITUTE(SUBSTITUTE(M95,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17</v>
      </c>
    </row>
    <row r="96" spans="1:15" x14ac:dyDescent="0.3">
      <c r="A96" s="1" t="str">
        <f t="shared" si="17"/>
        <v>LP_MaxHpLow_02</v>
      </c>
      <c r="B96" s="1" t="s">
        <v>236</v>
      </c>
      <c r="C96" s="1" t="str">
        <f>IF(ISERROR(VLOOKUP(B96,AffectorValueTable!$A:$A,1,0)),"어펙터밸류없음","")</f>
        <v/>
      </c>
      <c r="D96" s="1">
        <v>2</v>
      </c>
      <c r="E96" s="1" t="str">
        <f>VLOOKUP($B96,AffectorValueTable!$1:$1048576,MATCH(AffectorValueTable!$B$1,AffectorValueTable!$1:$1,0),0)</f>
        <v>ChangeActorStatus</v>
      </c>
      <c r="H96" s="1" t="str">
        <f>IF(ISBLANK(G96),"",
IF(ISERROR(FIND(",",G96)),
  IF(ISERROR(VLOOKUP(G96,ConditionValueTable!$A:$A,1,0)),"컨디션밸류없음",
  ""),
IF(ISERROR(FIND(",",G96,FIND(",",G96)+1)),
  IF(OR(ISERROR(VLOOKUP(LEFT(G96,FIND(",",G96)-1),ConditionValueTable!$A:$A,1,0)),ISERROR(VLOOKUP(TRIM(MID(G96,FIND(",",G96)+1,999)),ConditionValueTable!$A:$A,1,0))),"컨디션밸류없음",
  ""),
IF(ISERROR(FIND(",",G96,FIND(",",G96,FIND(",",G96)+1)+1)),
  IF(OR(ISERROR(VLOOKUP(LEFT(G96,FIND(",",G96)-1),ConditionValueTable!$A:$A,1,0)),ISERROR(VLOOKUP(TRIM(MID(G96,FIND(",",G96)+1,FIND(",",G96,FIND(",",G96)+1)-FIND(",",G96)-1)),ConditionValueTable!$A:$A,1,0)),ISERROR(VLOOKUP(TRIM(MID(G96,FIND(",",G96,FIND(",",G96)+1)+1,999)),ConditionValueTable!$A:$A,1,0))),"컨디션밸류없음",
  ""),
IF(ISERROR(FIND(",",G96,FIND(",",G96,FIND(",",G96,FIND(",",G96)+1)+1)+1)),
  IF(OR(ISERROR(VLOOKUP(LEFT(G96,FIND(",",G96)-1),ConditionValueTable!$A:$A,1,0)),ISERROR(VLOOKUP(TRIM(MID(G96,FIND(",",G96)+1,FIND(",",G96,FIND(",",G96)+1)-FIND(",",G96)-1)),ConditionValueTable!$A:$A,1,0)),ISERROR(VLOOKUP(TRIM(MID(G96,FIND(",",G96,FIND(",",G96)+1)+1,FIND(",",G96,FIND(",",G96,FIND(",",G96)+1)+1)-FIND(",",G96,FIND(",",G96)+1)-1)),ConditionValueTable!$A:$A,1,0)),ISERROR(VLOOKUP(TRIM(MID(G96,FIND(",",G96,FIND(",",G96,FIND(",",G96)+1)+1)+1,999)),ConditionValueTable!$A:$A,1,0))),"컨디션밸류없음",
  ""),
)))))</f>
        <v/>
      </c>
      <c r="I96" s="1">
        <v>-1</v>
      </c>
      <c r="J96" s="1">
        <v>0.2</v>
      </c>
      <c r="M96" s="1" t="s">
        <v>223</v>
      </c>
      <c r="O96" s="7" t="str">
        <f ca="1">IF(NOT(ISBLANK(N96)),N96,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SUBSTITUTE(SUBSTITUTE(SUBSTITUTE(SUBSTITUTE(SUBSTITUTE(SUBSTITUTE(SUBSTITUTE(SUBSTITUTE(SUBSTITUTE(SUBSTITUTE(M96,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17</v>
      </c>
    </row>
    <row r="97" spans="1:15" x14ac:dyDescent="0.3">
      <c r="A97" s="1" t="str">
        <f t="shared" si="17"/>
        <v>LP_MaxHpLow_03</v>
      </c>
      <c r="B97" s="1" t="s">
        <v>236</v>
      </c>
      <c r="C97" s="1" t="str">
        <f>IF(ISERROR(VLOOKUP(B97,AffectorValueTable!$A:$A,1,0)),"어펙터밸류없음","")</f>
        <v/>
      </c>
      <c r="D97" s="1">
        <v>3</v>
      </c>
      <c r="E97" s="1" t="str">
        <f>VLOOKUP($B97,AffectorValueTable!$1:$1048576,MATCH(AffectorValueTable!$B$1,AffectorValueTable!$1:$1,0),0)</f>
        <v>ChangeActorStatus</v>
      </c>
      <c r="H97" s="1" t="str">
        <f>IF(ISBLANK(G97),"",
IF(ISERROR(FIND(",",G97)),
  IF(ISERROR(VLOOKUP(G97,ConditionValueTable!$A:$A,1,0)),"컨디션밸류없음",
  ""),
IF(ISERROR(FIND(",",G97,FIND(",",G97)+1)),
  IF(OR(ISERROR(VLOOKUP(LEFT(G97,FIND(",",G97)-1),ConditionValueTable!$A:$A,1,0)),ISERROR(VLOOKUP(TRIM(MID(G97,FIND(",",G97)+1,999)),ConditionValueTable!$A:$A,1,0))),"컨디션밸류없음",
  ""),
IF(ISERROR(FIND(",",G97,FIND(",",G97,FIND(",",G97)+1)+1)),
  IF(OR(ISERROR(VLOOKUP(LEFT(G97,FIND(",",G97)-1),ConditionValueTable!$A:$A,1,0)),ISERROR(VLOOKUP(TRIM(MID(G97,FIND(",",G97)+1,FIND(",",G97,FIND(",",G97)+1)-FIND(",",G97)-1)),ConditionValueTable!$A:$A,1,0)),ISERROR(VLOOKUP(TRIM(MID(G97,FIND(",",G97,FIND(",",G97)+1)+1,999)),ConditionValueTable!$A:$A,1,0))),"컨디션밸류없음",
  ""),
IF(ISERROR(FIND(",",G97,FIND(",",G97,FIND(",",G97,FIND(",",G97)+1)+1)+1)),
  IF(OR(ISERROR(VLOOKUP(LEFT(G97,FIND(",",G97)-1),ConditionValueTable!$A:$A,1,0)),ISERROR(VLOOKUP(TRIM(MID(G97,FIND(",",G97)+1,FIND(",",G97,FIND(",",G97)+1)-FIND(",",G97)-1)),ConditionValueTable!$A:$A,1,0)),ISERROR(VLOOKUP(TRIM(MID(G97,FIND(",",G97,FIND(",",G97)+1)+1,FIND(",",G97,FIND(",",G97,FIND(",",G97)+1)+1)-FIND(",",G97,FIND(",",G97)+1)-1)),ConditionValueTable!$A:$A,1,0)),ISERROR(VLOOKUP(TRIM(MID(G97,FIND(",",G97,FIND(",",G97,FIND(",",G97)+1)+1)+1,999)),ConditionValueTable!$A:$A,1,0))),"컨디션밸류없음",
  ""),
)))))</f>
        <v/>
      </c>
      <c r="I97" s="1">
        <v>-1</v>
      </c>
      <c r="J97" s="1">
        <v>0.3</v>
      </c>
      <c r="M97" s="1" t="s">
        <v>223</v>
      </c>
      <c r="O97" s="7" t="str">
        <f t="shared" ref="O97:O103" ca="1" si="19">IF(NOT(ISBLANK(N97)),N97,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SUBSTITUTE(SUBSTITUTE(SUBSTITUTE(SUBSTITUTE(SUBSTITUTE(SUBSTITUTE(SUBSTITUTE(SUBSTITUTE(SUBSTITUTE(SUBSTITUTE(M97,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17</v>
      </c>
    </row>
    <row r="98" spans="1:15" x14ac:dyDescent="0.3">
      <c r="A98" s="1" t="str">
        <f t="shared" si="17"/>
        <v>LP_MaxHpLow_04</v>
      </c>
      <c r="B98" s="1" t="s">
        <v>236</v>
      </c>
      <c r="C98" s="1" t="str">
        <f>IF(ISERROR(VLOOKUP(B98,AffectorValueTable!$A:$A,1,0)),"어펙터밸류없음","")</f>
        <v/>
      </c>
      <c r="D98" s="1">
        <v>4</v>
      </c>
      <c r="E98" s="1" t="str">
        <f>VLOOKUP($B98,AffectorValueTable!$1:$1048576,MATCH(AffectorValueTable!$B$1,AffectorValueTable!$1:$1,0),0)</f>
        <v>ChangeActorStatus</v>
      </c>
      <c r="H98" s="1" t="str">
        <f>IF(ISBLANK(G98),"",
IF(ISERROR(FIND(",",G98)),
  IF(ISERROR(VLOOKUP(G98,ConditionValueTable!$A:$A,1,0)),"컨디션밸류없음",
  ""),
IF(ISERROR(FIND(",",G98,FIND(",",G98)+1)),
  IF(OR(ISERROR(VLOOKUP(LEFT(G98,FIND(",",G98)-1),ConditionValueTable!$A:$A,1,0)),ISERROR(VLOOKUP(TRIM(MID(G98,FIND(",",G98)+1,999)),ConditionValueTable!$A:$A,1,0))),"컨디션밸류없음",
  ""),
IF(ISERROR(FIND(",",G98,FIND(",",G98,FIND(",",G98)+1)+1)),
  IF(OR(ISERROR(VLOOKUP(LEFT(G98,FIND(",",G98)-1),ConditionValueTable!$A:$A,1,0)),ISERROR(VLOOKUP(TRIM(MID(G98,FIND(",",G98)+1,FIND(",",G98,FIND(",",G98)+1)-FIND(",",G98)-1)),ConditionValueTable!$A:$A,1,0)),ISERROR(VLOOKUP(TRIM(MID(G98,FIND(",",G98,FIND(",",G98)+1)+1,999)),ConditionValueTable!$A:$A,1,0))),"컨디션밸류없음",
  ""),
IF(ISERROR(FIND(",",G98,FIND(",",G98,FIND(",",G98,FIND(",",G98)+1)+1)+1)),
  IF(OR(ISERROR(VLOOKUP(LEFT(G98,FIND(",",G98)-1),ConditionValueTable!$A:$A,1,0)),ISERROR(VLOOKUP(TRIM(MID(G98,FIND(",",G98)+1,FIND(",",G98,FIND(",",G98)+1)-FIND(",",G98)-1)),ConditionValueTable!$A:$A,1,0)),ISERROR(VLOOKUP(TRIM(MID(G98,FIND(",",G98,FIND(",",G98)+1)+1,FIND(",",G98,FIND(",",G98,FIND(",",G98)+1)+1)-FIND(",",G98,FIND(",",G98)+1)-1)),ConditionValueTable!$A:$A,1,0)),ISERROR(VLOOKUP(TRIM(MID(G98,FIND(",",G98,FIND(",",G98,FIND(",",G98)+1)+1)+1,999)),ConditionValueTable!$A:$A,1,0))),"컨디션밸류없음",
  ""),
)))))</f>
        <v/>
      </c>
      <c r="I98" s="1">
        <v>-1</v>
      </c>
      <c r="J98" s="1">
        <v>0.4</v>
      </c>
      <c r="M98" s="1" t="s">
        <v>223</v>
      </c>
      <c r="O98" s="7" t="str">
        <f t="shared" ca="1" si="19"/>
        <v>17</v>
      </c>
    </row>
    <row r="99" spans="1:15" x14ac:dyDescent="0.3">
      <c r="A99" s="1" t="str">
        <f t="shared" si="17"/>
        <v>LP_MaxHpLow_05</v>
      </c>
      <c r="B99" s="1" t="s">
        <v>236</v>
      </c>
      <c r="C99" s="1" t="str">
        <f>IF(ISERROR(VLOOKUP(B99,AffectorValueTable!$A:$A,1,0)),"어펙터밸류없음","")</f>
        <v/>
      </c>
      <c r="D99" s="1">
        <v>5</v>
      </c>
      <c r="E99" s="1" t="str">
        <f>VLOOKUP($B99,AffectorValueTable!$1:$1048576,MATCH(AffectorValueTable!$B$1,AffectorValueTable!$1:$1,0),0)</f>
        <v>ChangeActorStatus</v>
      </c>
      <c r="H99" s="1" t="str">
        <f>IF(ISBLANK(G99),"",
IF(ISERROR(FIND(",",G99)),
  IF(ISERROR(VLOOKUP(G99,ConditionValueTable!$A:$A,1,0)),"컨디션밸류없음",
  ""),
IF(ISERROR(FIND(",",G99,FIND(",",G99)+1)),
  IF(OR(ISERROR(VLOOKUP(LEFT(G99,FIND(",",G99)-1),ConditionValueTable!$A:$A,1,0)),ISERROR(VLOOKUP(TRIM(MID(G99,FIND(",",G99)+1,999)),ConditionValueTable!$A:$A,1,0))),"컨디션밸류없음",
  ""),
IF(ISERROR(FIND(",",G99,FIND(",",G99,FIND(",",G99)+1)+1)),
  IF(OR(ISERROR(VLOOKUP(LEFT(G99,FIND(",",G99)-1),ConditionValueTable!$A:$A,1,0)),ISERROR(VLOOKUP(TRIM(MID(G99,FIND(",",G99)+1,FIND(",",G99,FIND(",",G99)+1)-FIND(",",G99)-1)),ConditionValueTable!$A:$A,1,0)),ISERROR(VLOOKUP(TRIM(MID(G99,FIND(",",G99,FIND(",",G99)+1)+1,999)),ConditionValueTable!$A:$A,1,0))),"컨디션밸류없음",
  ""),
IF(ISERROR(FIND(",",G99,FIND(",",G99,FIND(",",G99,FIND(",",G99)+1)+1)+1)),
  IF(OR(ISERROR(VLOOKUP(LEFT(G99,FIND(",",G99)-1),ConditionValueTable!$A:$A,1,0)),ISERROR(VLOOKUP(TRIM(MID(G99,FIND(",",G99)+1,FIND(",",G99,FIND(",",G99)+1)-FIND(",",G99)-1)),ConditionValueTable!$A:$A,1,0)),ISERROR(VLOOKUP(TRIM(MID(G99,FIND(",",G99,FIND(",",G99)+1)+1,FIND(",",G99,FIND(",",G99,FIND(",",G99)+1)+1)-FIND(",",G99,FIND(",",G99)+1)-1)),ConditionValueTable!$A:$A,1,0)),ISERROR(VLOOKUP(TRIM(MID(G99,FIND(",",G99,FIND(",",G99,FIND(",",G99)+1)+1)+1,999)),ConditionValueTable!$A:$A,1,0))),"컨디션밸류없음",
  ""),
)))))</f>
        <v/>
      </c>
      <c r="I99" s="1">
        <v>-1</v>
      </c>
      <c r="J99" s="1">
        <v>0.5</v>
      </c>
      <c r="M99" s="1" t="s">
        <v>223</v>
      </c>
      <c r="O99" s="7" t="str">
        <f t="shared" ca="1" si="19"/>
        <v>17</v>
      </c>
    </row>
    <row r="100" spans="1:15" x14ac:dyDescent="0.3">
      <c r="A100" s="1" t="str">
        <f t="shared" si="17"/>
        <v>LP_MaxHpLow_06</v>
      </c>
      <c r="B100" s="1" t="s">
        <v>236</v>
      </c>
      <c r="C100" s="1" t="str">
        <f>IF(ISERROR(VLOOKUP(B100,AffectorValueTable!$A:$A,1,0)),"어펙터밸류없음","")</f>
        <v/>
      </c>
      <c r="D100" s="1">
        <v>6</v>
      </c>
      <c r="E100" s="1" t="str">
        <f>VLOOKUP($B100,AffectorValueTable!$1:$1048576,MATCH(AffectorValueTable!$B$1,AffectorValueTable!$1:$1,0),0)</f>
        <v>ChangeActorStatus</v>
      </c>
      <c r="H100" s="1" t="str">
        <f>IF(ISBLANK(G100),"",
IF(ISERROR(FIND(",",G100)),
  IF(ISERROR(VLOOKUP(G100,ConditionValueTable!$A:$A,1,0)),"컨디션밸류없음",
  ""),
IF(ISERROR(FIND(",",G100,FIND(",",G100)+1)),
  IF(OR(ISERROR(VLOOKUP(LEFT(G100,FIND(",",G100)-1),ConditionValueTable!$A:$A,1,0)),ISERROR(VLOOKUP(TRIM(MID(G100,FIND(",",G100)+1,999)),ConditionValueTable!$A:$A,1,0))),"컨디션밸류없음",
  ""),
IF(ISERROR(FIND(",",G100,FIND(",",G100,FIND(",",G100)+1)+1)),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+1,999)),ConditionValueTable!$A:$A,1,0))),"컨디션밸류없음",
  ""),
IF(ISERROR(FIND(",",G100,FIND(",",G100,FIND(",",G100,FIND(",",G100)+1)+1)+1)),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FIND(",",G100,FIND(",",G100,FIND(",",G100)+1)+1)-FIND(",",G100,FIND(",",G100)+1)-1)),ConditionValueTable!$A:$A,1,0)),ISERROR(VLOOKUP(TRIM(MID(G100,FIND(",",G100,FIND(",",G100,FIND(",",G100)+1)+1)+1,999)),ConditionValueTable!$A:$A,1,0))),"컨디션밸류없음",
  ""),
)))))</f>
        <v/>
      </c>
      <c r="I100" s="1">
        <v>-1</v>
      </c>
      <c r="J100" s="1">
        <v>0.6</v>
      </c>
      <c r="M100" s="1" t="s">
        <v>223</v>
      </c>
      <c r="O100" s="7" t="str">
        <f t="shared" ca="1" si="19"/>
        <v>17</v>
      </c>
    </row>
    <row r="101" spans="1:15" x14ac:dyDescent="0.3">
      <c r="A101" s="1" t="str">
        <f t="shared" si="17"/>
        <v>LP_MaxHpLow_07</v>
      </c>
      <c r="B101" s="1" t="s">
        <v>236</v>
      </c>
      <c r="C101" s="1" t="str">
        <f>IF(ISERROR(VLOOKUP(B101,AffectorValueTable!$A:$A,1,0)),"어펙터밸류없음","")</f>
        <v/>
      </c>
      <c r="D101" s="1">
        <v>7</v>
      </c>
      <c r="E101" s="1" t="str">
        <f>VLOOKUP($B101,AffectorValueTable!$1:$1048576,MATCH(AffectorValueTable!$B$1,AffectorValueTable!$1:$1,0),0)</f>
        <v>ChangeActorStatus</v>
      </c>
      <c r="H101" s="1" t="str">
        <f>IF(ISBLANK(G101),"",
IF(ISERROR(FIND(",",G101)),
  IF(ISERROR(VLOOKUP(G101,ConditionValueTable!$A:$A,1,0)),"컨디션밸류없음",
  ""),
IF(ISERROR(FIND(",",G101,FIND(",",G101)+1)),
  IF(OR(ISERROR(VLOOKUP(LEFT(G101,FIND(",",G101)-1),ConditionValueTable!$A:$A,1,0)),ISERROR(VLOOKUP(TRIM(MID(G101,FIND(",",G101)+1,999)),ConditionValueTable!$A:$A,1,0))),"컨디션밸류없음",
  ""),
IF(ISERROR(FIND(",",G101,FIND(",",G101,FIND(",",G101)+1)+1)),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+1,999)),ConditionValueTable!$A:$A,1,0))),"컨디션밸류없음",
  ""),
IF(ISERROR(FIND(",",G101,FIND(",",G101,FIND(",",G101,FIND(",",G101)+1)+1)+1)),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FIND(",",G101,FIND(",",G101,FIND(",",G101)+1)+1)-FIND(",",G101,FIND(",",G101)+1)-1)),ConditionValueTable!$A:$A,1,0)),ISERROR(VLOOKUP(TRIM(MID(G101,FIND(",",G101,FIND(",",G101,FIND(",",G101)+1)+1)+1,999)),ConditionValueTable!$A:$A,1,0))),"컨디션밸류없음",
  ""),
)))))</f>
        <v/>
      </c>
      <c r="I101" s="1">
        <v>-1</v>
      </c>
      <c r="J101" s="1">
        <v>0.7</v>
      </c>
      <c r="M101" s="1" t="s">
        <v>223</v>
      </c>
      <c r="O101" s="7" t="str">
        <f t="shared" ca="1" si="19"/>
        <v>17</v>
      </c>
    </row>
    <row r="102" spans="1:15" x14ac:dyDescent="0.3">
      <c r="A102" s="1" t="str">
        <f t="shared" si="17"/>
        <v>LP_MaxHpLow_08</v>
      </c>
      <c r="B102" s="1" t="s">
        <v>236</v>
      </c>
      <c r="C102" s="1" t="str">
        <f>IF(ISERROR(VLOOKUP(B102,AffectorValueTable!$A:$A,1,0)),"어펙터밸류없음","")</f>
        <v/>
      </c>
      <c r="D102" s="1">
        <v>8</v>
      </c>
      <c r="E102" s="1" t="str">
        <f>VLOOKUP($B102,AffectorValueTable!$1:$1048576,MATCH(AffectorValueTable!$B$1,AffectorValueTable!$1:$1,0),0)</f>
        <v>ChangeActorStatus</v>
      </c>
      <c r="H102" s="1" t="str">
        <f>IF(ISBLANK(G102),"",
IF(ISERROR(FIND(",",G102)),
  IF(ISERROR(VLOOKUP(G102,ConditionValueTable!$A:$A,1,0)),"컨디션밸류없음",
  ""),
IF(ISERROR(FIND(",",G102,FIND(",",G102)+1)),
  IF(OR(ISERROR(VLOOKUP(LEFT(G102,FIND(",",G102)-1),ConditionValueTable!$A:$A,1,0)),ISERROR(VLOOKUP(TRIM(MID(G102,FIND(",",G102)+1,999)),ConditionValueTable!$A:$A,1,0))),"컨디션밸류없음",
  ""),
IF(ISERROR(FIND(",",G102,FIND(",",G102,FIND(",",G102)+1)+1)),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+1,999)),ConditionValueTable!$A:$A,1,0))),"컨디션밸류없음",
  ""),
IF(ISERROR(FIND(",",G102,FIND(",",G102,FIND(",",G102,FIND(",",G102)+1)+1)+1)),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FIND(",",G102,FIND(",",G102,FIND(",",G102)+1)+1)-FIND(",",G102,FIND(",",G102)+1)-1)),ConditionValueTable!$A:$A,1,0)),ISERROR(VLOOKUP(TRIM(MID(G102,FIND(",",G102,FIND(",",G102,FIND(",",G102)+1)+1)+1,999)),ConditionValueTable!$A:$A,1,0))),"컨디션밸류없음",
  ""),
)))))</f>
        <v/>
      </c>
      <c r="I102" s="1">
        <v>-1</v>
      </c>
      <c r="J102" s="1">
        <v>0.8</v>
      </c>
      <c r="M102" s="1" t="s">
        <v>223</v>
      </c>
      <c r="O102" s="7" t="str">
        <f t="shared" ca="1" si="19"/>
        <v>17</v>
      </c>
    </row>
    <row r="103" spans="1:15" x14ac:dyDescent="0.3">
      <c r="A103" s="1" t="str">
        <f t="shared" si="17"/>
        <v>LP_MaxHpLow_09</v>
      </c>
      <c r="B103" s="1" t="s">
        <v>236</v>
      </c>
      <c r="C103" s="1" t="str">
        <f>IF(ISERROR(VLOOKUP(B103,AffectorValueTable!$A:$A,1,0)),"어펙터밸류없음","")</f>
        <v/>
      </c>
      <c r="D103" s="1">
        <v>9</v>
      </c>
      <c r="E103" s="1" t="str">
        <f>VLOOKUP($B103,AffectorValueTable!$1:$1048576,MATCH(AffectorValueTable!$B$1,AffectorValueTable!$1:$1,0),0)</f>
        <v>ChangeActorStatus</v>
      </c>
      <c r="H103" s="1" t="str">
        <f>IF(ISBLANK(G103),"",
IF(ISERROR(FIND(",",G103)),
  IF(ISERROR(VLOOKUP(G103,ConditionValueTable!$A:$A,1,0)),"컨디션밸류없음",
  ""),
IF(ISERROR(FIND(",",G103,FIND(",",G103)+1)),
  IF(OR(ISERROR(VLOOKUP(LEFT(G103,FIND(",",G103)-1),ConditionValueTable!$A:$A,1,0)),ISERROR(VLOOKUP(TRIM(MID(G103,FIND(",",G103)+1,999)),ConditionValueTable!$A:$A,1,0))),"컨디션밸류없음",
  ""),
IF(ISERROR(FIND(",",G103,FIND(",",G103,FIND(",",G103)+1)+1)),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+1,999)),ConditionValueTable!$A:$A,1,0))),"컨디션밸류없음",
  ""),
IF(ISERROR(FIND(",",G103,FIND(",",G103,FIND(",",G103,FIND(",",G103)+1)+1)+1)),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FIND(",",G103,FIND(",",G103,FIND(",",G103)+1)+1)-FIND(",",G103,FIND(",",G103)+1)-1)),ConditionValueTable!$A:$A,1,0)),ISERROR(VLOOKUP(TRIM(MID(G103,FIND(",",G103,FIND(",",G103,FIND(",",G103)+1)+1)+1,999)),ConditionValueTable!$A:$A,1,0))),"컨디션밸류없음",
  ""),
)))))</f>
        <v/>
      </c>
      <c r="I103" s="1">
        <v>-1</v>
      </c>
      <c r="J103" s="1">
        <v>0.9</v>
      </c>
      <c r="M103" s="1" t="s">
        <v>223</v>
      </c>
      <c r="O103" s="7" t="str">
        <f t="shared" ca="1" si="19"/>
        <v>17</v>
      </c>
    </row>
    <row r="104" spans="1:15" x14ac:dyDescent="0.3">
      <c r="A104" s="1" t="str">
        <f t="shared" si="17"/>
        <v>LP_MaxHpMedium_01</v>
      </c>
      <c r="B104" s="1" t="s">
        <v>237</v>
      </c>
      <c r="C104" s="1" t="str">
        <f>IF(ISERROR(VLOOKUP(B104,AffectorValueTable!$A:$A,1,0)),"어펙터밸류없음","")</f>
        <v/>
      </c>
      <c r="D104" s="1">
        <v>1</v>
      </c>
      <c r="E104" s="1" t="str">
        <f>VLOOKUP($B104,AffectorValueTable!$1:$1048576,MATCH(AffectorValueTable!$B$1,AffectorValueTable!$1:$1,0),0)</f>
        <v>ChangeActorStatus</v>
      </c>
      <c r="H104" s="1" t="str">
        <f>IF(ISBLANK(G104),"",
IF(ISERROR(FIND(",",G104)),
  IF(ISERROR(VLOOKUP(G104,ConditionValueTable!$A:$A,1,0)),"컨디션밸류없음",
  ""),
IF(ISERROR(FIND(",",G104,FIND(",",G104)+1)),
  IF(OR(ISERROR(VLOOKUP(LEFT(G104,FIND(",",G104)-1),ConditionValueTable!$A:$A,1,0)),ISERROR(VLOOKUP(TRIM(MID(G104,FIND(",",G104)+1,999)),ConditionValueTable!$A:$A,1,0))),"컨디션밸류없음",
  ""),
IF(ISERROR(FIND(",",G104,FIND(",",G104,FIND(",",G104)+1)+1)),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+1,999)),ConditionValueTable!$A:$A,1,0))),"컨디션밸류없음",
  ""),
IF(ISERROR(FIND(",",G104,FIND(",",G104,FIND(",",G104,FIND(",",G104)+1)+1)+1)),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FIND(",",G104,FIND(",",G104,FIND(",",G104)+1)+1)-FIND(",",G104,FIND(",",G104)+1)-1)),ConditionValueTable!$A:$A,1,0)),ISERROR(VLOOKUP(TRIM(MID(G104,FIND(",",G104,FIND(",",G104,FIND(",",G104)+1)+1)+1,999)),ConditionValueTable!$A:$A,1,0))),"컨디션밸류없음",
  ""),
)))))</f>
        <v/>
      </c>
      <c r="I104" s="1">
        <v>-1</v>
      </c>
      <c r="J104" s="1">
        <v>0.2</v>
      </c>
      <c r="M104" s="1" t="s">
        <v>223</v>
      </c>
      <c r="O104" s="7" t="str">
        <f ca="1">IF(NOT(ISBLANK(N104)),N104,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SUBSTITUTE(SUBSTITUTE(SUBSTITUTE(SUBSTITUTE(SUBSTITUTE(SUBSTITUTE(SUBSTITUTE(SUBSTITUTE(SUBSTITUTE(SUBSTITUTE(M104,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17</v>
      </c>
    </row>
    <row r="105" spans="1:15" x14ac:dyDescent="0.3">
      <c r="A105" s="1" t="str">
        <f t="shared" si="17"/>
        <v>LP_MaxHpMedium_02</v>
      </c>
      <c r="B105" s="1" t="s">
        <v>237</v>
      </c>
      <c r="C105" s="1" t="str">
        <f>IF(ISERROR(VLOOKUP(B105,AffectorValueTable!$A:$A,1,0)),"어펙터밸류없음","")</f>
        <v/>
      </c>
      <c r="D105" s="1">
        <v>2</v>
      </c>
      <c r="E105" s="1" t="str">
        <f>VLOOKUP($B105,AffectorValueTable!$1:$1048576,MATCH(AffectorValueTable!$B$1,AffectorValueTable!$1:$1,0),0)</f>
        <v>ChangeActorStatus</v>
      </c>
      <c r="H105" s="1" t="str">
        <f>IF(ISBLANK(G105),"",
IF(ISERROR(FIND(",",G105)),
  IF(ISERROR(VLOOKUP(G105,ConditionValueTable!$A:$A,1,0)),"컨디션밸류없음",
  ""),
IF(ISERROR(FIND(",",G105,FIND(",",G105)+1)),
  IF(OR(ISERROR(VLOOKUP(LEFT(G105,FIND(",",G105)-1),ConditionValueTable!$A:$A,1,0)),ISERROR(VLOOKUP(TRIM(MID(G105,FIND(",",G105)+1,999)),ConditionValueTable!$A:$A,1,0))),"컨디션밸류없음",
  ""),
IF(ISERROR(FIND(",",G105,FIND(",",G105,FIND(",",G105)+1)+1)),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+1,999)),ConditionValueTable!$A:$A,1,0))),"컨디션밸류없음",
  ""),
IF(ISERROR(FIND(",",G105,FIND(",",G105,FIND(",",G105,FIND(",",G105)+1)+1)+1)),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FIND(",",G105,FIND(",",G105,FIND(",",G105)+1)+1)-FIND(",",G105,FIND(",",G105)+1)-1)),ConditionValueTable!$A:$A,1,0)),ISERROR(VLOOKUP(TRIM(MID(G105,FIND(",",G105,FIND(",",G105,FIND(",",G105)+1)+1)+1,999)),ConditionValueTable!$A:$A,1,0))),"컨디션밸류없음",
  ""),
)))))</f>
        <v/>
      </c>
      <c r="I105" s="1">
        <v>-1</v>
      </c>
      <c r="J105" s="1">
        <v>0.4</v>
      </c>
      <c r="M105" s="1" t="s">
        <v>223</v>
      </c>
      <c r="O105" s="7" t="str">
        <f ca="1">IF(NOT(ISBLANK(N105)),N105,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SUBSTITUTE(SUBSTITUTE(SUBSTITUTE(SUBSTITUTE(SUBSTITUTE(SUBSTITUTE(SUBSTITUTE(SUBSTITUTE(SUBSTITUTE(SUBSTITUTE(M105,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17</v>
      </c>
    </row>
    <row r="106" spans="1:15" x14ac:dyDescent="0.3">
      <c r="A106" s="1" t="str">
        <f t="shared" si="17"/>
        <v>LP_MaxHpMedium_03</v>
      </c>
      <c r="B106" s="1" t="s">
        <v>237</v>
      </c>
      <c r="C106" s="1" t="str">
        <f>IF(ISERROR(VLOOKUP(B106,AffectorValueTable!$A:$A,1,0)),"어펙터밸류없음","")</f>
        <v/>
      </c>
      <c r="D106" s="1">
        <v>3</v>
      </c>
      <c r="E106" s="1" t="str">
        <f>VLOOKUP($B106,AffectorValueTable!$1:$1048576,MATCH(AffectorValueTable!$B$1,AffectorValueTable!$1:$1,0),0)</f>
        <v>ChangeActorStatus</v>
      </c>
      <c r="H106" s="1" t="str">
        <f>IF(ISBLANK(G106),"",
IF(ISERROR(FIND(",",G106)),
  IF(ISERROR(VLOOKUP(G106,ConditionValueTable!$A:$A,1,0)),"컨디션밸류없음",
  ""),
IF(ISERROR(FIND(",",G106,FIND(",",G106)+1)),
  IF(OR(ISERROR(VLOOKUP(LEFT(G106,FIND(",",G106)-1),ConditionValueTable!$A:$A,1,0)),ISERROR(VLOOKUP(TRIM(MID(G106,FIND(",",G106)+1,999)),ConditionValueTable!$A:$A,1,0))),"컨디션밸류없음",
  ""),
IF(ISERROR(FIND(",",G106,FIND(",",G106,FIND(",",G106)+1)+1)),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+1,999)),ConditionValueTable!$A:$A,1,0))),"컨디션밸류없음",
  ""),
IF(ISERROR(FIND(",",G106,FIND(",",G106,FIND(",",G106,FIND(",",G106)+1)+1)+1)),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FIND(",",G106,FIND(",",G106,FIND(",",G106)+1)+1)-FIND(",",G106,FIND(",",G106)+1)-1)),ConditionValueTable!$A:$A,1,0)),ISERROR(VLOOKUP(TRIM(MID(G106,FIND(",",G106,FIND(",",G106,FIND(",",G106)+1)+1)+1,999)),ConditionValueTable!$A:$A,1,0))),"컨디션밸류없음",
  ""),
)))))</f>
        <v/>
      </c>
      <c r="I106" s="1">
        <v>-1</v>
      </c>
      <c r="J106" s="1">
        <v>0.6</v>
      </c>
      <c r="M106" s="1" t="s">
        <v>223</v>
      </c>
      <c r="O106" s="7" t="str">
        <f t="shared" ref="O106:O112" ca="1" si="20">IF(NOT(ISBLANK(N106)),N106,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SUBSTITUTE(SUBSTITUTE(SUBSTITUTE(SUBSTITUTE(SUBSTITUTE(SUBSTITUTE(SUBSTITUTE(SUBSTITUTE(SUBSTITUTE(SUBSTITUTE(M106,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17</v>
      </c>
    </row>
    <row r="107" spans="1:15" x14ac:dyDescent="0.3">
      <c r="A107" s="1" t="str">
        <f t="shared" si="17"/>
        <v>LP_MaxHpMedium_04</v>
      </c>
      <c r="B107" s="1" t="s">
        <v>237</v>
      </c>
      <c r="C107" s="1" t="str">
        <f>IF(ISERROR(VLOOKUP(B107,AffectorValueTable!$A:$A,1,0)),"어펙터밸류없음","")</f>
        <v/>
      </c>
      <c r="D107" s="1">
        <v>4</v>
      </c>
      <c r="E107" s="1" t="str">
        <f>VLOOKUP($B107,AffectorValueTable!$1:$1048576,MATCH(AffectorValueTable!$B$1,AffectorValueTable!$1:$1,0),0)</f>
        <v>ChangeActorStatus</v>
      </c>
      <c r="H107" s="1" t="str">
        <f>IF(ISBLANK(G107),"",
IF(ISERROR(FIND(",",G107)),
  IF(ISERROR(VLOOKUP(G107,ConditionValueTable!$A:$A,1,0)),"컨디션밸류없음",
  ""),
IF(ISERROR(FIND(",",G107,FIND(",",G107)+1)),
  IF(OR(ISERROR(VLOOKUP(LEFT(G107,FIND(",",G107)-1),ConditionValueTable!$A:$A,1,0)),ISERROR(VLOOKUP(TRIM(MID(G107,FIND(",",G107)+1,999)),ConditionValueTable!$A:$A,1,0))),"컨디션밸류없음",
  ""),
IF(ISERROR(FIND(",",G107,FIND(",",G107,FIND(",",G107)+1)+1)),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+1,999)),ConditionValueTable!$A:$A,1,0))),"컨디션밸류없음",
  ""),
IF(ISERROR(FIND(",",G107,FIND(",",G107,FIND(",",G107,FIND(",",G107)+1)+1)+1)),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FIND(",",G107,FIND(",",G107,FIND(",",G107)+1)+1)-FIND(",",G107,FIND(",",G107)+1)-1)),ConditionValueTable!$A:$A,1,0)),ISERROR(VLOOKUP(TRIM(MID(G107,FIND(",",G107,FIND(",",G107,FIND(",",G107)+1)+1)+1,999)),ConditionValueTable!$A:$A,1,0))),"컨디션밸류없음",
  ""),
)))))</f>
        <v/>
      </c>
      <c r="I107" s="1">
        <v>-1</v>
      </c>
      <c r="J107" s="1">
        <v>0.8</v>
      </c>
      <c r="M107" s="1" t="s">
        <v>223</v>
      </c>
      <c r="O107" s="7" t="str">
        <f t="shared" ca="1" si="20"/>
        <v>17</v>
      </c>
    </row>
    <row r="108" spans="1:15" x14ac:dyDescent="0.3">
      <c r="A108" s="1" t="str">
        <f t="shared" si="17"/>
        <v>LP_MaxHpMedium_05</v>
      </c>
      <c r="B108" s="1" t="s">
        <v>237</v>
      </c>
      <c r="C108" s="1" t="str">
        <f>IF(ISERROR(VLOOKUP(B108,AffectorValueTable!$A:$A,1,0)),"어펙터밸류없음","")</f>
        <v/>
      </c>
      <c r="D108" s="1">
        <v>5</v>
      </c>
      <c r="E108" s="1" t="str">
        <f>VLOOKUP($B108,AffectorValueTable!$1:$1048576,MATCH(AffectorValueTable!$B$1,AffectorValueTable!$1:$1,0),0)</f>
        <v>ChangeActorStatus</v>
      </c>
      <c r="H108" s="1" t="str">
        <f>IF(ISBLANK(G108),"",
IF(ISERROR(FIND(",",G108)),
  IF(ISERROR(VLOOKUP(G108,ConditionValueTable!$A:$A,1,0)),"컨디션밸류없음",
  ""),
IF(ISERROR(FIND(",",G108,FIND(",",G108)+1)),
  IF(OR(ISERROR(VLOOKUP(LEFT(G108,FIND(",",G108)-1),ConditionValueTable!$A:$A,1,0)),ISERROR(VLOOKUP(TRIM(MID(G108,FIND(",",G108)+1,999)),ConditionValueTable!$A:$A,1,0))),"컨디션밸류없음",
  ""),
IF(ISERROR(FIND(",",G108,FIND(",",G108,FIND(",",G108)+1)+1)),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+1,999)),ConditionValueTable!$A:$A,1,0))),"컨디션밸류없음",
  ""),
IF(ISERROR(FIND(",",G108,FIND(",",G108,FIND(",",G108,FIND(",",G108)+1)+1)+1)),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FIND(",",G108,FIND(",",G108,FIND(",",G108)+1)+1)-FIND(",",G108,FIND(",",G108)+1)-1)),ConditionValueTable!$A:$A,1,0)),ISERROR(VLOOKUP(TRIM(MID(G108,FIND(",",G108,FIND(",",G108,FIND(",",G108)+1)+1)+1,999)),ConditionValueTable!$A:$A,1,0))),"컨디션밸류없음",
  ""),
)))))</f>
        <v/>
      </c>
      <c r="I108" s="1">
        <v>-1</v>
      </c>
      <c r="J108" s="1">
        <v>1</v>
      </c>
      <c r="M108" s="1" t="s">
        <v>223</v>
      </c>
      <c r="O108" s="7" t="str">
        <f t="shared" ca="1" si="20"/>
        <v>17</v>
      </c>
    </row>
    <row r="109" spans="1:15" x14ac:dyDescent="0.3">
      <c r="A109" s="1" t="str">
        <f t="shared" si="17"/>
        <v>LP_MaxHpMedium_06</v>
      </c>
      <c r="B109" s="1" t="s">
        <v>237</v>
      </c>
      <c r="C109" s="1" t="str">
        <f>IF(ISERROR(VLOOKUP(B109,AffectorValueTable!$A:$A,1,0)),"어펙터밸류없음","")</f>
        <v/>
      </c>
      <c r="D109" s="1">
        <v>6</v>
      </c>
      <c r="E109" s="1" t="str">
        <f>VLOOKUP($B109,AffectorValueTable!$1:$1048576,MATCH(AffectorValueTable!$B$1,AffectorValueTable!$1:$1,0),0)</f>
        <v>ChangeActorStatus</v>
      </c>
      <c r="H109" s="1" t="str">
        <f>IF(ISBLANK(G109),"",
IF(ISERROR(FIND(",",G109)),
  IF(ISERROR(VLOOKUP(G109,ConditionValueTable!$A:$A,1,0)),"컨디션밸류없음",
  ""),
IF(ISERROR(FIND(",",G109,FIND(",",G109)+1)),
  IF(OR(ISERROR(VLOOKUP(LEFT(G109,FIND(",",G109)-1),ConditionValueTable!$A:$A,1,0)),ISERROR(VLOOKUP(TRIM(MID(G109,FIND(",",G109)+1,999)),ConditionValueTable!$A:$A,1,0))),"컨디션밸류없음",
  ""),
IF(ISERROR(FIND(",",G109,FIND(",",G109,FIND(",",G109)+1)+1)),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+1,999)),ConditionValueTable!$A:$A,1,0))),"컨디션밸류없음",
  ""),
IF(ISERROR(FIND(",",G109,FIND(",",G109,FIND(",",G109,FIND(",",G109)+1)+1)+1)),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FIND(",",G109,FIND(",",G109,FIND(",",G109)+1)+1)-FIND(",",G109,FIND(",",G109)+1)-1)),ConditionValueTable!$A:$A,1,0)),ISERROR(VLOOKUP(TRIM(MID(G109,FIND(",",G109,FIND(",",G109,FIND(",",G109)+1)+1)+1,999)),ConditionValueTable!$A:$A,1,0))),"컨디션밸류없음",
  ""),
)))))</f>
        <v/>
      </c>
      <c r="I109" s="1">
        <v>-1</v>
      </c>
      <c r="J109" s="1">
        <v>1.2</v>
      </c>
      <c r="M109" s="1" t="s">
        <v>223</v>
      </c>
      <c r="O109" s="7" t="str">
        <f t="shared" ca="1" si="20"/>
        <v>17</v>
      </c>
    </row>
    <row r="110" spans="1:15" x14ac:dyDescent="0.3">
      <c r="A110" s="1" t="str">
        <f t="shared" si="17"/>
        <v>LP_MaxHpMedium_07</v>
      </c>
      <c r="B110" s="1" t="s">
        <v>237</v>
      </c>
      <c r="C110" s="1" t="str">
        <f>IF(ISERROR(VLOOKUP(B110,AffectorValueTable!$A:$A,1,0)),"어펙터밸류없음","")</f>
        <v/>
      </c>
      <c r="D110" s="1">
        <v>7</v>
      </c>
      <c r="E110" s="1" t="str">
        <f>VLOOKUP($B110,AffectorValueTable!$1:$1048576,MATCH(AffectorValueTable!$B$1,AffectorValueTable!$1:$1,0),0)</f>
        <v>ChangeActorStatus</v>
      </c>
      <c r="H110" s="1" t="str">
        <f>IF(ISBLANK(G110),"",
IF(ISERROR(FIND(",",G110)),
  IF(ISERROR(VLOOKUP(G110,ConditionValueTable!$A:$A,1,0)),"컨디션밸류없음",
  ""),
IF(ISERROR(FIND(",",G110,FIND(",",G110)+1)),
  IF(OR(ISERROR(VLOOKUP(LEFT(G110,FIND(",",G110)-1),ConditionValueTable!$A:$A,1,0)),ISERROR(VLOOKUP(TRIM(MID(G110,FIND(",",G110)+1,999)),ConditionValueTable!$A:$A,1,0))),"컨디션밸류없음",
  ""),
IF(ISERROR(FIND(",",G110,FIND(",",G110,FIND(",",G110)+1)+1)),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+1,999)),ConditionValueTable!$A:$A,1,0))),"컨디션밸류없음",
  ""),
IF(ISERROR(FIND(",",G110,FIND(",",G110,FIND(",",G110,FIND(",",G110)+1)+1)+1)),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FIND(",",G110,FIND(",",G110,FIND(",",G110)+1)+1)-FIND(",",G110,FIND(",",G110)+1)-1)),ConditionValueTable!$A:$A,1,0)),ISERROR(VLOOKUP(TRIM(MID(G110,FIND(",",G110,FIND(",",G110,FIND(",",G110)+1)+1)+1,999)),ConditionValueTable!$A:$A,1,0))),"컨디션밸류없음",
  ""),
)))))</f>
        <v/>
      </c>
      <c r="I110" s="1">
        <v>-1</v>
      </c>
      <c r="J110" s="1">
        <v>1.4</v>
      </c>
      <c r="M110" s="1" t="s">
        <v>223</v>
      </c>
      <c r="O110" s="7" t="str">
        <f t="shared" ca="1" si="20"/>
        <v>17</v>
      </c>
    </row>
    <row r="111" spans="1:15" x14ac:dyDescent="0.3">
      <c r="A111" s="1" t="str">
        <f t="shared" si="17"/>
        <v>LP_MaxHpMedium_08</v>
      </c>
      <c r="B111" s="1" t="s">
        <v>237</v>
      </c>
      <c r="C111" s="1" t="str">
        <f>IF(ISERROR(VLOOKUP(B111,AffectorValueTable!$A:$A,1,0)),"어펙터밸류없음","")</f>
        <v/>
      </c>
      <c r="D111" s="1">
        <v>8</v>
      </c>
      <c r="E111" s="1" t="str">
        <f>VLOOKUP($B111,AffectorValueTable!$1:$1048576,MATCH(AffectorValueTable!$B$1,AffectorValueTable!$1:$1,0),0)</f>
        <v>ChangeActorStatus</v>
      </c>
      <c r="H111" s="1" t="str">
        <f>IF(ISBLANK(G111),"",
IF(ISERROR(FIND(",",G111)),
  IF(ISERROR(VLOOKUP(G111,ConditionValueTable!$A:$A,1,0)),"컨디션밸류없음",
  ""),
IF(ISERROR(FIND(",",G111,FIND(",",G111)+1)),
  IF(OR(ISERROR(VLOOKUP(LEFT(G111,FIND(",",G111)-1),ConditionValueTable!$A:$A,1,0)),ISERROR(VLOOKUP(TRIM(MID(G111,FIND(",",G111)+1,999)),ConditionValueTable!$A:$A,1,0))),"컨디션밸류없음",
  ""),
IF(ISERROR(FIND(",",G111,FIND(",",G111,FIND(",",G111)+1)+1)),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+1,999)),ConditionValueTable!$A:$A,1,0))),"컨디션밸류없음",
  ""),
IF(ISERROR(FIND(",",G111,FIND(",",G111,FIND(",",G111,FIND(",",G111)+1)+1)+1)),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FIND(",",G111,FIND(",",G111,FIND(",",G111)+1)+1)-FIND(",",G111,FIND(",",G111)+1)-1)),ConditionValueTable!$A:$A,1,0)),ISERROR(VLOOKUP(TRIM(MID(G111,FIND(",",G111,FIND(",",G111,FIND(",",G111)+1)+1)+1,999)),ConditionValueTable!$A:$A,1,0))),"컨디션밸류없음",
  ""),
)))))</f>
        <v/>
      </c>
      <c r="I111" s="1">
        <v>-1</v>
      </c>
      <c r="J111" s="1">
        <v>1.6</v>
      </c>
      <c r="M111" s="1" t="s">
        <v>223</v>
      </c>
      <c r="O111" s="7" t="str">
        <f t="shared" ca="1" si="20"/>
        <v>17</v>
      </c>
    </row>
    <row r="112" spans="1:15" x14ac:dyDescent="0.3">
      <c r="A112" s="1" t="str">
        <f t="shared" si="17"/>
        <v>LP_MaxHpMedium_09</v>
      </c>
      <c r="B112" s="1" t="s">
        <v>237</v>
      </c>
      <c r="C112" s="1" t="str">
        <f>IF(ISERROR(VLOOKUP(B112,AffectorValueTable!$A:$A,1,0)),"어펙터밸류없음","")</f>
        <v/>
      </c>
      <c r="D112" s="1">
        <v>9</v>
      </c>
      <c r="E112" s="1" t="str">
        <f>VLOOKUP($B112,AffectorValueTable!$1:$1048576,MATCH(AffectorValueTable!$B$1,AffectorValueTable!$1:$1,0),0)</f>
        <v>ChangeActorStatus</v>
      </c>
      <c r="H112" s="1" t="str">
        <f>IF(ISBLANK(G112),"",
IF(ISERROR(FIND(",",G112)),
  IF(ISERROR(VLOOKUP(G112,ConditionValueTable!$A:$A,1,0)),"컨디션밸류없음",
  ""),
IF(ISERROR(FIND(",",G112,FIND(",",G112)+1)),
  IF(OR(ISERROR(VLOOKUP(LEFT(G112,FIND(",",G112)-1),ConditionValueTable!$A:$A,1,0)),ISERROR(VLOOKUP(TRIM(MID(G112,FIND(",",G112)+1,999)),ConditionValueTable!$A:$A,1,0))),"컨디션밸류없음",
  ""),
IF(ISERROR(FIND(",",G112,FIND(",",G112,FIND(",",G112)+1)+1)),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+1,999)),ConditionValueTable!$A:$A,1,0))),"컨디션밸류없음",
  ""),
IF(ISERROR(FIND(",",G112,FIND(",",G112,FIND(",",G112,FIND(",",G112)+1)+1)+1)),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FIND(",",G112,FIND(",",G112,FIND(",",G112)+1)+1)-FIND(",",G112,FIND(",",G112)+1)-1)),ConditionValueTable!$A:$A,1,0)),ISERROR(VLOOKUP(TRIM(MID(G112,FIND(",",G112,FIND(",",G112,FIND(",",G112)+1)+1)+1,999)),ConditionValueTable!$A:$A,1,0))),"컨디션밸류없음",
  ""),
)))))</f>
        <v/>
      </c>
      <c r="I112" s="1">
        <v>-1</v>
      </c>
      <c r="J112" s="1">
        <v>1.8</v>
      </c>
      <c r="M112" s="1" t="s">
        <v>223</v>
      </c>
      <c r="O112" s="7" t="str">
        <f t="shared" ca="1" si="20"/>
        <v>17</v>
      </c>
    </row>
    <row r="113" spans="1:15" x14ac:dyDescent="0.3">
      <c r="A113" s="1" t="str">
        <f t="shared" si="17"/>
        <v>LP_MaxHpHigh_01</v>
      </c>
      <c r="B113" s="1" t="s">
        <v>238</v>
      </c>
      <c r="C113" s="1" t="str">
        <f>IF(ISERROR(VLOOKUP(B113,AffectorValueTable!$A:$A,1,0)),"어펙터밸류없음","")</f>
        <v/>
      </c>
      <c r="D113" s="1">
        <v>1</v>
      </c>
      <c r="E113" s="1" t="str">
        <f>VLOOKUP($B113,AffectorValueTable!$1:$1048576,MATCH(AffectorValueTable!$B$1,AffectorValueTable!$1:$1,0),0)</f>
        <v>ChangeActorStatus</v>
      </c>
      <c r="H113" s="1" t="str">
        <f>IF(ISBLANK(G113),"",
IF(ISERROR(FIND(",",G113)),
  IF(ISERROR(VLOOKUP(G113,ConditionValueTable!$A:$A,1,0)),"컨디션밸류없음",
  ""),
IF(ISERROR(FIND(",",G113,FIND(",",G113)+1)),
  IF(OR(ISERROR(VLOOKUP(LEFT(G113,FIND(",",G113)-1),ConditionValueTable!$A:$A,1,0)),ISERROR(VLOOKUP(TRIM(MID(G113,FIND(",",G113)+1,999)),ConditionValueTable!$A:$A,1,0))),"컨디션밸류없음",
  ""),
IF(ISERROR(FIND(",",G113,FIND(",",G113,FIND(",",G113)+1)+1)),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+1,999)),ConditionValueTable!$A:$A,1,0))),"컨디션밸류없음",
  ""),
IF(ISERROR(FIND(",",G113,FIND(",",G113,FIND(",",G113,FIND(",",G113)+1)+1)+1)),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FIND(",",G113,FIND(",",G113,FIND(",",G113)+1)+1)-FIND(",",G113,FIND(",",G113)+1)-1)),ConditionValueTable!$A:$A,1,0)),ISERROR(VLOOKUP(TRIM(MID(G113,FIND(",",G113,FIND(",",G113,FIND(",",G113)+1)+1)+1,999)),ConditionValueTable!$A:$A,1,0))),"컨디션밸류없음",
  ""),
)))))</f>
        <v/>
      </c>
      <c r="I113" s="1">
        <v>-1</v>
      </c>
      <c r="J113" s="1">
        <v>0.3</v>
      </c>
      <c r="M113" s="1" t="s">
        <v>223</v>
      </c>
      <c r="O113" s="7" t="str">
        <f ca="1">IF(NOT(ISBLANK(N113)),N113,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SUBSTITUTE(SUBSTITUTE(SUBSTITUTE(SUBSTITUTE(SUBSTITUTE(SUBSTITUTE(SUBSTITUTE(SUBSTITUTE(SUBSTITUTE(SUBSTITUTE(M113,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17</v>
      </c>
    </row>
    <row r="114" spans="1:15" x14ac:dyDescent="0.3">
      <c r="A114" s="1" t="str">
        <f t="shared" ref="A114:A117" si="21">B114&amp;"_"&amp;TEXT(D114,"00")</f>
        <v>LP_MaxHpHigh_02</v>
      </c>
      <c r="B114" s="1" t="s">
        <v>238</v>
      </c>
      <c r="C114" s="1" t="str">
        <f>IF(ISERROR(VLOOKUP(B114,AffectorValueTable!$A:$A,1,0)),"어펙터밸류없음","")</f>
        <v/>
      </c>
      <c r="D114" s="1">
        <v>2</v>
      </c>
      <c r="E114" s="1" t="str">
        <f>VLOOKUP($B114,AffectorValueTable!$1:$1048576,MATCH(AffectorValueTable!$B$1,AffectorValueTable!$1:$1,0),0)</f>
        <v>ChangeActorStatus</v>
      </c>
      <c r="H114" s="1" t="str">
        <f>IF(ISBLANK(G114),"",
IF(ISERROR(FIND(",",G114)),
  IF(ISERROR(VLOOKUP(G114,ConditionValueTable!$A:$A,1,0)),"컨디션밸류없음",
  ""),
IF(ISERROR(FIND(",",G114,FIND(",",G114)+1)),
  IF(OR(ISERROR(VLOOKUP(LEFT(G114,FIND(",",G114)-1),ConditionValueTable!$A:$A,1,0)),ISERROR(VLOOKUP(TRIM(MID(G114,FIND(",",G114)+1,999)),ConditionValueTable!$A:$A,1,0))),"컨디션밸류없음",
  ""),
IF(ISERROR(FIND(",",G114,FIND(",",G114,FIND(",",G114)+1)+1)),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+1,999)),ConditionValueTable!$A:$A,1,0))),"컨디션밸류없음",
  ""),
IF(ISERROR(FIND(",",G114,FIND(",",G114,FIND(",",G114,FIND(",",G114)+1)+1)+1)),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FIND(",",G114,FIND(",",G114,FIND(",",G114)+1)+1)-FIND(",",G114,FIND(",",G114)+1)-1)),ConditionValueTable!$A:$A,1,0)),ISERROR(VLOOKUP(TRIM(MID(G114,FIND(",",G114,FIND(",",G114,FIND(",",G114)+1)+1)+1,999)),ConditionValueTable!$A:$A,1,0))),"컨디션밸류없음",
  ""),
)))))</f>
        <v/>
      </c>
      <c r="I114" s="1">
        <v>-1</v>
      </c>
      <c r="J114" s="1">
        <v>0.6</v>
      </c>
      <c r="M114" s="1" t="s">
        <v>223</v>
      </c>
      <c r="O114" s="7" t="str">
        <f t="shared" ref="O114:O117" ca="1" si="22">IF(NOT(ISBLANK(N114)),N114,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SUBSTITUTE(SUBSTITUTE(SUBSTITUTE(SUBSTITUTE(SUBSTITUTE(SUBSTITUTE(SUBSTITUTE(SUBSTITUTE(SUBSTITUTE(SUBSTITUTE(M114,
OFFSET($A$1,1,MATCH(M$1&amp;"_List",$1:$1,0)-1),OFFSET($A$1,1,MATCH(M$1&amp;"_List",$1:$1,0))),OFFSET($A$1,2,MATCH(M$1&amp;"_List",$1:$1,0)-1),OFFSET($A$1,2,MATCH(M$1&amp;"_List",$1:$1,0))),
OFFSET($A$1,3,MATCH(M$1&amp;"_List",$1:$1,0)-1),OFFSET($A$1,3,MATCH(M$1&amp;"_List",$1:$1,0))),OFFSET($A$1,4,MATCH(M$1&amp;"_List",$1:$1,0)-1),OFFSET($A$1,4,MATCH(M$1&amp;"_List",$1:$1,0))),
OFFSET($A$1,5,MATCH(M$1&amp;"_List",$1:$1,0)-1),OFFSET($A$1,5,MATCH(M$1&amp;"_List",$1:$1,0))),OFFSET($A$1,6,MATCH(M$1&amp;"_List",$1:$1,0)-1),OFFSET($A$1,6,MATCH(M$1&amp;"_List",$1:$1,0))),
OFFSET($A$1,7,MATCH(M$1&amp;"_List",$1:$1,0)-1),OFFSET($A$1,7,MATCH(M$1&amp;"_List",$1:$1,0))),OFFSET($A$1,8,MATCH(M$1&amp;"_List",$1:$1,0)-1),OFFSET($A$1,8,MATCH(M$1&amp;"_List",$1:$1,0))),
OFFSET($A$1,9,MATCH(M$1&amp;"_List",$1:$1,0)-1),OFFSET($A$1,9,MATCH(M$1&amp;"_List",$1:$1,0))),OFFSET($A$1,10,MATCH(M$1&amp;"_List",$1:$1,0)-1),OFFSET($A$1,10,MATCH(M$1&amp;"_List",$1:$1,0))),
OFFSET($A$1,11,MATCH(M$1&amp;"_List",$1:$1,0)-1),OFFSET($A$1,11,MATCH(M$1&amp;"_List",$1:$1,0))),OFFSET($A$1,12,MATCH(M$1&amp;"_List",$1:$1,0)-1),OFFSET($A$1,12,MATCH(M$1&amp;"_List",$1:$1,0))),
OFFSET($A$1,13,MATCH(M$1&amp;"_List",$1:$1,0)-1),OFFSET($A$1,13,MATCH(M$1&amp;"_List",$1:$1,0))),OFFSET($A$1,14,MATCH(M$1&amp;"_List",$1:$1,0)-1),OFFSET($A$1,14,MATCH(M$1&amp;"_List",$1:$1,0))),
OFFSET($A$1,15,MATCH(M$1&amp;"_List",$1:$1,0)-1),OFFSET($A$1,15,MATCH(M$1&amp;"_List",$1:$1,0))),OFFSET($A$1,16,MATCH(M$1&amp;"_List",$1:$1,0)-1),OFFSET($A$1,16,MATCH(M$1&amp;"_List",$1:$1,0))),
OFFSET($A$1,17,MATCH(M$1&amp;"_List",$1:$1,0)-1),OFFSET($A$1,17,MATCH(M$1&amp;"_List",$1:$1,0))),OFFSET($A$1,18,MATCH(M$1&amp;"_List",$1:$1,0)-1),OFFSET($A$1,18,MATCH(M$1&amp;"_List",$1:$1,0))),
OFFSET($A$1,19,MATCH(M$1&amp;"_List",$1:$1,0)-1),OFFSET($A$1,19,MATCH(M$1&amp;"_List",$1:$1,0))),OFFSET($A$1,20,MATCH(M$1&amp;"_List",$1:$1,0)-1),OFFSET($A$1,20,MATCH(M$1&amp;"_List",$1:$1,0))),
OFFSET($A$1,21,MATCH(M$1&amp;"_List",$1:$1,0)-1),OFFSET($A$1,21,MATCH(M$1&amp;"_List",$1:$1,0))),OFFSET($A$1,22,MATCH(M$1&amp;"_List",$1:$1,0)-1),OFFSET($A$1,22,MATCH(M$1&amp;"_List",$1:$1,0))),
OFFSET($A$1,23,MATCH(M$1&amp;"_List",$1:$1,0)-1),OFFSET($A$1,23,MATCH(M$1&amp;"_List",$1:$1,0))),OFFSET($A$1,24,MATCH(M$1&amp;"_List",$1:$1,0)-1),OFFSET($A$1,24,MATCH(M$1&amp;"_List",$1:$1,0))),
OFFSET($A$1,25,MATCH(M$1&amp;"_List",$1:$1,0)-1),OFFSET($A$1,25,MATCH(M$1&amp;"_List",$1:$1,0))),OFFSET($A$1,26,MATCH(M$1&amp;"_List",$1:$1,0)-1),OFFSET($A$1,26,MATCH(M$1&amp;"_List",$1:$1,0))),
OFFSET($A$1,27,MATCH(M$1&amp;"_List",$1:$1,0)-1),OFFSET($A$1,27,MATCH(M$1&amp;"_List",$1:$1,0))),OFFSET($A$1,28,MATCH(M$1&amp;"_List",$1:$1,0)-1),OFFSET($A$1,28,MATCH(M$1&amp;"_List",$1:$1,0))),
OFFSET($A$1,29,MATCH(M$1&amp;"_List",$1:$1,0)-1),OFFSET($A$1,29,MATCH(M$1&amp;"_List",$1:$1,0))),OFFSET($A$1,30,MATCH(M$1&amp;"_List",$1:$1,0)-1),OFFSET($A$1,30,MATCH(M$1&amp;"_List",$1:$1,0))),
OFFSET($A$1,31,MATCH(M$1&amp;"_List",$1:$1,0)-1),OFFSET($A$1,31,MATCH(M$1&amp;"_List",$1:$1,0))),OFFSET($A$1,32,MATCH(M$1&amp;"_List",$1:$1,0)-1),OFFSET($A$1,32,MATCH(M$1&amp;"_List",$1:$1,0))),
OFFSET($A$1,33,MATCH(M$1&amp;"_List",$1:$1,0)-1),OFFSET($A$1,33,MATCH(M$1&amp;"_List",$1:$1,0))),OFFSET($A$1,34,MATCH(M$1&amp;"_List",$1:$1,0)-1),OFFSET($A$1,34,MATCH(M$1&amp;"_List",$1:$1,0))),
OFFSET($A$1,35,MATCH(M$1&amp;"_List",$1:$1,0)-1),OFFSET($A$1,35,MATCH(M$1&amp;"_List",$1:$1,0))),OFFSET($A$1,36,MATCH(M$1&amp;"_List",$1:$1,0)-1),OFFSET($A$1,36,MATCH(M$1&amp;"_List",$1:$1,0))),
OFFSET($A$1,37,MATCH(M$1&amp;"_List",$1:$1,0)-1),OFFSET($A$1,37,MATCH(M$1&amp;"_List",$1:$1,0))),OFFSET($A$1,38,MATCH(M$1&amp;"_List",$1:$1,0)-1),OFFSET($A$1,38,MATCH(M$1&amp;"_List",$1:$1,0))),
OFFSET($A$1,39,MATCH(M$1&amp;"_List",$1:$1,0)-1),OFFSET($A$1,39,MATCH(M$1&amp;"_List",$1:$1,0))),OFFSET($A$1,40,MATCH(M$1&amp;"_List",$1:$1,0)-1),OFFSET($A$1,40,MATCH(M$1&amp;"_List",$1:$1,0))),
OFFSET($A$1,41,MATCH(M$1&amp;"_List",$1:$1,0)-1),OFFSET($A$1,41,MATCH(M$1&amp;"_List",$1:$1,0))),OFFSET($A$1,42,MATCH(M$1&amp;"_List",$1:$1,0)-1),OFFSET($A$1,42,MATCH(M$1&amp;"_List",$1:$1,0))),
OFFSET($A$1,43,MATCH(M$1&amp;"_List",$1:$1,0)-1),OFFSET($A$1,43,MATCH(M$1&amp;"_List",$1:$1,0))),OFFSET($A$1,44,MATCH(M$1&amp;"_List",$1:$1,0)-1),OFFSET($A$1,44,MATCH(M$1&amp;"_List",$1:$1,0))),
OFFSET($A$1,45,MATCH(M$1&amp;"_List",$1:$1,0)-1),OFFSET($A$1,45,MATCH(M$1&amp;"_List",$1:$1,0))),OFFSET($A$1,46,MATCH(M$1&amp;"_List",$1:$1,0)-1),OFFSET($A$1,46,MATCH(M$1&amp;"_List",$1:$1,0))),
OFFSET($A$1,47,MATCH(M$1&amp;"_List",$1:$1,0)-1),OFFSET($A$1,47,MATCH(M$1&amp;"_List",$1:$1,0))),OFFSET($A$1,48,MATCH(M$1&amp;"_List",$1:$1,0)-1),OFFSET($A$1,48,MATCH(M$1&amp;"_List",$1:$1,0))),
OFFSET($A$1,49,MATCH(M$1&amp;"_List",$1:$1,0)-1),OFFSET($A$1,49,MATCH(M$1&amp;"_List",$1:$1,0))),OFFSET($A$1,50,MATCH(M$1&amp;"_List",$1:$1,0)-1),OFFSET($A$1,50,MATCH(M$1&amp;"_List",$1:$1,0))))</f>
        <v>17</v>
      </c>
    </row>
    <row r="115" spans="1:15" x14ac:dyDescent="0.3">
      <c r="A115" s="1" t="str">
        <f t="shared" si="21"/>
        <v>LP_MaxHpHigh_03</v>
      </c>
      <c r="B115" s="1" t="s">
        <v>238</v>
      </c>
      <c r="C115" s="1" t="str">
        <f>IF(ISERROR(VLOOKUP(B115,AffectorValueTable!$A:$A,1,0)),"어펙터밸류없음","")</f>
        <v/>
      </c>
      <c r="D115" s="1">
        <v>3</v>
      </c>
      <c r="E115" s="1" t="str">
        <f>VLOOKUP($B115,AffectorValueTable!$1:$1048576,MATCH(AffectorValueTable!$B$1,AffectorValueTable!$1:$1,0),0)</f>
        <v>ChangeActorStatus</v>
      </c>
      <c r="H115" s="1" t="str">
        <f>IF(ISBLANK(G115),"",
IF(ISERROR(FIND(",",G115)),
  IF(ISERROR(VLOOKUP(G115,ConditionValueTable!$A:$A,1,0)),"컨디션밸류없음",
  ""),
IF(ISERROR(FIND(",",G115,FIND(",",G115)+1)),
  IF(OR(ISERROR(VLOOKUP(LEFT(G115,FIND(",",G115)-1),ConditionValueTable!$A:$A,1,0)),ISERROR(VLOOKUP(TRIM(MID(G115,FIND(",",G115)+1,999)),ConditionValueTable!$A:$A,1,0))),"컨디션밸류없음",
  ""),
IF(ISERROR(FIND(",",G115,FIND(",",G115,FIND(",",G115)+1)+1)),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+1,999)),ConditionValueTable!$A:$A,1,0))),"컨디션밸류없음",
  ""),
IF(ISERROR(FIND(",",G115,FIND(",",G115,FIND(",",G115,FIND(",",G115)+1)+1)+1)),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FIND(",",G115,FIND(",",G115,FIND(",",G115)+1)+1)-FIND(",",G115,FIND(",",G115)+1)-1)),ConditionValueTable!$A:$A,1,0)),ISERROR(VLOOKUP(TRIM(MID(G115,FIND(",",G115,FIND(",",G115,FIND(",",G115)+1)+1)+1,999)),ConditionValueTable!$A:$A,1,0))),"컨디션밸류없음",
  ""),
)))))</f>
        <v/>
      </c>
      <c r="I115" s="1">
        <v>-1</v>
      </c>
      <c r="J115" s="1">
        <v>0.85</v>
      </c>
      <c r="M115" s="1" t="s">
        <v>223</v>
      </c>
      <c r="O115" s="7" t="str">
        <f t="shared" ca="1" si="22"/>
        <v>17</v>
      </c>
    </row>
    <row r="116" spans="1:15" x14ac:dyDescent="0.3">
      <c r="A116" s="1" t="str">
        <f t="shared" si="21"/>
        <v>LP_MaxHpHigh_04</v>
      </c>
      <c r="B116" s="1" t="s">
        <v>238</v>
      </c>
      <c r="C116" s="1" t="str">
        <f>IF(ISERROR(VLOOKUP(B116,AffectorValueTable!$A:$A,1,0)),"어펙터밸류없음","")</f>
        <v/>
      </c>
      <c r="D116" s="1">
        <v>4</v>
      </c>
      <c r="E116" s="1" t="str">
        <f>VLOOKUP($B116,AffectorValueTable!$1:$1048576,MATCH(AffectorValueTable!$B$1,AffectorValueTable!$1:$1,0),0)</f>
        <v>ChangeActorStatus</v>
      </c>
      <c r="H116" s="1" t="str">
        <f>IF(ISBLANK(G116),"",
IF(ISERROR(FIND(",",G116)),
  IF(ISERROR(VLOOKUP(G116,ConditionValueTable!$A:$A,1,0)),"컨디션밸류없음",
  ""),
IF(ISERROR(FIND(",",G116,FIND(",",G116)+1)),
  IF(OR(ISERROR(VLOOKUP(LEFT(G116,FIND(",",G116)-1),ConditionValueTable!$A:$A,1,0)),ISERROR(VLOOKUP(TRIM(MID(G116,FIND(",",G116)+1,999)),ConditionValueTable!$A:$A,1,0))),"컨디션밸류없음",
  ""),
IF(ISERROR(FIND(",",G116,FIND(",",G116,FIND(",",G116)+1)+1)),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+1,999)),ConditionValueTable!$A:$A,1,0))),"컨디션밸류없음",
  ""),
IF(ISERROR(FIND(",",G116,FIND(",",G116,FIND(",",G116,FIND(",",G116)+1)+1)+1)),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FIND(",",G116,FIND(",",G116,FIND(",",G116)+1)+1)-FIND(",",G116,FIND(",",G116)+1)-1)),ConditionValueTable!$A:$A,1,0)),ISERROR(VLOOKUP(TRIM(MID(G116,FIND(",",G116,FIND(",",G116,FIND(",",G116)+1)+1)+1,999)),ConditionValueTable!$A:$A,1,0))),"컨디션밸류없음",
  ""),
)))))</f>
        <v/>
      </c>
      <c r="I116" s="1">
        <v>-1</v>
      </c>
      <c r="J116" s="1">
        <v>1.1000000000000001</v>
      </c>
      <c r="M116" s="1" t="s">
        <v>223</v>
      </c>
      <c r="O116" s="7" t="str">
        <f t="shared" ca="1" si="22"/>
        <v>17</v>
      </c>
    </row>
    <row r="117" spans="1:15" x14ac:dyDescent="0.3">
      <c r="A117" s="1" t="str">
        <f t="shared" si="21"/>
        <v>LP_MaxHpHigh_05</v>
      </c>
      <c r="B117" s="1" t="s">
        <v>238</v>
      </c>
      <c r="C117" s="1" t="str">
        <f>IF(ISERROR(VLOOKUP(B117,AffectorValueTable!$A:$A,1,0)),"어펙터밸류없음","")</f>
        <v/>
      </c>
      <c r="D117" s="1">
        <v>5</v>
      </c>
      <c r="E117" s="1" t="str">
        <f>VLOOKUP($B117,AffectorValueTable!$1:$1048576,MATCH(AffectorValueTable!$B$1,AffectorValueTable!$1:$1,0),0)</f>
        <v>ChangeActorStatus</v>
      </c>
      <c r="H117" s="1" t="str">
        <f>IF(ISBLANK(G117),"",
IF(ISERROR(FIND(",",G117)),
  IF(ISERROR(VLOOKUP(G117,ConditionValueTable!$A:$A,1,0)),"컨디션밸류없음",
  ""),
IF(ISERROR(FIND(",",G117,FIND(",",G117)+1)),
  IF(OR(ISERROR(VLOOKUP(LEFT(G117,FIND(",",G117)-1),ConditionValueTable!$A:$A,1,0)),ISERROR(VLOOKUP(TRIM(MID(G117,FIND(",",G117)+1,999)),ConditionValueTable!$A:$A,1,0))),"컨디션밸류없음",
  ""),
IF(ISERROR(FIND(",",G117,FIND(",",G117,FIND(",",G117)+1)+1)),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+1,999)),ConditionValueTable!$A:$A,1,0))),"컨디션밸류없음",
  ""),
IF(ISERROR(FIND(",",G117,FIND(",",G117,FIND(",",G117,FIND(",",G117)+1)+1)+1)),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FIND(",",G117,FIND(",",G117,FIND(",",G117)+1)+1)-FIND(",",G117,FIND(",",G117)+1)-1)),ConditionValueTable!$A:$A,1,0)),ISERROR(VLOOKUP(TRIM(MID(G117,FIND(",",G117,FIND(",",G117,FIND(",",G117)+1)+1)+1,999)),ConditionValueTable!$A:$A,1,0))),"컨디션밸류없음",
  ""),
)))))</f>
        <v/>
      </c>
      <c r="I117" s="1">
        <v>-1</v>
      </c>
      <c r="J117" s="1">
        <v>1.35</v>
      </c>
      <c r="M117" s="1" t="s">
        <v>223</v>
      </c>
      <c r="O117" s="7" t="str">
        <f t="shared" ca="1" si="22"/>
        <v>17</v>
      </c>
    </row>
  </sheetData>
  <sortState ref="Y2:AA20">
    <sortCondition descending="1" ref="AA2:AA20"/>
    <sortCondition ref="Z2:Z20"/>
  </sortState>
  <phoneticPr fontId="1" type="noConversion"/>
  <conditionalFormatting sqref="A1:U1048576">
    <cfRule type="expression" dxfId="0" priority="1">
      <formula>AND(OFFSET($B1,-1,0)=$B1,OFFSET(A1,-1,0)=A1)</formula>
    </cfRule>
  </conditionalFormatting>
  <dataValidations disablePrompts="1" count="1">
    <dataValidation type="list" allowBlank="1" showInputMessage="1" showErrorMessage="1" sqref="M3:M117" xr:uid="{3FC3EFAF-275D-406E-AC8C-90EEE06270D1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CBD01A61-FB7C-4878-9B08-0A77D3D29513}">
          <x14:formula1>
            <xm:f>OFFSET(AffectorValueTable!$F$1,1,0,COUNTA(AffectorValueTable!$F:$F)-1,1)</xm:f>
          </x14:formula1>
          <xm:sqref>E2</xm:sqref>
        </x14:dataValidation>
        <x14:dataValidation type="list" allowBlank="1" showInputMessage="1" xr:uid="{6970F793-79B8-4BD9-AE14-EA90F1F8A152}">
          <x14:formula1>
            <xm:f>OFFSET(ConditionValueTable!$A$1,1,0,COUNTA(ConditionValueTable!$A:$A)-1,1)</xm:f>
          </x14:formula1>
          <xm:sqref>G3:G117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F1BE-5AFD-4BB3-B6E3-BFAC0BA67ED3}">
  <dimension ref="A1:E2"/>
  <sheetViews>
    <sheetView workbookViewId="0">
      <selection activeCell="C2" sqref="C2"/>
    </sheetView>
  </sheetViews>
  <sheetFormatPr defaultRowHeight="16.5" outlineLevelCol="1" x14ac:dyDescent="0.3"/>
  <cols>
    <col min="1" max="1" width="16.375" customWidth="1"/>
    <col min="2" max="2" width="51.75" customWidth="1" outlineLevel="1"/>
    <col min="3" max="3" width="23.375" customWidth="1"/>
    <col min="4" max="4" width="12.5" customWidth="1" outlineLevel="1"/>
    <col min="5" max="5" width="20.625" customWidth="1" outlineLevel="1"/>
  </cols>
  <sheetData>
    <row r="1" spans="1:5" ht="27" customHeight="1" x14ac:dyDescent="0.3">
      <c r="A1" t="s">
        <v>63</v>
      </c>
      <c r="B1" t="s">
        <v>125</v>
      </c>
      <c r="C1" t="s">
        <v>117</v>
      </c>
      <c r="D1" t="s">
        <v>128</v>
      </c>
      <c r="E1" t="s">
        <v>82</v>
      </c>
    </row>
    <row r="2" spans="1:5" x14ac:dyDescent="0.3">
      <c r="A2" t="s">
        <v>126</v>
      </c>
      <c r="B2" t="s">
        <v>127</v>
      </c>
      <c r="C2" t="s">
        <v>201</v>
      </c>
      <c r="D2" t="str">
        <f>IF(ISBLANK(C2),"",
IF(ISERROR(FIND(",",C2)),
  IF(ISERROR(VLOOKUP(C2,AffectorValueTable!$A:$A,1,0)),"어펙터밸류없음",
  ""),
IF(ISERROR(FIND(",",C2,FIND(",",C2)+1)),
  IF(OR(ISERROR(VLOOKUP(LEFT(C2,FIND(",",C2)-1),AffectorValueTable!$A:$A,1,0)),ISERROR(VLOOKUP(TRIM(MID(C2,FIND(",",C2)+1,999)),AffectorValueTable!$A:$A,1,0))),"어펙터밸류없음",
  ""),
IF(ISERROR(FIND(",",C2,FIND(",",C2,FIND(",",C2)+1)+1)),
  IF(OR(ISERROR(VLOOKUP(LEFT(C2,FIND(",",C2)-1),AffectorValueTable!$A:$A,1,0)),ISERROR(VLOOKUP(TRIM(MID(C2,FIND(",",C2)+1,FIND(",",C2,FIND(",",C2)+1)-FIND(",",C2)-1)),AffectorValueTable!$A:$A,1,0)),ISERROR(VLOOKUP(TRIM(MID(C2,FIND(",",C2,FIND(",",C2)+1)+1,999)),AffectorValueTable!$A:$A,1,0))),"어펙터밸류없음",
  ""),
IF(ISERROR(FIND(",",C2,FIND(",",C2,FIND(",",C2,FIND(",",C2)+1)+1)+1)),
  IF(OR(ISERROR(VLOOKUP(LEFT(C2,FIND(",",C2)-1),AffectorValueTable!$A:$A,1,0)),ISERROR(VLOOKUP(TRIM(MID(C2,FIND(",",C2)+1,FIND(",",C2,FIND(",",C2)+1)-FIND(",",C2)-1)),AffectorValueTable!$A:$A,1,0)),ISERROR(VLOOKUP(TRIM(MID(C2,FIND(",",C2,FIND(",",C2)+1)+1,FIND(",",C2,FIND(",",C2,FIND(",",C2)+1)+1)-FIND(",",C2,FIND(",",C2)+1)-1)),AffectorValueTable!$A:$A,1,0)),ISERROR(VLOOKUP(TRIM(MID(C2,FIND(",",C2,FIND(",",C2,FIND(",",C2)+1)+1)+1,999)),AffectorValueTable!$A:$A,1,0))),"어펙터밸류없음",
  ""),
)))))</f>
        <v/>
      </c>
      <c r="E2" t="str">
        <f>IF(VLOOKUP(
VLOOKUP(C2,AffectorValueTable!$A:$B,MATCH(AffectorValueTable!$B$1,AffectorValueTable!$1:$1,0),0),
AffectorValueTable!$F:$G,MATCH(AffectorValueTable!$G$1,AffectorValueTable!$F$1:$G$1,0),0),"","컨티뉴어스어펙터아님")</f>
        <v/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AEAC-576E-46A7-92AA-F4FC1EBF9AFB}">
  <dimension ref="A1:V10"/>
  <sheetViews>
    <sheetView topLeftCell="D1" workbookViewId="0">
      <selection activeCell="U2" sqref="U2"/>
    </sheetView>
  </sheetViews>
  <sheetFormatPr defaultRowHeight="16.5" outlineLevelCol="1" x14ac:dyDescent="0.3"/>
  <cols>
    <col min="1" max="1" width="22.875" customWidth="1"/>
    <col min="2" max="2" width="28.5" customWidth="1" outlineLevel="1"/>
    <col min="3" max="3" width="14.375" bestFit="1" customWidth="1"/>
    <col min="4" max="4" width="14.375" customWidth="1" outlineLevel="1"/>
    <col min="5" max="5" width="16.25" bestFit="1" customWidth="1"/>
    <col min="6" max="6" width="12.75" customWidth="1"/>
    <col min="7" max="8" width="12.75" customWidth="1" outlineLevel="1"/>
    <col min="10" max="10" width="32.875" customWidth="1" outlineLevel="1"/>
    <col min="12" max="12" width="19.875" customWidth="1" outlineLevel="1"/>
    <col min="13" max="14" width="9" customWidth="1" outlineLevel="1"/>
    <col min="16" max="16" width="9" customWidth="1" outlineLevel="1"/>
    <col min="17" max="17" width="9" customWidth="1"/>
    <col min="18" max="20" width="9" customWidth="1" outlineLevel="1"/>
    <col min="22" max="22" width="9" outlineLevel="1"/>
  </cols>
  <sheetData>
    <row r="1" spans="1:22" ht="27" customHeight="1" x14ac:dyDescent="0.3">
      <c r="A1" t="s">
        <v>19</v>
      </c>
      <c r="B1" t="s">
        <v>65</v>
      </c>
      <c r="C1" t="s">
        <v>20</v>
      </c>
      <c r="D1" t="s">
        <v>69</v>
      </c>
      <c r="E1" t="s">
        <v>41</v>
      </c>
      <c r="F1" t="s">
        <v>40</v>
      </c>
      <c r="G1" t="s">
        <v>81</v>
      </c>
      <c r="J1" t="s">
        <v>66</v>
      </c>
      <c r="L1" t="s">
        <v>79</v>
      </c>
      <c r="M1" t="s">
        <v>67</v>
      </c>
      <c r="N1" t="str">
        <f ca="1">IF(OR(OFFSET(N1,1,0)&lt;OFFSET(N1,2,0),OFFSET(N1,2,0)&lt;OFFSET(N1,3,0),
OFFSET(N1,3,0)&lt;OFFSET(N1,4,0),OFFSET(N1,4,0)&lt;OFFSET(N1,5,0),
OFFSET(N1,5,0)&lt;OFFSET(N1,6,0),OFFSET(N1,6,0)&lt;OFFSET(N1,7,0),
OFFSET(N1,7,0)&lt;OFFSET(N1,8,0),OFFSET(N1,8,0)&lt;OFFSET(N1,9,0),
OFFSET(N1,9,0)&lt;OFFSET(N1,10,0),OFFSET(N1,10,0)&lt;OFFSET(N1,11,0),
OFFSET(N1,11,0)&lt;OFFSET(N1,12,0),OFFSET(N1,12,0)&lt;OFFSET(N1,13,0),
OFFSET(N1,13,0)&lt;OFFSET(N1,14,0),OFFSET(N1,14,0)&lt;OFFSET(N1,15,0),
OFFSET(N1,15,0)&lt;OFFSET(N1,16,0),OFFSET(N1,16,0)&lt;OFFSET(N1,17,0),
OFFSET(N1,17,0)&lt;OFFSET(N1,18,0),OFFSET(N1,18,0)&lt;OFFSET(N1,19,0),
OFFSET(N1,19,0)&lt;OFFSET(N1,20,0),OFFSET(N1,20,0)&lt;OFFSET(N1,21,0),
OFFSET(N1,21,0)&lt;OFFSET(N1,22,0),OFFSET(N1,22,0)&lt;OFFSET(N1,23,0),
OFFSET(N1,23,0)&lt;OFFSET(N1,24,0),OFFSET(N1,24,0)&lt;OFFSET(N1,25,0),
OFFSET(N1,25,0)&lt;OFFSET(N1,26,0),OFFSET(N1,26,0)&lt;OFFSET(N1,27,0),
OFFSET(N1,27,0)&lt;OFFSET(N1,28,0),OFFSET(N1,28,0)&lt;OFFSET(N1,29,0),
OFFSET(N1,29,0)&lt;OFFSET(N1,30,0),OFFSET(N1,30,0)&lt;OFFSET(N1,31,0),
OFFSET(N1,31,0)&lt;OFFSET(N1,32,0),OFFSET(N1,32,0)&lt;OFFSET(N1,33,0),
OFFSET(N1,33,0)&lt;OFFSET(N1,34,0),OFFSET(N1,34,0)&lt;OFFSET(N1,35,0),
OFFSET(N1,35,0)&lt;OFFSET(N1,36,0),OFFSET(N1,36,0)&lt;OFFSET(N1,37,0),
OFFSET(N1,37,0)&lt;OFFSET(N1,38,0),OFFSET(N1,38,0)&lt;OFFSET(N1,39,0),
OFFSET(N1,39,0)&lt;OFFSET(N1,40,0),OFFSET(N1,40,0)&lt;OFFSET(N1,41,0),
OFFSET(N1,41,0)&lt;OFFSET(N1,42,0),OFFSET(N1,42,0)&lt;OFFSET(N1,43,0),
OFFSET(N1,43,0)&lt;OFFSET(N1,44,0),OFFSET(N1,44,0)&lt;OFFSET(N1,45,0),
OFFSET(N1,45,0)&lt;OFFSET(N1,46,0),OFFSET(N1,46,0)&lt;OFFSET(N1,47,0),
OFFSET(N1,47,0)&lt;OFFSET(N1,48,0),OFFSET(N1,48,0)&lt;OFFSET(N1,49,0),
OFFSET(N1,49,0)&lt;OFFSET(N1,50,0)),"내림차순 정렬할 것","len")</f>
        <v>len</v>
      </c>
      <c r="P1" t="s">
        <v>71</v>
      </c>
      <c r="R1" t="s">
        <v>78</v>
      </c>
      <c r="S1" t="s">
        <v>80</v>
      </c>
      <c r="T1" t="str">
        <f ca="1">IF(OR(OFFSET(T1,1,0)&lt;OFFSET(T1,2,0),OFFSET(T1,2,0)&lt;OFFSET(T1,3,0),
OFFSET(T1,3,0)&lt;OFFSET(T1,4,0),OFFSET(T1,4,0)&lt;OFFSET(T1,5,0),
OFFSET(T1,5,0)&lt;OFFSET(T1,6,0),OFFSET(T1,6,0)&lt;OFFSET(T1,7,0),
OFFSET(T1,7,0)&lt;OFFSET(T1,8,0),OFFSET(T1,8,0)&lt;OFFSET(T1,9,0),
OFFSET(T1,9,0)&lt;OFFSET(T1,10,0),OFFSET(T1,10,0)&lt;OFFSET(T1,11,0),
OFFSET(T1,11,0)&lt;OFFSET(T1,12,0),OFFSET(T1,12,0)&lt;OFFSET(T1,13,0),
OFFSET(T1,13,0)&lt;OFFSET(T1,14,0),OFFSET(T1,14,0)&lt;OFFSET(T1,15,0),
OFFSET(T1,15,0)&lt;OFFSET(T1,16,0),OFFSET(T1,16,0)&lt;OFFSET(T1,17,0),
OFFSET(T1,17,0)&lt;OFFSET(T1,18,0),OFFSET(T1,18,0)&lt;OFFSET(T1,19,0),
OFFSET(T1,19,0)&lt;OFFSET(T1,20,0),OFFSET(T1,20,0)&lt;OFFSET(T1,21,0),
OFFSET(T1,21,0)&lt;OFFSET(T1,22,0),OFFSET(T1,22,0)&lt;OFFSET(T1,23,0),
OFFSET(T1,23,0)&lt;OFFSET(T1,24,0),OFFSET(T1,24,0)&lt;OFFSET(T1,25,0),
OFFSET(T1,25,0)&lt;OFFSET(T1,26,0),OFFSET(T1,26,0)&lt;OFFSET(T1,27,0),
OFFSET(T1,27,0)&lt;OFFSET(T1,28,0),OFFSET(T1,28,0)&lt;OFFSET(T1,29,0),
OFFSET(T1,29,0)&lt;OFFSET(T1,30,0),OFFSET(T1,30,0)&lt;OFFSET(T1,31,0),
OFFSET(T1,31,0)&lt;OFFSET(T1,32,0),OFFSET(T1,32,0)&lt;OFFSET(T1,33,0),
OFFSET(T1,33,0)&lt;OFFSET(T1,34,0),OFFSET(T1,34,0)&lt;OFFSET(T1,35,0),
OFFSET(T1,35,0)&lt;OFFSET(T1,36,0),OFFSET(T1,36,0)&lt;OFFSET(T1,37,0),
OFFSET(T1,37,0)&lt;OFFSET(T1,38,0),OFFSET(T1,38,0)&lt;OFFSET(T1,39,0),
OFFSET(T1,39,0)&lt;OFFSET(T1,40,0),OFFSET(T1,40,0)&lt;OFFSET(T1,41,0),
OFFSET(T1,41,0)&lt;OFFSET(T1,42,0),OFFSET(T1,42,0)&lt;OFFSET(T1,43,0),
OFFSET(T1,43,0)&lt;OFFSET(T1,44,0),OFFSET(T1,44,0)&lt;OFFSET(T1,45,0),
OFFSET(T1,45,0)&lt;OFFSET(T1,46,0),OFFSET(T1,46,0)&lt;OFFSET(T1,47,0),
OFFSET(T1,47,0)&lt;OFFSET(T1,48,0),OFFSET(T1,48,0)&lt;OFFSET(T1,49,0),
OFFSET(T1,49,0)&lt;OFFSET(T1,50,0)),"내림차순 정렬할 것","len")</f>
        <v>len</v>
      </c>
    </row>
    <row r="2" spans="1:22" x14ac:dyDescent="0.3">
      <c r="A2" t="s">
        <v>21</v>
      </c>
      <c r="B2" t="s">
        <v>68</v>
      </c>
      <c r="C2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SUBSTITUTE(SUBSTITUTE(SUBSTITUTE(SUBSTITUTE(SUBSTITUTE(SUBSTITUTE(SUBSTITUTE(SUBSTITUTE(SUBSTITUTE(SUBSTITUTE(B2,
OFFSET($A$1,1,MATCH(B$1&amp;"_List",$1:$1,0)-1),OFFSET($A$1,1,MATCH(B$1&amp;"_List",$1:$1,0))),OFFSET($A$1,2,MATCH(B$1&amp;"_List",$1:$1,0)-1),OFFSET($A$1,2,MATCH(B$1&amp;"_List",$1:$1,0))),
OFFSET($A$1,3,MATCH(B$1&amp;"_List",$1:$1,0)-1),OFFSET($A$1,3,MATCH(B$1&amp;"_List",$1:$1,0))),OFFSET($A$1,4,MATCH(B$1&amp;"_List",$1:$1,0)-1),OFFSET($A$1,4,MATCH(B$1&amp;"_List",$1:$1,0))),
OFFSET($A$1,5,MATCH(B$1&amp;"_List",$1:$1,0)-1),OFFSET($A$1,5,MATCH(B$1&amp;"_List",$1:$1,0))),OFFSET($A$1,6,MATCH(B$1&amp;"_List",$1:$1,0)-1),OFFSET($A$1,6,MATCH(B$1&amp;"_List",$1:$1,0))),
OFFSET($A$1,7,MATCH(B$1&amp;"_List",$1:$1,0)-1),OFFSET($A$1,7,MATCH(B$1&amp;"_List",$1:$1,0))),OFFSET($A$1,8,MATCH(B$1&amp;"_List",$1:$1,0)-1),OFFSET($A$1,8,MATCH(B$1&amp;"_List",$1:$1,0))),
OFFSET($A$1,9,MATCH(B$1&amp;"_List",$1:$1,0)-1),OFFSET($A$1,9,MATCH(B$1&amp;"_List",$1:$1,0))),OFFSET($A$1,10,MATCH(B$1&amp;"_List",$1:$1,0)-1),OFFSET($A$1,10,MATCH(B$1&amp;"_List",$1:$1,0))),
OFFSET($A$1,11,MATCH(B$1&amp;"_List",$1:$1,0)-1),OFFSET($A$1,11,MATCH(B$1&amp;"_List",$1:$1,0))),OFFSET($A$1,12,MATCH(B$1&amp;"_List",$1:$1,0)-1),OFFSET($A$1,12,MATCH(B$1&amp;"_List",$1:$1,0))),
OFFSET($A$1,13,MATCH(B$1&amp;"_List",$1:$1,0)-1),OFFSET($A$1,13,MATCH(B$1&amp;"_List",$1:$1,0))),OFFSET($A$1,14,MATCH(B$1&amp;"_List",$1:$1,0)-1),OFFSET($A$1,14,MATCH(B$1&amp;"_List",$1:$1,0))),
OFFSET($A$1,15,MATCH(B$1&amp;"_List",$1:$1,0)-1),OFFSET($A$1,15,MATCH(B$1&amp;"_List",$1:$1,0))),OFFSET($A$1,16,MATCH(B$1&amp;"_List",$1:$1,0)-1),OFFSET($A$1,16,MATCH(B$1&amp;"_List",$1:$1,0))),
OFFSET($A$1,17,MATCH(B$1&amp;"_List",$1:$1,0)-1),OFFSET($A$1,17,MATCH(B$1&amp;"_List",$1:$1,0))),OFFSET($A$1,18,MATCH(B$1&amp;"_List",$1:$1,0)-1),OFFSET($A$1,18,MATCH(B$1&amp;"_List",$1:$1,0))),
OFFSET($A$1,19,MATCH(B$1&amp;"_List",$1:$1,0)-1),OFFSET($A$1,19,MATCH(B$1&amp;"_List",$1:$1,0))),OFFSET($A$1,20,MATCH(B$1&amp;"_List",$1:$1,0)-1),OFFSET($A$1,20,MATCH(B$1&amp;"_List",$1:$1,0))),
OFFSET($A$1,21,MATCH(B$1&amp;"_List",$1:$1,0)-1),OFFSET($A$1,21,MATCH(B$1&amp;"_List",$1:$1,0))),OFFSET($A$1,22,MATCH(B$1&amp;"_List",$1:$1,0)-1),OFFSET($A$1,22,MATCH(B$1&amp;"_List",$1:$1,0))),
OFFSET($A$1,23,MATCH(B$1&amp;"_List",$1:$1,0)-1),OFFSET($A$1,23,MATCH(B$1&amp;"_List",$1:$1,0))),OFFSET($A$1,24,MATCH(B$1&amp;"_List",$1:$1,0)-1),OFFSET($A$1,24,MATCH(B$1&amp;"_List",$1:$1,0))),
OFFSET($A$1,25,MATCH(B$1&amp;"_List",$1:$1,0)-1),OFFSET($A$1,25,MATCH(B$1&amp;"_List",$1:$1,0))),OFFSET($A$1,26,MATCH(B$1&amp;"_List",$1:$1,0)-1),OFFSET($A$1,26,MATCH(B$1&amp;"_List",$1:$1,0))),
OFFSET($A$1,27,MATCH(B$1&amp;"_List",$1:$1,0)-1),OFFSET($A$1,27,MATCH(B$1&amp;"_List",$1:$1,0))),OFFSET($A$1,28,MATCH(B$1&amp;"_List",$1:$1,0)-1),OFFSET($A$1,28,MATCH(B$1&amp;"_List",$1:$1,0))),
OFFSET($A$1,29,MATCH(B$1&amp;"_List",$1:$1,0)-1),OFFSET($A$1,29,MATCH(B$1&amp;"_List",$1:$1,0))),OFFSET($A$1,30,MATCH(B$1&amp;"_List",$1:$1,0)-1),OFFSET($A$1,30,MATCH(B$1&amp;"_List",$1:$1,0))),
OFFSET($A$1,31,MATCH(B$1&amp;"_List",$1:$1,0)-1),OFFSET($A$1,31,MATCH(B$1&amp;"_List",$1:$1,0))),OFFSET($A$1,32,MATCH(B$1&amp;"_List",$1:$1,0)-1),OFFSET($A$1,32,MATCH(B$1&amp;"_List",$1:$1,0))),
OFFSET($A$1,33,MATCH(B$1&amp;"_List",$1:$1,0)-1),OFFSET($A$1,33,MATCH(B$1&amp;"_List",$1:$1,0))),OFFSET($A$1,34,MATCH(B$1&amp;"_List",$1:$1,0)-1),OFFSET($A$1,34,MATCH(B$1&amp;"_List",$1:$1,0))),
OFFSET($A$1,35,MATCH(B$1&amp;"_List",$1:$1,0)-1),OFFSET($A$1,35,MATCH(B$1&amp;"_List",$1:$1,0))),OFFSET($A$1,36,MATCH(B$1&amp;"_List",$1:$1,0)-1),OFFSET($A$1,36,MATCH(B$1&amp;"_List",$1:$1,0))),
OFFSET($A$1,37,MATCH(B$1&amp;"_List",$1:$1,0)-1),OFFSET($A$1,37,MATCH(B$1&amp;"_List",$1:$1,0))),OFFSET($A$1,38,MATCH(B$1&amp;"_List",$1:$1,0)-1),OFFSET($A$1,38,MATCH(B$1&amp;"_List",$1:$1,0))),
OFFSET($A$1,39,MATCH(B$1&amp;"_List",$1:$1,0)-1),OFFSET($A$1,39,MATCH(B$1&amp;"_List",$1:$1,0))),OFFSET($A$1,40,MATCH(B$1&amp;"_List",$1:$1,0)-1),OFFSET($A$1,40,MATCH(B$1&amp;"_List",$1:$1,0))),
OFFSET($A$1,41,MATCH(B$1&amp;"_List",$1:$1,0)-1),OFFSET($A$1,41,MATCH(B$1&amp;"_List",$1:$1,0))),OFFSET($A$1,42,MATCH(B$1&amp;"_List",$1:$1,0)-1),OFFSET($A$1,42,MATCH(B$1&amp;"_List",$1:$1,0))),
OFFSET($A$1,43,MATCH(B$1&amp;"_List",$1:$1,0)-1),OFFSET($A$1,43,MATCH(B$1&amp;"_List",$1:$1,0))),OFFSET($A$1,44,MATCH(B$1&amp;"_List",$1:$1,0)-1),OFFSET($A$1,44,MATCH(B$1&amp;"_List",$1:$1,0))),
OFFSET($A$1,45,MATCH(B$1&amp;"_List",$1:$1,0)-1),OFFSET($A$1,45,MATCH(B$1&amp;"_List",$1:$1,0))),OFFSET($A$1,46,MATCH(B$1&amp;"_List",$1:$1,0)-1),OFFSET($A$1,46,MATCH(B$1&amp;"_List",$1:$1,0))),
OFFSET($A$1,47,MATCH(B$1&amp;"_List",$1:$1,0)-1),OFFSET($A$1,47,MATCH(B$1&amp;"_List",$1:$1,0))),OFFSET($A$1,48,MATCH(B$1&amp;"_List",$1:$1,0)-1),OFFSET($A$1,48,MATCH(B$1&amp;"_List",$1:$1,0))),
OFFSET($A$1,49,MATCH(B$1&amp;"_List",$1:$1,0)-1),OFFSET($A$1,49,MATCH(B$1&amp;"_List",$1:$1,0))),OFFSET($A$1,50,MATCH(B$1&amp;"_List",$1:$1,0)-1),OFFSET($A$1,50,MATCH(B$1&amp;"_List",$1:$1,0)))</f>
        <v>1</v>
      </c>
      <c r="D2" t="s">
        <v>76</v>
      </c>
      <c r="E2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SUBSTITUTE(SUBSTITUTE(SUBSTITUTE(SUBSTITUTE(SUBSTITUTE(SUBSTITUTE(SUBSTITUTE(SUBSTITUTE(SUBSTITUTE(SUBSTITUTE(D2,
OFFSET($A$1,1,MATCH(D$1&amp;"_List",$1:$1,0)-1),OFFSET($A$1,1,MATCH(D$1&amp;"_List",$1:$1,0))),OFFSET($A$1,2,MATCH(D$1&amp;"_List",$1:$1,0)-1),OFFSET($A$1,2,MATCH(D$1&amp;"_List",$1:$1,0))),
OFFSET($A$1,3,MATCH(D$1&amp;"_List",$1:$1,0)-1),OFFSET($A$1,3,MATCH(D$1&amp;"_List",$1:$1,0))),OFFSET($A$1,4,MATCH(D$1&amp;"_List",$1:$1,0)-1),OFFSET($A$1,4,MATCH(D$1&amp;"_List",$1:$1,0))),
OFFSET($A$1,5,MATCH(D$1&amp;"_List",$1:$1,0)-1),OFFSET($A$1,5,MATCH(D$1&amp;"_List",$1:$1,0))),OFFSET($A$1,6,MATCH(D$1&amp;"_List",$1:$1,0)-1),OFFSET($A$1,6,MATCH(D$1&amp;"_List",$1:$1,0))),
OFFSET($A$1,7,MATCH(D$1&amp;"_List",$1:$1,0)-1),OFFSET($A$1,7,MATCH(D$1&amp;"_List",$1:$1,0))),OFFSET($A$1,8,MATCH(D$1&amp;"_List",$1:$1,0)-1),OFFSET($A$1,8,MATCH(D$1&amp;"_List",$1:$1,0))),
OFFSET($A$1,9,MATCH(D$1&amp;"_List",$1:$1,0)-1),OFFSET($A$1,9,MATCH(D$1&amp;"_List",$1:$1,0))),OFFSET($A$1,10,MATCH(D$1&amp;"_List",$1:$1,0)-1),OFFSET($A$1,10,MATCH(D$1&amp;"_List",$1:$1,0))),
OFFSET($A$1,11,MATCH(D$1&amp;"_List",$1:$1,0)-1),OFFSET($A$1,11,MATCH(D$1&amp;"_List",$1:$1,0))),OFFSET($A$1,12,MATCH(D$1&amp;"_List",$1:$1,0)-1),OFFSET($A$1,12,MATCH(D$1&amp;"_List",$1:$1,0))),
OFFSET($A$1,13,MATCH(D$1&amp;"_List",$1:$1,0)-1),OFFSET($A$1,13,MATCH(D$1&amp;"_List",$1:$1,0))),OFFSET($A$1,14,MATCH(D$1&amp;"_List",$1:$1,0)-1),OFFSET($A$1,14,MATCH(D$1&amp;"_List",$1:$1,0))),
OFFSET($A$1,15,MATCH(D$1&amp;"_List",$1:$1,0)-1),OFFSET($A$1,15,MATCH(D$1&amp;"_List",$1:$1,0))),OFFSET($A$1,16,MATCH(D$1&amp;"_List",$1:$1,0)-1),OFFSET($A$1,16,MATCH(D$1&amp;"_List",$1:$1,0))),
OFFSET($A$1,17,MATCH(D$1&amp;"_List",$1:$1,0)-1),OFFSET($A$1,17,MATCH(D$1&amp;"_List",$1:$1,0))),OFFSET($A$1,18,MATCH(D$1&amp;"_List",$1:$1,0)-1),OFFSET($A$1,18,MATCH(D$1&amp;"_List",$1:$1,0))),
OFFSET($A$1,19,MATCH(D$1&amp;"_List",$1:$1,0)-1),OFFSET($A$1,19,MATCH(D$1&amp;"_List",$1:$1,0))),OFFSET($A$1,20,MATCH(D$1&amp;"_List",$1:$1,0)-1),OFFSET($A$1,20,MATCH(D$1&amp;"_List",$1:$1,0))),
OFFSET($A$1,21,MATCH(D$1&amp;"_List",$1:$1,0)-1),OFFSET($A$1,21,MATCH(D$1&amp;"_List",$1:$1,0))),OFFSET($A$1,22,MATCH(D$1&amp;"_List",$1:$1,0)-1),OFFSET($A$1,22,MATCH(D$1&amp;"_List",$1:$1,0))),
OFFSET($A$1,23,MATCH(D$1&amp;"_List",$1:$1,0)-1),OFFSET($A$1,23,MATCH(D$1&amp;"_List",$1:$1,0))),OFFSET($A$1,24,MATCH(D$1&amp;"_List",$1:$1,0)-1),OFFSET($A$1,24,MATCH(D$1&amp;"_List",$1:$1,0))),
OFFSET($A$1,25,MATCH(D$1&amp;"_List",$1:$1,0)-1),OFFSET($A$1,25,MATCH(D$1&amp;"_List",$1:$1,0))),OFFSET($A$1,26,MATCH(D$1&amp;"_List",$1:$1,0)-1),OFFSET($A$1,26,MATCH(D$1&amp;"_List",$1:$1,0))),
OFFSET($A$1,27,MATCH(D$1&amp;"_List",$1:$1,0)-1),OFFSET($A$1,27,MATCH(D$1&amp;"_List",$1:$1,0))),OFFSET($A$1,28,MATCH(D$1&amp;"_List",$1:$1,0)-1),OFFSET($A$1,28,MATCH(D$1&amp;"_List",$1:$1,0))),
OFFSET($A$1,29,MATCH(D$1&amp;"_List",$1:$1,0)-1),OFFSET($A$1,29,MATCH(D$1&amp;"_List",$1:$1,0))),OFFSET($A$1,30,MATCH(D$1&amp;"_List",$1:$1,0)-1),OFFSET($A$1,30,MATCH(D$1&amp;"_List",$1:$1,0))),
OFFSET($A$1,31,MATCH(D$1&amp;"_List",$1:$1,0)-1),OFFSET($A$1,31,MATCH(D$1&amp;"_List",$1:$1,0))),OFFSET($A$1,32,MATCH(D$1&amp;"_List",$1:$1,0)-1),OFFSET($A$1,32,MATCH(D$1&amp;"_List",$1:$1,0))),
OFFSET($A$1,33,MATCH(D$1&amp;"_List",$1:$1,0)-1),OFFSET($A$1,33,MATCH(D$1&amp;"_List",$1:$1,0))),OFFSET($A$1,34,MATCH(D$1&amp;"_List",$1:$1,0)-1),OFFSET($A$1,34,MATCH(D$1&amp;"_List",$1:$1,0))),
OFFSET($A$1,35,MATCH(D$1&amp;"_List",$1:$1,0)-1),OFFSET($A$1,35,MATCH(D$1&amp;"_List",$1:$1,0))),OFFSET($A$1,36,MATCH(D$1&amp;"_List",$1:$1,0)-1),OFFSET($A$1,36,MATCH(D$1&amp;"_List",$1:$1,0))),
OFFSET($A$1,37,MATCH(D$1&amp;"_List",$1:$1,0)-1),OFFSET($A$1,37,MATCH(D$1&amp;"_List",$1:$1,0))),OFFSET($A$1,38,MATCH(D$1&amp;"_List",$1:$1,0)-1),OFFSET($A$1,38,MATCH(D$1&amp;"_List",$1:$1,0))),
OFFSET($A$1,39,MATCH(D$1&amp;"_List",$1:$1,0)-1),OFFSET($A$1,39,MATCH(D$1&amp;"_List",$1:$1,0))),OFFSET($A$1,40,MATCH(D$1&amp;"_List",$1:$1,0)-1),OFFSET($A$1,40,MATCH(D$1&amp;"_List",$1:$1,0))),
OFFSET($A$1,41,MATCH(D$1&amp;"_List",$1:$1,0)-1),OFFSET($A$1,41,MATCH(D$1&amp;"_List",$1:$1,0))),OFFSET($A$1,42,MATCH(D$1&amp;"_List",$1:$1,0)-1),OFFSET($A$1,42,MATCH(D$1&amp;"_List",$1:$1,0))),
OFFSET($A$1,43,MATCH(D$1&amp;"_List",$1:$1,0)-1),OFFSET($A$1,43,MATCH(D$1&amp;"_List",$1:$1,0))),OFFSET($A$1,44,MATCH(D$1&amp;"_List",$1:$1,0)-1),OFFSET($A$1,44,MATCH(D$1&amp;"_List",$1:$1,0))),
OFFSET($A$1,45,MATCH(D$1&amp;"_List",$1:$1,0)-1),OFFSET($A$1,45,MATCH(D$1&amp;"_List",$1:$1,0))),OFFSET($A$1,46,MATCH(D$1&amp;"_List",$1:$1,0)-1),OFFSET($A$1,46,MATCH(D$1&amp;"_List",$1:$1,0))),
OFFSET($A$1,47,MATCH(D$1&amp;"_List",$1:$1,0)-1),OFFSET($A$1,47,MATCH(D$1&amp;"_List",$1:$1,0))),OFFSET($A$1,48,MATCH(D$1&amp;"_List",$1:$1,0)-1),OFFSET($A$1,48,MATCH(D$1&amp;"_List",$1:$1,0))),
OFFSET($A$1,49,MATCH(D$1&amp;"_List",$1:$1,0)-1),OFFSET($A$1,49,MATCH(D$1&amp;"_List",$1:$1,0))),OFFSET($A$1,50,MATCH(D$1&amp;"_List",$1:$1,0)-1),OFFSET($A$1,50,MATCH(D$1&amp;"_List",$1:$1,0)))</f>
        <v>5</v>
      </c>
      <c r="F2">
        <v>0.1</v>
      </c>
      <c r="G2" t="str">
        <f>IF(OR($B2=$J$4,$B2=$J$5),IF(ISERROR(VLOOKUP($F2,ActorStateTable!$A:$A,1,0)),"액터상태없음",""),"")</f>
        <v/>
      </c>
      <c r="J2" t="s">
        <v>54</v>
      </c>
      <c r="L2" t="s">
        <v>49</v>
      </c>
      <c r="M2">
        <v>7</v>
      </c>
      <c r="N2">
        <f t="shared" ref="N2:N10" si="0">LEN(L2)</f>
        <v>21</v>
      </c>
      <c r="P2" t="s">
        <v>42</v>
      </c>
      <c r="R2" t="s">
        <v>73</v>
      </c>
      <c r="S2">
        <v>2</v>
      </c>
      <c r="T2">
        <f t="shared" ref="T2:T7" si="1">LEN(R2)</f>
        <v>5</v>
      </c>
      <c r="V2" t="str">
        <f ca="1">IFERROR(HLOOKUP("내림차순 정렬할 것",$1:$1,1,0),"")</f>
        <v/>
      </c>
    </row>
    <row r="3" spans="1:22" x14ac:dyDescent="0.3">
      <c r="A3" t="s">
        <v>22</v>
      </c>
      <c r="B3" t="s">
        <v>68</v>
      </c>
      <c r="C3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SUBSTITUTE(SUBSTITUTE(SUBSTITUTE(SUBSTITUTE(SUBSTITUTE(SUBSTITUTE(SUBSTITUTE(SUBSTITUTE(SUBSTITUTE(SUBSTITUTE(B3,
OFFSET($A$1,1,MATCH(B$1&amp;"_List",$1:$1,0)-1),OFFSET($A$1,1,MATCH(B$1&amp;"_List",$1:$1,0))),OFFSET($A$1,2,MATCH(B$1&amp;"_List",$1:$1,0)-1),OFFSET($A$1,2,MATCH(B$1&amp;"_List",$1:$1,0))),
OFFSET($A$1,3,MATCH(B$1&amp;"_List",$1:$1,0)-1),OFFSET($A$1,3,MATCH(B$1&amp;"_List",$1:$1,0))),OFFSET($A$1,4,MATCH(B$1&amp;"_List",$1:$1,0)-1),OFFSET($A$1,4,MATCH(B$1&amp;"_List",$1:$1,0))),
OFFSET($A$1,5,MATCH(B$1&amp;"_List",$1:$1,0)-1),OFFSET($A$1,5,MATCH(B$1&amp;"_List",$1:$1,0))),OFFSET($A$1,6,MATCH(B$1&amp;"_List",$1:$1,0)-1),OFFSET($A$1,6,MATCH(B$1&amp;"_List",$1:$1,0))),
OFFSET($A$1,7,MATCH(B$1&amp;"_List",$1:$1,0)-1),OFFSET($A$1,7,MATCH(B$1&amp;"_List",$1:$1,0))),OFFSET($A$1,8,MATCH(B$1&amp;"_List",$1:$1,0)-1),OFFSET($A$1,8,MATCH(B$1&amp;"_List",$1:$1,0))),
OFFSET($A$1,9,MATCH(B$1&amp;"_List",$1:$1,0)-1),OFFSET($A$1,9,MATCH(B$1&amp;"_List",$1:$1,0))),OFFSET($A$1,10,MATCH(B$1&amp;"_List",$1:$1,0)-1),OFFSET($A$1,10,MATCH(B$1&amp;"_List",$1:$1,0))),
OFFSET($A$1,11,MATCH(B$1&amp;"_List",$1:$1,0)-1),OFFSET($A$1,11,MATCH(B$1&amp;"_List",$1:$1,0))),OFFSET($A$1,12,MATCH(B$1&amp;"_List",$1:$1,0)-1),OFFSET($A$1,12,MATCH(B$1&amp;"_List",$1:$1,0))),
OFFSET($A$1,13,MATCH(B$1&amp;"_List",$1:$1,0)-1),OFFSET($A$1,13,MATCH(B$1&amp;"_List",$1:$1,0))),OFFSET($A$1,14,MATCH(B$1&amp;"_List",$1:$1,0)-1),OFFSET($A$1,14,MATCH(B$1&amp;"_List",$1:$1,0))),
OFFSET($A$1,15,MATCH(B$1&amp;"_List",$1:$1,0)-1),OFFSET($A$1,15,MATCH(B$1&amp;"_List",$1:$1,0))),OFFSET($A$1,16,MATCH(B$1&amp;"_List",$1:$1,0)-1),OFFSET($A$1,16,MATCH(B$1&amp;"_List",$1:$1,0))),
OFFSET($A$1,17,MATCH(B$1&amp;"_List",$1:$1,0)-1),OFFSET($A$1,17,MATCH(B$1&amp;"_List",$1:$1,0))),OFFSET($A$1,18,MATCH(B$1&amp;"_List",$1:$1,0)-1),OFFSET($A$1,18,MATCH(B$1&amp;"_List",$1:$1,0))),
OFFSET($A$1,19,MATCH(B$1&amp;"_List",$1:$1,0)-1),OFFSET($A$1,19,MATCH(B$1&amp;"_List",$1:$1,0))),OFFSET($A$1,20,MATCH(B$1&amp;"_List",$1:$1,0)-1),OFFSET($A$1,20,MATCH(B$1&amp;"_List",$1:$1,0))),
OFFSET($A$1,21,MATCH(B$1&amp;"_List",$1:$1,0)-1),OFFSET($A$1,21,MATCH(B$1&amp;"_List",$1:$1,0))),OFFSET($A$1,22,MATCH(B$1&amp;"_List",$1:$1,0)-1),OFFSET($A$1,22,MATCH(B$1&amp;"_List",$1:$1,0))),
OFFSET($A$1,23,MATCH(B$1&amp;"_List",$1:$1,0)-1),OFFSET($A$1,23,MATCH(B$1&amp;"_List",$1:$1,0))),OFFSET($A$1,24,MATCH(B$1&amp;"_List",$1:$1,0)-1),OFFSET($A$1,24,MATCH(B$1&amp;"_List",$1:$1,0))),
OFFSET($A$1,25,MATCH(B$1&amp;"_List",$1:$1,0)-1),OFFSET($A$1,25,MATCH(B$1&amp;"_List",$1:$1,0))),OFFSET($A$1,26,MATCH(B$1&amp;"_List",$1:$1,0)-1),OFFSET($A$1,26,MATCH(B$1&amp;"_List",$1:$1,0))),
OFFSET($A$1,27,MATCH(B$1&amp;"_List",$1:$1,0)-1),OFFSET($A$1,27,MATCH(B$1&amp;"_List",$1:$1,0))),OFFSET($A$1,28,MATCH(B$1&amp;"_List",$1:$1,0)-1),OFFSET($A$1,28,MATCH(B$1&amp;"_List",$1:$1,0))),
OFFSET($A$1,29,MATCH(B$1&amp;"_List",$1:$1,0)-1),OFFSET($A$1,29,MATCH(B$1&amp;"_List",$1:$1,0))),OFFSET($A$1,30,MATCH(B$1&amp;"_List",$1:$1,0)-1),OFFSET($A$1,30,MATCH(B$1&amp;"_List",$1:$1,0))),
OFFSET($A$1,31,MATCH(B$1&amp;"_List",$1:$1,0)-1),OFFSET($A$1,31,MATCH(B$1&amp;"_List",$1:$1,0))),OFFSET($A$1,32,MATCH(B$1&amp;"_List",$1:$1,0)-1),OFFSET($A$1,32,MATCH(B$1&amp;"_List",$1:$1,0))),
OFFSET($A$1,33,MATCH(B$1&amp;"_List",$1:$1,0)-1),OFFSET($A$1,33,MATCH(B$1&amp;"_List",$1:$1,0))),OFFSET($A$1,34,MATCH(B$1&amp;"_List",$1:$1,0)-1),OFFSET($A$1,34,MATCH(B$1&amp;"_List",$1:$1,0))),
OFFSET($A$1,35,MATCH(B$1&amp;"_List",$1:$1,0)-1),OFFSET($A$1,35,MATCH(B$1&amp;"_List",$1:$1,0))),OFFSET($A$1,36,MATCH(B$1&amp;"_List",$1:$1,0)-1),OFFSET($A$1,36,MATCH(B$1&amp;"_List",$1:$1,0))),
OFFSET($A$1,37,MATCH(B$1&amp;"_List",$1:$1,0)-1),OFFSET($A$1,37,MATCH(B$1&amp;"_List",$1:$1,0))),OFFSET($A$1,38,MATCH(B$1&amp;"_List",$1:$1,0)-1),OFFSET($A$1,38,MATCH(B$1&amp;"_List",$1:$1,0))),
OFFSET($A$1,39,MATCH(B$1&amp;"_List",$1:$1,0)-1),OFFSET($A$1,39,MATCH(B$1&amp;"_List",$1:$1,0))),OFFSET($A$1,40,MATCH(B$1&amp;"_List",$1:$1,0)-1),OFFSET($A$1,40,MATCH(B$1&amp;"_List",$1:$1,0))),
OFFSET($A$1,41,MATCH(B$1&amp;"_List",$1:$1,0)-1),OFFSET($A$1,41,MATCH(B$1&amp;"_List",$1:$1,0))),OFFSET($A$1,42,MATCH(B$1&amp;"_List",$1:$1,0)-1),OFFSET($A$1,42,MATCH(B$1&amp;"_List",$1:$1,0))),
OFFSET($A$1,43,MATCH(B$1&amp;"_List",$1:$1,0)-1),OFFSET($A$1,43,MATCH(B$1&amp;"_List",$1:$1,0))),OFFSET($A$1,44,MATCH(B$1&amp;"_List",$1:$1,0)-1),OFFSET($A$1,44,MATCH(B$1&amp;"_List",$1:$1,0))),
OFFSET($A$1,45,MATCH(B$1&amp;"_List",$1:$1,0)-1),OFFSET($A$1,45,MATCH(B$1&amp;"_List",$1:$1,0))),OFFSET($A$1,46,MATCH(B$1&amp;"_List",$1:$1,0)-1),OFFSET($A$1,46,MATCH(B$1&amp;"_List",$1:$1,0))),
OFFSET($A$1,47,MATCH(B$1&amp;"_List",$1:$1,0)-1),OFFSET($A$1,47,MATCH(B$1&amp;"_List",$1:$1,0))),OFFSET($A$1,48,MATCH(B$1&amp;"_List",$1:$1,0)-1),OFFSET($A$1,48,MATCH(B$1&amp;"_List",$1:$1,0))),
OFFSET($A$1,49,MATCH(B$1&amp;"_List",$1:$1,0)-1),OFFSET($A$1,49,MATCH(B$1&amp;"_List",$1:$1,0))),OFFSET($A$1,50,MATCH(B$1&amp;"_List",$1:$1,0)-1),OFFSET($A$1,50,MATCH(B$1&amp;"_List",$1:$1,0)))</f>
        <v>1</v>
      </c>
      <c r="D3" t="s">
        <v>76</v>
      </c>
      <c r="E3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SUBSTITUTE(SUBSTITUTE(SUBSTITUTE(SUBSTITUTE(SUBSTITUTE(SUBSTITUTE(SUBSTITUTE(SUBSTITUTE(SUBSTITUTE(SUBSTITUTE(D3,
OFFSET($A$1,1,MATCH(D$1&amp;"_List",$1:$1,0)-1),OFFSET($A$1,1,MATCH(D$1&amp;"_List",$1:$1,0))),OFFSET($A$1,2,MATCH(D$1&amp;"_List",$1:$1,0)-1),OFFSET($A$1,2,MATCH(D$1&amp;"_List",$1:$1,0))),
OFFSET($A$1,3,MATCH(D$1&amp;"_List",$1:$1,0)-1),OFFSET($A$1,3,MATCH(D$1&amp;"_List",$1:$1,0))),OFFSET($A$1,4,MATCH(D$1&amp;"_List",$1:$1,0)-1),OFFSET($A$1,4,MATCH(D$1&amp;"_List",$1:$1,0))),
OFFSET($A$1,5,MATCH(D$1&amp;"_List",$1:$1,0)-1),OFFSET($A$1,5,MATCH(D$1&amp;"_List",$1:$1,0))),OFFSET($A$1,6,MATCH(D$1&amp;"_List",$1:$1,0)-1),OFFSET($A$1,6,MATCH(D$1&amp;"_List",$1:$1,0))),
OFFSET($A$1,7,MATCH(D$1&amp;"_List",$1:$1,0)-1),OFFSET($A$1,7,MATCH(D$1&amp;"_List",$1:$1,0))),OFFSET($A$1,8,MATCH(D$1&amp;"_List",$1:$1,0)-1),OFFSET($A$1,8,MATCH(D$1&amp;"_List",$1:$1,0))),
OFFSET($A$1,9,MATCH(D$1&amp;"_List",$1:$1,0)-1),OFFSET($A$1,9,MATCH(D$1&amp;"_List",$1:$1,0))),OFFSET($A$1,10,MATCH(D$1&amp;"_List",$1:$1,0)-1),OFFSET($A$1,10,MATCH(D$1&amp;"_List",$1:$1,0))),
OFFSET($A$1,11,MATCH(D$1&amp;"_List",$1:$1,0)-1),OFFSET($A$1,11,MATCH(D$1&amp;"_List",$1:$1,0))),OFFSET($A$1,12,MATCH(D$1&amp;"_List",$1:$1,0)-1),OFFSET($A$1,12,MATCH(D$1&amp;"_List",$1:$1,0))),
OFFSET($A$1,13,MATCH(D$1&amp;"_List",$1:$1,0)-1),OFFSET($A$1,13,MATCH(D$1&amp;"_List",$1:$1,0))),OFFSET($A$1,14,MATCH(D$1&amp;"_List",$1:$1,0)-1),OFFSET($A$1,14,MATCH(D$1&amp;"_List",$1:$1,0))),
OFFSET($A$1,15,MATCH(D$1&amp;"_List",$1:$1,0)-1),OFFSET($A$1,15,MATCH(D$1&amp;"_List",$1:$1,0))),OFFSET($A$1,16,MATCH(D$1&amp;"_List",$1:$1,0)-1),OFFSET($A$1,16,MATCH(D$1&amp;"_List",$1:$1,0))),
OFFSET($A$1,17,MATCH(D$1&amp;"_List",$1:$1,0)-1),OFFSET($A$1,17,MATCH(D$1&amp;"_List",$1:$1,0))),OFFSET($A$1,18,MATCH(D$1&amp;"_List",$1:$1,0)-1),OFFSET($A$1,18,MATCH(D$1&amp;"_List",$1:$1,0))),
OFFSET($A$1,19,MATCH(D$1&amp;"_List",$1:$1,0)-1),OFFSET($A$1,19,MATCH(D$1&amp;"_List",$1:$1,0))),OFFSET($A$1,20,MATCH(D$1&amp;"_List",$1:$1,0)-1),OFFSET($A$1,20,MATCH(D$1&amp;"_List",$1:$1,0))),
OFFSET($A$1,21,MATCH(D$1&amp;"_List",$1:$1,0)-1),OFFSET($A$1,21,MATCH(D$1&amp;"_List",$1:$1,0))),OFFSET($A$1,22,MATCH(D$1&amp;"_List",$1:$1,0)-1),OFFSET($A$1,22,MATCH(D$1&amp;"_List",$1:$1,0))),
OFFSET($A$1,23,MATCH(D$1&amp;"_List",$1:$1,0)-1),OFFSET($A$1,23,MATCH(D$1&amp;"_List",$1:$1,0))),OFFSET($A$1,24,MATCH(D$1&amp;"_List",$1:$1,0)-1),OFFSET($A$1,24,MATCH(D$1&amp;"_List",$1:$1,0))),
OFFSET($A$1,25,MATCH(D$1&amp;"_List",$1:$1,0)-1),OFFSET($A$1,25,MATCH(D$1&amp;"_List",$1:$1,0))),OFFSET($A$1,26,MATCH(D$1&amp;"_List",$1:$1,0)-1),OFFSET($A$1,26,MATCH(D$1&amp;"_List",$1:$1,0))),
OFFSET($A$1,27,MATCH(D$1&amp;"_List",$1:$1,0)-1),OFFSET($A$1,27,MATCH(D$1&amp;"_List",$1:$1,0))),OFFSET($A$1,28,MATCH(D$1&amp;"_List",$1:$1,0)-1),OFFSET($A$1,28,MATCH(D$1&amp;"_List",$1:$1,0))),
OFFSET($A$1,29,MATCH(D$1&amp;"_List",$1:$1,0)-1),OFFSET($A$1,29,MATCH(D$1&amp;"_List",$1:$1,0))),OFFSET($A$1,30,MATCH(D$1&amp;"_List",$1:$1,0)-1),OFFSET($A$1,30,MATCH(D$1&amp;"_List",$1:$1,0))),
OFFSET($A$1,31,MATCH(D$1&amp;"_List",$1:$1,0)-1),OFFSET($A$1,31,MATCH(D$1&amp;"_List",$1:$1,0))),OFFSET($A$1,32,MATCH(D$1&amp;"_List",$1:$1,0)-1),OFFSET($A$1,32,MATCH(D$1&amp;"_List",$1:$1,0))),
OFFSET($A$1,33,MATCH(D$1&amp;"_List",$1:$1,0)-1),OFFSET($A$1,33,MATCH(D$1&amp;"_List",$1:$1,0))),OFFSET($A$1,34,MATCH(D$1&amp;"_List",$1:$1,0)-1),OFFSET($A$1,34,MATCH(D$1&amp;"_List",$1:$1,0))),
OFFSET($A$1,35,MATCH(D$1&amp;"_List",$1:$1,0)-1),OFFSET($A$1,35,MATCH(D$1&amp;"_List",$1:$1,0))),OFFSET($A$1,36,MATCH(D$1&amp;"_List",$1:$1,0)-1),OFFSET($A$1,36,MATCH(D$1&amp;"_List",$1:$1,0))),
OFFSET($A$1,37,MATCH(D$1&amp;"_List",$1:$1,0)-1),OFFSET($A$1,37,MATCH(D$1&amp;"_List",$1:$1,0))),OFFSET($A$1,38,MATCH(D$1&amp;"_List",$1:$1,0)-1),OFFSET($A$1,38,MATCH(D$1&amp;"_List",$1:$1,0))),
OFFSET($A$1,39,MATCH(D$1&amp;"_List",$1:$1,0)-1),OFFSET($A$1,39,MATCH(D$1&amp;"_List",$1:$1,0))),OFFSET($A$1,40,MATCH(D$1&amp;"_List",$1:$1,0)-1),OFFSET($A$1,40,MATCH(D$1&amp;"_List",$1:$1,0))),
OFFSET($A$1,41,MATCH(D$1&amp;"_List",$1:$1,0)-1),OFFSET($A$1,41,MATCH(D$1&amp;"_List",$1:$1,0))),OFFSET($A$1,42,MATCH(D$1&amp;"_List",$1:$1,0)-1),OFFSET($A$1,42,MATCH(D$1&amp;"_List",$1:$1,0))),
OFFSET($A$1,43,MATCH(D$1&amp;"_List",$1:$1,0)-1),OFFSET($A$1,43,MATCH(D$1&amp;"_List",$1:$1,0))),OFFSET($A$1,44,MATCH(D$1&amp;"_List",$1:$1,0)-1),OFFSET($A$1,44,MATCH(D$1&amp;"_List",$1:$1,0))),
OFFSET($A$1,45,MATCH(D$1&amp;"_List",$1:$1,0)-1),OFFSET($A$1,45,MATCH(D$1&amp;"_List",$1:$1,0))),OFFSET($A$1,46,MATCH(D$1&amp;"_List",$1:$1,0)-1),OFFSET($A$1,46,MATCH(D$1&amp;"_List",$1:$1,0))),
OFFSET($A$1,47,MATCH(D$1&amp;"_List",$1:$1,0)-1),OFFSET($A$1,47,MATCH(D$1&amp;"_List",$1:$1,0))),OFFSET($A$1,48,MATCH(D$1&amp;"_List",$1:$1,0)-1),OFFSET($A$1,48,MATCH(D$1&amp;"_List",$1:$1,0))),
OFFSET($A$1,49,MATCH(D$1&amp;"_List",$1:$1,0)-1),OFFSET($A$1,49,MATCH(D$1&amp;"_List",$1:$1,0))),OFFSET($A$1,50,MATCH(D$1&amp;"_List",$1:$1,0)-1),OFFSET($A$1,50,MATCH(D$1&amp;"_List",$1:$1,0)))</f>
        <v>5</v>
      </c>
      <c r="F3">
        <v>0.2</v>
      </c>
      <c r="G3" t="str">
        <f>IF(OR($B3=$J$4,$B3=$J$5),IF(ISERROR(VLOOKUP($F3,ActorStateTable!$A:$A,1,0)),"액터상태없음",""),"")</f>
        <v/>
      </c>
      <c r="J3" t="s">
        <v>55</v>
      </c>
      <c r="L3" t="s">
        <v>120</v>
      </c>
      <c r="M3">
        <v>5</v>
      </c>
      <c r="N3">
        <f t="shared" si="0"/>
        <v>20</v>
      </c>
      <c r="P3" t="s">
        <v>43</v>
      </c>
      <c r="R3" t="s">
        <v>72</v>
      </c>
      <c r="S3">
        <v>1</v>
      </c>
      <c r="T3">
        <f t="shared" si="1"/>
        <v>4</v>
      </c>
    </row>
    <row r="4" spans="1:22" x14ac:dyDescent="0.3">
      <c r="A4" t="s">
        <v>23</v>
      </c>
      <c r="B4" t="s">
        <v>68</v>
      </c>
      <c r="C4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SUBSTITUTE(SUBSTITUTE(SUBSTITUTE(SUBSTITUTE(SUBSTITUTE(SUBSTITUTE(SUBSTITUTE(SUBSTITUTE(SUBSTITUTE(SUBSTITUTE(B4,
OFFSET($A$1,1,MATCH(B$1&amp;"_List",$1:$1,0)-1),OFFSET($A$1,1,MATCH(B$1&amp;"_List",$1:$1,0))),OFFSET($A$1,2,MATCH(B$1&amp;"_List",$1:$1,0)-1),OFFSET($A$1,2,MATCH(B$1&amp;"_List",$1:$1,0))),
OFFSET($A$1,3,MATCH(B$1&amp;"_List",$1:$1,0)-1),OFFSET($A$1,3,MATCH(B$1&amp;"_List",$1:$1,0))),OFFSET($A$1,4,MATCH(B$1&amp;"_List",$1:$1,0)-1),OFFSET($A$1,4,MATCH(B$1&amp;"_List",$1:$1,0))),
OFFSET($A$1,5,MATCH(B$1&amp;"_List",$1:$1,0)-1),OFFSET($A$1,5,MATCH(B$1&amp;"_List",$1:$1,0))),OFFSET($A$1,6,MATCH(B$1&amp;"_List",$1:$1,0)-1),OFFSET($A$1,6,MATCH(B$1&amp;"_List",$1:$1,0))),
OFFSET($A$1,7,MATCH(B$1&amp;"_List",$1:$1,0)-1),OFFSET($A$1,7,MATCH(B$1&amp;"_List",$1:$1,0))),OFFSET($A$1,8,MATCH(B$1&amp;"_List",$1:$1,0)-1),OFFSET($A$1,8,MATCH(B$1&amp;"_List",$1:$1,0))),
OFFSET($A$1,9,MATCH(B$1&amp;"_List",$1:$1,0)-1),OFFSET($A$1,9,MATCH(B$1&amp;"_List",$1:$1,0))),OFFSET($A$1,10,MATCH(B$1&amp;"_List",$1:$1,0)-1),OFFSET($A$1,10,MATCH(B$1&amp;"_List",$1:$1,0))),
OFFSET($A$1,11,MATCH(B$1&amp;"_List",$1:$1,0)-1),OFFSET($A$1,11,MATCH(B$1&amp;"_List",$1:$1,0))),OFFSET($A$1,12,MATCH(B$1&amp;"_List",$1:$1,0)-1),OFFSET($A$1,12,MATCH(B$1&amp;"_List",$1:$1,0))),
OFFSET($A$1,13,MATCH(B$1&amp;"_List",$1:$1,0)-1),OFFSET($A$1,13,MATCH(B$1&amp;"_List",$1:$1,0))),OFFSET($A$1,14,MATCH(B$1&amp;"_List",$1:$1,0)-1),OFFSET($A$1,14,MATCH(B$1&amp;"_List",$1:$1,0))),
OFFSET($A$1,15,MATCH(B$1&amp;"_List",$1:$1,0)-1),OFFSET($A$1,15,MATCH(B$1&amp;"_List",$1:$1,0))),OFFSET($A$1,16,MATCH(B$1&amp;"_List",$1:$1,0)-1),OFFSET($A$1,16,MATCH(B$1&amp;"_List",$1:$1,0))),
OFFSET($A$1,17,MATCH(B$1&amp;"_List",$1:$1,0)-1),OFFSET($A$1,17,MATCH(B$1&amp;"_List",$1:$1,0))),OFFSET($A$1,18,MATCH(B$1&amp;"_List",$1:$1,0)-1),OFFSET($A$1,18,MATCH(B$1&amp;"_List",$1:$1,0))),
OFFSET($A$1,19,MATCH(B$1&amp;"_List",$1:$1,0)-1),OFFSET($A$1,19,MATCH(B$1&amp;"_List",$1:$1,0))),OFFSET($A$1,20,MATCH(B$1&amp;"_List",$1:$1,0)-1),OFFSET($A$1,20,MATCH(B$1&amp;"_List",$1:$1,0))),
OFFSET($A$1,21,MATCH(B$1&amp;"_List",$1:$1,0)-1),OFFSET($A$1,21,MATCH(B$1&amp;"_List",$1:$1,0))),OFFSET($A$1,22,MATCH(B$1&amp;"_List",$1:$1,0)-1),OFFSET($A$1,22,MATCH(B$1&amp;"_List",$1:$1,0))),
OFFSET($A$1,23,MATCH(B$1&amp;"_List",$1:$1,0)-1),OFFSET($A$1,23,MATCH(B$1&amp;"_List",$1:$1,0))),OFFSET($A$1,24,MATCH(B$1&amp;"_List",$1:$1,0)-1),OFFSET($A$1,24,MATCH(B$1&amp;"_List",$1:$1,0))),
OFFSET($A$1,25,MATCH(B$1&amp;"_List",$1:$1,0)-1),OFFSET($A$1,25,MATCH(B$1&amp;"_List",$1:$1,0))),OFFSET($A$1,26,MATCH(B$1&amp;"_List",$1:$1,0)-1),OFFSET($A$1,26,MATCH(B$1&amp;"_List",$1:$1,0))),
OFFSET($A$1,27,MATCH(B$1&amp;"_List",$1:$1,0)-1),OFFSET($A$1,27,MATCH(B$1&amp;"_List",$1:$1,0))),OFFSET($A$1,28,MATCH(B$1&amp;"_List",$1:$1,0)-1),OFFSET($A$1,28,MATCH(B$1&amp;"_List",$1:$1,0))),
OFFSET($A$1,29,MATCH(B$1&amp;"_List",$1:$1,0)-1),OFFSET($A$1,29,MATCH(B$1&amp;"_List",$1:$1,0))),OFFSET($A$1,30,MATCH(B$1&amp;"_List",$1:$1,0)-1),OFFSET($A$1,30,MATCH(B$1&amp;"_List",$1:$1,0))),
OFFSET($A$1,31,MATCH(B$1&amp;"_List",$1:$1,0)-1),OFFSET($A$1,31,MATCH(B$1&amp;"_List",$1:$1,0))),OFFSET($A$1,32,MATCH(B$1&amp;"_List",$1:$1,0)-1),OFFSET($A$1,32,MATCH(B$1&amp;"_List",$1:$1,0))),
OFFSET($A$1,33,MATCH(B$1&amp;"_List",$1:$1,0)-1),OFFSET($A$1,33,MATCH(B$1&amp;"_List",$1:$1,0))),OFFSET($A$1,34,MATCH(B$1&amp;"_List",$1:$1,0)-1),OFFSET($A$1,34,MATCH(B$1&amp;"_List",$1:$1,0))),
OFFSET($A$1,35,MATCH(B$1&amp;"_List",$1:$1,0)-1),OFFSET($A$1,35,MATCH(B$1&amp;"_List",$1:$1,0))),OFFSET($A$1,36,MATCH(B$1&amp;"_List",$1:$1,0)-1),OFFSET($A$1,36,MATCH(B$1&amp;"_List",$1:$1,0))),
OFFSET($A$1,37,MATCH(B$1&amp;"_List",$1:$1,0)-1),OFFSET($A$1,37,MATCH(B$1&amp;"_List",$1:$1,0))),OFFSET($A$1,38,MATCH(B$1&amp;"_List",$1:$1,0)-1),OFFSET($A$1,38,MATCH(B$1&amp;"_List",$1:$1,0))),
OFFSET($A$1,39,MATCH(B$1&amp;"_List",$1:$1,0)-1),OFFSET($A$1,39,MATCH(B$1&amp;"_List",$1:$1,0))),OFFSET($A$1,40,MATCH(B$1&amp;"_List",$1:$1,0)-1),OFFSET($A$1,40,MATCH(B$1&amp;"_List",$1:$1,0))),
OFFSET($A$1,41,MATCH(B$1&amp;"_List",$1:$1,0)-1),OFFSET($A$1,41,MATCH(B$1&amp;"_List",$1:$1,0))),OFFSET($A$1,42,MATCH(B$1&amp;"_List",$1:$1,0)-1),OFFSET($A$1,42,MATCH(B$1&amp;"_List",$1:$1,0))),
OFFSET($A$1,43,MATCH(B$1&amp;"_List",$1:$1,0)-1),OFFSET($A$1,43,MATCH(B$1&amp;"_List",$1:$1,0))),OFFSET($A$1,44,MATCH(B$1&amp;"_List",$1:$1,0)-1),OFFSET($A$1,44,MATCH(B$1&amp;"_List",$1:$1,0))),
OFFSET($A$1,45,MATCH(B$1&amp;"_List",$1:$1,0)-1),OFFSET($A$1,45,MATCH(B$1&amp;"_List",$1:$1,0))),OFFSET($A$1,46,MATCH(B$1&amp;"_List",$1:$1,0)-1),OFFSET($A$1,46,MATCH(B$1&amp;"_List",$1:$1,0))),
OFFSET($A$1,47,MATCH(B$1&amp;"_List",$1:$1,0)-1),OFFSET($A$1,47,MATCH(B$1&amp;"_List",$1:$1,0))),OFFSET($A$1,48,MATCH(B$1&amp;"_List",$1:$1,0)-1),OFFSET($A$1,48,MATCH(B$1&amp;"_List",$1:$1,0))),
OFFSET($A$1,49,MATCH(B$1&amp;"_List",$1:$1,0)-1),OFFSET($A$1,49,MATCH(B$1&amp;"_List",$1:$1,0))),OFFSET($A$1,50,MATCH(B$1&amp;"_List",$1:$1,0)-1),OFFSET($A$1,50,MATCH(B$1&amp;"_List",$1:$1,0)))</f>
        <v>1</v>
      </c>
      <c r="D4" t="s">
        <v>76</v>
      </c>
      <c r="E4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SUBSTITUTE(SUBSTITUTE(SUBSTITUTE(SUBSTITUTE(SUBSTITUTE(SUBSTITUTE(SUBSTITUTE(SUBSTITUTE(SUBSTITUTE(SUBSTITUTE(D4,
OFFSET($A$1,1,MATCH(D$1&amp;"_List",$1:$1,0)-1),OFFSET($A$1,1,MATCH(D$1&amp;"_List",$1:$1,0))),OFFSET($A$1,2,MATCH(D$1&amp;"_List",$1:$1,0)-1),OFFSET($A$1,2,MATCH(D$1&amp;"_List",$1:$1,0))),
OFFSET($A$1,3,MATCH(D$1&amp;"_List",$1:$1,0)-1),OFFSET($A$1,3,MATCH(D$1&amp;"_List",$1:$1,0))),OFFSET($A$1,4,MATCH(D$1&amp;"_List",$1:$1,0)-1),OFFSET($A$1,4,MATCH(D$1&amp;"_List",$1:$1,0))),
OFFSET($A$1,5,MATCH(D$1&amp;"_List",$1:$1,0)-1),OFFSET($A$1,5,MATCH(D$1&amp;"_List",$1:$1,0))),OFFSET($A$1,6,MATCH(D$1&amp;"_List",$1:$1,0)-1),OFFSET($A$1,6,MATCH(D$1&amp;"_List",$1:$1,0))),
OFFSET($A$1,7,MATCH(D$1&amp;"_List",$1:$1,0)-1),OFFSET($A$1,7,MATCH(D$1&amp;"_List",$1:$1,0))),OFFSET($A$1,8,MATCH(D$1&amp;"_List",$1:$1,0)-1),OFFSET($A$1,8,MATCH(D$1&amp;"_List",$1:$1,0))),
OFFSET($A$1,9,MATCH(D$1&amp;"_List",$1:$1,0)-1),OFFSET($A$1,9,MATCH(D$1&amp;"_List",$1:$1,0))),OFFSET($A$1,10,MATCH(D$1&amp;"_List",$1:$1,0)-1),OFFSET($A$1,10,MATCH(D$1&amp;"_List",$1:$1,0))),
OFFSET($A$1,11,MATCH(D$1&amp;"_List",$1:$1,0)-1),OFFSET($A$1,11,MATCH(D$1&amp;"_List",$1:$1,0))),OFFSET($A$1,12,MATCH(D$1&amp;"_List",$1:$1,0)-1),OFFSET($A$1,12,MATCH(D$1&amp;"_List",$1:$1,0))),
OFFSET($A$1,13,MATCH(D$1&amp;"_List",$1:$1,0)-1),OFFSET($A$1,13,MATCH(D$1&amp;"_List",$1:$1,0))),OFFSET($A$1,14,MATCH(D$1&amp;"_List",$1:$1,0)-1),OFFSET($A$1,14,MATCH(D$1&amp;"_List",$1:$1,0))),
OFFSET($A$1,15,MATCH(D$1&amp;"_List",$1:$1,0)-1),OFFSET($A$1,15,MATCH(D$1&amp;"_List",$1:$1,0))),OFFSET($A$1,16,MATCH(D$1&amp;"_List",$1:$1,0)-1),OFFSET($A$1,16,MATCH(D$1&amp;"_List",$1:$1,0))),
OFFSET($A$1,17,MATCH(D$1&amp;"_List",$1:$1,0)-1),OFFSET($A$1,17,MATCH(D$1&amp;"_List",$1:$1,0))),OFFSET($A$1,18,MATCH(D$1&amp;"_List",$1:$1,0)-1),OFFSET($A$1,18,MATCH(D$1&amp;"_List",$1:$1,0))),
OFFSET($A$1,19,MATCH(D$1&amp;"_List",$1:$1,0)-1),OFFSET($A$1,19,MATCH(D$1&amp;"_List",$1:$1,0))),OFFSET($A$1,20,MATCH(D$1&amp;"_List",$1:$1,0)-1),OFFSET($A$1,20,MATCH(D$1&amp;"_List",$1:$1,0))),
OFFSET($A$1,21,MATCH(D$1&amp;"_List",$1:$1,0)-1),OFFSET($A$1,21,MATCH(D$1&amp;"_List",$1:$1,0))),OFFSET($A$1,22,MATCH(D$1&amp;"_List",$1:$1,0)-1),OFFSET($A$1,22,MATCH(D$1&amp;"_List",$1:$1,0))),
OFFSET($A$1,23,MATCH(D$1&amp;"_List",$1:$1,0)-1),OFFSET($A$1,23,MATCH(D$1&amp;"_List",$1:$1,0))),OFFSET($A$1,24,MATCH(D$1&amp;"_List",$1:$1,0)-1),OFFSET($A$1,24,MATCH(D$1&amp;"_List",$1:$1,0))),
OFFSET($A$1,25,MATCH(D$1&amp;"_List",$1:$1,0)-1),OFFSET($A$1,25,MATCH(D$1&amp;"_List",$1:$1,0))),OFFSET($A$1,26,MATCH(D$1&amp;"_List",$1:$1,0)-1),OFFSET($A$1,26,MATCH(D$1&amp;"_List",$1:$1,0))),
OFFSET($A$1,27,MATCH(D$1&amp;"_List",$1:$1,0)-1),OFFSET($A$1,27,MATCH(D$1&amp;"_List",$1:$1,0))),OFFSET($A$1,28,MATCH(D$1&amp;"_List",$1:$1,0)-1),OFFSET($A$1,28,MATCH(D$1&amp;"_List",$1:$1,0))),
OFFSET($A$1,29,MATCH(D$1&amp;"_List",$1:$1,0)-1),OFFSET($A$1,29,MATCH(D$1&amp;"_List",$1:$1,0))),OFFSET($A$1,30,MATCH(D$1&amp;"_List",$1:$1,0)-1),OFFSET($A$1,30,MATCH(D$1&amp;"_List",$1:$1,0))),
OFFSET($A$1,31,MATCH(D$1&amp;"_List",$1:$1,0)-1),OFFSET($A$1,31,MATCH(D$1&amp;"_List",$1:$1,0))),OFFSET($A$1,32,MATCH(D$1&amp;"_List",$1:$1,0)-1),OFFSET($A$1,32,MATCH(D$1&amp;"_List",$1:$1,0))),
OFFSET($A$1,33,MATCH(D$1&amp;"_List",$1:$1,0)-1),OFFSET($A$1,33,MATCH(D$1&amp;"_List",$1:$1,0))),OFFSET($A$1,34,MATCH(D$1&amp;"_List",$1:$1,0)-1),OFFSET($A$1,34,MATCH(D$1&amp;"_List",$1:$1,0))),
OFFSET($A$1,35,MATCH(D$1&amp;"_List",$1:$1,0)-1),OFFSET($A$1,35,MATCH(D$1&amp;"_List",$1:$1,0))),OFFSET($A$1,36,MATCH(D$1&amp;"_List",$1:$1,0)-1),OFFSET($A$1,36,MATCH(D$1&amp;"_List",$1:$1,0))),
OFFSET($A$1,37,MATCH(D$1&amp;"_List",$1:$1,0)-1),OFFSET($A$1,37,MATCH(D$1&amp;"_List",$1:$1,0))),OFFSET($A$1,38,MATCH(D$1&amp;"_List",$1:$1,0)-1),OFFSET($A$1,38,MATCH(D$1&amp;"_List",$1:$1,0))),
OFFSET($A$1,39,MATCH(D$1&amp;"_List",$1:$1,0)-1),OFFSET($A$1,39,MATCH(D$1&amp;"_List",$1:$1,0))),OFFSET($A$1,40,MATCH(D$1&amp;"_List",$1:$1,0)-1),OFFSET($A$1,40,MATCH(D$1&amp;"_List",$1:$1,0))),
OFFSET($A$1,41,MATCH(D$1&amp;"_List",$1:$1,0)-1),OFFSET($A$1,41,MATCH(D$1&amp;"_List",$1:$1,0))),OFFSET($A$1,42,MATCH(D$1&amp;"_List",$1:$1,0)-1),OFFSET($A$1,42,MATCH(D$1&amp;"_List",$1:$1,0))),
OFFSET($A$1,43,MATCH(D$1&amp;"_List",$1:$1,0)-1),OFFSET($A$1,43,MATCH(D$1&amp;"_List",$1:$1,0))),OFFSET($A$1,44,MATCH(D$1&amp;"_List",$1:$1,0)-1),OFFSET($A$1,44,MATCH(D$1&amp;"_List",$1:$1,0))),
OFFSET($A$1,45,MATCH(D$1&amp;"_List",$1:$1,0)-1),OFFSET($A$1,45,MATCH(D$1&amp;"_List",$1:$1,0))),OFFSET($A$1,46,MATCH(D$1&amp;"_List",$1:$1,0)-1),OFFSET($A$1,46,MATCH(D$1&amp;"_List",$1:$1,0))),
OFFSET($A$1,47,MATCH(D$1&amp;"_List",$1:$1,0)-1),OFFSET($A$1,47,MATCH(D$1&amp;"_List",$1:$1,0))),OFFSET($A$1,48,MATCH(D$1&amp;"_List",$1:$1,0)-1),OFFSET($A$1,48,MATCH(D$1&amp;"_List",$1:$1,0))),
OFFSET($A$1,49,MATCH(D$1&amp;"_List",$1:$1,0)-1),OFFSET($A$1,49,MATCH(D$1&amp;"_List",$1:$1,0))),OFFSET($A$1,50,MATCH(D$1&amp;"_List",$1:$1,0)-1),OFFSET($A$1,50,MATCH(D$1&amp;"_List",$1:$1,0)))</f>
        <v>5</v>
      </c>
      <c r="F4">
        <v>0.3</v>
      </c>
      <c r="G4" t="str">
        <f>IF(OR($B4=$J$4,$B4=$J$5),IF(ISERROR(VLOOKUP($F4,ActorStateTable!$A:$A,1,0)),"액터상태없음",""),"")</f>
        <v/>
      </c>
      <c r="J4" t="s">
        <v>118</v>
      </c>
      <c r="L4" t="s">
        <v>122</v>
      </c>
      <c r="M4">
        <v>6</v>
      </c>
      <c r="N4">
        <f t="shared" si="0"/>
        <v>20</v>
      </c>
      <c r="P4" t="s">
        <v>44</v>
      </c>
      <c r="R4" t="s">
        <v>76</v>
      </c>
      <c r="S4">
        <v>5</v>
      </c>
      <c r="T4">
        <f t="shared" si="1"/>
        <v>2</v>
      </c>
    </row>
    <row r="5" spans="1:22" x14ac:dyDescent="0.3">
      <c r="J5" t="s">
        <v>119</v>
      </c>
      <c r="L5" t="s">
        <v>50</v>
      </c>
      <c r="M5">
        <v>8</v>
      </c>
      <c r="N5">
        <f t="shared" si="0"/>
        <v>17</v>
      </c>
      <c r="P5" t="s">
        <v>45</v>
      </c>
      <c r="R5" t="s">
        <v>77</v>
      </c>
      <c r="S5">
        <v>6</v>
      </c>
      <c r="T5">
        <f t="shared" si="1"/>
        <v>2</v>
      </c>
    </row>
    <row r="6" spans="1:22" x14ac:dyDescent="0.3">
      <c r="J6" t="s">
        <v>121</v>
      </c>
      <c r="L6" t="s">
        <v>51</v>
      </c>
      <c r="M6">
        <v>9</v>
      </c>
      <c r="N6">
        <f t="shared" si="0"/>
        <v>14</v>
      </c>
      <c r="P6" t="s">
        <v>46</v>
      </c>
      <c r="R6" t="s">
        <v>74</v>
      </c>
      <c r="S6">
        <v>3</v>
      </c>
      <c r="T6">
        <f t="shared" si="1"/>
        <v>1</v>
      </c>
    </row>
    <row r="7" spans="1:22" x14ac:dyDescent="0.3">
      <c r="J7" t="s">
        <v>123</v>
      </c>
      <c r="L7" t="s">
        <v>54</v>
      </c>
      <c r="M7">
        <v>1</v>
      </c>
      <c r="N7">
        <f t="shared" si="0"/>
        <v>11</v>
      </c>
      <c r="P7" t="s">
        <v>47</v>
      </c>
      <c r="R7" t="s">
        <v>75</v>
      </c>
      <c r="S7">
        <v>4</v>
      </c>
      <c r="T7">
        <f t="shared" si="1"/>
        <v>1</v>
      </c>
    </row>
    <row r="8" spans="1:22" x14ac:dyDescent="0.3">
      <c r="J8" t="s">
        <v>124</v>
      </c>
      <c r="L8" t="s">
        <v>55</v>
      </c>
      <c r="M8">
        <v>2</v>
      </c>
      <c r="N8">
        <f t="shared" si="0"/>
        <v>11</v>
      </c>
    </row>
    <row r="9" spans="1:22" x14ac:dyDescent="0.3">
      <c r="J9" t="s">
        <v>50</v>
      </c>
      <c r="L9" t="s">
        <v>52</v>
      </c>
      <c r="M9">
        <v>3</v>
      </c>
      <c r="N9">
        <f t="shared" si="0"/>
        <v>10</v>
      </c>
    </row>
    <row r="10" spans="1:22" x14ac:dyDescent="0.3">
      <c r="J10" t="s">
        <v>51</v>
      </c>
      <c r="L10" t="s">
        <v>53</v>
      </c>
      <c r="M10">
        <v>4</v>
      </c>
      <c r="N10">
        <f t="shared" si="0"/>
        <v>10</v>
      </c>
    </row>
  </sheetData>
  <sortState ref="L2:N10">
    <sortCondition descending="1" ref="N2:N10"/>
    <sortCondition ref="M2:M10"/>
  </sortState>
  <phoneticPr fontId="1" type="noConversion"/>
  <dataValidations count="1">
    <dataValidation type="list" allowBlank="1" showInputMessage="1" sqref="B2:B4 D2:D4" xr:uid="{268398CD-7A18-4B35-B885-D9ED0369984A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C3A046E1-5A96-492E-A693-7C636256F47F}">
          <x14:formula1>
            <xm:f>OFFSET(ActorStateTable!$A$1,1,0,COUNTA(ActorStateTable!$A:$A)-1,1)</xm:f>
          </x14:formula1>
          <xm:sqref>F2:F4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62E2-4829-442C-B0F0-84C1206A1233}">
  <dimension ref="A1:M23"/>
  <sheetViews>
    <sheetView workbookViewId="0">
      <pane ySplit="1" topLeftCell="A5" activePane="bottomLeft" state="frozen"/>
      <selection pane="bottomLeft" activeCell="G8" sqref="G8"/>
    </sheetView>
  </sheetViews>
  <sheetFormatPr defaultRowHeight="16.5" x14ac:dyDescent="0.3"/>
  <cols>
    <col min="1" max="1" width="19.25" customWidth="1"/>
    <col min="2" max="2" width="20.875" customWidth="1"/>
    <col min="3" max="6" width="12.875" bestFit="1" customWidth="1"/>
    <col min="7" max="8" width="10.625" bestFit="1" customWidth="1"/>
    <col min="9" max="9" width="10.625" customWidth="1"/>
    <col min="10" max="13" width="15.25" customWidth="1"/>
  </cols>
  <sheetData>
    <row r="1" spans="1:13" ht="27" customHeight="1" x14ac:dyDescent="0.3">
      <c r="A1" t="s">
        <v>92</v>
      </c>
      <c r="B1" t="s">
        <v>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114</v>
      </c>
      <c r="J1" t="s">
        <v>7</v>
      </c>
      <c r="K1" t="s">
        <v>8</v>
      </c>
      <c r="L1" t="s">
        <v>115</v>
      </c>
      <c r="M1" t="s">
        <v>144</v>
      </c>
    </row>
    <row r="2" spans="1:13" x14ac:dyDescent="0.3">
      <c r="A2" t="s">
        <v>33</v>
      </c>
      <c r="B2" s="5" t="s">
        <v>100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34</v>
      </c>
      <c r="B3" s="5" t="s">
        <v>101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4" x14ac:dyDescent="0.3">
      <c r="A4" t="s">
        <v>35</v>
      </c>
      <c r="B4" s="5" t="s">
        <v>102</v>
      </c>
      <c r="C4" s="2" t="s">
        <v>94</v>
      </c>
      <c r="D4" s="2"/>
      <c r="E4" s="2"/>
      <c r="F4" s="2"/>
      <c r="G4" s="3" t="s">
        <v>106</v>
      </c>
      <c r="H4" s="3" t="s">
        <v>132</v>
      </c>
      <c r="I4" s="3" t="s">
        <v>151</v>
      </c>
      <c r="J4" s="3" t="s">
        <v>93</v>
      </c>
      <c r="K4" s="3" t="s">
        <v>140</v>
      </c>
      <c r="L4" s="3"/>
      <c r="M4" s="3"/>
    </row>
    <row r="5" spans="1:13" ht="24" x14ac:dyDescent="0.3">
      <c r="A5" t="s">
        <v>27</v>
      </c>
      <c r="B5" s="5" t="s">
        <v>103</v>
      </c>
      <c r="C5" s="4" t="s">
        <v>97</v>
      </c>
      <c r="D5" s="2" t="s">
        <v>99</v>
      </c>
      <c r="E5" s="4" t="s">
        <v>107</v>
      </c>
      <c r="F5" s="2"/>
      <c r="G5" s="2"/>
      <c r="H5" s="3" t="s">
        <v>133</v>
      </c>
      <c r="I5" s="2"/>
      <c r="J5" s="2"/>
      <c r="K5" s="2"/>
      <c r="L5" s="2" t="s">
        <v>143</v>
      </c>
      <c r="M5" s="2" t="s">
        <v>145</v>
      </c>
    </row>
    <row r="6" spans="1:13" x14ac:dyDescent="0.3">
      <c r="A6" t="s">
        <v>25</v>
      </c>
      <c r="B6" s="5" t="s">
        <v>104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t="s">
        <v>36</v>
      </c>
      <c r="B7" s="5" t="s">
        <v>105</v>
      </c>
      <c r="C7" s="3"/>
      <c r="D7" s="2"/>
      <c r="E7" s="2"/>
      <c r="F7" s="2"/>
      <c r="G7" s="2"/>
      <c r="H7" s="2"/>
      <c r="I7" s="2"/>
      <c r="J7" s="2" t="s">
        <v>116</v>
      </c>
      <c r="K7" s="2"/>
      <c r="L7" s="2"/>
      <c r="M7" s="2"/>
    </row>
    <row r="8" spans="1:13" ht="24" x14ac:dyDescent="0.3">
      <c r="A8" t="s">
        <v>29</v>
      </c>
      <c r="B8" s="5" t="s">
        <v>108</v>
      </c>
      <c r="C8" s="4" t="s">
        <v>97</v>
      </c>
      <c r="D8" s="2" t="s">
        <v>200</v>
      </c>
      <c r="E8" s="2"/>
      <c r="F8" s="2"/>
      <c r="G8" s="4" t="s">
        <v>153</v>
      </c>
      <c r="H8" s="4" t="s">
        <v>156</v>
      </c>
      <c r="I8" s="4"/>
      <c r="J8" s="2"/>
      <c r="K8" s="2"/>
      <c r="L8" s="2" t="s">
        <v>143</v>
      </c>
      <c r="M8" s="2"/>
    </row>
    <row r="9" spans="1:13" x14ac:dyDescent="0.3">
      <c r="A9" t="s">
        <v>31</v>
      </c>
      <c r="B9" s="5" t="s">
        <v>109</v>
      </c>
      <c r="C9" s="2"/>
      <c r="D9" s="2"/>
      <c r="E9" s="2"/>
      <c r="F9" s="2"/>
      <c r="G9" s="2"/>
      <c r="H9" s="2"/>
      <c r="I9" s="2"/>
      <c r="J9" s="2" t="s">
        <v>98</v>
      </c>
      <c r="K9" s="2"/>
      <c r="L9" s="2"/>
      <c r="M9" s="2"/>
    </row>
    <row r="10" spans="1:13" ht="24" x14ac:dyDescent="0.3">
      <c r="A10" t="s">
        <v>85</v>
      </c>
      <c r="B10" s="5" t="s">
        <v>110</v>
      </c>
      <c r="C10" s="4" t="s">
        <v>97</v>
      </c>
      <c r="D10" s="2"/>
      <c r="E10" s="2"/>
      <c r="F10" s="2"/>
      <c r="G10" s="2"/>
      <c r="H10" s="2"/>
      <c r="I10" s="2"/>
      <c r="J10" s="2"/>
      <c r="K10" s="2"/>
      <c r="L10" s="2" t="s">
        <v>143</v>
      </c>
      <c r="M10" s="2"/>
    </row>
    <row r="11" spans="1:13" ht="24" x14ac:dyDescent="0.3">
      <c r="A11" t="s">
        <v>86</v>
      </c>
      <c r="B11" s="5" t="s">
        <v>111</v>
      </c>
      <c r="C11" s="4" t="s">
        <v>97</v>
      </c>
      <c r="D11" s="2"/>
      <c r="E11" s="2"/>
      <c r="F11" s="2"/>
      <c r="G11" s="2"/>
      <c r="H11" s="2"/>
      <c r="I11" s="2"/>
      <c r="J11" s="2"/>
      <c r="K11" s="2"/>
      <c r="L11" s="2" t="s">
        <v>143</v>
      </c>
      <c r="M11" s="2"/>
    </row>
    <row r="12" spans="1:13" ht="36" x14ac:dyDescent="0.3">
      <c r="A12" t="s">
        <v>87</v>
      </c>
      <c r="B12" s="3" t="s">
        <v>112</v>
      </c>
      <c r="C12" s="4" t="s">
        <v>97</v>
      </c>
      <c r="D12" s="2"/>
      <c r="E12" s="2"/>
      <c r="F12" s="2"/>
      <c r="G12" s="2"/>
      <c r="H12" s="2"/>
      <c r="I12" s="2"/>
      <c r="J12" s="2"/>
      <c r="K12" s="2"/>
      <c r="L12" s="2" t="s">
        <v>143</v>
      </c>
      <c r="M12" s="2"/>
    </row>
    <row r="13" spans="1:13" x14ac:dyDescent="0.3">
      <c r="A13" t="s">
        <v>88</v>
      </c>
      <c r="B13" s="5" t="s">
        <v>113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24" x14ac:dyDescent="0.3">
      <c r="A14" t="s">
        <v>89</v>
      </c>
      <c r="B14" s="3" t="s">
        <v>161</v>
      </c>
      <c r="C14" s="3" t="s">
        <v>97</v>
      </c>
      <c r="D14" s="2"/>
      <c r="E14" s="2"/>
      <c r="F14" s="2"/>
      <c r="G14" s="2" t="s">
        <v>95</v>
      </c>
      <c r="H14" s="2"/>
      <c r="I14" s="2"/>
      <c r="J14" s="3" t="s">
        <v>96</v>
      </c>
      <c r="K14" s="3"/>
      <c r="L14" s="3"/>
      <c r="M14" s="3"/>
    </row>
    <row r="15" spans="1:13" ht="24" x14ac:dyDescent="0.3">
      <c r="A15" t="s">
        <v>90</v>
      </c>
      <c r="B15" s="3" t="s">
        <v>162</v>
      </c>
      <c r="C15" s="3" t="s">
        <v>97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t="s">
        <v>91</v>
      </c>
      <c r="B16" s="5" t="s">
        <v>135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60" x14ac:dyDescent="0.3">
      <c r="A17" t="s">
        <v>130</v>
      </c>
      <c r="B17" s="3" t="s">
        <v>131</v>
      </c>
      <c r="C17" s="3" t="s">
        <v>97</v>
      </c>
      <c r="D17" s="5" t="s">
        <v>134</v>
      </c>
      <c r="E17" s="5"/>
      <c r="F17" s="5"/>
      <c r="G17" s="3" t="s">
        <v>152</v>
      </c>
      <c r="H17" s="3" t="s">
        <v>129</v>
      </c>
      <c r="I17" s="3"/>
      <c r="J17" s="5"/>
      <c r="K17" s="5" t="s">
        <v>141</v>
      </c>
      <c r="L17" s="5"/>
      <c r="M17" s="5"/>
    </row>
    <row r="18" spans="1:13" ht="24" x14ac:dyDescent="0.3">
      <c r="A18" t="s">
        <v>142</v>
      </c>
      <c r="B18" s="3" t="s">
        <v>138</v>
      </c>
      <c r="C18" s="3" t="s">
        <v>97</v>
      </c>
      <c r="J18" s="5"/>
      <c r="K18" s="5"/>
      <c r="L18" s="2"/>
      <c r="M18" s="2"/>
    </row>
    <row r="19" spans="1:13" ht="24" x14ac:dyDescent="0.3">
      <c r="A19" t="s">
        <v>150</v>
      </c>
      <c r="B19" s="3" t="s">
        <v>139</v>
      </c>
      <c r="C19" s="3" t="s">
        <v>97</v>
      </c>
      <c r="H19" s="2" t="s">
        <v>129</v>
      </c>
      <c r="I19" s="4"/>
      <c r="L19" s="4" t="s">
        <v>155</v>
      </c>
      <c r="M19" s="2" t="s">
        <v>154</v>
      </c>
    </row>
    <row r="20" spans="1:13" x14ac:dyDescent="0.3">
      <c r="A20" t="s">
        <v>147</v>
      </c>
      <c r="B20" s="3" t="s">
        <v>148</v>
      </c>
      <c r="C20" s="5" t="s">
        <v>149</v>
      </c>
      <c r="D20" s="5"/>
      <c r="M20" s="2" t="s">
        <v>146</v>
      </c>
    </row>
    <row r="21" spans="1:13" ht="24" x14ac:dyDescent="0.3">
      <c r="A21" t="s">
        <v>164</v>
      </c>
      <c r="B21" s="3" t="s">
        <v>160</v>
      </c>
      <c r="C21" s="3" t="s">
        <v>97</v>
      </c>
      <c r="J21" s="3" t="s">
        <v>184</v>
      </c>
      <c r="K21" s="3" t="s">
        <v>185</v>
      </c>
    </row>
    <row r="22" spans="1:13" ht="24" x14ac:dyDescent="0.3">
      <c r="A22" t="s">
        <v>194</v>
      </c>
      <c r="B22" s="3" t="s">
        <v>178</v>
      </c>
      <c r="C22" s="3" t="s">
        <v>180</v>
      </c>
      <c r="E22" s="3" t="s">
        <v>181</v>
      </c>
      <c r="F22" s="3" t="s">
        <v>182</v>
      </c>
      <c r="H22" s="4" t="s">
        <v>179</v>
      </c>
      <c r="J22" s="3" t="s">
        <v>184</v>
      </c>
      <c r="K22" s="3" t="s">
        <v>185</v>
      </c>
      <c r="L22" s="4" t="s">
        <v>186</v>
      </c>
      <c r="M22" s="4" t="s">
        <v>183</v>
      </c>
    </row>
    <row r="23" spans="1:13" ht="36" x14ac:dyDescent="0.3">
      <c r="A23" t="s">
        <v>196</v>
      </c>
      <c r="B23" s="3" t="s">
        <v>197</v>
      </c>
      <c r="C23" s="3" t="s">
        <v>97</v>
      </c>
      <c r="D23" s="3"/>
      <c r="E23" s="3" t="s">
        <v>198</v>
      </c>
      <c r="F23" s="3" t="s">
        <v>199</v>
      </c>
      <c r="H23" s="4"/>
      <c r="J23" s="3"/>
      <c r="K23" s="3"/>
      <c r="L23" s="4"/>
      <c r="M2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AffectorValueTable</vt:lpstr>
      <vt:lpstr>AffectorValueLevelTable</vt:lpstr>
      <vt:lpstr>ActorStateTable</vt:lpstr>
      <vt:lpstr>ConditionValueTable</vt:lpstr>
      <vt:lpstr>어펙터인자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2019-06-20T10:56:02Z</dcterms:created>
  <dcterms:modified xsi:type="dcterms:W3CDTF">2019-11-02T06:01:21Z</dcterms:modified>
</cp:coreProperties>
</file>