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21252A-6B47-4412-808F-993AAA38345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5" i="5" l="1"/>
  <c r="O55" i="5"/>
  <c r="H55" i="5"/>
  <c r="E55" i="5"/>
  <c r="C55" i="5"/>
  <c r="A55" i="5"/>
  <c r="S46" i="5"/>
  <c r="O46" i="5"/>
  <c r="H46" i="5"/>
  <c r="E46" i="5"/>
  <c r="C46" i="5"/>
  <c r="A46" i="5"/>
  <c r="S45" i="5"/>
  <c r="O45" i="5"/>
  <c r="H45" i="5"/>
  <c r="E45" i="5"/>
  <c r="C45" i="5"/>
  <c r="A45" i="5"/>
  <c r="C54" i="1"/>
  <c r="C45" i="1"/>
  <c r="C44" i="1"/>
  <c r="S68" i="5" l="1"/>
  <c r="O68" i="5"/>
  <c r="H68" i="5"/>
  <c r="E68" i="5"/>
  <c r="C68" i="5"/>
  <c r="A68" i="5"/>
  <c r="C67" i="1"/>
  <c r="S70" i="5" l="1"/>
  <c r="O70" i="5"/>
  <c r="H70" i="5"/>
  <c r="E70" i="5"/>
  <c r="C70" i="5"/>
  <c r="A70" i="5"/>
  <c r="C69" i="1"/>
  <c r="S76" i="5" l="1"/>
  <c r="O76" i="5"/>
  <c r="H76" i="5"/>
  <c r="E76" i="5"/>
  <c r="C76" i="5"/>
  <c r="A76" i="5"/>
  <c r="C75" i="1"/>
  <c r="J498" i="5" l="1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S11" i="5" l="1"/>
  <c r="O11" i="5"/>
  <c r="H11" i="5"/>
  <c r="E11" i="5"/>
  <c r="C11" i="5"/>
  <c r="A11" i="5"/>
  <c r="C10" i="1"/>
  <c r="S166" i="5" l="1"/>
  <c r="O166" i="5"/>
  <c r="H166" i="5"/>
  <c r="E166" i="5"/>
  <c r="C166" i="5"/>
  <c r="A166" i="5"/>
  <c r="S165" i="5" l="1"/>
  <c r="O165" i="5"/>
  <c r="H165" i="5"/>
  <c r="E165" i="5"/>
  <c r="C165" i="5"/>
  <c r="A165" i="5"/>
  <c r="C164" i="1"/>
  <c r="C165" i="1"/>
  <c r="S170" i="5" l="1"/>
  <c r="O170" i="5"/>
  <c r="H170" i="5"/>
  <c r="E170" i="5"/>
  <c r="C170" i="5"/>
  <c r="A170" i="5"/>
  <c r="C169" i="1"/>
  <c r="S164" i="5" l="1"/>
  <c r="O164" i="5"/>
  <c r="H164" i="5"/>
  <c r="E164" i="5"/>
  <c r="C164" i="5"/>
  <c r="A164" i="5"/>
  <c r="C163" i="1"/>
  <c r="S163" i="5" l="1"/>
  <c r="O163" i="5"/>
  <c r="H163" i="5"/>
  <c r="E163" i="5"/>
  <c r="C163" i="5"/>
  <c r="A163" i="5"/>
  <c r="C162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4" i="5" l="1"/>
  <c r="O54" i="5"/>
  <c r="H54" i="5"/>
  <c r="E54" i="5"/>
  <c r="C54" i="5"/>
  <c r="A54" i="5"/>
  <c r="S103" i="5"/>
  <c r="O103" i="5"/>
  <c r="H103" i="5"/>
  <c r="E103" i="5"/>
  <c r="C103" i="5"/>
  <c r="A103" i="5"/>
  <c r="C53" i="1"/>
  <c r="C40" i="1"/>
  <c r="C102" i="1"/>
  <c r="S66" i="5" l="1"/>
  <c r="O66" i="5"/>
  <c r="H66" i="5"/>
  <c r="E66" i="5"/>
  <c r="C66" i="5"/>
  <c r="A66" i="5"/>
  <c r="S162" i="5" l="1"/>
  <c r="O162" i="5"/>
  <c r="H162" i="5"/>
  <c r="E162" i="5"/>
  <c r="C162" i="5"/>
  <c r="A162" i="5"/>
  <c r="O161" i="5"/>
  <c r="H161" i="5"/>
  <c r="E161" i="5"/>
  <c r="C161" i="5"/>
  <c r="A161" i="5"/>
  <c r="C160" i="1"/>
  <c r="C161" i="1"/>
  <c r="C65" i="1"/>
  <c r="S161" i="5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59" i="1"/>
  <c r="C158" i="1"/>
  <c r="U157" i="5" l="1"/>
  <c r="U156" i="5"/>
  <c r="U150" i="5"/>
  <c r="U149" i="5"/>
  <c r="U134" i="5"/>
  <c r="U133" i="5"/>
  <c r="U132" i="5"/>
  <c r="U118" i="5"/>
  <c r="U117" i="5"/>
  <c r="U116" i="5"/>
  <c r="U115" i="5"/>
  <c r="U114" i="5"/>
  <c r="S158" i="5" l="1"/>
  <c r="O158" i="5"/>
  <c r="H158" i="5"/>
  <c r="E158" i="5"/>
  <c r="C158" i="5"/>
  <c r="A158" i="5"/>
  <c r="C157" i="1"/>
  <c r="S157" i="5" l="1"/>
  <c r="O157" i="5"/>
  <c r="H157" i="5"/>
  <c r="E157" i="5"/>
  <c r="C157" i="5"/>
  <c r="A157" i="5"/>
  <c r="C156" i="1"/>
  <c r="J484" i="5" l="1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S641" i="5" l="1"/>
  <c r="O641" i="5"/>
  <c r="J641" i="5"/>
  <c r="H641" i="5"/>
  <c r="E641" i="5"/>
  <c r="C641" i="5"/>
  <c r="A641" i="5"/>
  <c r="S640" i="5"/>
  <c r="O640" i="5"/>
  <c r="J640" i="5"/>
  <c r="H640" i="5"/>
  <c r="E640" i="5"/>
  <c r="C640" i="5"/>
  <c r="A640" i="5"/>
  <c r="O623" i="5"/>
  <c r="H623" i="5"/>
  <c r="E623" i="5"/>
  <c r="C623" i="5"/>
  <c r="A623" i="5"/>
  <c r="O622" i="5"/>
  <c r="H622" i="5"/>
  <c r="E622" i="5"/>
  <c r="C622" i="5"/>
  <c r="A622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J642" i="5" l="1"/>
  <c r="J643" i="5"/>
  <c r="J644" i="5"/>
  <c r="J637" i="5"/>
  <c r="J638" i="5"/>
  <c r="J639" i="5"/>
  <c r="J563" i="5"/>
  <c r="J564" i="5"/>
  <c r="J565" i="5"/>
  <c r="J566" i="5"/>
  <c r="J567" i="5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C264" i="1"/>
  <c r="C266" i="1"/>
  <c r="C265" i="1"/>
  <c r="S567" i="5" l="1"/>
  <c r="H567" i="5"/>
  <c r="E567" i="5"/>
  <c r="C567" i="5"/>
  <c r="A567" i="5"/>
  <c r="S566" i="5"/>
  <c r="H566" i="5"/>
  <c r="E566" i="5"/>
  <c r="C566" i="5"/>
  <c r="A566" i="5"/>
  <c r="S565" i="5"/>
  <c r="H565" i="5"/>
  <c r="E565" i="5"/>
  <c r="C565" i="5"/>
  <c r="A565" i="5"/>
  <c r="S564" i="5"/>
  <c r="H564" i="5"/>
  <c r="E564" i="5"/>
  <c r="C564" i="5"/>
  <c r="A564" i="5"/>
  <c r="S563" i="5"/>
  <c r="H563" i="5"/>
  <c r="E563" i="5"/>
  <c r="C563" i="5"/>
  <c r="A563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S496" i="5"/>
  <c r="O496" i="5"/>
  <c r="H496" i="5"/>
  <c r="S495" i="5"/>
  <c r="O495" i="5"/>
  <c r="H495" i="5"/>
  <c r="S494" i="5"/>
  <c r="O494" i="5"/>
  <c r="H494" i="5"/>
  <c r="S493" i="5"/>
  <c r="O493" i="5"/>
  <c r="H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C234" i="1"/>
  <c r="O566" i="5"/>
  <c r="O567" i="5"/>
  <c r="C235" i="1"/>
  <c r="O563" i="5"/>
  <c r="O565" i="5"/>
  <c r="C233" i="1"/>
  <c r="O564" i="5"/>
  <c r="C232" i="1"/>
  <c r="C245" i="1"/>
  <c r="J408" i="5" l="1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C218" i="1"/>
  <c r="C219" i="1"/>
  <c r="J264" i="5" l="1"/>
  <c r="J265" i="5"/>
  <c r="J266" i="5"/>
  <c r="J267" i="5"/>
  <c r="J268" i="5"/>
  <c r="S268" i="5"/>
  <c r="H268" i="5"/>
  <c r="E268" i="5"/>
  <c r="C268" i="5"/>
  <c r="A268" i="5"/>
  <c r="S267" i="5"/>
  <c r="H267" i="5"/>
  <c r="E267" i="5"/>
  <c r="C267" i="5"/>
  <c r="A267" i="5"/>
  <c r="S266" i="5"/>
  <c r="H266" i="5"/>
  <c r="E266" i="5"/>
  <c r="C266" i="5"/>
  <c r="A266" i="5"/>
  <c r="S265" i="5"/>
  <c r="H265" i="5"/>
  <c r="E265" i="5"/>
  <c r="C265" i="5"/>
  <c r="A265" i="5"/>
  <c r="S264" i="5"/>
  <c r="H264" i="5"/>
  <c r="E264" i="5"/>
  <c r="C264" i="5"/>
  <c r="A264" i="5"/>
  <c r="O265" i="5"/>
  <c r="O267" i="5"/>
  <c r="O264" i="5"/>
  <c r="O268" i="5"/>
  <c r="O266" i="5"/>
  <c r="L323" i="5" l="1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J350" i="5"/>
  <c r="J351" i="5"/>
  <c r="J352" i="5"/>
  <c r="C191" i="1"/>
  <c r="K356" i="5" l="1"/>
  <c r="K357" i="5"/>
  <c r="K358" i="5"/>
  <c r="S156" i="5" l="1"/>
  <c r="O156" i="5"/>
  <c r="H156" i="5"/>
  <c r="E156" i="5"/>
  <c r="C156" i="5"/>
  <c r="A156" i="5"/>
  <c r="C155" i="1"/>
  <c r="S122" i="5" l="1"/>
  <c r="O122" i="5"/>
  <c r="H122" i="5"/>
  <c r="E122" i="5"/>
  <c r="C122" i="5"/>
  <c r="A122" i="5"/>
  <c r="S124" i="5"/>
  <c r="O124" i="5"/>
  <c r="H124" i="5"/>
  <c r="E124" i="5"/>
  <c r="C124" i="5"/>
  <c r="A124" i="5"/>
  <c r="S123" i="5"/>
  <c r="O123" i="5"/>
  <c r="H123" i="5"/>
  <c r="E123" i="5"/>
  <c r="C123" i="5"/>
  <c r="A123" i="5"/>
  <c r="C121" i="1"/>
  <c r="C123" i="1"/>
  <c r="C122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C130" i="1"/>
  <c r="C129" i="1"/>
  <c r="S155" i="5" l="1"/>
  <c r="H155" i="5"/>
  <c r="E155" i="5"/>
  <c r="C155" i="5"/>
  <c r="A155" i="5"/>
  <c r="O155" i="5"/>
  <c r="C154" i="1"/>
  <c r="S153" i="5" l="1"/>
  <c r="O153" i="5"/>
  <c r="H153" i="5"/>
  <c r="E153" i="5"/>
  <c r="C153" i="5"/>
  <c r="A153" i="5"/>
  <c r="S154" i="5"/>
  <c r="H154" i="5"/>
  <c r="E154" i="5"/>
  <c r="C154" i="5"/>
  <c r="A154" i="5"/>
  <c r="E5" i="4"/>
  <c r="D5" i="4"/>
  <c r="O154" i="5"/>
  <c r="C152" i="1"/>
  <c r="C153" i="1"/>
  <c r="S152" i="5" l="1"/>
  <c r="O152" i="5"/>
  <c r="H152" i="5"/>
  <c r="E152" i="5"/>
  <c r="C152" i="5"/>
  <c r="A152" i="5"/>
  <c r="E4" i="4"/>
  <c r="D4" i="4"/>
  <c r="S173" i="5"/>
  <c r="O173" i="5"/>
  <c r="H173" i="5"/>
  <c r="E173" i="5"/>
  <c r="C173" i="5"/>
  <c r="A173" i="5"/>
  <c r="S172" i="5"/>
  <c r="O172" i="5"/>
  <c r="H172" i="5"/>
  <c r="E172" i="5"/>
  <c r="C172" i="5"/>
  <c r="A172" i="5"/>
  <c r="S19" i="5"/>
  <c r="O19" i="5"/>
  <c r="H19" i="5"/>
  <c r="E19" i="5"/>
  <c r="C19" i="5"/>
  <c r="A19" i="5"/>
  <c r="S18" i="5"/>
  <c r="O18" i="5"/>
  <c r="H18" i="5"/>
  <c r="E18" i="5"/>
  <c r="C18" i="5"/>
  <c r="A18" i="5"/>
  <c r="C151" i="1"/>
  <c r="C172" i="1"/>
  <c r="C18" i="1"/>
  <c r="C171" i="1"/>
  <c r="C17" i="1"/>
  <c r="S151" i="5" l="1"/>
  <c r="O151" i="5"/>
  <c r="H151" i="5"/>
  <c r="E151" i="5"/>
  <c r="C151" i="5"/>
  <c r="A151" i="5"/>
  <c r="S149" i="5" l="1"/>
  <c r="O149" i="5"/>
  <c r="S150" i="5"/>
  <c r="O150" i="5"/>
  <c r="H150" i="5"/>
  <c r="E150" i="5"/>
  <c r="C150" i="5"/>
  <c r="A150" i="5"/>
  <c r="C149" i="1"/>
  <c r="C150" i="1"/>
  <c r="S171" i="5" l="1"/>
  <c r="O171" i="5"/>
  <c r="H171" i="5"/>
  <c r="E171" i="5"/>
  <c r="C171" i="5"/>
  <c r="A171" i="5"/>
  <c r="H149" i="5" l="1"/>
  <c r="E149" i="5"/>
  <c r="C149" i="5"/>
  <c r="A149" i="5"/>
  <c r="C148" i="1"/>
  <c r="C170" i="1"/>
  <c r="E3" i="4" l="1"/>
  <c r="D3" i="4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147" i="1"/>
  <c r="S627" i="5" l="1"/>
  <c r="O627" i="5"/>
  <c r="H627" i="5"/>
  <c r="E627" i="5"/>
  <c r="C627" i="5"/>
  <c r="A627" i="5"/>
  <c r="S483" i="5"/>
  <c r="O483" i="5"/>
  <c r="H483" i="5"/>
  <c r="E483" i="5"/>
  <c r="C483" i="5"/>
  <c r="A483" i="5"/>
  <c r="S263" i="5"/>
  <c r="H263" i="5"/>
  <c r="E263" i="5"/>
  <c r="C263" i="5"/>
  <c r="A263" i="5"/>
  <c r="S257" i="5"/>
  <c r="J257" i="5"/>
  <c r="H257" i="5"/>
  <c r="E257" i="5"/>
  <c r="C257" i="5"/>
  <c r="A257" i="5"/>
  <c r="S238" i="5"/>
  <c r="H238" i="5"/>
  <c r="E238" i="5"/>
  <c r="C238" i="5"/>
  <c r="A238" i="5"/>
  <c r="S234" i="5"/>
  <c r="H234" i="5"/>
  <c r="E234" i="5"/>
  <c r="C234" i="5"/>
  <c r="A234" i="5"/>
  <c r="S219" i="5"/>
  <c r="J219" i="5"/>
  <c r="H219" i="5"/>
  <c r="E219" i="5"/>
  <c r="C219" i="5"/>
  <c r="A219" i="5"/>
  <c r="S215" i="5"/>
  <c r="J215" i="5"/>
  <c r="H215" i="5"/>
  <c r="E215" i="5"/>
  <c r="C215" i="5"/>
  <c r="A215" i="5"/>
  <c r="S196" i="5"/>
  <c r="H196" i="5"/>
  <c r="E196" i="5"/>
  <c r="C196" i="5"/>
  <c r="A196" i="5"/>
  <c r="S192" i="5"/>
  <c r="H192" i="5"/>
  <c r="E192" i="5"/>
  <c r="C192" i="5"/>
  <c r="A192" i="5"/>
  <c r="O238" i="5"/>
  <c r="C146" i="1"/>
  <c r="O196" i="5"/>
  <c r="O215" i="5"/>
  <c r="O257" i="5"/>
  <c r="O192" i="5"/>
  <c r="O263" i="5"/>
  <c r="O219" i="5"/>
  <c r="O234" i="5"/>
  <c r="C145" i="1"/>
  <c r="S145" i="5" l="1"/>
  <c r="H145" i="5"/>
  <c r="E145" i="5"/>
  <c r="C145" i="5"/>
  <c r="A145" i="5"/>
  <c r="S144" i="5"/>
  <c r="O144" i="5"/>
  <c r="H144" i="5"/>
  <c r="E144" i="5"/>
  <c r="C144" i="5"/>
  <c r="A144" i="5"/>
  <c r="O145" i="5"/>
  <c r="S653" i="5" l="1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C144" i="1"/>
  <c r="C270" i="1"/>
  <c r="C143" i="1"/>
  <c r="C268" i="1"/>
  <c r="C269" i="1"/>
  <c r="C267" i="1"/>
  <c r="I95" i="5" l="1"/>
  <c r="S49" i="5" l="1"/>
  <c r="O49" i="5"/>
  <c r="H49" i="5"/>
  <c r="E49" i="5"/>
  <c r="C49" i="5"/>
  <c r="A49" i="5"/>
  <c r="S89" i="5"/>
  <c r="O89" i="5"/>
  <c r="H89" i="5"/>
  <c r="E89" i="5"/>
  <c r="C89" i="5"/>
  <c r="A89" i="5"/>
  <c r="C48" i="1"/>
  <c r="C88" i="1"/>
  <c r="S52" i="5" l="1"/>
  <c r="H52" i="5"/>
  <c r="E52" i="5"/>
  <c r="C52" i="5"/>
  <c r="A52" i="5"/>
  <c r="O52" i="5"/>
  <c r="S92" i="5" l="1"/>
  <c r="O92" i="5"/>
  <c r="H92" i="5"/>
  <c r="E92" i="5"/>
  <c r="C92" i="5"/>
  <c r="A92" i="5"/>
  <c r="C51" i="1"/>
  <c r="C91" i="1"/>
  <c r="O93" i="5" l="1"/>
  <c r="H93" i="5"/>
  <c r="E93" i="5"/>
  <c r="C93" i="5"/>
  <c r="A93" i="5"/>
  <c r="S93" i="5"/>
  <c r="C92" i="1"/>
  <c r="S143" i="5" l="1"/>
  <c r="O143" i="5"/>
  <c r="H143" i="5"/>
  <c r="E143" i="5"/>
  <c r="C143" i="5"/>
  <c r="A143" i="5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C142" i="1"/>
  <c r="C140" i="1"/>
  <c r="C141" i="1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I107" i="5" l="1"/>
  <c r="I108" i="5"/>
  <c r="S108" i="5"/>
  <c r="O108" i="5"/>
  <c r="H108" i="5"/>
  <c r="E108" i="5"/>
  <c r="C108" i="5"/>
  <c r="A108" i="5"/>
  <c r="S107" i="5"/>
  <c r="O107" i="5"/>
  <c r="H107" i="5"/>
  <c r="E107" i="5"/>
  <c r="C107" i="5"/>
  <c r="A107" i="5"/>
  <c r="C278" i="1"/>
  <c r="C276" i="1"/>
  <c r="C107" i="1"/>
  <c r="C275" i="1"/>
  <c r="C277" i="1"/>
  <c r="C106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7" i="5" l="1"/>
  <c r="O127" i="5"/>
  <c r="H127" i="5"/>
  <c r="E127" i="5"/>
  <c r="C127" i="5"/>
  <c r="A127" i="5"/>
  <c r="C126" i="1"/>
  <c r="S140" i="5" l="1"/>
  <c r="O140" i="5"/>
  <c r="H140" i="5"/>
  <c r="E140" i="5"/>
  <c r="C140" i="5"/>
  <c r="A140" i="5"/>
  <c r="S139" i="5"/>
  <c r="O139" i="5"/>
  <c r="H139" i="5"/>
  <c r="E139" i="5"/>
  <c r="C139" i="5"/>
  <c r="A139" i="5"/>
  <c r="S100" i="5" l="1"/>
  <c r="S174" i="5"/>
  <c r="S169" i="5"/>
  <c r="S168" i="5"/>
  <c r="S167" i="5"/>
  <c r="S138" i="5"/>
  <c r="S137" i="5"/>
  <c r="S136" i="5"/>
  <c r="S135" i="5"/>
  <c r="S134" i="5"/>
  <c r="S133" i="5"/>
  <c r="S132" i="5"/>
  <c r="S129" i="5"/>
  <c r="S128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2" i="5"/>
  <c r="S261" i="5"/>
  <c r="S260" i="5"/>
  <c r="S259" i="5"/>
  <c r="S258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7" i="5"/>
  <c r="S236" i="5"/>
  <c r="S235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8" i="5"/>
  <c r="S217" i="5"/>
  <c r="S216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5" i="5"/>
  <c r="S194" i="5"/>
  <c r="S193" i="5"/>
  <c r="S191" i="5"/>
  <c r="S359" i="5"/>
  <c r="S358" i="5"/>
  <c r="S357" i="5"/>
  <c r="S356" i="5"/>
  <c r="S355" i="5"/>
  <c r="S354" i="5"/>
  <c r="S353" i="5"/>
  <c r="S352" i="5"/>
  <c r="O137" i="5"/>
  <c r="H137" i="5"/>
  <c r="E137" i="5"/>
  <c r="C137" i="5"/>
  <c r="A137" i="5"/>
  <c r="C138" i="1"/>
  <c r="C139" i="1"/>
  <c r="C137" i="1"/>
  <c r="O138" i="5" l="1"/>
  <c r="H138" i="5" l="1"/>
  <c r="E138" i="5"/>
  <c r="C138" i="5"/>
  <c r="A138" i="5"/>
  <c r="C136" i="1"/>
  <c r="O136" i="5" l="1"/>
  <c r="H136" i="5"/>
  <c r="E136" i="5"/>
  <c r="C136" i="5"/>
  <c r="A136" i="5"/>
  <c r="S88" i="5" l="1"/>
  <c r="O88" i="5"/>
  <c r="H88" i="5"/>
  <c r="E88" i="5"/>
  <c r="C88" i="5"/>
  <c r="A88" i="5"/>
  <c r="C87" i="1"/>
  <c r="C135" i="1"/>
  <c r="I51" i="5" l="1"/>
  <c r="S51" i="5"/>
  <c r="H51" i="5"/>
  <c r="E51" i="5"/>
  <c r="C51" i="5"/>
  <c r="A51" i="5"/>
  <c r="C50" i="1"/>
  <c r="O51" i="5"/>
  <c r="S50" i="5" l="1"/>
  <c r="O50" i="5"/>
  <c r="H50" i="5"/>
  <c r="E50" i="5"/>
  <c r="C50" i="5"/>
  <c r="A50" i="5"/>
  <c r="S95" i="5" l="1"/>
  <c r="O95" i="5"/>
  <c r="H95" i="5"/>
  <c r="E95" i="5"/>
  <c r="C95" i="5"/>
  <c r="A95" i="5"/>
  <c r="C49" i="1"/>
  <c r="S96" i="5" l="1"/>
  <c r="O96" i="5"/>
  <c r="H96" i="5"/>
  <c r="E96" i="5"/>
  <c r="C96" i="5"/>
  <c r="A96" i="5"/>
  <c r="C94" i="1"/>
  <c r="S61" i="5" l="1"/>
  <c r="O61" i="5"/>
  <c r="H61" i="5"/>
  <c r="E61" i="5"/>
  <c r="C61" i="5"/>
  <c r="A61" i="5"/>
  <c r="S60" i="5"/>
  <c r="O60" i="5"/>
  <c r="H60" i="5"/>
  <c r="E60" i="5"/>
  <c r="C60" i="5"/>
  <c r="A60" i="5"/>
  <c r="C95" i="1"/>
  <c r="C60" i="1"/>
  <c r="C59" i="1"/>
  <c r="S78" i="5" l="1"/>
  <c r="O78" i="5"/>
  <c r="H78" i="5"/>
  <c r="E78" i="5"/>
  <c r="C78" i="5"/>
  <c r="A78" i="5"/>
  <c r="S85" i="5" l="1"/>
  <c r="O85" i="5"/>
  <c r="H85" i="5"/>
  <c r="E85" i="5"/>
  <c r="C85" i="5"/>
  <c r="A85" i="5"/>
  <c r="S83" i="5"/>
  <c r="O83" i="5"/>
  <c r="H83" i="5"/>
  <c r="E83" i="5"/>
  <c r="C83" i="5"/>
  <c r="A83" i="5"/>
  <c r="C83" i="1"/>
  <c r="C84" i="1"/>
  <c r="C77" i="1"/>
  <c r="S91" i="5" l="1"/>
  <c r="O91" i="5"/>
  <c r="H91" i="5"/>
  <c r="E91" i="5"/>
  <c r="C91" i="5"/>
  <c r="A91" i="5"/>
  <c r="C90" i="1"/>
  <c r="S106" i="5" l="1"/>
  <c r="O106" i="5"/>
  <c r="H106" i="5"/>
  <c r="E106" i="5"/>
  <c r="C106" i="5"/>
  <c r="A106" i="5"/>
  <c r="O100" i="5" l="1"/>
  <c r="H100" i="5"/>
  <c r="E100" i="5"/>
  <c r="C100" i="5"/>
  <c r="A100" i="5"/>
  <c r="C99" i="1"/>
  <c r="C105" i="1"/>
  <c r="S99" i="5" l="1"/>
  <c r="O99" i="5"/>
  <c r="H99" i="5"/>
  <c r="E99" i="5"/>
  <c r="C99" i="5"/>
  <c r="A99" i="5"/>
  <c r="C97" i="1"/>
  <c r="S87" i="5" l="1"/>
  <c r="O87" i="5"/>
  <c r="H87" i="5"/>
  <c r="E87" i="5"/>
  <c r="C87" i="5"/>
  <c r="A87" i="5"/>
  <c r="S74" i="5" l="1"/>
  <c r="O74" i="5"/>
  <c r="H74" i="5"/>
  <c r="E74" i="5"/>
  <c r="C74" i="5"/>
  <c r="A74" i="5"/>
  <c r="S75" i="5"/>
  <c r="O75" i="5"/>
  <c r="H75" i="5"/>
  <c r="E75" i="5"/>
  <c r="C75" i="5"/>
  <c r="A75" i="5"/>
  <c r="C74" i="1"/>
  <c r="C86" i="1"/>
  <c r="S40" i="5" l="1"/>
  <c r="O40" i="5"/>
  <c r="H40" i="5"/>
  <c r="E40" i="5"/>
  <c r="C40" i="5"/>
  <c r="A40" i="5"/>
  <c r="C73" i="1"/>
  <c r="C39" i="1"/>
  <c r="S80" i="5" l="1"/>
  <c r="O80" i="5"/>
  <c r="H80" i="5"/>
  <c r="E80" i="5"/>
  <c r="C80" i="5"/>
  <c r="A80" i="5"/>
  <c r="C79" i="1"/>
  <c r="S57" i="5" l="1"/>
  <c r="O57" i="5"/>
  <c r="H57" i="5"/>
  <c r="E57" i="5"/>
  <c r="C57" i="5"/>
  <c r="A57" i="5"/>
  <c r="S44" i="5" l="1"/>
  <c r="O44" i="5"/>
  <c r="H44" i="5"/>
  <c r="E44" i="5"/>
  <c r="C44" i="5"/>
  <c r="A44" i="5"/>
  <c r="C56" i="1"/>
  <c r="C66" i="1"/>
  <c r="S101" i="5" l="1"/>
  <c r="O101" i="5"/>
  <c r="H101" i="5"/>
  <c r="E101" i="5"/>
  <c r="C101" i="5"/>
  <c r="A101" i="5"/>
  <c r="S72" i="5"/>
  <c r="O72" i="5"/>
  <c r="H72" i="5"/>
  <c r="E72" i="5"/>
  <c r="C72" i="5"/>
  <c r="A72" i="5"/>
  <c r="C43" i="1"/>
  <c r="C100" i="1"/>
  <c r="H135" i="5" l="1"/>
  <c r="E135" i="5"/>
  <c r="C135" i="5"/>
  <c r="A135" i="5"/>
  <c r="O135" i="5"/>
  <c r="C134" i="1"/>
  <c r="C7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69" i="5" l="1"/>
  <c r="H169" i="5"/>
  <c r="E169" i="5"/>
  <c r="C169" i="5"/>
  <c r="A169" i="5"/>
  <c r="O168" i="5"/>
  <c r="H168" i="5"/>
  <c r="E168" i="5"/>
  <c r="C168" i="5"/>
  <c r="A168" i="5"/>
  <c r="C168" i="1"/>
  <c r="C167" i="1"/>
  <c r="O167" i="5" l="1"/>
  <c r="H167" i="5"/>
  <c r="E167" i="5"/>
  <c r="C167" i="5"/>
  <c r="A167" i="5"/>
  <c r="O134" i="5" l="1"/>
  <c r="H134" i="5"/>
  <c r="E134" i="5"/>
  <c r="C134" i="5"/>
  <c r="A134" i="5"/>
  <c r="O133" i="5"/>
  <c r="H133" i="5"/>
  <c r="E133" i="5"/>
  <c r="C133" i="5"/>
  <c r="A133" i="5"/>
  <c r="O132" i="5"/>
  <c r="H132" i="5"/>
  <c r="E132" i="5"/>
  <c r="C132" i="5"/>
  <c r="A132" i="5"/>
  <c r="C166" i="1"/>
  <c r="C133" i="1"/>
  <c r="C132" i="1"/>
  <c r="O129" i="5" l="1"/>
  <c r="H129" i="5"/>
  <c r="E129" i="5"/>
  <c r="C129" i="5"/>
  <c r="A129" i="5"/>
  <c r="O128" i="5"/>
  <c r="H128" i="5"/>
  <c r="E128" i="5"/>
  <c r="C128" i="5"/>
  <c r="A128" i="5"/>
  <c r="C128" i="1"/>
  <c r="C131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7" i="1"/>
  <c r="S115" i="5" l="1"/>
  <c r="O115" i="5"/>
  <c r="H115" i="5"/>
  <c r="E115" i="5"/>
  <c r="C115" i="5"/>
  <c r="A115" i="5"/>
  <c r="C124" i="1"/>
  <c r="C114" i="1"/>
  <c r="L362" i="5" l="1"/>
  <c r="I34" i="5" l="1"/>
  <c r="S121" i="5" l="1"/>
  <c r="H121" i="5"/>
  <c r="E121" i="5"/>
  <c r="C121" i="5"/>
  <c r="A121" i="5"/>
  <c r="O121" i="5"/>
  <c r="C120" i="1"/>
  <c r="O119" i="5" l="1"/>
  <c r="S119" i="5"/>
  <c r="H119" i="5"/>
  <c r="E119" i="5"/>
  <c r="A119" i="5"/>
  <c r="C119" i="5"/>
  <c r="E2" i="4"/>
  <c r="D2" i="4"/>
  <c r="S120" i="5"/>
  <c r="H120" i="5"/>
  <c r="E120" i="5"/>
  <c r="C120" i="5"/>
  <c r="A120" i="5"/>
  <c r="O120" i="5"/>
  <c r="C118" i="1"/>
  <c r="C119" i="1"/>
  <c r="S34" i="5" l="1"/>
  <c r="O34" i="5"/>
  <c r="H34" i="5"/>
  <c r="E34" i="5"/>
  <c r="C34" i="5"/>
  <c r="A34" i="5"/>
  <c r="J269" i="5" l="1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C33" i="1"/>
  <c r="J233" i="5" l="1"/>
  <c r="J234" i="5" s="1"/>
  <c r="H233" i="5"/>
  <c r="E233" i="5"/>
  <c r="C233" i="5"/>
  <c r="A233" i="5"/>
  <c r="J232" i="5"/>
  <c r="H232" i="5"/>
  <c r="E232" i="5"/>
  <c r="C232" i="5"/>
  <c r="A232" i="5"/>
  <c r="J220" i="5"/>
  <c r="J221" i="5"/>
  <c r="J222" i="5"/>
  <c r="J223" i="5"/>
  <c r="J224" i="5"/>
  <c r="J225" i="5"/>
  <c r="J226" i="5"/>
  <c r="J227" i="5"/>
  <c r="J228" i="5"/>
  <c r="H228" i="5"/>
  <c r="E228" i="5"/>
  <c r="C228" i="5"/>
  <c r="A228" i="5"/>
  <c r="H227" i="5"/>
  <c r="E227" i="5"/>
  <c r="C227" i="5"/>
  <c r="A227" i="5"/>
  <c r="H226" i="5"/>
  <c r="E226" i="5"/>
  <c r="C226" i="5"/>
  <c r="A226" i="5"/>
  <c r="H225" i="5"/>
  <c r="E225" i="5"/>
  <c r="C225" i="5"/>
  <c r="A225" i="5"/>
  <c r="O227" i="5"/>
  <c r="O225" i="5"/>
  <c r="O232" i="5"/>
  <c r="O226" i="5"/>
  <c r="O233" i="5"/>
  <c r="O228" i="5"/>
  <c r="J235" i="5" l="1"/>
  <c r="J236" i="5"/>
  <c r="J237" i="5"/>
  <c r="J238" i="5" s="1"/>
  <c r="J229" i="5"/>
  <c r="J230" i="5"/>
  <c r="J231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6" i="5"/>
  <c r="J217" i="5"/>
  <c r="J218" i="5"/>
  <c r="J432" i="5" l="1"/>
  <c r="J433" i="5"/>
  <c r="J434" i="5"/>
  <c r="J435" i="5"/>
  <c r="J436" i="5"/>
  <c r="J426" i="5"/>
  <c r="J425" i="5"/>
  <c r="J424" i="5"/>
  <c r="J423" i="5"/>
  <c r="J422" i="5"/>
  <c r="J421" i="5"/>
  <c r="J420" i="5"/>
  <c r="J419" i="5"/>
  <c r="J418" i="5"/>
  <c r="J239" i="5" l="1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8" i="5"/>
  <c r="J259" i="5"/>
  <c r="J26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8" i="5" l="1"/>
  <c r="O118" i="5"/>
  <c r="H118" i="5"/>
  <c r="E118" i="5"/>
  <c r="C118" i="5"/>
  <c r="A118" i="5"/>
  <c r="S117" i="5" l="1"/>
  <c r="O117" i="5"/>
  <c r="H117" i="5"/>
  <c r="E117" i="5"/>
  <c r="C117" i="5"/>
  <c r="A117" i="5"/>
  <c r="C117" i="1"/>
  <c r="S116" i="5" l="1"/>
  <c r="O116" i="5"/>
  <c r="H116" i="5"/>
  <c r="E116" i="5"/>
  <c r="C116" i="5"/>
  <c r="A116" i="5"/>
  <c r="C116" i="1"/>
  <c r="J534" i="5" l="1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C115" i="1"/>
  <c r="O608" i="5" l="1"/>
  <c r="A603" i="5" l="1"/>
  <c r="C603" i="5"/>
  <c r="E603" i="5"/>
  <c r="H603" i="5"/>
  <c r="O603" i="5"/>
  <c r="S603" i="5"/>
  <c r="J591" i="5" l="1"/>
  <c r="J592" i="5"/>
  <c r="J593" i="5"/>
  <c r="J594" i="5"/>
  <c r="J595" i="5"/>
  <c r="L363" i="5" l="1"/>
  <c r="L364" i="5"/>
  <c r="S519" i="5"/>
  <c r="O519" i="5"/>
  <c r="H519" i="5"/>
  <c r="E519" i="5"/>
  <c r="C519" i="5"/>
  <c r="A519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8" i="5"/>
  <c r="O518" i="5"/>
  <c r="H518" i="5"/>
  <c r="E518" i="5"/>
  <c r="C518" i="5"/>
  <c r="A518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4" i="5"/>
  <c r="O114" i="5"/>
  <c r="H114" i="5"/>
  <c r="E114" i="5"/>
  <c r="C114" i="5"/>
  <c r="A114" i="5"/>
  <c r="J459" i="5"/>
  <c r="J458" i="5" s="1"/>
  <c r="J457" i="5" s="1"/>
  <c r="J456" i="5" s="1"/>
  <c r="C6" i="1"/>
  <c r="C113" i="1"/>
  <c r="C12" i="1"/>
  <c r="C7" i="1"/>
  <c r="C13" i="1"/>
  <c r="C14" i="1"/>
  <c r="C5" i="1"/>
  <c r="L437" i="5" l="1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K381" i="5" l="1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O340" i="5" l="1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H237" i="5" l="1"/>
  <c r="E237" i="5"/>
  <c r="C237" i="5"/>
  <c r="A237" i="5"/>
  <c r="H236" i="5"/>
  <c r="E236" i="5"/>
  <c r="C236" i="5"/>
  <c r="A236" i="5"/>
  <c r="O236" i="5"/>
  <c r="O237" i="5"/>
  <c r="H218" i="5" l="1"/>
  <c r="E218" i="5"/>
  <c r="C218" i="5"/>
  <c r="A218" i="5"/>
  <c r="H217" i="5"/>
  <c r="E217" i="5"/>
  <c r="C217" i="5"/>
  <c r="A217" i="5"/>
  <c r="O218" i="5"/>
  <c r="O217" i="5"/>
  <c r="S12" i="5" l="1"/>
  <c r="O12" i="5"/>
  <c r="H12" i="5"/>
  <c r="E12" i="5"/>
  <c r="C12" i="5"/>
  <c r="A12" i="5"/>
  <c r="C11" i="1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6" i="5" l="1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C263" i="1"/>
  <c r="C262" i="1"/>
  <c r="C261" i="1"/>
  <c r="S595" i="5" l="1"/>
  <c r="O595" i="5"/>
  <c r="H595" i="5"/>
  <c r="E595" i="5"/>
  <c r="C595" i="5"/>
  <c r="A595" i="5"/>
  <c r="S594" i="5"/>
  <c r="O594" i="5"/>
  <c r="H594" i="5"/>
  <c r="E594" i="5"/>
  <c r="C594" i="5"/>
  <c r="A594" i="5"/>
  <c r="S593" i="5"/>
  <c r="O593" i="5"/>
  <c r="H593" i="5"/>
  <c r="E593" i="5"/>
  <c r="C593" i="5"/>
  <c r="A593" i="5"/>
  <c r="S592" i="5"/>
  <c r="O592" i="5"/>
  <c r="H592" i="5"/>
  <c r="E592" i="5"/>
  <c r="C592" i="5"/>
  <c r="A592" i="5"/>
  <c r="S591" i="5"/>
  <c r="O591" i="5"/>
  <c r="H591" i="5"/>
  <c r="E591" i="5"/>
  <c r="C591" i="5"/>
  <c r="A591" i="5"/>
  <c r="S579" i="5"/>
  <c r="H579" i="5"/>
  <c r="E579" i="5"/>
  <c r="C579" i="5"/>
  <c r="A579" i="5"/>
  <c r="S578" i="5"/>
  <c r="H578" i="5"/>
  <c r="E578" i="5"/>
  <c r="C578" i="5"/>
  <c r="A578" i="5"/>
  <c r="S577" i="5"/>
  <c r="H577" i="5"/>
  <c r="E577" i="5"/>
  <c r="C577" i="5"/>
  <c r="A577" i="5"/>
  <c r="O576" i="5"/>
  <c r="H576" i="5"/>
  <c r="E576" i="5"/>
  <c r="C576" i="5"/>
  <c r="A576" i="5"/>
  <c r="O575" i="5"/>
  <c r="H575" i="5"/>
  <c r="E575" i="5"/>
  <c r="C575" i="5"/>
  <c r="A575" i="5"/>
  <c r="O574" i="5"/>
  <c r="H574" i="5"/>
  <c r="E574" i="5"/>
  <c r="C574" i="5"/>
  <c r="A574" i="5"/>
  <c r="S370" i="5"/>
  <c r="O364" i="5"/>
  <c r="H364" i="5"/>
  <c r="E364" i="5"/>
  <c r="C364" i="5"/>
  <c r="A364" i="5"/>
  <c r="S369" i="5"/>
  <c r="O363" i="5"/>
  <c r="H363" i="5"/>
  <c r="E363" i="5"/>
  <c r="C363" i="5"/>
  <c r="A363" i="5"/>
  <c r="S368" i="5"/>
  <c r="O362" i="5"/>
  <c r="H362" i="5"/>
  <c r="E362" i="5"/>
  <c r="C362" i="5"/>
  <c r="A362" i="5"/>
  <c r="S364" i="5"/>
  <c r="O358" i="5"/>
  <c r="H358" i="5"/>
  <c r="E358" i="5"/>
  <c r="C358" i="5"/>
  <c r="A358" i="5"/>
  <c r="S363" i="5"/>
  <c r="O357" i="5"/>
  <c r="H357" i="5"/>
  <c r="E357" i="5"/>
  <c r="C357" i="5"/>
  <c r="A357" i="5"/>
  <c r="S362" i="5"/>
  <c r="O356" i="5"/>
  <c r="H356" i="5"/>
  <c r="E356" i="5"/>
  <c r="C356" i="5"/>
  <c r="A35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577" i="5"/>
  <c r="C205" i="1"/>
  <c r="C207" i="1"/>
  <c r="O578" i="5"/>
  <c r="C248" i="1"/>
  <c r="S574" i="5"/>
  <c r="C203" i="1"/>
  <c r="S575" i="5"/>
  <c r="C249" i="1"/>
  <c r="S576" i="5"/>
  <c r="C253" i="1"/>
  <c r="O579" i="5"/>
  <c r="O346" i="5" l="1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C193" i="1"/>
  <c r="C199" i="1"/>
  <c r="C182" i="1"/>
  <c r="C185" i="1"/>
  <c r="C184" i="1"/>
  <c r="C195" i="1"/>
  <c r="C198" i="1"/>
  <c r="C183" i="1"/>
  <c r="C197" i="1"/>
  <c r="C187" i="1"/>
  <c r="C201" i="1"/>
  <c r="C186" i="1"/>
  <c r="C194" i="1"/>
  <c r="C200" i="1"/>
  <c r="A655" i="5" l="1"/>
  <c r="C655" i="5"/>
  <c r="E655" i="5"/>
  <c r="H655" i="5"/>
  <c r="O655" i="5"/>
  <c r="S655" i="5"/>
  <c r="S601" i="5"/>
  <c r="O601" i="5"/>
  <c r="H601" i="5"/>
  <c r="E601" i="5"/>
  <c r="C601" i="5"/>
  <c r="A601" i="5"/>
  <c r="O355" i="5" l="1"/>
  <c r="H355" i="5"/>
  <c r="E355" i="5"/>
  <c r="C355" i="5"/>
  <c r="A355" i="5"/>
  <c r="O354" i="5"/>
  <c r="H354" i="5"/>
  <c r="E354" i="5"/>
  <c r="C354" i="5"/>
  <c r="A354" i="5"/>
  <c r="O349" i="5"/>
  <c r="H349" i="5"/>
  <c r="E349" i="5"/>
  <c r="C349" i="5"/>
  <c r="A349" i="5"/>
  <c r="O348" i="5"/>
  <c r="H348" i="5"/>
  <c r="E348" i="5"/>
  <c r="C348" i="5"/>
  <c r="A348" i="5"/>
  <c r="I29" i="5" l="1"/>
  <c r="S105" i="5" l="1"/>
  <c r="O105" i="5"/>
  <c r="H105" i="5"/>
  <c r="E105" i="5"/>
  <c r="C105" i="5"/>
  <c r="A105" i="5"/>
  <c r="C104" i="1"/>
  <c r="S104" i="5" l="1"/>
  <c r="O104" i="5"/>
  <c r="H104" i="5"/>
  <c r="E104" i="5"/>
  <c r="C104" i="5"/>
  <c r="A104" i="5"/>
  <c r="S102" i="5"/>
  <c r="O102" i="5"/>
  <c r="H102" i="5"/>
  <c r="E102" i="5"/>
  <c r="C102" i="5"/>
  <c r="A102" i="5"/>
  <c r="S98" i="5"/>
  <c r="O98" i="5"/>
  <c r="H98" i="5"/>
  <c r="E98" i="5"/>
  <c r="C98" i="5"/>
  <c r="A98" i="5"/>
  <c r="S97" i="5"/>
  <c r="O97" i="5"/>
  <c r="H97" i="5"/>
  <c r="E97" i="5"/>
  <c r="C97" i="5"/>
  <c r="A97" i="5"/>
  <c r="S94" i="5"/>
  <c r="O94" i="5"/>
  <c r="H94" i="5"/>
  <c r="E94" i="5"/>
  <c r="C94" i="5"/>
  <c r="A94" i="5"/>
  <c r="S90" i="5"/>
  <c r="O90" i="5"/>
  <c r="H90" i="5"/>
  <c r="E90" i="5"/>
  <c r="C90" i="5"/>
  <c r="A90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81" i="5"/>
  <c r="O81" i="5"/>
  <c r="H81" i="5"/>
  <c r="E81" i="5"/>
  <c r="C81" i="5"/>
  <c r="A81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C81" i="1"/>
  <c r="C89" i="1"/>
  <c r="C103" i="1"/>
  <c r="C61" i="1"/>
  <c r="C70" i="1"/>
  <c r="C85" i="1"/>
  <c r="C101" i="1"/>
  <c r="C93" i="1"/>
  <c r="C98" i="1"/>
  <c r="C78" i="1"/>
  <c r="C68" i="1"/>
  <c r="C82" i="1"/>
  <c r="C63" i="1"/>
  <c r="C96" i="1"/>
  <c r="C64" i="1"/>
  <c r="C76" i="1"/>
  <c r="C62" i="1"/>
  <c r="C80" i="1"/>
  <c r="C72" i="1"/>
  <c r="S59" i="5" l="1"/>
  <c r="O59" i="5"/>
  <c r="H59" i="5"/>
  <c r="E59" i="5"/>
  <c r="C59" i="5"/>
  <c r="A59" i="5"/>
  <c r="S58" i="5"/>
  <c r="O58" i="5"/>
  <c r="H58" i="5"/>
  <c r="E58" i="5"/>
  <c r="C58" i="5"/>
  <c r="A58" i="5"/>
  <c r="S56" i="5"/>
  <c r="O56" i="5"/>
  <c r="H56" i="5"/>
  <c r="E56" i="5"/>
  <c r="C56" i="5"/>
  <c r="A56" i="5"/>
  <c r="S53" i="5" l="1"/>
  <c r="O53" i="5"/>
  <c r="H53" i="5"/>
  <c r="E53" i="5"/>
  <c r="C53" i="5"/>
  <c r="A53" i="5"/>
  <c r="S48" i="5"/>
  <c r="O48" i="5"/>
  <c r="H48" i="5"/>
  <c r="E48" i="5"/>
  <c r="C48" i="5"/>
  <c r="A48" i="5"/>
  <c r="S47" i="5"/>
  <c r="O47" i="5"/>
  <c r="H47" i="5"/>
  <c r="E47" i="5"/>
  <c r="C47" i="5"/>
  <c r="A47" i="5"/>
  <c r="S43" i="5"/>
  <c r="O43" i="5"/>
  <c r="H43" i="5"/>
  <c r="E43" i="5"/>
  <c r="C43" i="5"/>
  <c r="A43" i="5"/>
  <c r="S39" i="5"/>
  <c r="O39" i="5"/>
  <c r="H39" i="5"/>
  <c r="E39" i="5"/>
  <c r="C39" i="5"/>
  <c r="A39" i="5"/>
  <c r="C58" i="1"/>
  <c r="C57" i="1"/>
  <c r="C55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7" i="1"/>
  <c r="C46" i="1"/>
  <c r="C38" i="1"/>
  <c r="C52" i="1"/>
  <c r="C36" i="1"/>
  <c r="C42" i="1"/>
  <c r="S36" i="5" l="1"/>
  <c r="O36" i="5"/>
  <c r="H36" i="5"/>
  <c r="E36" i="5"/>
  <c r="C36" i="5"/>
  <c r="A36" i="5"/>
  <c r="C35" i="1"/>
  <c r="I456" i="5" l="1"/>
  <c r="I457" i="5"/>
  <c r="O394" i="5" l="1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S383" i="5"/>
  <c r="S394" i="5"/>
  <c r="S385" i="5"/>
  <c r="S392" i="5"/>
  <c r="S384" i="5"/>
  <c r="S393" i="5"/>
  <c r="I458" i="5" l="1"/>
  <c r="I459" i="5" l="1"/>
  <c r="I460" i="5" l="1"/>
  <c r="O361" i="5" l="1"/>
  <c r="H361" i="5"/>
  <c r="E361" i="5"/>
  <c r="C361" i="5"/>
  <c r="A361" i="5"/>
  <c r="O360" i="5"/>
  <c r="H360" i="5"/>
  <c r="E360" i="5"/>
  <c r="C360" i="5"/>
  <c r="A360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H654" i="5" l="1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2" i="5"/>
  <c r="H600" i="5"/>
  <c r="H599" i="5"/>
  <c r="H598" i="5"/>
  <c r="H597" i="5"/>
  <c r="H596" i="5"/>
  <c r="H590" i="5"/>
  <c r="H589" i="5"/>
  <c r="H588" i="5"/>
  <c r="H587" i="5"/>
  <c r="H586" i="5"/>
  <c r="H585" i="5"/>
  <c r="H584" i="5"/>
  <c r="H583" i="5"/>
  <c r="H582" i="5"/>
  <c r="H581" i="5"/>
  <c r="H580" i="5"/>
  <c r="H573" i="5"/>
  <c r="H572" i="5"/>
  <c r="H571" i="5"/>
  <c r="H570" i="5"/>
  <c r="H569" i="5"/>
  <c r="H568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7" i="5"/>
  <c r="H514" i="5"/>
  <c r="H513" i="5"/>
  <c r="H512" i="5"/>
  <c r="H480" i="5"/>
  <c r="H479" i="5"/>
  <c r="H478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391" i="5"/>
  <c r="H390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59" i="5"/>
  <c r="H353" i="5"/>
  <c r="H347" i="5"/>
  <c r="H313" i="5"/>
  <c r="H312" i="5"/>
  <c r="H311" i="5"/>
  <c r="H310" i="5"/>
  <c r="H309" i="5"/>
  <c r="H308" i="5"/>
  <c r="H307" i="5"/>
  <c r="H306" i="5"/>
  <c r="H305" i="5"/>
  <c r="H277" i="5"/>
  <c r="H276" i="5"/>
  <c r="H275" i="5"/>
  <c r="H274" i="5"/>
  <c r="H273" i="5"/>
  <c r="H272" i="5"/>
  <c r="H271" i="5"/>
  <c r="H270" i="5"/>
  <c r="H269" i="5"/>
  <c r="H262" i="5"/>
  <c r="H261" i="5"/>
  <c r="H260" i="5"/>
  <c r="H259" i="5"/>
  <c r="H258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5" i="5"/>
  <c r="H231" i="5"/>
  <c r="H230" i="5"/>
  <c r="H229" i="5"/>
  <c r="H224" i="5"/>
  <c r="H223" i="5"/>
  <c r="H222" i="5"/>
  <c r="H221" i="5"/>
  <c r="H220" i="5"/>
  <c r="H216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5" i="5"/>
  <c r="H194" i="5"/>
  <c r="H193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13" i="5"/>
  <c r="H112" i="5"/>
  <c r="H111" i="5"/>
  <c r="H110" i="5"/>
  <c r="H109" i="5"/>
  <c r="H35" i="5"/>
  <c r="H33" i="5"/>
  <c r="H29" i="5"/>
  <c r="G5" i="6"/>
  <c r="G4" i="6"/>
  <c r="G3" i="6"/>
  <c r="G2" i="6"/>
  <c r="G8" i="6"/>
  <c r="G7" i="6"/>
  <c r="S654" i="5"/>
  <c r="O654" i="5"/>
  <c r="E654" i="5"/>
  <c r="C654" i="5"/>
  <c r="A654" i="5"/>
  <c r="E2" i="6"/>
  <c r="C274" i="1"/>
  <c r="E3" i="6"/>
  <c r="E5" i="6"/>
  <c r="C2" i="6"/>
  <c r="C5" i="6"/>
  <c r="E4" i="6"/>
  <c r="C4" i="6"/>
  <c r="C3" i="6"/>
  <c r="C273" i="1"/>
  <c r="S618" i="5" l="1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585" i="5"/>
  <c r="O585" i="5"/>
  <c r="E585" i="5"/>
  <c r="C585" i="5"/>
  <c r="A585" i="5"/>
  <c r="S584" i="5"/>
  <c r="O584" i="5"/>
  <c r="E584" i="5"/>
  <c r="C584" i="5"/>
  <c r="A584" i="5"/>
  <c r="S583" i="5"/>
  <c r="O583" i="5"/>
  <c r="E583" i="5"/>
  <c r="C583" i="5"/>
  <c r="A583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S573" i="5"/>
  <c r="E573" i="5"/>
  <c r="C573" i="5"/>
  <c r="A573" i="5"/>
  <c r="S572" i="5"/>
  <c r="E572" i="5"/>
  <c r="C572" i="5"/>
  <c r="A572" i="5"/>
  <c r="S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S558" i="5"/>
  <c r="S559" i="5"/>
  <c r="S560" i="5"/>
  <c r="S562" i="5"/>
  <c r="S561" i="5"/>
  <c r="S570" i="5"/>
  <c r="C260" i="1"/>
  <c r="O573" i="5"/>
  <c r="C244" i="1"/>
  <c r="C251" i="1"/>
  <c r="O571" i="5"/>
  <c r="S568" i="5"/>
  <c r="C242" i="1"/>
  <c r="C271" i="1"/>
  <c r="C243" i="1"/>
  <c r="C250" i="1"/>
  <c r="S569" i="5"/>
  <c r="C272" i="1"/>
  <c r="O572" i="5"/>
  <c r="S28" i="5" l="1"/>
  <c r="O28" i="5"/>
  <c r="H28" i="5"/>
  <c r="E28" i="5"/>
  <c r="C28" i="5"/>
  <c r="A28" i="5"/>
  <c r="S613" i="5"/>
  <c r="S612" i="5"/>
  <c r="S611" i="5"/>
  <c r="S610" i="5"/>
  <c r="S609" i="5"/>
  <c r="S608" i="5"/>
  <c r="S607" i="5"/>
  <c r="S606" i="5"/>
  <c r="S605" i="5"/>
  <c r="S604" i="5"/>
  <c r="S602" i="5"/>
  <c r="S600" i="5"/>
  <c r="S599" i="5"/>
  <c r="S598" i="5"/>
  <c r="S597" i="5"/>
  <c r="S596" i="5"/>
  <c r="S590" i="5"/>
  <c r="S589" i="5"/>
  <c r="S588" i="5"/>
  <c r="S587" i="5"/>
  <c r="S586" i="5"/>
  <c r="S557" i="5"/>
  <c r="S556" i="5"/>
  <c r="S555" i="5"/>
  <c r="S554" i="5"/>
  <c r="S553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7" i="5"/>
  <c r="S514" i="5"/>
  <c r="S513" i="5"/>
  <c r="S512" i="5"/>
  <c r="S480" i="5"/>
  <c r="S479" i="5"/>
  <c r="S478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36" i="5"/>
  <c r="S435" i="5"/>
  <c r="S434" i="5"/>
  <c r="S433" i="5"/>
  <c r="S432" i="5"/>
  <c r="S426" i="5"/>
  <c r="S425" i="5"/>
  <c r="S424" i="5"/>
  <c r="S423" i="5"/>
  <c r="S422" i="5"/>
  <c r="S421" i="5"/>
  <c r="S420" i="5"/>
  <c r="S419" i="5"/>
  <c r="S418" i="5"/>
  <c r="S380" i="5"/>
  <c r="S379" i="5"/>
  <c r="S378" i="5"/>
  <c r="S377" i="5"/>
  <c r="S376" i="5"/>
  <c r="S375" i="5"/>
  <c r="S374" i="5"/>
  <c r="S373" i="5"/>
  <c r="S372" i="5"/>
  <c r="S371" i="5"/>
  <c r="S367" i="5"/>
  <c r="S366" i="5"/>
  <c r="S365" i="5"/>
  <c r="S361" i="5"/>
  <c r="S360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13" i="5"/>
  <c r="S111" i="5"/>
  <c r="S110" i="5"/>
  <c r="S35" i="5"/>
  <c r="S33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E608" i="5"/>
  <c r="C608" i="5"/>
  <c r="A608" i="5"/>
  <c r="S390" i="5"/>
  <c r="S448" i="5"/>
  <c r="S449" i="5"/>
  <c r="S441" i="5"/>
  <c r="S450" i="5"/>
  <c r="S446" i="5"/>
  <c r="S381" i="5"/>
  <c r="S382" i="5"/>
  <c r="S439" i="5"/>
  <c r="S447" i="5"/>
  <c r="S391" i="5"/>
  <c r="S437" i="5"/>
  <c r="S438" i="5"/>
  <c r="S440" i="5"/>
  <c r="S414" i="5"/>
  <c r="S428" i="5"/>
  <c r="S109" i="5"/>
  <c r="S410" i="5"/>
  <c r="S409" i="5"/>
  <c r="S454" i="5"/>
  <c r="S411" i="5"/>
  <c r="S453" i="5"/>
  <c r="S548" i="5"/>
  <c r="S427" i="5"/>
  <c r="S412" i="5"/>
  <c r="S431" i="5"/>
  <c r="S415" i="5"/>
  <c r="S552" i="5"/>
  <c r="S551" i="5"/>
  <c r="S452" i="5"/>
  <c r="S430" i="5"/>
  <c r="S429" i="5"/>
  <c r="S416" i="5"/>
  <c r="S417" i="5"/>
  <c r="S451" i="5"/>
  <c r="S550" i="5"/>
  <c r="S455" i="5"/>
  <c r="S549" i="5"/>
  <c r="S413" i="5"/>
  <c r="S112" i="5"/>
  <c r="O607" i="5" l="1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2" i="5"/>
  <c r="E602" i="5"/>
  <c r="C602" i="5"/>
  <c r="A602" i="5"/>
  <c r="C258" i="1"/>
  <c r="C259" i="1"/>
  <c r="C254" i="1"/>
  <c r="C255" i="1"/>
  <c r="O547" i="5" l="1"/>
  <c r="E547" i="5"/>
  <c r="C547" i="5"/>
  <c r="A547" i="5"/>
  <c r="O546" i="5"/>
  <c r="E546" i="5"/>
  <c r="C546" i="5"/>
  <c r="A546" i="5"/>
  <c r="O545" i="5"/>
  <c r="E545" i="5"/>
  <c r="C545" i="5"/>
  <c r="A545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14" i="5"/>
  <c r="E514" i="5"/>
  <c r="C514" i="5"/>
  <c r="A51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E590" i="5" l="1"/>
  <c r="C590" i="5"/>
  <c r="A590" i="5"/>
  <c r="E589" i="5"/>
  <c r="C589" i="5"/>
  <c r="A589" i="5"/>
  <c r="E588" i="5"/>
  <c r="C588" i="5"/>
  <c r="A588" i="5"/>
  <c r="E587" i="5"/>
  <c r="C587" i="5"/>
  <c r="A587" i="5"/>
  <c r="E586" i="5"/>
  <c r="C586" i="5"/>
  <c r="A586" i="5"/>
  <c r="E557" i="5"/>
  <c r="C557" i="5"/>
  <c r="A557" i="5"/>
  <c r="E556" i="5"/>
  <c r="C556" i="5"/>
  <c r="A556" i="5"/>
  <c r="E555" i="5"/>
  <c r="C555" i="5"/>
  <c r="A555" i="5"/>
  <c r="E554" i="5"/>
  <c r="C554" i="5"/>
  <c r="A554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4" i="5"/>
  <c r="E544" i="5"/>
  <c r="C544" i="5"/>
  <c r="A544" i="5"/>
  <c r="O543" i="5"/>
  <c r="E543" i="5"/>
  <c r="C543" i="5"/>
  <c r="A543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7" i="5"/>
  <c r="E517" i="5"/>
  <c r="C517" i="5"/>
  <c r="A517" i="5"/>
  <c r="O513" i="5"/>
  <c r="E513" i="5"/>
  <c r="C513" i="5"/>
  <c r="A513" i="5"/>
  <c r="O512" i="5"/>
  <c r="E512" i="5"/>
  <c r="C512" i="5"/>
  <c r="A512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590" i="5"/>
  <c r="O588" i="5"/>
  <c r="O586" i="5"/>
  <c r="O589" i="5"/>
  <c r="O587" i="5"/>
  <c r="O557" i="5"/>
  <c r="O555" i="5"/>
  <c r="O553" i="5"/>
  <c r="O554" i="5"/>
  <c r="O556" i="5"/>
  <c r="C231" i="1"/>
  <c r="C239" i="1"/>
  <c r="C252" i="1"/>
  <c r="C228" i="1"/>
  <c r="C256" i="1"/>
  <c r="C246" i="1"/>
  <c r="C230" i="1"/>
  <c r="C236" i="1"/>
  <c r="C229" i="1"/>
  <c r="C237" i="1"/>
  <c r="C238" i="1"/>
  <c r="C257" i="1"/>
  <c r="C247" i="1"/>
  <c r="C240" i="1"/>
  <c r="C241" i="1"/>
  <c r="O460" i="5" l="1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391" i="5"/>
  <c r="C390" i="5"/>
  <c r="C382" i="5"/>
  <c r="C381" i="5"/>
  <c r="C227" i="1"/>
  <c r="C226" i="1"/>
  <c r="C225" i="1"/>
  <c r="E441" i="5" l="1"/>
  <c r="A441" i="5"/>
  <c r="E440" i="5"/>
  <c r="A440" i="5"/>
  <c r="E439" i="5"/>
  <c r="A439" i="5"/>
  <c r="E438" i="5"/>
  <c r="A438" i="5"/>
  <c r="E437" i="5"/>
  <c r="A437" i="5"/>
  <c r="A436" i="5"/>
  <c r="E436" i="5"/>
  <c r="O441" i="5"/>
  <c r="O439" i="5"/>
  <c r="O437" i="5"/>
  <c r="O438" i="5"/>
  <c r="O440" i="5"/>
  <c r="E435" i="5"/>
  <c r="A435" i="5"/>
  <c r="E434" i="5"/>
  <c r="A434" i="5"/>
  <c r="O431" i="5"/>
  <c r="E431" i="5"/>
  <c r="A431" i="5"/>
  <c r="O430" i="5"/>
  <c r="E430" i="5"/>
  <c r="A430" i="5"/>
  <c r="O429" i="5"/>
  <c r="E429" i="5"/>
  <c r="A429" i="5"/>
  <c r="E426" i="5"/>
  <c r="A426" i="5"/>
  <c r="E425" i="5"/>
  <c r="A425" i="5"/>
  <c r="E424" i="5"/>
  <c r="A424" i="5"/>
  <c r="E423" i="5"/>
  <c r="A423" i="5"/>
  <c r="E422" i="5"/>
  <c r="A422" i="5"/>
  <c r="E421" i="5"/>
  <c r="A421" i="5"/>
  <c r="E420" i="5"/>
  <c r="A420" i="5"/>
  <c r="O417" i="5"/>
  <c r="E417" i="5"/>
  <c r="A417" i="5"/>
  <c r="O416" i="5"/>
  <c r="E416" i="5"/>
  <c r="A416" i="5"/>
  <c r="O415" i="5"/>
  <c r="E415" i="5"/>
  <c r="A415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313" i="5"/>
  <c r="O312" i="5"/>
  <c r="O311" i="5"/>
  <c r="O310" i="5"/>
  <c r="O309" i="5"/>
  <c r="O308" i="5"/>
  <c r="O307" i="5"/>
  <c r="O306" i="5"/>
  <c r="O305" i="5"/>
  <c r="O277" i="5"/>
  <c r="O276" i="5"/>
  <c r="O275" i="5"/>
  <c r="O274" i="5"/>
  <c r="O273" i="5"/>
  <c r="O272" i="5"/>
  <c r="O271" i="5"/>
  <c r="O270" i="5"/>
  <c r="O269" i="5"/>
  <c r="O428" i="5"/>
  <c r="O427" i="5"/>
  <c r="O410" i="5"/>
  <c r="O409" i="5"/>
  <c r="O391" i="5"/>
  <c r="O390" i="5"/>
  <c r="O382" i="5"/>
  <c r="E433" i="5"/>
  <c r="A433" i="5"/>
  <c r="E432" i="5"/>
  <c r="A432" i="5"/>
  <c r="E428" i="5"/>
  <c r="A428" i="5"/>
  <c r="E427" i="5"/>
  <c r="A427" i="5"/>
  <c r="E419" i="5"/>
  <c r="A419" i="5"/>
  <c r="E418" i="5"/>
  <c r="A418" i="5"/>
  <c r="E410" i="5"/>
  <c r="A410" i="5"/>
  <c r="E409" i="5"/>
  <c r="A409" i="5"/>
  <c r="O421" i="5"/>
  <c r="O436" i="5"/>
  <c r="O432" i="5"/>
  <c r="O419" i="5"/>
  <c r="C224" i="1"/>
  <c r="O424" i="5"/>
  <c r="O426" i="5"/>
  <c r="O422" i="5"/>
  <c r="O433" i="5"/>
  <c r="O418" i="5"/>
  <c r="O423" i="5"/>
  <c r="O425" i="5"/>
  <c r="O434" i="5"/>
  <c r="O420" i="5"/>
  <c r="O435" i="5"/>
  <c r="E391" i="5" l="1"/>
  <c r="A391" i="5"/>
  <c r="E390" i="5"/>
  <c r="A390" i="5"/>
  <c r="E382" i="5"/>
  <c r="A382" i="5"/>
  <c r="O381" i="5"/>
  <c r="O380" i="5"/>
  <c r="E381" i="5"/>
  <c r="C380" i="5"/>
  <c r="A381" i="5"/>
  <c r="C217" i="1"/>
  <c r="C223" i="1"/>
  <c r="C220" i="1"/>
  <c r="C222" i="1"/>
  <c r="C221" i="1"/>
  <c r="E313" i="5" l="1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308" i="5"/>
  <c r="E307" i="5"/>
  <c r="E306" i="5"/>
  <c r="E305" i="5"/>
  <c r="E272" i="5"/>
  <c r="E271" i="5"/>
  <c r="E270" i="5"/>
  <c r="E269" i="5"/>
  <c r="C308" i="5"/>
  <c r="C307" i="5"/>
  <c r="C306" i="5"/>
  <c r="C305" i="5"/>
  <c r="C272" i="5"/>
  <c r="C271" i="5"/>
  <c r="C270" i="5"/>
  <c r="C269" i="5"/>
  <c r="A271" i="5"/>
  <c r="A272" i="5"/>
  <c r="A306" i="5"/>
  <c r="A308" i="5"/>
  <c r="A307" i="5"/>
  <c r="A305" i="5"/>
  <c r="A270" i="5"/>
  <c r="A269" i="5"/>
  <c r="E195" i="5"/>
  <c r="C195" i="5"/>
  <c r="A195" i="5"/>
  <c r="E194" i="5"/>
  <c r="C194" i="5"/>
  <c r="A194" i="5"/>
  <c r="O194" i="5"/>
  <c r="O195" i="5"/>
  <c r="C192" i="1"/>
  <c r="C216" i="1"/>
  <c r="C196" i="1"/>
  <c r="S29" i="5" l="1"/>
  <c r="S3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59" i="5"/>
  <c r="O353" i="5"/>
  <c r="O347" i="5"/>
  <c r="O113" i="5"/>
  <c r="O112" i="5"/>
  <c r="O111" i="5"/>
  <c r="O110" i="5"/>
  <c r="O109" i="5"/>
  <c r="O35" i="5"/>
  <c r="O33" i="5"/>
  <c r="O29" i="5"/>
  <c r="O3" i="5"/>
  <c r="O250" i="5"/>
  <c r="C109" i="1"/>
  <c r="O235" i="5"/>
  <c r="O220" i="5"/>
  <c r="O243" i="5"/>
  <c r="O197" i="5"/>
  <c r="O174" i="5"/>
  <c r="O216" i="5"/>
  <c r="O205" i="5"/>
  <c r="C209" i="1"/>
  <c r="C110" i="1"/>
  <c r="C176" i="1"/>
  <c r="O247" i="5"/>
  <c r="O193" i="5"/>
  <c r="O221" i="5"/>
  <c r="C214" i="1"/>
  <c r="C111" i="1"/>
  <c r="O180" i="5"/>
  <c r="C213" i="1"/>
  <c r="O239" i="5"/>
  <c r="C204" i="1"/>
  <c r="C174" i="1"/>
  <c r="O249" i="5"/>
  <c r="O223" i="5"/>
  <c r="O186" i="5"/>
  <c r="O256" i="5"/>
  <c r="O203" i="5"/>
  <c r="O240" i="5"/>
  <c r="C188" i="1"/>
  <c r="C202" i="1"/>
  <c r="O185" i="5"/>
  <c r="C211" i="1"/>
  <c r="O262" i="5"/>
  <c r="O187" i="5"/>
  <c r="O213" i="5"/>
  <c r="C32" i="1"/>
  <c r="O244" i="5"/>
  <c r="C180" i="1"/>
  <c r="C34" i="1"/>
  <c r="O207" i="5"/>
  <c r="O184" i="5"/>
  <c r="O253" i="5"/>
  <c r="O248" i="5"/>
  <c r="C173" i="1"/>
  <c r="O188" i="5"/>
  <c r="C177" i="1"/>
  <c r="O190" i="5"/>
  <c r="O222" i="5"/>
  <c r="O175" i="5"/>
  <c r="O258" i="5"/>
  <c r="O214" i="5"/>
  <c r="O183" i="5"/>
  <c r="O259" i="5"/>
  <c r="O211" i="5"/>
  <c r="O200" i="5"/>
  <c r="O255" i="5"/>
  <c r="O229" i="5"/>
  <c r="O209" i="5"/>
  <c r="O254" i="5"/>
  <c r="C215" i="1"/>
  <c r="O251" i="5"/>
  <c r="O182" i="5"/>
  <c r="O199" i="5"/>
  <c r="C210" i="1"/>
  <c r="C175" i="1"/>
  <c r="O208" i="5"/>
  <c r="O179" i="5"/>
  <c r="O198" i="5"/>
  <c r="O206" i="5"/>
  <c r="O246" i="5"/>
  <c r="O245" i="5"/>
  <c r="C179" i="1"/>
  <c r="O261" i="5"/>
  <c r="O252" i="5"/>
  <c r="O177" i="5"/>
  <c r="O181" i="5"/>
  <c r="O242" i="5"/>
  <c r="O260" i="5"/>
  <c r="O204" i="5"/>
  <c r="C190" i="1"/>
  <c r="C212" i="1"/>
  <c r="C189" i="1"/>
  <c r="C206" i="1"/>
  <c r="C181" i="1"/>
  <c r="O224" i="5"/>
  <c r="C108" i="1"/>
  <c r="C178" i="1"/>
  <c r="O176" i="5"/>
  <c r="O231" i="5"/>
  <c r="O202" i="5"/>
  <c r="O230" i="5"/>
  <c r="O191" i="5"/>
  <c r="O201" i="5"/>
  <c r="O241" i="5"/>
  <c r="O212" i="5"/>
  <c r="C112" i="1"/>
  <c r="O189" i="5"/>
  <c r="C208" i="1"/>
  <c r="O210" i="5"/>
  <c r="Q2" i="5" l="1"/>
  <c r="M2" i="5"/>
  <c r="E6" i="6"/>
  <c r="C6" i="6"/>
  <c r="O178" i="5"/>
  <c r="E380" i="5" l="1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59" i="5"/>
  <c r="C359" i="5"/>
  <c r="A359" i="5"/>
  <c r="E353" i="5"/>
  <c r="C353" i="5"/>
  <c r="A353" i="5"/>
  <c r="E347" i="5"/>
  <c r="C347" i="5"/>
  <c r="A34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3" i="5"/>
  <c r="C193" i="5"/>
  <c r="E193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6" i="5"/>
  <c r="C216" i="5"/>
  <c r="E216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9" i="5"/>
  <c r="C229" i="5"/>
  <c r="E229" i="5"/>
  <c r="A230" i="5"/>
  <c r="C230" i="5"/>
  <c r="E230" i="5"/>
  <c r="A231" i="5"/>
  <c r="C231" i="5"/>
  <c r="E231" i="5"/>
  <c r="A235" i="5"/>
  <c r="C235" i="5"/>
  <c r="E235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E262" i="5" l="1"/>
  <c r="C262" i="5"/>
  <c r="A262" i="5"/>
  <c r="W2" i="5" l="1"/>
  <c r="V2" i="5"/>
  <c r="U2" i="5"/>
  <c r="T2" i="5"/>
  <c r="S2" i="5"/>
  <c r="R2" i="5" s="1"/>
  <c r="P2" i="5" l="1"/>
  <c r="G6" i="6" l="1"/>
  <c r="A493" i="5" l="1"/>
  <c r="C493" i="5"/>
  <c r="E493" i="5"/>
  <c r="A494" i="5"/>
  <c r="C494" i="5"/>
  <c r="E494" i="5"/>
  <c r="A495" i="5"/>
  <c r="C495" i="5"/>
  <c r="E495" i="5"/>
  <c r="A496" i="5"/>
  <c r="C496" i="5"/>
  <c r="E496" i="5"/>
  <c r="A497" i="5"/>
  <c r="C497" i="5"/>
  <c r="E4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<sst xmlns="http://schemas.openxmlformats.org/spreadsheetml/2006/main" count="2234" uniqueCount="1041">
  <si>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</si>
  <si>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</si>
  <si>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</si>
  <si>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</si>
  <si>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</si>
  <si>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</si>
  <si>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</si>
  <si>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</si>
  <si>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</si>
  <si>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</si>
  <si>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</si>
  <si>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</si>
  <si>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</si>
  <si>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</si>
  <si>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</si>
  <si>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</si>
  <si>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</si>
  <si>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</si>
  <si>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</si>
  <si>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</si>
  <si>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</si>
  <si>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</si>
  <si>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</si>
  <si>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</si>
  <si>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</si>
  <si>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</si>
  <si>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</si>
  <si>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</si>
  <si>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</si>
  <si>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</si>
  <si>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</si>
  <si>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</si>
  <si>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</si>
  <si>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</si>
  <si>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</si>
  <si>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</si>
  <si>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</si>
  <si>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</si>
  <si>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</si>
  <si>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</si>
  <si>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</si>
  <si>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</si>
  <si>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</si>
  <si>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</si>
  <si>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</si>
  <si>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</si>
  <si>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</si>
  <si>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</si>
  <si>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</si>
  <si>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</si>
  <si>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</si>
  <si>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</si>
  <si>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</si>
  <si>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</si>
  <si>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</si>
  <si>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</si>
  <si>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</si>
  <si>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</si>
  <si>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</si>
  <si>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</si>
  <si>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</si>
  <si>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</si>
  <si>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</si>
  <si>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</si>
  <si>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</si>
  <si>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</si>
  <si>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</si>
  <si>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</si>
  <si>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</si>
  <si>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</si>
  <si>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</si>
  <si>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</si>
  <si>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</si>
  <si>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</si>
  <si>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</si>
  <si>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</si>
  <si>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</si>
  <si>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</si>
  <si>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</si>
  <si>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</si>
  <si>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</si>
  <si>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</si>
  <si>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</si>
  <si>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</si>
  <si>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</si>
  <si>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</si>
  <si>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</si>
  <si>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</si>
  <si>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</si>
  <si>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</si>
  <si>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</si>
  <si>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</si>
  <si>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</si>
  <si>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</si>
  <si>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</si>
  <si>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</si>
  <si>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</si>
  <si>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</si>
  <si>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</si>
  <si>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</si>
  <si>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</si>
  <si>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</si>
  <si>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</si>
  <si>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</si>
  <si>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</si>
  <si>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</si>
  <si>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</si>
  <si>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</si>
  <si>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</si>
  <si>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</si>
  <si>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</si>
  <si>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</si>
  <si>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</si>
  <si>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</si>
  <si>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</si>
  <si>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</si>
  <si>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</si>
  <si>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</si>
  <si>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</si>
  <si>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</si>
  <si>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</si>
  <si>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</si>
  <si>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</si>
  <si>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</si>
  <si>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</si>
  <si>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</si>
  <si>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</si>
  <si>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</si>
  <si>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</si>
  <si>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</si>
  <si>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</si>
  <si>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</si>
  <si>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</si>
  <si>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</si>
  <si>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</si>
  <si>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</si>
  <si>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</si>
  <si>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</si>
  <si>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</si>
  <si>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</si>
  <si>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</si>
  <si>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</si>
  <si>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</si>
  <si>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</si>
  <si>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</si>
  <si>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</si>
  <si>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</si>
  <si>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</si>
  <si>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</si>
  <si>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</si>
  <si>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</si>
  <si>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</si>
  <si>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</si>
  <si>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</si>
  <si>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</si>
  <si>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</si>
  <si>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</si>
  <si>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</si>
  <si>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</si>
  <si>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</si>
  <si>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</si>
  <si>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</si>
  <si>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</si>
  <si>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</si>
  <si>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</si>
  <si>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</si>
  <si>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</si>
  <si>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</si>
  <si>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</si>
  <si>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</si>
  <si>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</si>
  <si>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</si>
  <si>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</si>
  <si>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</si>
  <si>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</si>
  <si>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</si>
  <si>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</si>
  <si>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</si>
  <si>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</si>
  <si>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</si>
  <si>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</si>
  <si>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</si>
  <si>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</si>
  <si>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</si>
  <si>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</si>
  <si>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</si>
  <si>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</si>
  <si>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</si>
  <si>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</si>
  <si>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</si>
  <si>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</si>
  <si>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</si>
  <si>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</si>
  <si>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</si>
  <si>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</si>
  <si>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</si>
  <si>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</si>
  <si>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</si>
  <si>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</si>
  <si>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</si>
  <si>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</si>
  <si>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</si>
  <si>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</si>
  <si>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</si>
  <si>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</si>
  <si>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</si>
  <si>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</si>
  <si>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</si>
  <si>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</si>
  <si>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</si>
  <si>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</si>
  <si>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</si>
  <si>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</si>
  <si>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</si>
  <si>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</si>
  <si>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</si>
  <si>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</si>
  <si>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</si>
  <si>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</si>
  <si>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</si>
  <si>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</si>
  <si>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</si>
  <si>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</si>
  <si>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</si>
  <si>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</si>
  <si>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</si>
  <si>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</si>
  <si>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</si>
  <si>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</si>
  <si>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</si>
  <si>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</si>
  <si>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</si>
  <si>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</si>
  <si>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</si>
  <si>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</si>
  <si>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</si>
  <si>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</si>
  <si>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</si>
  <si>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</si>
  <si>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</si>
  <si>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</si>
  <si>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</si>
  <si>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</si>
  <si>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</si>
  <si>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</si>
  <si>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</si>
  <si>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</si>
  <si>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</si>
  <si>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</si>
  <si>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</si>
  <si>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</si>
  <si>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</si>
  <si>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</si>
  <si>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</si>
  <si>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</si>
  <si>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</si>
  <si>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</si>
  <si>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</si>
  <si>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</si>
  <si>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</si>
  <si>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</si>
  <si>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</si>
  <si>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</si>
  <si>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</si>
  <si>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</si>
  <si>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</si>
  <si>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</si>
  <si>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</si>
  <si>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</si>
  <si>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</si>
  <si>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</si>
  <si>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</si>
  <si>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</si>
  <si>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</si>
  <si>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</si>
  <si>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</si>
  <si>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</si>
  <si>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</si>
  <si>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</si>
  <si>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</si>
  <si>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</si>
  <si>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</si>
  <si>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</si>
  <si>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</si>
  <si>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</si>
  <si>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</si>
  <si>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</si>
  <si>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</si>
  <si>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</si>
  <si>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</si>
  <si>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</si>
  <si>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</si>
  <si>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</si>
  <si>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</si>
  <si>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</si>
  <si>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</si>
  <si>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</si>
  <si>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</si>
  <si>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</si>
  <si>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</si>
  <si>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</si>
  <si>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</si>
  <si>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</si>
  <si>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</si>
  <si>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</si>
  <si>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</si>
  <si>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</si>
  <si>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</si>
  <si>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</si>
  <si>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</si>
  <si>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</si>
  <si>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</si>
  <si>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</si>
  <si>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</si>
  <si>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</si>
  <si>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</si>
  <si>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</si>
  <si>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</si>
  <si>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</si>
  <si>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</si>
  <si>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</si>
  <si>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</si>
  <si>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</si>
  <si>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</si>
  <si>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</si>
  <si>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</si>
  <si>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</si>
  <si>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</si>
  <si>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</si>
  <si>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</si>
  <si>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</si>
  <si>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</si>
  <si>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</si>
  <si>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</si>
  <si>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</si>
  <si>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</si>
  <si>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</si>
  <si>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</si>
  <si>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</si>
  <si>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</si>
  <si>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</si>
  <si>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</si>
  <si>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</si>
  <si>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</si>
  <si>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</si>
  <si>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</si>
  <si>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</si>
  <si>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</si>
  <si>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</si>
  <si>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</si>
  <si>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</si>
  <si>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</si>
  <si>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</si>
  <si>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</si>
  <si>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</si>
  <si>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</si>
  <si>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</si>
  <si>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</si>
  <si>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</si>
  <si>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</si>
  <si>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</si>
  <si>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</si>
  <si>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</si>
  <si>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</si>
  <si>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</si>
  <si>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</si>
  <si>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</si>
  <si>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</si>
  <si>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</si>
  <si>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</si>
  <si>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</si>
  <si>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</si>
  <si>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</si>
  <si>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</si>
  <si>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</si>
  <si>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</si>
  <si>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</si>
  <si>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</si>
  <si>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</si>
  <si>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</si>
  <si>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</si>
  <si>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</si>
  <si>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</si>
  <si>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</si>
  <si>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</si>
  <si>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</si>
  <si>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</si>
  <si>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</si>
  <si>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</si>
  <si>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</si>
  <si>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</si>
  <si>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</si>
  <si>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</si>
  <si>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</si>
  <si>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</si>
  <si>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</si>
  <si>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</si>
  <si>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</si>
  <si>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</si>
  <si>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</si>
  <si>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</si>
  <si>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</si>
  <si>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</si>
  <si>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</si>
  <si>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</si>
  <si>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</si>
  <si>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</si>
  <si>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</si>
  <si>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</si>
  <si>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</si>
  <si>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</si>
  <si>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</si>
  <si>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</si>
  <si>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</si>
  <si>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</si>
  <si>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</si>
  <si>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</si>
  <si>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</si>
  <si>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</si>
  <si>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</si>
  <si>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</si>
  <si>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</si>
  <si>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</si>
  <si>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</si>
  <si>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</si>
  <si>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</si>
  <si>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</si>
  <si>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</si>
  <si>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</si>
  <si>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</si>
  <si>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</si>
  <si>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</si>
  <si>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</si>
  <si>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</si>
  <si>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</si>
  <si>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</si>
  <si>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</si>
  <si>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</si>
  <si>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</si>
  <si>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</si>
  <si>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</si>
  <si>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</si>
  <si>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</si>
  <si>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</si>
  <si>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</si>
  <si>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</si>
  <si>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</si>
  <si>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</si>
  <si>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</si>
  <si>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</si>
  <si>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</si>
  <si>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</si>
  <si>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</si>
  <si>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</si>
  <si>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</si>
  <si>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</si>
  <si>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</si>
  <si>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</si>
  <si>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</si>
  <si>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</si>
  <si>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</si>
  <si>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</si>
  <si>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</si>
  <si>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</si>
  <si>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</si>
  <si>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</si>
  <si>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</si>
  <si>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</si>
  <si>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</si>
  <si>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</si>
  <si>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</si>
  <si>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</si>
  <si>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</si>
  <si>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</si>
  <si>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</si>
  <si>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</si>
  <si>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</si>
  <si>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</si>
  <si>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</si>
  <si>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</si>
  <si>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</si>
  <si>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</si>
  <si>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</si>
  <si>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</si>
  <si>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</si>
  <si>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</si>
  <si>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</si>
  <si>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</si>
  <si>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</si>
  <si>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</si>
  <si>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</si>
  <si>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</si>
  <si>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</si>
  <si>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</si>
  <si>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</si>
  <si>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</si>
  <si>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</si>
  <si>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</si>
  <si>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</si>
  <si>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</si>
  <si>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</si>
  <si>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</si>
  <si>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</si>
  <si>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</si>
  <si>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</si>
  <si>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</si>
  <si>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</si>
  <si>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</si>
  <si>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</si>
  <si>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</si>
  <si>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</si>
  <si>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</si>
  <si>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</si>
  <si>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</si>
  <si>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</si>
  <si>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</si>
  <si>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</si>
  <si>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</si>
  <si>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</si>
  <si>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</si>
  <si>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</si>
  <si>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</si>
  <si>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</si>
  <si>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</si>
  <si>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</si>
  <si>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</si>
  <si>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</si>
  <si>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</si>
  <si>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</si>
  <si>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</si>
  <si>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</si>
  <si>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</si>
  <si>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</si>
  <si>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</si>
  <si>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</si>
  <si>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</si>
  <si>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</si>
  <si>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</si>
  <si>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</si>
  <si>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</si>
  <si>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</si>
  <si>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</si>
  <si>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</si>
  <si>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</si>
  <si>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</si>
  <si>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</si>
  <si>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</si>
  <si>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</si>
  <si>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</si>
  <si>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</si>
  <si>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</si>
  <si>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</si>
  <si>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</si>
  <si>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</si>
  <si>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</si>
  <si>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</si>
  <si>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</si>
  <si>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</si>
  <si>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</si>
  <si>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</si>
  <si>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</si>
  <si>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</si>
  <si>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</si>
  <si>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</si>
  <si>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</si>
  <si>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</si>
  <si>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</si>
  <si>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</si>
  <si>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</si>
  <si>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</si>
  <si>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</si>
  <si>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</si>
  <si>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</si>
  <si>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</si>
  <si>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</si>
  <si>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</si>
  <si>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</si>
  <si>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</si>
  <si>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</si>
  <si>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</si>
  <si>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</si>
  <si>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</si>
  <si>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</si>
  <si>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</si>
  <si>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</si>
  <si>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</si>
  <si>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</si>
  <si>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</si>
  <si>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</si>
  <si>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</si>
  <si>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</si>
  <si>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</si>
  <si>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</si>
  <si>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</si>
  <si>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</si>
  <si>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</si>
  <si>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</si>
  <si>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</si>
  <si>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</si>
  <si>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</si>
  <si>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</si>
  <si>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</si>
  <si>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</si>
  <si>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</si>
  <si>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</si>
  <si>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</si>
  <si>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</si>
  <si>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</si>
  <si>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</si>
  <si>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</si>
  <si>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</si>
  <si>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</si>
  <si>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</si>
  <si>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</si>
  <si>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</si>
  <si>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</si>
  <si>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</si>
  <si>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</si>
  <si>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</si>
  <si>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</si>
  <si>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</si>
  <si>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</si>
  <si>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</si>
  <si>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</si>
  <si>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</si>
  <si>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</si>
  <si>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</si>
  <si>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</si>
  <si>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</si>
  <si>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</si>
  <si>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</si>
  <si>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</si>
  <si>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</si>
  <si>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</si>
  <si>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</si>
  <si>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</si>
  <si>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</si>
  <si>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</si>
  <si>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</si>
  <si>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</si>
  <si>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</si>
  <si>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</si>
  <si>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</si>
  <si>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</si>
  <si>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</si>
  <si>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</si>
  <si>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</si>
  <si>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</si>
  <si>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</si>
  <si>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</si>
  <si>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</si>
  <si>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</si>
  <si>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</si>
  <si>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</si>
  <si>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</si>
  <si>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</si>
  <si>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</si>
  <si>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</si>
  <si>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</si>
  <si>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</si>
  <si>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</si>
  <si>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</si>
  <si>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</si>
  <si>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</si>
  <si>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</si>
  <si>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</si>
  <si>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</si>
  <si>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</si>
  <si>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</si>
  <si>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</si>
  <si>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</si>
  <si>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</si>
  <si>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</si>
  <si>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</si>
  <si>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</si>
  <si>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</si>
  <si>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</si>
  <si>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</si>
  <si>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</si>
  <si>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</si>
  <si>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</si>
  <si>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</si>
  <si>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</si>
  <si>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</si>
  <si>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</si>
  <si>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</si>
  <si>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</si>
  <si>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</si>
  <si>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</si>
  <si>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</si>
  <si>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</si>
  <si>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</si>
  <si>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</si>
  <si>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</si>
  <si>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</si>
  <si>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</si>
  <si>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</si>
  <si>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</si>
  <si>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</si>
  <si>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</si>
  <si>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</si>
  <si>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</si>
  <si>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</si>
  <si>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</si>
  <si>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</si>
  <si>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</si>
  <si>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</si>
  <si>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</si>
  <si>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</si>
  <si>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</si>
  <si>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</si>
  <si>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</si>
  <si>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</si>
  <si>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</si>
  <si>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</si>
  <si>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</si>
  <si>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</si>
  <si>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</si>
  <si>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</si>
  <si>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</si>
  <si>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</si>
  <si>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</si>
  <si>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</si>
  <si>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</si>
  <si>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</si>
  <si>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</si>
  <si>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</si>
  <si>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</si>
  <si>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</si>
  <si>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</si>
  <si>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</si>
  <si>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</si>
  <si>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</si>
  <si>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</si>
  <si>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</si>
  <si>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</si>
  <si>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</si>
  <si>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</si>
  <si>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</si>
  <si>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</si>
  <si>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</si>
  <si>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</si>
  <si>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</si>
  <si>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</si>
  <si>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</si>
  <si>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</si>
  <si>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</si>
  <si>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</si>
  <si>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</si>
  <si>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</si>
  <si>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</si>
  <si>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</si>
  <si>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</si>
  <si>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</si>
  <si>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</si>
  <si>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</si>
  <si>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</si>
  <si>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</si>
  <si>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</si>
  <si>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</si>
  <si>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</si>
  <si>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</si>
  <si>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</si>
  <si>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</si>
  <si>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</si>
  <si>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</si>
  <si>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</si>
  <si>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</si>
  <si>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</si>
  <si>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</si>
  <si>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</si>
  <si>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</si>
  <si>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</si>
  <si>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</si>
  <si>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</si>
  <si>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</si>
  <si>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</si>
  <si>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</si>
  <si>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</si>
  <si>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</si>
  <si>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</si>
  <si>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</si>
  <si>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</si>
  <si>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</si>
  <si>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</si>
  <si>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</si>
  <si>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</si>
  <si>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</si>
  <si>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</si>
  <si>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</si>
  <si>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</si>
  <si>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</si>
  <si>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</si>
  <si>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</si>
  <si>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</si>
  <si>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</si>
  <si>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</si>
  <si>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</si>
  <si>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</si>
  <si>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</si>
  <si>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</si>
  <si>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</si>
  <si>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</si>
  <si>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</si>
  <si>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</si>
  <si>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</si>
  <si>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</si>
  <si>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</si>
  <si>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</si>
  <si>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</si>
  <si>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</si>
  <si>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</si>
  <si>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</si>
  <si>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</si>
  <si>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</si>
  <si>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</si>
  <si>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</si>
  <si>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</si>
  <si>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</si>
  <si>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</si>
  <si>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</si>
  <si>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</si>
  <si>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</si>
  <si>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</si>
  <si>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</si>
  <si>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</si>
  <si>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</si>
  <si>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</si>
  <si>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</si>
  <si>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</si>
  <si>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</si>
  <si>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</si>
  <si>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</si>
  <si>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</si>
  <si>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</si>
  <si>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</si>
  <si>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</si>
  <si>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</si>
  <si>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</si>
  <si>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</si>
  <si>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</si>
  <si>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</si>
  <si>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</si>
  <si>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</si>
  <si>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</si>
  <si>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</si>
  <si>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</si>
  <si>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</si>
  <si>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</si>
  <si>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</si>
  <si>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</si>
  <si>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</si>
  <si>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</si>
  <si>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</si>
  <si>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</si>
  <si>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</si>
  <si>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</si>
  <si>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</si>
  <si>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</si>
  <si>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</si>
  <si>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</si>
  <si>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</si>
  <si>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</si>
  <si>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</si>
  <si>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</si>
  <si>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</si>
  <si>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</si>
  <si>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</si>
  <si>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</si>
  <si>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</si>
  <si>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</si>
  <si>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</si>
  <si>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</si>
  <si>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</si>
  <si>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</si>
  <si>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</si>
  <si>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</si>
  <si>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</si>
  <si>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</si>
  <si>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</si>
  <si>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</si>
  <si>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</si>
  <si>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</si>
  <si>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</si>
  <si>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</si>
  <si>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</si>
  <si>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</si>
  <si>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</si>
  <si>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</si>
  <si>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</si>
  <si>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</si>
  <si>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</si>
  <si>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</si>
  <si>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</si>
  <si>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</si>
  <si>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</si>
  <si>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</si>
  <si>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</si>
  <si>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</si>
  <si>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</si>
  <si>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</si>
  <si>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</si>
  <si>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</si>
  <si>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</si>
  <si>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</si>
  <si>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</si>
  <si>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</si>
  <si>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</si>
  <si>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</si>
  <si>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</si>
  <si>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</si>
  <si>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</si>
  <si>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</si>
  <si>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</si>
  <si>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</si>
  <si>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</si>
  <si>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</si>
  <si>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</si>
  <si>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</si>
  <si>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</si>
  <si>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</si>
  <si>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</si>
  <si>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</si>
  <si>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</si>
  <si>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</si>
  <si>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</si>
  <si>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</si>
  <si>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</si>
  <si>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</si>
  <si>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</si>
  <si>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</si>
  <si>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</si>
  <si>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</si>
  <si>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</si>
  <si>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</si>
  <si>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</si>
  <si>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</si>
  <si>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</si>
  <si>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</si>
  <si>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</si>
  <si>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</si>
  <si>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</si>
  <si>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</si>
  <si>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</si>
  <si>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</si>
  <si>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</si>
  <si>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</si>
  <si>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</si>
  <si>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</si>
  <si>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</si>
  <si>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</si>
  <si>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</si>
  <si>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</si>
  <si>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</si>
  <si>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</si>
  <si>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</si>
  <si>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</si>
  <si>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</si>
  <si>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</si>
  <si>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</si>
  <si>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</si>
  <si>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</si>
  <si>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</si>
  <si>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</si>
  <si>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</si>
  <si>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</si>
  <si>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</si>
  <si>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</si>
  <si>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</si>
  <si>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</si>
  <si>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</si>
  <si>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</si>
  <si>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</si>
  <si>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</si>
  <si>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</si>
  <si>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</si>
  <si>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</si>
  <si>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</si>
  <si>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</si>
  <si>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</si>
  <si>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</si>
  <si>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</si>
  <si>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</si>
  <si>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</si>
  <si>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</si>
  <si>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</si>
  <si>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</si>
  <si>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</si>
  <si>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</si>
  <si>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</si>
  <si>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</si>
  <si>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</si>
  <si>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</si>
  <si>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</si>
  <si>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</si>
  <si>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</si>
  <si>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</si>
  <si>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</si>
  <si>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</si>
  <si>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</si>
  <si>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</si>
  <si>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</si>
  <si>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</si>
  <si>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</si>
  <si>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</si>
  <si>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</si>
  <si>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</si>
  <si>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</si>
  <si>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</si>
  <si>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</si>
  <si>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</si>
  <si>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</si>
  <si>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</si>
  <si>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</si>
  <si>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</si>
  <si>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</si>
  <si>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</si>
  <si>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</si>
  <si>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</si>
  <si>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</si>
  <si>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</si>
  <si>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</si>
  <si>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</si>
  <si>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</si>
  <si>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</si>
  <si>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</si>
  <si>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</si>
  <si>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</si>
  <si>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</si>
  <si>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</si>
  <si>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</si>
  <si>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</si>
  <si>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</si>
  <si>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</si>
  <si>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</si>
  <si>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</si>
  <si>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ImmortalWill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</si>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</sst>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8"/>
  <sheetViews>
    <sheetView workbookViewId="0">
      <pane ySplit="1" topLeftCell="A39" activePane="bottomLeft" state="frozen"/>
      <selection pane="bottomLeft" activeCell="A54" sqref="A5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5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3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:C45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1029</v>
      </c>
      <c r="B44" s="10" t="s">
        <v>997</v>
      </c>
      <c r="C44" s="6">
        <f t="shared" ca="1" si="17"/>
        <v>86</v>
      </c>
      <c r="D44" s="10"/>
      <c r="F44" t="s">
        <v>22</v>
      </c>
      <c r="G44">
        <v>51</v>
      </c>
    </row>
    <row r="45" spans="1:8" x14ac:dyDescent="0.3">
      <c r="A45" s="10" t="s">
        <v>1035</v>
      </c>
      <c r="B45" s="10" t="s">
        <v>25</v>
      </c>
      <c r="C45" s="6">
        <f t="shared" ca="1" si="17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440</v>
      </c>
      <c r="B46" s="10" t="s">
        <v>25</v>
      </c>
      <c r="C46" s="6">
        <f t="shared" ca="1" si="14"/>
        <v>2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441</v>
      </c>
      <c r="B47" s="10" t="s">
        <v>25</v>
      </c>
      <c r="C47" s="6">
        <f t="shared" ca="1" si="14"/>
        <v>2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804</v>
      </c>
      <c r="B48" s="10" t="s">
        <v>795</v>
      </c>
      <c r="C48" s="6">
        <f t="shared" ref="C48" ca="1" si="18">VLOOKUP(B48,OFFSET(INDIRECT("$A:$B"),0,MATCH(B$1&amp;"_Verify",INDIRECT("$1:$1"),0)-1),2,0)</f>
        <v>78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714</v>
      </c>
      <c r="B49" s="10" t="s">
        <v>711</v>
      </c>
      <c r="C49" s="6">
        <f t="shared" ref="C49" ca="1" si="19">VLOOKUP(B49,OFFSET(INDIRECT("$A:$B"),0,MATCH(B$1&amp;"_Verify",INDIRECT("$1:$1"),0)-1),2,0)</f>
        <v>27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716</v>
      </c>
      <c r="B50" s="10" t="s">
        <v>717</v>
      </c>
      <c r="C50" s="6">
        <f t="shared" ref="C50" ca="1" si="20">VLOOKUP(B50,OFFSET(INDIRECT("$A:$B"),0,MATCH(B$1&amp;"_Verify",INDIRECT("$1:$1"),0)-1),2,0)</f>
        <v>7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792</v>
      </c>
      <c r="B51" s="10" t="s">
        <v>229</v>
      </c>
      <c r="C51" s="6">
        <f t="shared" ref="C51" ca="1" si="21">VLOOKUP(B51,OFFSET(INDIRECT("$A:$B"),0,MATCH(B$1&amp;"_Verify",INDIRECT("$1:$1"),0)-1),2,0)</f>
        <v>17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442</v>
      </c>
      <c r="B52" s="10" t="s">
        <v>25</v>
      </c>
      <c r="C52" s="6">
        <f t="shared" ca="1" si="14"/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972</v>
      </c>
      <c r="B53" s="10" t="s">
        <v>170</v>
      </c>
      <c r="C53" s="6">
        <f t="shared" ca="1" si="14"/>
        <v>56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1040</v>
      </c>
      <c r="B54" s="10" t="s">
        <v>1038</v>
      </c>
      <c r="C54" s="6">
        <f t="shared" ref="C54" ca="1" si="22">VLOOKUP(B54,OFFSET(INDIRECT("$A:$B"),0,MATCH(B$1&amp;"_Verify",INDIRECT("$1:$1"),0)-1),2,0)</f>
        <v>20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448</v>
      </c>
      <c r="B55" s="10" t="s">
        <v>25</v>
      </c>
      <c r="C55" s="6">
        <f t="shared" ref="C55:C58" ca="1" si="23">VLOOKUP(B55,OFFSET(INDIRECT("$A:$B"),0,MATCH(B$1&amp;"_Verify",INDIRECT("$1:$1"),0)-1),2,0)</f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662</v>
      </c>
      <c r="B56" s="10" t="s">
        <v>656</v>
      </c>
      <c r="C56" s="6">
        <f t="shared" ca="1" si="23"/>
        <v>44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450</v>
      </c>
      <c r="B57" s="10" t="s">
        <v>25</v>
      </c>
      <c r="C57" s="6">
        <f t="shared" ca="1" si="23"/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452</v>
      </c>
      <c r="B58" s="10" t="s">
        <v>25</v>
      </c>
      <c r="C58" s="6">
        <f t="shared" ca="1" si="23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690</v>
      </c>
      <c r="B59" s="10" t="s">
        <v>688</v>
      </c>
      <c r="C59" s="6">
        <f t="shared" ref="C59:C60" ca="1" si="24">VLOOKUP(B59,OFFSET(INDIRECT("$A:$B"),0,MATCH(B$1&amp;"_Verify",INDIRECT("$1:$1"),0)-1),2,0)</f>
        <v>13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693</v>
      </c>
      <c r="B60" s="10" t="s">
        <v>694</v>
      </c>
      <c r="C60" s="6">
        <f t="shared" ca="1" si="24"/>
        <v>11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453</v>
      </c>
      <c r="B61" s="10" t="s">
        <v>25</v>
      </c>
      <c r="C61" s="6">
        <f t="shared" ref="C61:C103" ca="1" si="25">VLOOKUP(B61,OFFSET(INDIRECT("$A:$B"),0,MATCH(B$1&amp;"_Verify",INDIRECT("$1:$1"),0)-1),2,0)</f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454</v>
      </c>
      <c r="B62" s="10" t="s">
        <v>25</v>
      </c>
      <c r="C62" s="6">
        <f t="shared" ca="1" si="25"/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455</v>
      </c>
      <c r="B63" s="10" t="s">
        <v>25</v>
      </c>
      <c r="C63" s="6">
        <f t="shared" ca="1" si="25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456</v>
      </c>
      <c r="B64" s="10" t="s">
        <v>25</v>
      </c>
      <c r="C64" s="6">
        <f t="shared" ca="1" si="25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969</v>
      </c>
      <c r="B65" s="10" t="s">
        <v>973</v>
      </c>
      <c r="C65" s="6">
        <f t="shared" ca="1" si="25"/>
        <v>26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457</v>
      </c>
      <c r="B66" s="10" t="s">
        <v>25</v>
      </c>
      <c r="C66" s="6">
        <f t="shared" ref="C66" ca="1" si="26">VLOOKUP(B66,OFFSET(INDIRECT("$A:$B"),0,MATCH(B$1&amp;"_Verify",INDIRECT("$1:$1"),0)-1),2,0)</f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1020</v>
      </c>
      <c r="B67" s="10" t="s">
        <v>1015</v>
      </c>
      <c r="C67" s="6">
        <f t="shared" ref="C67" ca="1" si="27">VLOOKUP(B67,OFFSET(INDIRECT("$A:$B"),0,MATCH(B$1&amp;"_Verify",INDIRECT("$1:$1"),0)-1),2,0)</f>
        <v>87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458</v>
      </c>
      <c r="B68" s="10" t="s">
        <v>25</v>
      </c>
      <c r="C68" s="6">
        <f t="shared" ca="1" si="25"/>
        <v>2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1013</v>
      </c>
      <c r="B69" s="10" t="s">
        <v>418</v>
      </c>
      <c r="C69" s="6">
        <f t="shared" ca="1" si="25"/>
        <v>63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654</v>
      </c>
      <c r="B70" s="10" t="s">
        <v>25</v>
      </c>
      <c r="C70" s="6">
        <f t="shared" ca="1" si="25"/>
        <v>2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655</v>
      </c>
      <c r="B71" s="10" t="s">
        <v>25</v>
      </c>
      <c r="C71" s="6">
        <f t="shared" ref="C71" ca="1" si="28">VLOOKUP(B71,OFFSET(INDIRECT("$A:$B"),0,MATCH(B$1&amp;"_Verify",INDIRECT("$1:$1"),0)-1),2,0)</f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459</v>
      </c>
      <c r="B72" s="10" t="s">
        <v>25</v>
      </c>
      <c r="C72" s="6">
        <f t="shared" ca="1" si="25"/>
        <v>2</v>
      </c>
      <c r="D72" s="10"/>
      <c r="F72" t="s">
        <v>824</v>
      </c>
      <c r="G72">
        <v>79</v>
      </c>
    </row>
    <row r="73" spans="1:8" x14ac:dyDescent="0.3">
      <c r="A73" s="10" t="s">
        <v>672</v>
      </c>
      <c r="B73" s="10" t="s">
        <v>338</v>
      </c>
      <c r="C73" s="6">
        <f t="shared" ref="C73:C75" ca="1" si="29">VLOOKUP(B73,OFFSET(INDIRECT("$A:$B"),0,MATCH(B$1&amp;"_Verify",INDIRECT("$1:$1"),0)-1),2,0)</f>
        <v>21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671</v>
      </c>
      <c r="B74" s="10" t="s">
        <v>25</v>
      </c>
      <c r="C74" s="6">
        <f t="shared" ca="1" si="29"/>
        <v>2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1010</v>
      </c>
      <c r="B75" s="10" t="s">
        <v>928</v>
      </c>
      <c r="C75" s="6">
        <f t="shared" ca="1" si="29"/>
        <v>23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460</v>
      </c>
      <c r="B76" s="10" t="s">
        <v>25</v>
      </c>
      <c r="C76" s="6">
        <f t="shared" ca="1" si="25"/>
        <v>2</v>
      </c>
      <c r="F76" t="s">
        <v>922</v>
      </c>
      <c r="G76">
        <v>83</v>
      </c>
      <c r="H76">
        <v>1</v>
      </c>
    </row>
    <row r="77" spans="1:8" x14ac:dyDescent="0.3">
      <c r="A77" s="10" t="s">
        <v>687</v>
      </c>
      <c r="B77" s="10" t="s">
        <v>25</v>
      </c>
      <c r="C77" s="6">
        <f t="shared" ca="1" si="25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461</v>
      </c>
      <c r="B78" s="10" t="s">
        <v>25</v>
      </c>
      <c r="C78" s="6">
        <f t="shared" ca="1" si="25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663</v>
      </c>
      <c r="B79" s="10" t="s">
        <v>182</v>
      </c>
      <c r="C79" s="6">
        <f t="shared" ca="1" si="25"/>
        <v>33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462</v>
      </c>
      <c r="B80" s="10" t="s">
        <v>25</v>
      </c>
      <c r="C80" s="6">
        <f t="shared" ca="1" si="25"/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463</v>
      </c>
      <c r="B81" s="10" t="s">
        <v>25</v>
      </c>
      <c r="C81" s="6">
        <f t="shared" ca="1" si="25"/>
        <v>2</v>
      </c>
      <c r="D81" s="10"/>
      <c r="F81" s="10"/>
      <c r="G81" s="10"/>
      <c r="H81" s="10"/>
    </row>
    <row r="82" spans="1:8" x14ac:dyDescent="0.3">
      <c r="A82" s="10" t="s">
        <v>684</v>
      </c>
      <c r="B82" s="10" t="s">
        <v>25</v>
      </c>
      <c r="C82" s="6">
        <f t="shared" ca="1" si="25"/>
        <v>2</v>
      </c>
      <c r="D82" s="10"/>
      <c r="F82" s="10"/>
      <c r="G82" s="10"/>
      <c r="H82" s="10"/>
    </row>
    <row r="83" spans="1:8" x14ac:dyDescent="0.3">
      <c r="A83" s="10" t="s">
        <v>464</v>
      </c>
      <c r="B83" s="10" t="s">
        <v>25</v>
      </c>
      <c r="C83" s="6">
        <f t="shared" ref="C83:C84" ca="1" si="30">VLOOKUP(B83,OFFSET(INDIRECT("$A:$B"),0,MATCH(B$1&amp;"_Verify",INDIRECT("$1:$1"),0)-1),2,0)</f>
        <v>2</v>
      </c>
      <c r="D83" s="10"/>
    </row>
    <row r="84" spans="1:8" x14ac:dyDescent="0.3">
      <c r="A84" s="10" t="s">
        <v>685</v>
      </c>
      <c r="B84" s="10" t="s">
        <v>777</v>
      </c>
      <c r="C84" s="6">
        <f t="shared" ca="1" si="30"/>
        <v>25</v>
      </c>
      <c r="D84" s="10"/>
    </row>
    <row r="85" spans="1:8" x14ac:dyDescent="0.3">
      <c r="A85" s="10" t="s">
        <v>719</v>
      </c>
      <c r="B85" s="10" t="s">
        <v>25</v>
      </c>
      <c r="C85" s="6">
        <f t="shared" ca="1" si="25"/>
        <v>2</v>
      </c>
      <c r="D85" s="10"/>
    </row>
    <row r="86" spans="1:8" x14ac:dyDescent="0.3">
      <c r="A86" s="10" t="s">
        <v>675</v>
      </c>
      <c r="B86" s="10" t="s">
        <v>928</v>
      </c>
      <c r="C86" s="6">
        <f t="shared" ref="C86:C87" ca="1" si="31">VLOOKUP(B86,OFFSET(INDIRECT("$A:$B"),0,MATCH(B$1&amp;"_Verify",INDIRECT("$1:$1"),0)-1),2,0)</f>
        <v>23</v>
      </c>
      <c r="D86" s="10"/>
    </row>
    <row r="87" spans="1:8" x14ac:dyDescent="0.3">
      <c r="A87" s="10" t="s">
        <v>465</v>
      </c>
      <c r="B87" s="10" t="s">
        <v>25</v>
      </c>
      <c r="C87" s="6">
        <f t="shared" ca="1" si="31"/>
        <v>2</v>
      </c>
      <c r="D87" s="10"/>
    </row>
    <row r="88" spans="1:8" s="10" customFormat="1" x14ac:dyDescent="0.3">
      <c r="A88" s="10" t="s">
        <v>802</v>
      </c>
      <c r="B88" s="10" t="s">
        <v>793</v>
      </c>
      <c r="C88" s="6">
        <f t="shared" ref="C88" ca="1" si="32">VLOOKUP(B88,OFFSET(INDIRECT("$A:$B"),0,MATCH(B$1&amp;"_Verify",INDIRECT("$1:$1"),0)-1),2,0)</f>
        <v>28</v>
      </c>
      <c r="F88"/>
      <c r="G88"/>
      <c r="H88"/>
    </row>
    <row r="89" spans="1:8" x14ac:dyDescent="0.3">
      <c r="A89" s="10" t="s">
        <v>466</v>
      </c>
      <c r="B89" s="10" t="s">
        <v>25</v>
      </c>
      <c r="C89" s="6">
        <f t="shared" ca="1" si="25"/>
        <v>2</v>
      </c>
      <c r="D89" s="10"/>
    </row>
    <row r="90" spans="1:8" x14ac:dyDescent="0.3">
      <c r="A90" s="10" t="s">
        <v>683</v>
      </c>
      <c r="B90" s="10" t="s">
        <v>170</v>
      </c>
      <c r="C90" s="6">
        <f t="shared" ca="1" si="25"/>
        <v>56</v>
      </c>
      <c r="D90" s="10"/>
    </row>
    <row r="91" spans="1:8" x14ac:dyDescent="0.3">
      <c r="A91" s="10" t="s">
        <v>789</v>
      </c>
      <c r="B91" s="10" t="s">
        <v>186</v>
      </c>
      <c r="C91" s="6">
        <f t="shared" ca="1" si="25"/>
        <v>35</v>
      </c>
      <c r="D91" s="10"/>
    </row>
    <row r="92" spans="1:8" x14ac:dyDescent="0.3">
      <c r="A92" s="10" t="s">
        <v>788</v>
      </c>
      <c r="B92" s="10" t="s">
        <v>783</v>
      </c>
      <c r="C92" s="6">
        <f t="shared" ref="C92" ca="1" si="33">VLOOKUP(B92,OFFSET(INDIRECT("$A:$B"),0,MATCH(B$1&amp;"_Verify",INDIRECT("$1:$1"),0)-1),2,0)</f>
        <v>32</v>
      </c>
      <c r="D92" s="10"/>
    </row>
    <row r="93" spans="1:8" x14ac:dyDescent="0.3">
      <c r="A93" s="10" t="s">
        <v>467</v>
      </c>
      <c r="B93" s="10" t="s">
        <v>25</v>
      </c>
      <c r="C93" s="6">
        <f t="shared" ca="1" si="25"/>
        <v>2</v>
      </c>
      <c r="D93" s="10"/>
    </row>
    <row r="94" spans="1:8" x14ac:dyDescent="0.3">
      <c r="A94" s="10" t="s">
        <v>709</v>
      </c>
      <c r="B94" s="10" t="s">
        <v>25</v>
      </c>
      <c r="C94" s="6">
        <f t="shared" ref="C94" ca="1" si="34">VLOOKUP(B94,OFFSET(INDIRECT("$A:$B"),0,MATCH(B$1&amp;"_Verify",INDIRECT("$1:$1"),0)-1),2,0)</f>
        <v>2</v>
      </c>
      <c r="D94" s="10"/>
    </row>
    <row r="95" spans="1:8" x14ac:dyDescent="0.3">
      <c r="A95" s="10" t="s">
        <v>703</v>
      </c>
      <c r="B95" s="10" t="s">
        <v>697</v>
      </c>
      <c r="C95" s="6">
        <f t="shared" ref="C95" ca="1" si="35">VLOOKUP(B95,OFFSET(INDIRECT("$A:$B"),0,MATCH(B$1&amp;"_Verify",INDIRECT("$1:$1"),0)-1),2,0)</f>
        <v>74</v>
      </c>
      <c r="D95" s="10"/>
      <c r="F95" s="10"/>
      <c r="G95" s="10"/>
      <c r="H95" s="10"/>
    </row>
    <row r="96" spans="1:8" x14ac:dyDescent="0.3">
      <c r="A96" s="10" t="s">
        <v>468</v>
      </c>
      <c r="B96" s="10" t="s">
        <v>25</v>
      </c>
      <c r="C96" s="6">
        <f t="shared" ca="1" si="25"/>
        <v>2</v>
      </c>
      <c r="D96" s="10"/>
    </row>
    <row r="97" spans="1:8" x14ac:dyDescent="0.3">
      <c r="A97" s="10" t="s">
        <v>677</v>
      </c>
      <c r="B97" s="10" t="s">
        <v>25</v>
      </c>
      <c r="C97" s="6">
        <f t="shared" ref="C97" ca="1" si="36">VLOOKUP(B97,OFFSET(INDIRECT("$A:$B"),0,MATCH(B$1&amp;"_Verify",INDIRECT("$1:$1"),0)-1),2,0)</f>
        <v>2</v>
      </c>
      <c r="D97" s="10"/>
    </row>
    <row r="98" spans="1:8" x14ac:dyDescent="0.3">
      <c r="A98" s="10" t="s">
        <v>469</v>
      </c>
      <c r="B98" s="10" t="s">
        <v>25</v>
      </c>
      <c r="C98" s="6">
        <f t="shared" ca="1" si="25"/>
        <v>2</v>
      </c>
      <c r="D98" s="10"/>
    </row>
    <row r="99" spans="1:8" x14ac:dyDescent="0.3">
      <c r="A99" s="10" t="s">
        <v>678</v>
      </c>
      <c r="B99" s="10" t="s">
        <v>413</v>
      </c>
      <c r="C99" s="6">
        <f t="shared" ca="1" si="25"/>
        <v>43</v>
      </c>
      <c r="D99" s="10"/>
    </row>
    <row r="100" spans="1:8" x14ac:dyDescent="0.3">
      <c r="A100" s="10" t="s">
        <v>651</v>
      </c>
      <c r="B100" s="10" t="s">
        <v>25</v>
      </c>
      <c r="C100" s="6">
        <f t="shared" ref="C100" ca="1" si="37">VLOOKUP(B100,OFFSET(INDIRECT("$A:$B"),0,MATCH(B$1&amp;"_Verify",INDIRECT("$1:$1"),0)-1),2,0)</f>
        <v>2</v>
      </c>
      <c r="D100" s="10"/>
    </row>
    <row r="101" spans="1:8" x14ac:dyDescent="0.3">
      <c r="A101" s="10" t="s">
        <v>470</v>
      </c>
      <c r="B101" s="10" t="s">
        <v>646</v>
      </c>
      <c r="C101" s="6">
        <f t="shared" ca="1" si="25"/>
        <v>73</v>
      </c>
      <c r="D101" s="10"/>
    </row>
    <row r="102" spans="1:8" x14ac:dyDescent="0.3">
      <c r="A102" s="10" t="s">
        <v>971</v>
      </c>
      <c r="B102" s="10" t="s">
        <v>170</v>
      </c>
      <c r="C102" s="6">
        <f t="shared" ca="1" si="25"/>
        <v>56</v>
      </c>
      <c r="D102" s="10"/>
    </row>
    <row r="103" spans="1:8" x14ac:dyDescent="0.3">
      <c r="A103" s="10" t="s">
        <v>471</v>
      </c>
      <c r="B103" s="10" t="s">
        <v>25</v>
      </c>
      <c r="C103" s="6">
        <f t="shared" ca="1" si="25"/>
        <v>2</v>
      </c>
      <c r="D103" s="10"/>
    </row>
    <row r="104" spans="1:8" x14ac:dyDescent="0.3">
      <c r="A104" s="10" t="s">
        <v>473</v>
      </c>
      <c r="B104" s="10" t="s">
        <v>25</v>
      </c>
      <c r="C104" s="6">
        <f t="shared" ref="C104" ca="1" si="38">VLOOKUP(B104,OFFSET(INDIRECT("$A:$B"),0,MATCH(B$1&amp;"_Verify",INDIRECT("$1:$1"),0)-1),2,0)</f>
        <v>2</v>
      </c>
      <c r="D104" s="10"/>
    </row>
    <row r="105" spans="1:8" x14ac:dyDescent="0.3">
      <c r="A105" s="10" t="s">
        <v>680</v>
      </c>
      <c r="B105" s="10" t="s">
        <v>25</v>
      </c>
      <c r="C105" s="6">
        <f t="shared" ref="C105:C106" ca="1" si="39">VLOOKUP(B105,OFFSET(INDIRECT("$A:$B"),0,MATCH(B$1&amp;"_Verify",INDIRECT("$1:$1"),0)-1),2,0)</f>
        <v>2</v>
      </c>
      <c r="D105" s="10"/>
    </row>
    <row r="106" spans="1:8" x14ac:dyDescent="0.3">
      <c r="A106" s="10" t="s">
        <v>117</v>
      </c>
      <c r="B106" s="10" t="s">
        <v>13</v>
      </c>
      <c r="C106" s="6">
        <f t="shared" ca="1" si="39"/>
        <v>2</v>
      </c>
      <c r="D106" s="10"/>
    </row>
    <row r="107" spans="1:8" x14ac:dyDescent="0.3">
      <c r="A107" s="10" t="s">
        <v>757</v>
      </c>
      <c r="B107" s="10" t="s">
        <v>13</v>
      </c>
      <c r="C107" s="6">
        <f t="shared" ref="C107" ca="1" si="40">VLOOKUP(B107,OFFSET(INDIRECT("$A:$B"),0,MATCH(B$1&amp;"_Verify",INDIRECT("$1:$1"),0)-1),2,0)</f>
        <v>2</v>
      </c>
      <c r="D107" s="10"/>
    </row>
    <row r="108" spans="1:8" x14ac:dyDescent="0.3">
      <c r="A108" t="s">
        <v>107</v>
      </c>
      <c r="B108" t="s">
        <v>93</v>
      </c>
      <c r="C108" s="6">
        <f t="shared" ca="1" si="11"/>
        <v>13</v>
      </c>
    </row>
    <row r="109" spans="1:8" x14ac:dyDescent="0.3">
      <c r="A109" t="s">
        <v>106</v>
      </c>
      <c r="B109" t="s">
        <v>105</v>
      </c>
      <c r="C109" s="6">
        <f t="shared" ca="1" si="11"/>
        <v>54</v>
      </c>
    </row>
    <row r="110" spans="1:8" x14ac:dyDescent="0.3">
      <c r="A110" t="s">
        <v>113</v>
      </c>
      <c r="B110" t="s">
        <v>112</v>
      </c>
      <c r="C110" s="6">
        <f t="shared" ca="1" si="11"/>
        <v>53</v>
      </c>
    </row>
    <row r="111" spans="1:8" x14ac:dyDescent="0.3">
      <c r="A111" t="s">
        <v>119</v>
      </c>
      <c r="B111" t="s">
        <v>93</v>
      </c>
      <c r="C111" s="6">
        <f t="shared" ca="1" si="11"/>
        <v>13</v>
      </c>
    </row>
    <row r="112" spans="1:8" s="10" customFormat="1" x14ac:dyDescent="0.3">
      <c r="A112" t="s">
        <v>116</v>
      </c>
      <c r="B112" t="s">
        <v>136</v>
      </c>
      <c r="C112" s="6">
        <f t="shared" ca="1" si="11"/>
        <v>55</v>
      </c>
      <c r="D112"/>
      <c r="F112"/>
      <c r="G112"/>
      <c r="H112"/>
    </row>
    <row r="113" spans="1:8" s="10" customFormat="1" x14ac:dyDescent="0.3">
      <c r="A113" s="10" t="s">
        <v>542</v>
      </c>
      <c r="B113" s="10" t="s">
        <v>537</v>
      </c>
      <c r="C113" s="6">
        <f t="shared" ref="C113:C115" ca="1" si="41">VLOOKUP(B113,OFFSET(INDIRECT("$A:$B"),0,MATCH(B$1&amp;"_Verify",INDIRECT("$1:$1"),0)-1),2,0)</f>
        <v>69</v>
      </c>
    </row>
    <row r="114" spans="1:8" s="10" customFormat="1" x14ac:dyDescent="0.3">
      <c r="A114" s="10" t="s">
        <v>588</v>
      </c>
      <c r="B114" s="10" t="s">
        <v>537</v>
      </c>
      <c r="C114" s="6">
        <f t="shared" ref="C114" ca="1" si="42">VLOOKUP(B114,OFFSET(INDIRECT("$A:$B"),0,MATCH(B$1&amp;"_Verify",INDIRECT("$1:$1"),0)-1),2,0)</f>
        <v>69</v>
      </c>
      <c r="F114"/>
      <c r="G114"/>
      <c r="H114"/>
    </row>
    <row r="115" spans="1:8" x14ac:dyDescent="0.3">
      <c r="A115" s="10" t="s">
        <v>559</v>
      </c>
      <c r="B115" s="10" t="s">
        <v>537</v>
      </c>
      <c r="C115" s="6">
        <f t="shared" ca="1" si="41"/>
        <v>69</v>
      </c>
      <c r="D115" s="10"/>
    </row>
    <row r="116" spans="1:8" x14ac:dyDescent="0.3">
      <c r="A116" s="10" t="s">
        <v>554</v>
      </c>
      <c r="B116" s="10" t="s">
        <v>537</v>
      </c>
      <c r="C116" s="6">
        <f t="shared" ref="C116" ca="1" si="43">VLOOKUP(B116,OFFSET(INDIRECT("$A:$B"),0,MATCH(B$1&amp;"_Verify",INDIRECT("$1:$1"),0)-1),2,0)</f>
        <v>69</v>
      </c>
      <c r="D116" s="10"/>
    </row>
    <row r="117" spans="1:8" x14ac:dyDescent="0.3">
      <c r="A117" s="10" t="s">
        <v>556</v>
      </c>
      <c r="B117" s="10" t="s">
        <v>537</v>
      </c>
      <c r="C117" s="6">
        <f t="shared" ref="C117" ca="1" si="44">VLOOKUP(B117,OFFSET(INDIRECT("$A:$B"),0,MATCH(B$1&amp;"_Verify",INDIRECT("$1:$1"),0)-1),2,0)</f>
        <v>69</v>
      </c>
      <c r="D117" s="10"/>
      <c r="F117" s="10"/>
      <c r="G117" s="10"/>
      <c r="H117" s="10"/>
    </row>
    <row r="118" spans="1:8" x14ac:dyDescent="0.3">
      <c r="A118" s="10" t="s">
        <v>575</v>
      </c>
      <c r="B118" s="10" t="s">
        <v>26</v>
      </c>
      <c r="C118" s="6">
        <f t="shared" ca="1" si="11"/>
        <v>6</v>
      </c>
      <c r="D118" s="10"/>
      <c r="F118" s="10"/>
      <c r="G118" s="10"/>
      <c r="H118" s="10"/>
    </row>
    <row r="119" spans="1:8" x14ac:dyDescent="0.3">
      <c r="A119" s="10" t="s">
        <v>577</v>
      </c>
      <c r="B119" s="10" t="s">
        <v>21</v>
      </c>
      <c r="C119" s="6">
        <f t="shared" ca="1" si="11"/>
        <v>7</v>
      </c>
      <c r="D119" s="10"/>
    </row>
    <row r="120" spans="1:8" x14ac:dyDescent="0.3">
      <c r="A120" s="10" t="s">
        <v>584</v>
      </c>
      <c r="B120" s="10" t="s">
        <v>578</v>
      </c>
      <c r="C120" s="6">
        <f t="shared" ref="C120" ca="1" si="45">VLOOKUP(B120,OFFSET(INDIRECT("$A:$B"),0,MATCH(B$1&amp;"_Verify",INDIRECT("$1:$1"),0)-1),2,0)</f>
        <v>70</v>
      </c>
      <c r="D120" s="10"/>
    </row>
    <row r="121" spans="1:8" x14ac:dyDescent="0.3">
      <c r="A121" s="10" t="s">
        <v>904</v>
      </c>
      <c r="B121" s="10" t="s">
        <v>578</v>
      </c>
      <c r="C121" s="6">
        <f t="shared" ref="C121" ca="1" si="46">VLOOKUP(B121,OFFSET(INDIRECT("$A:$B"),0,MATCH(B$1&amp;"_Verify",INDIRECT("$1:$1"),0)-1),2,0)</f>
        <v>70</v>
      </c>
      <c r="D121" s="10"/>
    </row>
    <row r="122" spans="1:8" x14ac:dyDescent="0.3">
      <c r="A122" s="10" t="s">
        <v>907</v>
      </c>
      <c r="B122" s="10" t="s">
        <v>578</v>
      </c>
      <c r="C122" s="6">
        <f t="shared" ref="C122" ca="1" si="47">VLOOKUP(B122,OFFSET(INDIRECT("$A:$B"),0,MATCH(B$1&amp;"_Verify",INDIRECT("$1:$1"),0)-1),2,0)</f>
        <v>70</v>
      </c>
      <c r="D122" s="10"/>
    </row>
    <row r="123" spans="1:8" x14ac:dyDescent="0.3">
      <c r="A123" s="10" t="s">
        <v>909</v>
      </c>
      <c r="B123" s="10" t="s">
        <v>578</v>
      </c>
      <c r="C123" s="6">
        <f t="shared" ref="C123" ca="1" si="48">VLOOKUP(B123,OFFSET(INDIRECT("$A:$B"),0,MATCH(B$1&amp;"_Verify",INDIRECT("$1:$1"),0)-1),2,0)</f>
        <v>70</v>
      </c>
      <c r="D123" s="10"/>
    </row>
    <row r="124" spans="1:8" x14ac:dyDescent="0.3">
      <c r="A124" s="10" t="s">
        <v>597</v>
      </c>
      <c r="B124" s="10" t="s">
        <v>578</v>
      </c>
      <c r="C124" s="6">
        <f t="shared" ref="C124" ca="1" si="49">VLOOKUP(B124,OFFSET(INDIRECT("$A:$B"),0,MATCH(B$1&amp;"_Verify",INDIRECT("$1:$1"),0)-1),2,0)</f>
        <v>70</v>
      </c>
      <c r="D124" s="10"/>
    </row>
    <row r="125" spans="1:8" x14ac:dyDescent="0.3">
      <c r="A125" s="10" t="s">
        <v>599</v>
      </c>
      <c r="B125" s="10" t="s">
        <v>590</v>
      </c>
      <c r="C125" s="6">
        <f t="shared" ref="C125:C127" ca="1" si="50">VLOOKUP(B125,OFFSET(INDIRECT("$A:$B"),0,MATCH(B$1&amp;"_Verify",INDIRECT("$1:$1"),0)-1),2,0)</f>
        <v>71</v>
      </c>
      <c r="D125" s="10"/>
    </row>
    <row r="126" spans="1:8" x14ac:dyDescent="0.3">
      <c r="A126" s="10" t="s">
        <v>754</v>
      </c>
      <c r="B126" s="10" t="s">
        <v>590</v>
      </c>
      <c r="C126" s="6">
        <f t="shared" ref="C126" ca="1" si="51">VLOOKUP(B126,OFFSET(INDIRECT("$A:$B"),0,MATCH(B$1&amp;"_Verify",INDIRECT("$1:$1"),0)-1),2,0)</f>
        <v>71</v>
      </c>
      <c r="D126" s="10"/>
    </row>
    <row r="127" spans="1:8" x14ac:dyDescent="0.3">
      <c r="A127" s="10" t="s">
        <v>602</v>
      </c>
      <c r="B127" s="10" t="s">
        <v>578</v>
      </c>
      <c r="C127" s="6">
        <f t="shared" ca="1" si="50"/>
        <v>70</v>
      </c>
      <c r="D127" s="10"/>
    </row>
    <row r="128" spans="1:8" s="10" customFormat="1" x14ac:dyDescent="0.3">
      <c r="A128" s="10" t="s">
        <v>603</v>
      </c>
      <c r="B128" s="10" t="s">
        <v>578</v>
      </c>
      <c r="C128" s="6">
        <f t="shared" ref="C128:C131" ca="1" si="52">VLOOKUP(B128,OFFSET(INDIRECT("$A:$B"),0,MATCH(B$1&amp;"_Verify",INDIRECT("$1:$1"),0)-1),2,0)</f>
        <v>70</v>
      </c>
      <c r="F128"/>
      <c r="G128"/>
      <c r="H128"/>
    </row>
    <row r="129" spans="1:8" s="10" customFormat="1" x14ac:dyDescent="0.3">
      <c r="A129" s="10" t="s">
        <v>900</v>
      </c>
      <c r="B129" s="10" t="s">
        <v>578</v>
      </c>
      <c r="C129" s="6">
        <f t="shared" ca="1" si="52"/>
        <v>70</v>
      </c>
    </row>
    <row r="130" spans="1:8" s="10" customFormat="1" x14ac:dyDescent="0.3">
      <c r="A130" s="10" t="s">
        <v>901</v>
      </c>
      <c r="B130" s="10" t="s">
        <v>578</v>
      </c>
      <c r="C130" s="6">
        <f t="shared" ref="C130" ca="1" si="53">VLOOKUP(B130,OFFSET(INDIRECT("$A:$B"),0,MATCH(B$1&amp;"_Verify",INDIRECT("$1:$1"),0)-1),2,0)</f>
        <v>70</v>
      </c>
    </row>
    <row r="131" spans="1:8" s="10" customFormat="1" x14ac:dyDescent="0.3">
      <c r="A131" s="10" t="s">
        <v>610</v>
      </c>
      <c r="B131" s="10" t="s">
        <v>537</v>
      </c>
      <c r="C131" s="6">
        <f t="shared" ca="1" si="52"/>
        <v>69</v>
      </c>
    </row>
    <row r="132" spans="1:8" s="10" customFormat="1" x14ac:dyDescent="0.3">
      <c r="A132" s="10" t="s">
        <v>611</v>
      </c>
      <c r="B132" s="10" t="s">
        <v>537</v>
      </c>
      <c r="C132" s="6">
        <f t="shared" ref="C132" ca="1" si="54">VLOOKUP(B132,OFFSET(INDIRECT("$A:$B"),0,MATCH(B$1&amp;"_Verify",INDIRECT("$1:$1"),0)-1),2,0)</f>
        <v>69</v>
      </c>
    </row>
    <row r="133" spans="1:8" s="10" customFormat="1" x14ac:dyDescent="0.3">
      <c r="A133" s="10" t="s">
        <v>612</v>
      </c>
      <c r="B133" s="10" t="s">
        <v>537</v>
      </c>
      <c r="C133" s="6">
        <f t="shared" ref="C133" ca="1" si="55">VLOOKUP(B133,OFFSET(INDIRECT("$A:$B"),0,MATCH(B$1&amp;"_Verify",INDIRECT("$1:$1"),0)-1),2,0)</f>
        <v>69</v>
      </c>
    </row>
    <row r="134" spans="1:8" s="10" customFormat="1" x14ac:dyDescent="0.3">
      <c r="A134" s="10" t="s">
        <v>644</v>
      </c>
      <c r="B134" s="10" t="s">
        <v>639</v>
      </c>
      <c r="C134" s="6">
        <f ca="1">VLOOKUP(B134,OFFSET(INDIRECT("$A:$B"),0,MATCH(B$1&amp;"_Verify",INDIRECT("$1:$1"),0)-1),2,0)</f>
        <v>72</v>
      </c>
    </row>
    <row r="135" spans="1:8" s="10" customFormat="1" x14ac:dyDescent="0.3">
      <c r="A135" s="10" t="s">
        <v>730</v>
      </c>
      <c r="B135" s="10" t="s">
        <v>722</v>
      </c>
      <c r="C135" s="6">
        <f ca="1">VLOOKUP(B135,OFFSET(INDIRECT("$A:$B"),0,MATCH(B$1&amp;"_Verify",INDIRECT("$1:$1"),0)-1),2,0)</f>
        <v>75</v>
      </c>
    </row>
    <row r="136" spans="1:8" x14ac:dyDescent="0.3">
      <c r="A136" s="10" t="s">
        <v>734</v>
      </c>
      <c r="B136" s="10" t="s">
        <v>735</v>
      </c>
      <c r="C136" s="6">
        <f ca="1">VLOOKUP(B136,OFFSET(INDIRECT("$A:$B"),0,MATCH(B$1&amp;"_Verify",INDIRECT("$1:$1"),0)-1),2,0)</f>
        <v>4</v>
      </c>
      <c r="D136" s="10"/>
      <c r="F136" s="10"/>
      <c r="G136" s="10"/>
      <c r="H136" s="10"/>
    </row>
    <row r="137" spans="1:8" x14ac:dyDescent="0.3">
      <c r="A137" s="10" t="s">
        <v>737</v>
      </c>
      <c r="B137" s="10" t="s">
        <v>736</v>
      </c>
      <c r="C137" s="6">
        <f ca="1">VLOOKUP(B137,OFFSET(INDIRECT("$A:$B"),0,MATCH(B$1&amp;"_Verify",INDIRECT("$1:$1"),0)-1),2,0)</f>
        <v>76</v>
      </c>
      <c r="D137" s="10"/>
    </row>
    <row r="138" spans="1:8" s="10" customFormat="1" x14ac:dyDescent="0.3">
      <c r="A138" s="10" t="s">
        <v>749</v>
      </c>
      <c r="B138" s="10" t="s">
        <v>747</v>
      </c>
      <c r="C138" s="6">
        <f t="shared" ref="C138:C142" ca="1" si="56">VLOOKUP(B138,OFFSET(INDIRECT("$A:$B"),0,MATCH(B$1&amp;"_Verify",INDIRECT("$1:$1"),0)-1),2,0)</f>
        <v>77</v>
      </c>
      <c r="F138"/>
      <c r="G138"/>
      <c r="H138"/>
    </row>
    <row r="139" spans="1:8" x14ac:dyDescent="0.3">
      <c r="A139" s="10" t="s">
        <v>751</v>
      </c>
      <c r="B139" s="10" t="s">
        <v>747</v>
      </c>
      <c r="C139" s="6">
        <f t="shared" ca="1" si="56"/>
        <v>77</v>
      </c>
      <c r="D139" s="10"/>
      <c r="F139" s="10"/>
      <c r="G139" s="10"/>
      <c r="H139" s="10"/>
    </row>
    <row r="140" spans="1:8" s="10" customFormat="1" x14ac:dyDescent="0.3">
      <c r="A140" s="10" t="s">
        <v>770</v>
      </c>
      <c r="B140" s="10" t="s">
        <v>578</v>
      </c>
      <c r="C140" s="6">
        <f t="shared" ca="1" si="56"/>
        <v>70</v>
      </c>
      <c r="F140"/>
      <c r="G140"/>
      <c r="H140"/>
    </row>
    <row r="141" spans="1:8" x14ac:dyDescent="0.3">
      <c r="A141" s="10" t="s">
        <v>772</v>
      </c>
      <c r="B141" s="10" t="s">
        <v>578</v>
      </c>
      <c r="C141" s="6">
        <f t="shared" ca="1" si="56"/>
        <v>70</v>
      </c>
      <c r="D141" s="10"/>
      <c r="F141" s="10"/>
      <c r="G141" s="10"/>
      <c r="H141" s="10"/>
    </row>
    <row r="142" spans="1:8" x14ac:dyDescent="0.3">
      <c r="A142" s="10" t="s">
        <v>775</v>
      </c>
      <c r="B142" s="10" t="s">
        <v>590</v>
      </c>
      <c r="C142" s="6">
        <f t="shared" ca="1" si="56"/>
        <v>71</v>
      </c>
      <c r="D142" s="10"/>
    </row>
    <row r="143" spans="1:8" s="10" customFormat="1" x14ac:dyDescent="0.3">
      <c r="A143" s="10" t="s">
        <v>830</v>
      </c>
      <c r="B143" s="10" t="s">
        <v>824</v>
      </c>
      <c r="C143" s="6">
        <f t="shared" ref="C143:C145" ca="1" si="57">VLOOKUP(B143,OFFSET(INDIRECT("$A:$B"),0,MATCH(B$1&amp;"_Verify",INDIRECT("$1:$1"),0)-1),2,0)</f>
        <v>79</v>
      </c>
      <c r="F143"/>
      <c r="G143"/>
      <c r="H143"/>
    </row>
    <row r="144" spans="1:8" s="10" customFormat="1" x14ac:dyDescent="0.3">
      <c r="A144" s="10" t="s">
        <v>856</v>
      </c>
      <c r="B144" s="10" t="s">
        <v>828</v>
      </c>
      <c r="C144" s="6">
        <f t="shared" ca="1" si="57"/>
        <v>7</v>
      </c>
    </row>
    <row r="145" spans="1:8" x14ac:dyDescent="0.3">
      <c r="A145" s="10" t="s">
        <v>839</v>
      </c>
      <c r="B145" s="10" t="s">
        <v>578</v>
      </c>
      <c r="C145" s="6">
        <f t="shared" ca="1" si="57"/>
        <v>70</v>
      </c>
      <c r="D145" s="10"/>
      <c r="F145" s="10"/>
      <c r="G145" s="10"/>
      <c r="H145" s="10"/>
    </row>
    <row r="146" spans="1:8" x14ac:dyDescent="0.3">
      <c r="A146" s="10" t="s">
        <v>841</v>
      </c>
      <c r="B146" s="10" t="s">
        <v>578</v>
      </c>
      <c r="C146" s="6">
        <f t="shared" ref="C146:C147" ca="1" si="58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847</v>
      </c>
      <c r="B147" s="10" t="s">
        <v>845</v>
      </c>
      <c r="C147" s="6">
        <f t="shared" ca="1" si="58"/>
        <v>80</v>
      </c>
      <c r="F147"/>
      <c r="G147"/>
      <c r="H147"/>
    </row>
    <row r="148" spans="1:8" s="10" customFormat="1" x14ac:dyDescent="0.3">
      <c r="A148" s="10" t="s">
        <v>859</v>
      </c>
      <c r="B148" s="10" t="s">
        <v>538</v>
      </c>
      <c r="C148" s="6">
        <f t="shared" ref="C148" ca="1" si="59">VLOOKUP(B148,OFFSET(INDIRECT("$A:$B"),0,MATCH(B$1&amp;"_Verify",INDIRECT("$1:$1"),0)-1),2,0)</f>
        <v>69</v>
      </c>
    </row>
    <row r="149" spans="1:8" s="10" customFormat="1" x14ac:dyDescent="0.3">
      <c r="A149" s="10" t="s">
        <v>863</v>
      </c>
      <c r="B149" s="10" t="s">
        <v>538</v>
      </c>
      <c r="C149" s="6">
        <f t="shared" ref="C149" ca="1" si="60">VLOOKUP(B149,OFFSET(INDIRECT("$A:$B"),0,MATCH(B$1&amp;"_Verify",INDIRECT("$1:$1"),0)-1),2,0)</f>
        <v>69</v>
      </c>
    </row>
    <row r="150" spans="1:8" s="10" customFormat="1" x14ac:dyDescent="0.3">
      <c r="A150" s="10" t="s">
        <v>868</v>
      </c>
      <c r="B150" s="10" t="s">
        <v>226</v>
      </c>
      <c r="C150" s="6">
        <f t="shared" ref="C150:C153" ca="1" si="61">VLOOKUP(B150,OFFSET(INDIRECT("$A:$B"),0,MATCH(B$1&amp;"_Verify",INDIRECT("$1:$1"),0)-1),2,0)</f>
        <v>15</v>
      </c>
    </row>
    <row r="151" spans="1:8" s="10" customFormat="1" x14ac:dyDescent="0.3">
      <c r="A151" s="10" t="s">
        <v>880</v>
      </c>
      <c r="B151" s="10" t="s">
        <v>26</v>
      </c>
      <c r="C151" s="6">
        <f t="shared" ca="1" si="61"/>
        <v>6</v>
      </c>
    </row>
    <row r="152" spans="1:8" s="10" customFormat="1" x14ac:dyDescent="0.3">
      <c r="A152" s="10" t="s">
        <v>887</v>
      </c>
      <c r="B152" s="10" t="s">
        <v>824</v>
      </c>
      <c r="C152" s="6">
        <f t="shared" ca="1" si="61"/>
        <v>79</v>
      </c>
    </row>
    <row r="153" spans="1:8" x14ac:dyDescent="0.3">
      <c r="A153" s="10" t="s">
        <v>884</v>
      </c>
      <c r="B153" s="10" t="s">
        <v>717</v>
      </c>
      <c r="C153" s="6">
        <f t="shared" ca="1" si="61"/>
        <v>7</v>
      </c>
      <c r="D153" s="10"/>
      <c r="F153" s="10"/>
      <c r="G153" s="10"/>
      <c r="H153" s="10"/>
    </row>
    <row r="154" spans="1:8" x14ac:dyDescent="0.3">
      <c r="A154" s="10" t="s">
        <v>897</v>
      </c>
      <c r="B154" s="10" t="s">
        <v>890</v>
      </c>
      <c r="C154" s="6">
        <f t="shared" ref="C154" ca="1" si="62">VLOOKUP(B154,OFFSET(INDIRECT("$A:$B"),0,MATCH(B$1&amp;"_Verify",INDIRECT("$1:$1"),0)-1),2,0)</f>
        <v>81</v>
      </c>
      <c r="D154" s="10"/>
    </row>
    <row r="155" spans="1:8" x14ac:dyDescent="0.3">
      <c r="A155" s="10" t="s">
        <v>910</v>
      </c>
      <c r="B155" s="10" t="s">
        <v>911</v>
      </c>
      <c r="C155" s="6">
        <f t="shared" ref="C155" ca="1" si="63">VLOOKUP(B155,OFFSET(INDIRECT("$A:$B"),0,MATCH(B$1&amp;"_Verify",INDIRECT("$1:$1"),0)-1),2,0)</f>
        <v>69</v>
      </c>
      <c r="D155" s="10"/>
    </row>
    <row r="156" spans="1:8" s="10" customFormat="1" x14ac:dyDescent="0.3">
      <c r="A156" s="10" t="s">
        <v>945</v>
      </c>
      <c r="B156" s="10" t="s">
        <v>537</v>
      </c>
      <c r="C156" s="6">
        <f t="shared" ref="C156" ca="1" si="64">VLOOKUP(B156,OFFSET(INDIRECT("$A:$B"),0,MATCH(B$1&amp;"_Verify",INDIRECT("$1:$1"),0)-1),2,0)</f>
        <v>69</v>
      </c>
    </row>
    <row r="157" spans="1:8" s="10" customFormat="1" x14ac:dyDescent="0.3">
      <c r="A157" s="10" t="s">
        <v>946</v>
      </c>
      <c r="B157" s="10" t="s">
        <v>24</v>
      </c>
      <c r="C157" s="6">
        <f ca="1">VLOOKUP(B157,OFFSET(INDIRECT("$A:$B"),0,MATCH(B$1&amp;"_Verify",INDIRECT("$1:$1"),0)-1),2,0)</f>
        <v>4</v>
      </c>
    </row>
    <row r="158" spans="1:8" s="10" customFormat="1" x14ac:dyDescent="0.3">
      <c r="A158" s="10" t="s">
        <v>949</v>
      </c>
      <c r="B158" s="10" t="s">
        <v>578</v>
      </c>
      <c r="C158" s="6">
        <f t="shared" ref="C158" ca="1" si="65">VLOOKUP(B158,OFFSET(INDIRECT("$A:$B"),0,MATCH(B$1&amp;"_Verify",INDIRECT("$1:$1"),0)-1),2,0)</f>
        <v>70</v>
      </c>
    </row>
    <row r="159" spans="1:8" s="10" customFormat="1" x14ac:dyDescent="0.3">
      <c r="A159" s="10" t="s">
        <v>956</v>
      </c>
      <c r="B159" s="10" t="s">
        <v>958</v>
      </c>
      <c r="C159" s="6">
        <f t="shared" ref="C159:C162" ca="1" si="66">VLOOKUP(B159,OFFSET(INDIRECT("$A:$B"),0,MATCH(B$1&amp;"_Verify",INDIRECT("$1:$1"),0)-1),2,0)</f>
        <v>52</v>
      </c>
    </row>
    <row r="160" spans="1:8" x14ac:dyDescent="0.3">
      <c r="A160" s="10" t="s">
        <v>963</v>
      </c>
      <c r="B160" s="10" t="s">
        <v>93</v>
      </c>
      <c r="C160" s="6">
        <f t="shared" ca="1" si="66"/>
        <v>13</v>
      </c>
      <c r="D160" s="10"/>
    </row>
    <row r="161" spans="1:4" x14ac:dyDescent="0.3">
      <c r="A161" s="10" t="s">
        <v>965</v>
      </c>
      <c r="B161" s="10" t="s">
        <v>169</v>
      </c>
      <c r="C161" s="6">
        <f t="shared" ca="1" si="66"/>
        <v>55</v>
      </c>
      <c r="D161" s="10"/>
    </row>
    <row r="162" spans="1:4" x14ac:dyDescent="0.3">
      <c r="A162" s="10" t="s">
        <v>984</v>
      </c>
      <c r="B162" s="10" t="s">
        <v>590</v>
      </c>
      <c r="C162" s="6">
        <f t="shared" ca="1" si="66"/>
        <v>71</v>
      </c>
      <c r="D162" s="10"/>
    </row>
    <row r="163" spans="1:4" s="10" customFormat="1" x14ac:dyDescent="0.3">
      <c r="A163" s="10" t="s">
        <v>986</v>
      </c>
      <c r="B163" s="10" t="s">
        <v>590</v>
      </c>
      <c r="C163" s="6">
        <f t="shared" ref="C163" ca="1" si="67">VLOOKUP(B163,OFFSET(INDIRECT("$A:$B"),0,MATCH(B$1&amp;"_Verify",INDIRECT("$1:$1"),0)-1),2,0)</f>
        <v>71</v>
      </c>
    </row>
    <row r="164" spans="1:4" x14ac:dyDescent="0.3">
      <c r="A164" s="10" t="s">
        <v>995</v>
      </c>
      <c r="B164" s="10" t="s">
        <v>990</v>
      </c>
      <c r="C164" s="6">
        <f t="shared" ref="C164" ca="1" si="68">VLOOKUP(B164,OFFSET(INDIRECT("$A:$B"),0,MATCH(B$1&amp;"_Verify",INDIRECT("$1:$1"),0)-1),2,0)</f>
        <v>85</v>
      </c>
      <c r="D164" s="10"/>
    </row>
    <row r="165" spans="1:4" x14ac:dyDescent="0.3">
      <c r="A165" s="10" t="s">
        <v>1006</v>
      </c>
      <c r="B165" s="10" t="s">
        <v>997</v>
      </c>
      <c r="C165" s="6">
        <f t="shared" ref="C165" ca="1" si="69">VLOOKUP(B165,OFFSET(INDIRECT("$A:$B"),0,MATCH(B$1&amp;"_Verify",INDIRECT("$1:$1"),0)-1),2,0)</f>
        <v>86</v>
      </c>
      <c r="D165" s="10"/>
    </row>
    <row r="166" spans="1:4" x14ac:dyDescent="0.3">
      <c r="A166" s="10" t="s">
        <v>622</v>
      </c>
      <c r="B166" s="10" t="s">
        <v>24</v>
      </c>
      <c r="C166" s="6">
        <f t="shared" ref="C166" ca="1" si="70">VLOOKUP(B166,OFFSET(INDIRECT("$A:$B"),0,MATCH(B$1&amp;"_Verify",INDIRECT("$1:$1"),0)-1),2,0)</f>
        <v>4</v>
      </c>
      <c r="D166" s="10"/>
    </row>
    <row r="167" spans="1:4" x14ac:dyDescent="0.3">
      <c r="A167" s="10" t="s">
        <v>626</v>
      </c>
      <c r="B167" s="10" t="s">
        <v>24</v>
      </c>
      <c r="C167" s="6">
        <f t="shared" ref="C167" ca="1" si="71">VLOOKUP(B167,OFFSET(INDIRECT("$A:$B"),0,MATCH(B$1&amp;"_Verify",INDIRECT("$1:$1"),0)-1),2,0)</f>
        <v>4</v>
      </c>
      <c r="D167" s="10"/>
    </row>
    <row r="168" spans="1:4" x14ac:dyDescent="0.3">
      <c r="A168" s="10" t="s">
        <v>628</v>
      </c>
      <c r="B168" s="10" t="s">
        <v>24</v>
      </c>
      <c r="C168" s="6">
        <f t="shared" ref="C168:C170" ca="1" si="72">VLOOKUP(B168,OFFSET(INDIRECT("$A:$B"),0,MATCH(B$1&amp;"_Verify",INDIRECT("$1:$1"),0)-1),2,0)</f>
        <v>4</v>
      </c>
      <c r="D168" s="10"/>
    </row>
    <row r="169" spans="1:4" x14ac:dyDescent="0.3">
      <c r="A169" s="10" t="s">
        <v>989</v>
      </c>
      <c r="B169" s="10" t="s">
        <v>338</v>
      </c>
      <c r="C169" s="6">
        <f t="shared" ca="1" si="72"/>
        <v>21</v>
      </c>
      <c r="D169" s="10"/>
    </row>
    <row r="170" spans="1:4" x14ac:dyDescent="0.3">
      <c r="A170" s="10" t="s">
        <v>862</v>
      </c>
      <c r="B170" s="10" t="s">
        <v>54</v>
      </c>
      <c r="C170" s="6">
        <f t="shared" ca="1" si="72"/>
        <v>8</v>
      </c>
      <c r="D170" s="10"/>
    </row>
    <row r="171" spans="1:4" x14ac:dyDescent="0.3">
      <c r="A171" s="10" t="s">
        <v>872</v>
      </c>
      <c r="B171" s="10" t="s">
        <v>54</v>
      </c>
      <c r="C171" s="6">
        <f t="shared" ref="C171:C172" ca="1" si="73">VLOOKUP(B171,OFFSET(INDIRECT("$A:$B"),0,MATCH(B$1&amp;"_Verify",INDIRECT("$1:$1"),0)-1),2,0)</f>
        <v>8</v>
      </c>
      <c r="D171" s="10"/>
    </row>
    <row r="172" spans="1:4" x14ac:dyDescent="0.3">
      <c r="A172" s="10" t="s">
        <v>873</v>
      </c>
      <c r="B172" s="10" t="s">
        <v>54</v>
      </c>
      <c r="C172" s="6">
        <f t="shared" ca="1" si="73"/>
        <v>8</v>
      </c>
      <c r="D172" s="10"/>
    </row>
    <row r="173" spans="1:4" x14ac:dyDescent="0.3">
      <c r="A173" t="s">
        <v>242</v>
      </c>
      <c r="B173" t="s">
        <v>21</v>
      </c>
      <c r="C173" s="6">
        <f t="shared" ca="1" si="11"/>
        <v>7</v>
      </c>
    </row>
    <row r="174" spans="1:4" x14ac:dyDescent="0.3">
      <c r="A174" t="s">
        <v>243</v>
      </c>
      <c r="B174" t="s">
        <v>21</v>
      </c>
      <c r="C174" s="6">
        <f t="shared" ca="1" si="11"/>
        <v>7</v>
      </c>
    </row>
    <row r="175" spans="1:4" x14ac:dyDescent="0.3">
      <c r="A175" t="s">
        <v>244</v>
      </c>
      <c r="B175" t="s">
        <v>21</v>
      </c>
      <c r="C175" s="6">
        <f t="shared" ca="1" si="11"/>
        <v>7</v>
      </c>
    </row>
    <row r="176" spans="1:4" x14ac:dyDescent="0.3">
      <c r="A176" t="s">
        <v>245</v>
      </c>
      <c r="B176" t="s">
        <v>21</v>
      </c>
      <c r="C176" s="6">
        <f t="shared" ca="1" si="11"/>
        <v>7</v>
      </c>
    </row>
    <row r="177" spans="1:4" x14ac:dyDescent="0.3">
      <c r="A177" t="s">
        <v>246</v>
      </c>
      <c r="B177" t="s">
        <v>21</v>
      </c>
      <c r="C177" s="6">
        <f t="shared" ca="1" si="11"/>
        <v>7</v>
      </c>
    </row>
    <row r="178" spans="1:4" x14ac:dyDescent="0.3">
      <c r="A178" t="s">
        <v>247</v>
      </c>
      <c r="B178" t="s">
        <v>21</v>
      </c>
      <c r="C178" s="6">
        <f t="shared" ca="1" si="11"/>
        <v>7</v>
      </c>
    </row>
    <row r="179" spans="1:4" x14ac:dyDescent="0.3">
      <c r="A179" t="s">
        <v>248</v>
      </c>
      <c r="B179" t="s">
        <v>21</v>
      </c>
      <c r="C179" s="6">
        <f t="shared" ca="1" si="11"/>
        <v>7</v>
      </c>
    </row>
    <row r="180" spans="1:4" x14ac:dyDescent="0.3">
      <c r="A180" t="s">
        <v>249</v>
      </c>
      <c r="B180" t="s">
        <v>21</v>
      </c>
      <c r="C180" s="6">
        <f t="shared" ca="1" si="11"/>
        <v>7</v>
      </c>
    </row>
    <row r="181" spans="1:4" x14ac:dyDescent="0.3">
      <c r="A181" t="s">
        <v>250</v>
      </c>
      <c r="B181" t="s">
        <v>21</v>
      </c>
      <c r="C181" s="6">
        <f t="shared" ca="1" si="11"/>
        <v>7</v>
      </c>
    </row>
    <row r="182" spans="1:4" x14ac:dyDescent="0.3">
      <c r="A182" s="10" t="s">
        <v>486</v>
      </c>
      <c r="B182" s="10" t="s">
        <v>21</v>
      </c>
      <c r="C182" s="6">
        <f t="shared" ref="C182:C186" ca="1" si="74">VLOOKUP(B182,OFFSET(INDIRECT("$A:$B"),0,MATCH(B$1&amp;"_Verify",INDIRECT("$1:$1"),0)-1),2,0)</f>
        <v>7</v>
      </c>
      <c r="D182" s="10"/>
    </row>
    <row r="183" spans="1:4" x14ac:dyDescent="0.3">
      <c r="A183" s="10" t="s">
        <v>489</v>
      </c>
      <c r="B183" s="10" t="s">
        <v>21</v>
      </c>
      <c r="C183" s="6">
        <f t="shared" ref="C183" ca="1" si="75">VLOOKUP(B183,OFFSET(INDIRECT("$A:$B"),0,MATCH(B$1&amp;"_Verify",INDIRECT("$1:$1"),0)-1),2,0)</f>
        <v>7</v>
      </c>
      <c r="D183" s="10"/>
    </row>
    <row r="184" spans="1:4" x14ac:dyDescent="0.3">
      <c r="A184" s="10" t="s">
        <v>487</v>
      </c>
      <c r="B184" s="10" t="s">
        <v>21</v>
      </c>
      <c r="C184" s="6">
        <f t="shared" ca="1" si="74"/>
        <v>7</v>
      </c>
      <c r="D184" s="10"/>
    </row>
    <row r="185" spans="1:4" x14ac:dyDescent="0.3">
      <c r="A185" s="10" t="s">
        <v>490</v>
      </c>
      <c r="B185" s="10" t="s">
        <v>21</v>
      </c>
      <c r="C185" s="6">
        <f t="shared" ref="C185" ca="1" si="76">VLOOKUP(B185,OFFSET(INDIRECT("$A:$B"),0,MATCH(B$1&amp;"_Verify",INDIRECT("$1:$1"),0)-1),2,0)</f>
        <v>7</v>
      </c>
      <c r="D185" s="10"/>
    </row>
    <row r="186" spans="1:4" x14ac:dyDescent="0.3">
      <c r="A186" s="10" t="s">
        <v>488</v>
      </c>
      <c r="B186" s="10" t="s">
        <v>21</v>
      </c>
      <c r="C186" s="6">
        <f t="shared" ca="1" si="74"/>
        <v>7</v>
      </c>
      <c r="D186" s="10"/>
    </row>
    <row r="187" spans="1:4" x14ac:dyDescent="0.3">
      <c r="A187" s="10" t="s">
        <v>491</v>
      </c>
      <c r="B187" s="10" t="s">
        <v>21</v>
      </c>
      <c r="C187" s="6">
        <f t="shared" ref="C187" ca="1" si="77">VLOOKUP(B187,OFFSET(INDIRECT("$A:$B"),0,MATCH(B$1&amp;"_Verify",INDIRECT("$1:$1"),0)-1),2,0)</f>
        <v>7</v>
      </c>
      <c r="D187" s="10"/>
    </row>
    <row r="188" spans="1:4" x14ac:dyDescent="0.3">
      <c r="A188" t="s">
        <v>251</v>
      </c>
      <c r="B188" t="s">
        <v>21</v>
      </c>
      <c r="C188" s="6">
        <f t="shared" ca="1" si="11"/>
        <v>7</v>
      </c>
    </row>
    <row r="189" spans="1:4" x14ac:dyDescent="0.3">
      <c r="A189" t="s">
        <v>252</v>
      </c>
      <c r="B189" t="s">
        <v>21</v>
      </c>
      <c r="C189" s="6">
        <f t="shared" ca="1" si="11"/>
        <v>7</v>
      </c>
    </row>
    <row r="190" spans="1:4" x14ac:dyDescent="0.3">
      <c r="A190" t="s">
        <v>253</v>
      </c>
      <c r="B190" t="s">
        <v>21</v>
      </c>
      <c r="C190" s="6">
        <f t="shared" ca="1" si="11"/>
        <v>7</v>
      </c>
    </row>
    <row r="191" spans="1:4" x14ac:dyDescent="0.3">
      <c r="A191" s="10" t="s">
        <v>917</v>
      </c>
      <c r="B191" s="10" t="s">
        <v>21</v>
      </c>
      <c r="C191" s="6">
        <f t="shared" ref="C191" ca="1" si="78">VLOOKUP(B191,OFFSET(INDIRECT("$A:$B"),0,MATCH(B$1&amp;"_Verify",INDIRECT("$1:$1"),0)-1),2,0)</f>
        <v>7</v>
      </c>
      <c r="D191" s="10"/>
    </row>
    <row r="192" spans="1:4" x14ac:dyDescent="0.3">
      <c r="A192" t="s">
        <v>266</v>
      </c>
      <c r="B192" t="s">
        <v>268</v>
      </c>
      <c r="C192" s="6">
        <f t="shared" ca="1" si="11"/>
        <v>14</v>
      </c>
    </row>
    <row r="193" spans="1:4" x14ac:dyDescent="0.3">
      <c r="A193" s="10" t="s">
        <v>492</v>
      </c>
      <c r="B193" s="10" t="s">
        <v>268</v>
      </c>
      <c r="C193" s="6">
        <f t="shared" ref="C193:C194" ca="1" si="79">VLOOKUP(B193,OFFSET(INDIRECT("$A:$B"),0,MATCH(B$1&amp;"_Verify",INDIRECT("$1:$1"),0)-1),2,0)</f>
        <v>14</v>
      </c>
      <c r="D193" s="10"/>
    </row>
    <row r="194" spans="1:4" x14ac:dyDescent="0.3">
      <c r="A194" s="10" t="s">
        <v>494</v>
      </c>
      <c r="B194" s="10" t="s">
        <v>268</v>
      </c>
      <c r="C194" s="6">
        <f t="shared" ca="1" si="79"/>
        <v>14</v>
      </c>
      <c r="D194" s="10"/>
    </row>
    <row r="195" spans="1:4" x14ac:dyDescent="0.3">
      <c r="A195" s="10" t="s">
        <v>496</v>
      </c>
      <c r="B195" s="10" t="s">
        <v>268</v>
      </c>
      <c r="C195" s="6">
        <f t="shared" ref="C195" ca="1" si="80">VLOOKUP(B195,OFFSET(INDIRECT("$A:$B"),0,MATCH(B$1&amp;"_Verify",INDIRECT("$1:$1"),0)-1),2,0)</f>
        <v>14</v>
      </c>
      <c r="D195" s="10"/>
    </row>
    <row r="196" spans="1:4" x14ac:dyDescent="0.3">
      <c r="A196" t="s">
        <v>267</v>
      </c>
      <c r="B196" t="s">
        <v>268</v>
      </c>
      <c r="C196" s="6">
        <f t="shared" ca="1" si="11"/>
        <v>14</v>
      </c>
    </row>
    <row r="197" spans="1:4" x14ac:dyDescent="0.3">
      <c r="A197" s="10" t="s">
        <v>497</v>
      </c>
      <c r="B197" s="10" t="s">
        <v>268</v>
      </c>
      <c r="C197" s="6">
        <f t="shared" ref="C197:C198" ca="1" si="81">VLOOKUP(B197,OFFSET(INDIRECT("$A:$B"),0,MATCH(B$1&amp;"_Verify",INDIRECT("$1:$1"),0)-1),2,0)</f>
        <v>14</v>
      </c>
      <c r="D197" s="10"/>
    </row>
    <row r="198" spans="1:4" x14ac:dyDescent="0.3">
      <c r="A198" s="10" t="s">
        <v>498</v>
      </c>
      <c r="B198" s="10" t="s">
        <v>268</v>
      </c>
      <c r="C198" s="6">
        <f t="shared" ca="1" si="81"/>
        <v>14</v>
      </c>
      <c r="D198" s="10"/>
    </row>
    <row r="199" spans="1:4" x14ac:dyDescent="0.3">
      <c r="A199" s="10" t="s">
        <v>499</v>
      </c>
      <c r="B199" s="10" t="s">
        <v>268</v>
      </c>
      <c r="C199" s="6">
        <f t="shared" ref="C199" ca="1" si="82">VLOOKUP(B199,OFFSET(INDIRECT("$A:$B"),0,MATCH(B$1&amp;"_Verify",INDIRECT("$1:$1"),0)-1),2,0)</f>
        <v>14</v>
      </c>
      <c r="D199" s="10"/>
    </row>
    <row r="200" spans="1:4" x14ac:dyDescent="0.3">
      <c r="A200" s="10" t="s">
        <v>500</v>
      </c>
      <c r="B200" s="10" t="s">
        <v>477</v>
      </c>
      <c r="C200" s="6">
        <f t="shared" ref="C200:C201" ca="1" si="83">VLOOKUP(B200,OFFSET(INDIRECT("$A:$B"),0,MATCH(B$1&amp;"_Verify",INDIRECT("$1:$1"),0)-1),2,0)</f>
        <v>64</v>
      </c>
      <c r="D200" s="10"/>
    </row>
    <row r="201" spans="1:4" x14ac:dyDescent="0.3">
      <c r="A201" s="10" t="s">
        <v>501</v>
      </c>
      <c r="B201" s="10" t="s">
        <v>479</v>
      </c>
      <c r="C201" s="6">
        <f t="shared" ca="1" si="83"/>
        <v>65</v>
      </c>
      <c r="D201" s="10"/>
    </row>
    <row r="202" spans="1:4" x14ac:dyDescent="0.3">
      <c r="A202" t="s">
        <v>171</v>
      </c>
      <c r="B202" t="s">
        <v>165</v>
      </c>
      <c r="C202" s="6">
        <f t="shared" ca="1" si="11"/>
        <v>57</v>
      </c>
    </row>
    <row r="203" spans="1:4" x14ac:dyDescent="0.3">
      <c r="A203" s="10" t="s">
        <v>504</v>
      </c>
      <c r="B203" s="10" t="s">
        <v>165</v>
      </c>
      <c r="C203" s="6">
        <f t="shared" ref="C203" ca="1" si="84">VLOOKUP(B203,OFFSET(INDIRECT("$A:$B"),0,MATCH(B$1&amp;"_Verify",INDIRECT("$1:$1"),0)-1),2,0)</f>
        <v>57</v>
      </c>
      <c r="D203" s="10"/>
    </row>
    <row r="204" spans="1:4" x14ac:dyDescent="0.3">
      <c r="A204" t="s">
        <v>172</v>
      </c>
      <c r="B204" t="s">
        <v>165</v>
      </c>
      <c r="C204" s="6">
        <f t="shared" ca="1" si="11"/>
        <v>57</v>
      </c>
    </row>
    <row r="205" spans="1:4" x14ac:dyDescent="0.3">
      <c r="A205" s="10" t="s">
        <v>505</v>
      </c>
      <c r="B205" s="10" t="s">
        <v>165</v>
      </c>
      <c r="C205" s="6">
        <f t="shared" ref="C205" ca="1" si="85">VLOOKUP(B205,OFFSET(INDIRECT("$A:$B"),0,MATCH(B$1&amp;"_Verify",INDIRECT("$1:$1"),0)-1),2,0)</f>
        <v>57</v>
      </c>
      <c r="D205" s="10"/>
    </row>
    <row r="206" spans="1:4" x14ac:dyDescent="0.3">
      <c r="A206" t="s">
        <v>173</v>
      </c>
      <c r="B206" t="s">
        <v>165</v>
      </c>
      <c r="C206" s="6">
        <f t="shared" ca="1" si="11"/>
        <v>57</v>
      </c>
    </row>
    <row r="207" spans="1:4" x14ac:dyDescent="0.3">
      <c r="A207" s="10" t="s">
        <v>506</v>
      </c>
      <c r="B207" s="10" t="s">
        <v>165</v>
      </c>
      <c r="C207" s="6">
        <f t="shared" ref="C207" ca="1" si="86">VLOOKUP(B207,OFFSET(INDIRECT("$A:$B"),0,MATCH(B$1&amp;"_Verify",INDIRECT("$1:$1"),0)-1),2,0)</f>
        <v>57</v>
      </c>
      <c r="D207" s="10"/>
    </row>
    <row r="208" spans="1:4" x14ac:dyDescent="0.3">
      <c r="A208" t="s">
        <v>174</v>
      </c>
      <c r="B208" t="s">
        <v>184</v>
      </c>
      <c r="C208" s="6">
        <f t="shared" ca="1" si="11"/>
        <v>31</v>
      </c>
    </row>
    <row r="209" spans="1:4" x14ac:dyDescent="0.3">
      <c r="A209" t="s">
        <v>175</v>
      </c>
      <c r="B209" t="s">
        <v>182</v>
      </c>
      <c r="C209" s="6">
        <f t="shared" ca="1" si="11"/>
        <v>33</v>
      </c>
    </row>
    <row r="210" spans="1:4" x14ac:dyDescent="0.3">
      <c r="A210" t="s">
        <v>176</v>
      </c>
      <c r="B210" t="s">
        <v>185</v>
      </c>
      <c r="C210" s="6">
        <f t="shared" ca="1" si="11"/>
        <v>34</v>
      </c>
    </row>
    <row r="211" spans="1:4" x14ac:dyDescent="0.3">
      <c r="A211" t="s">
        <v>177</v>
      </c>
      <c r="B211" t="s">
        <v>186</v>
      </c>
      <c r="C211" s="6">
        <f t="shared" ca="1" si="11"/>
        <v>35</v>
      </c>
    </row>
    <row r="212" spans="1:4" x14ac:dyDescent="0.3">
      <c r="A212" t="s">
        <v>178</v>
      </c>
      <c r="B212" t="s">
        <v>187</v>
      </c>
      <c r="C212" s="6">
        <f t="shared" ca="1" si="11"/>
        <v>36</v>
      </c>
    </row>
    <row r="213" spans="1:4" x14ac:dyDescent="0.3">
      <c r="A213" t="s">
        <v>179</v>
      </c>
      <c r="B213" t="s">
        <v>188</v>
      </c>
      <c r="C213" s="6">
        <f t="shared" ca="1" si="11"/>
        <v>37</v>
      </c>
    </row>
    <row r="214" spans="1:4" x14ac:dyDescent="0.3">
      <c r="A214" t="s">
        <v>180</v>
      </c>
      <c r="B214" t="s">
        <v>189</v>
      </c>
      <c r="C214" s="6">
        <f t="shared" ca="1" si="11"/>
        <v>38</v>
      </c>
    </row>
    <row r="215" spans="1:4" x14ac:dyDescent="0.3">
      <c r="A215" t="s">
        <v>181</v>
      </c>
      <c r="B215" t="s">
        <v>190</v>
      </c>
      <c r="C215" s="6">
        <f t="shared" ca="1" si="11"/>
        <v>39</v>
      </c>
    </row>
    <row r="216" spans="1:4" x14ac:dyDescent="0.3">
      <c r="A216" t="s">
        <v>269</v>
      </c>
      <c r="B216" t="s">
        <v>528</v>
      </c>
      <c r="C216" s="6">
        <f t="shared" ref="C216" ca="1" si="87">VLOOKUP(B216,OFFSET(INDIRECT("$A:$B"),0,MATCH(B$1&amp;"_Verify",INDIRECT("$1:$1"),0)-1),2,0)</f>
        <v>68</v>
      </c>
    </row>
    <row r="217" spans="1:4" x14ac:dyDescent="0.3">
      <c r="A217" t="s">
        <v>270</v>
      </c>
      <c r="B217" t="s">
        <v>528</v>
      </c>
      <c r="C217" s="6">
        <f t="shared" ref="C217:C218" ca="1" si="88">VLOOKUP(B217,OFFSET(INDIRECT("$A:$B"),0,MATCH(B$1&amp;"_Verify",INDIRECT("$1:$1"),0)-1),2,0)</f>
        <v>68</v>
      </c>
    </row>
    <row r="218" spans="1:4" x14ac:dyDescent="0.3">
      <c r="A218" s="10" t="s">
        <v>934</v>
      </c>
      <c r="B218" s="10" t="s">
        <v>528</v>
      </c>
      <c r="C218" s="6">
        <f t="shared" ca="1" si="88"/>
        <v>68</v>
      </c>
      <c r="D218" s="10"/>
    </row>
    <row r="219" spans="1:4" x14ac:dyDescent="0.3">
      <c r="A219" s="10" t="s">
        <v>935</v>
      </c>
      <c r="B219" s="10" t="s">
        <v>528</v>
      </c>
      <c r="C219" s="6">
        <f t="shared" ref="C219" ca="1" si="89">VLOOKUP(B219,OFFSET(INDIRECT("$A:$B"),0,MATCH(B$1&amp;"_Verify",INDIRECT("$1:$1"),0)-1),2,0)</f>
        <v>68</v>
      </c>
      <c r="D219" s="10"/>
    </row>
    <row r="220" spans="1:4" x14ac:dyDescent="0.3">
      <c r="A220" t="s">
        <v>290</v>
      </c>
      <c r="B220" t="s">
        <v>93</v>
      </c>
      <c r="C220" s="6">
        <f t="shared" ref="C220:C223" ca="1" si="90">VLOOKUP(B220,OFFSET(INDIRECT("$A:$B"),0,MATCH(B$1&amp;"_Verify",INDIRECT("$1:$1"),0)-1),2,0)</f>
        <v>13</v>
      </c>
    </row>
    <row r="221" spans="1:4" x14ac:dyDescent="0.3">
      <c r="A221" t="s">
        <v>292</v>
      </c>
      <c r="B221" t="s">
        <v>21</v>
      </c>
      <c r="C221" s="6">
        <f t="shared" ca="1" si="90"/>
        <v>7</v>
      </c>
    </row>
    <row r="222" spans="1:4" x14ac:dyDescent="0.3">
      <c r="A222" t="s">
        <v>291</v>
      </c>
      <c r="B222" t="s">
        <v>93</v>
      </c>
      <c r="C222" s="6">
        <f t="shared" ca="1" si="90"/>
        <v>13</v>
      </c>
    </row>
    <row r="223" spans="1:4" x14ac:dyDescent="0.3">
      <c r="A223" t="s">
        <v>294</v>
      </c>
      <c r="B223" t="s">
        <v>21</v>
      </c>
      <c r="C223" s="6">
        <f t="shared" ca="1" si="90"/>
        <v>7</v>
      </c>
    </row>
    <row r="224" spans="1:4" x14ac:dyDescent="0.3">
      <c r="A224" t="s">
        <v>298</v>
      </c>
      <c r="B224" s="10" t="s">
        <v>528</v>
      </c>
      <c r="C224" s="6">
        <f t="shared" ref="C224" ca="1" si="91">VLOOKUP(B224,OFFSET(INDIRECT("$A:$B"),0,MATCH(B$1&amp;"_Verify",INDIRECT("$1:$1"),0)-1),2,0)</f>
        <v>68</v>
      </c>
    </row>
    <row r="225" spans="1:8" x14ac:dyDescent="0.3">
      <c r="A225" t="s">
        <v>299</v>
      </c>
      <c r="B225" s="10" t="s">
        <v>528</v>
      </c>
      <c r="C225" s="6">
        <f t="shared" ref="C225:C227" ca="1" si="92">VLOOKUP(B225,OFFSET(INDIRECT("$A:$B"),0,MATCH(B$1&amp;"_Verify",INDIRECT("$1:$1"),0)-1),2,0)</f>
        <v>68</v>
      </c>
    </row>
    <row r="226" spans="1:8" x14ac:dyDescent="0.3">
      <c r="A226" t="s">
        <v>300</v>
      </c>
      <c r="B226" t="s">
        <v>93</v>
      </c>
      <c r="C226" s="6">
        <f t="shared" ca="1" si="92"/>
        <v>13</v>
      </c>
    </row>
    <row r="227" spans="1:8" x14ac:dyDescent="0.3">
      <c r="A227" t="s">
        <v>301</v>
      </c>
      <c r="B227" t="s">
        <v>225</v>
      </c>
      <c r="C227" s="6">
        <f t="shared" ca="1" si="92"/>
        <v>15</v>
      </c>
    </row>
    <row r="228" spans="1:8" x14ac:dyDescent="0.3">
      <c r="A228" t="s">
        <v>302</v>
      </c>
      <c r="B228" t="s">
        <v>228</v>
      </c>
      <c r="C228" s="6">
        <f t="shared" ref="C228" ca="1" si="93">VLOOKUP(B228,OFFSET(INDIRECT("$A:$B"),0,MATCH(B$1&amp;"_Verify",INDIRECT("$1:$1"),0)-1),2,0)</f>
        <v>16</v>
      </c>
    </row>
    <row r="229" spans="1:8" x14ac:dyDescent="0.3">
      <c r="A229" t="s">
        <v>303</v>
      </c>
      <c r="B229" t="s">
        <v>228</v>
      </c>
      <c r="C229" s="6">
        <f t="shared" ref="C229" ca="1" si="94">VLOOKUP(B229,OFFSET(INDIRECT("$A:$B"),0,MATCH(B$1&amp;"_Verify",INDIRECT("$1:$1"),0)-1),2,0)</f>
        <v>16</v>
      </c>
    </row>
    <row r="230" spans="1:8" x14ac:dyDescent="0.3">
      <c r="A230" t="s">
        <v>306</v>
      </c>
      <c r="B230" t="s">
        <v>229</v>
      </c>
      <c r="C230" s="6">
        <f t="shared" ref="C230" ca="1" si="95">VLOOKUP(B230,OFFSET(INDIRECT("$A:$B"),0,MATCH(B$1&amp;"_Verify",INDIRECT("$1:$1"),0)-1),2,0)</f>
        <v>17</v>
      </c>
    </row>
    <row r="231" spans="1:8" x14ac:dyDescent="0.3">
      <c r="A231" t="s">
        <v>307</v>
      </c>
      <c r="B231" t="s">
        <v>229</v>
      </c>
      <c r="C231" s="6">
        <f t="shared" ref="C231" ca="1" si="96">VLOOKUP(B231,OFFSET(INDIRECT("$A:$B"),0,MATCH(B$1&amp;"_Verify",INDIRECT("$1:$1"),0)-1),2,0)</f>
        <v>17</v>
      </c>
    </row>
    <row r="232" spans="1:8" x14ac:dyDescent="0.3">
      <c r="A232" s="10" t="s">
        <v>936</v>
      </c>
      <c r="B232" s="10" t="s">
        <v>229</v>
      </c>
      <c r="C232" s="6">
        <f t="shared" ref="C232:C233" ca="1" si="97">VLOOKUP(B232,OFFSET(INDIRECT("$A:$B"),0,MATCH(B$1&amp;"_Verify",INDIRECT("$1:$1"),0)-1),2,0)</f>
        <v>17</v>
      </c>
      <c r="D232" s="10"/>
    </row>
    <row r="233" spans="1:8" x14ac:dyDescent="0.3">
      <c r="A233" s="10" t="s">
        <v>937</v>
      </c>
      <c r="B233" s="10" t="s">
        <v>229</v>
      </c>
      <c r="C233" s="6">
        <f t="shared" ca="1" si="97"/>
        <v>17</v>
      </c>
      <c r="D233" s="10"/>
    </row>
    <row r="234" spans="1:8" x14ac:dyDescent="0.3">
      <c r="A234" s="10" t="s">
        <v>938</v>
      </c>
      <c r="B234" s="10" t="s">
        <v>926</v>
      </c>
      <c r="C234" s="6">
        <f t="shared" ref="C234:C235" ca="1" si="98">VLOOKUP(B234,OFFSET(INDIRECT("$A:$B"),0,MATCH(B$1&amp;"_Verify",INDIRECT("$1:$1"),0)-1),2,0)</f>
        <v>84</v>
      </c>
      <c r="D234" s="10"/>
    </row>
    <row r="235" spans="1:8" x14ac:dyDescent="0.3">
      <c r="A235" s="10" t="s">
        <v>939</v>
      </c>
      <c r="B235" s="10" t="s">
        <v>926</v>
      </c>
      <c r="C235" s="6">
        <f t="shared" ca="1" si="98"/>
        <v>84</v>
      </c>
      <c r="D235" s="10"/>
    </row>
    <row r="236" spans="1:8" x14ac:dyDescent="0.3">
      <c r="A236" t="s">
        <v>308</v>
      </c>
      <c r="B236" t="s">
        <v>230</v>
      </c>
      <c r="C236" s="6">
        <f t="shared" ref="C236" ca="1" si="99">VLOOKUP(B236,OFFSET(INDIRECT("$A:$B"),0,MATCH(B$1&amp;"_Verify",INDIRECT("$1:$1"),0)-1),2,0)</f>
        <v>18</v>
      </c>
    </row>
    <row r="237" spans="1:8" s="10" customFormat="1" x14ac:dyDescent="0.3">
      <c r="A237" t="s">
        <v>309</v>
      </c>
      <c r="B237" t="s">
        <v>230</v>
      </c>
      <c r="C237" s="6">
        <f t="shared" ref="C237" ca="1" si="100">VLOOKUP(B237,OFFSET(INDIRECT("$A:$B"),0,MATCH(B$1&amp;"_Verify",INDIRECT("$1:$1"),0)-1),2,0)</f>
        <v>18</v>
      </c>
      <c r="D237"/>
      <c r="F237"/>
      <c r="G237"/>
      <c r="H237"/>
    </row>
    <row r="238" spans="1:8" s="10" customFormat="1" x14ac:dyDescent="0.3">
      <c r="A238" t="s">
        <v>310</v>
      </c>
      <c r="B238" t="s">
        <v>231</v>
      </c>
      <c r="C238" s="6">
        <f t="shared" ref="C238" ca="1" si="101">VLOOKUP(B238,OFFSET(INDIRECT("$A:$B"),0,MATCH(B$1&amp;"_Verify",INDIRECT("$1:$1"),0)-1),2,0)</f>
        <v>19</v>
      </c>
      <c r="D238"/>
    </row>
    <row r="239" spans="1:8" s="10" customFormat="1" x14ac:dyDescent="0.3">
      <c r="A239" t="s">
        <v>311</v>
      </c>
      <c r="B239" t="s">
        <v>231</v>
      </c>
      <c r="C239" s="6">
        <f t="shared" ref="C239" ca="1" si="102">VLOOKUP(B239,OFFSET(INDIRECT("$A:$B"),0,MATCH(B$1&amp;"_Verify",INDIRECT("$1:$1"),0)-1),2,0)</f>
        <v>19</v>
      </c>
      <c r="D239"/>
    </row>
    <row r="240" spans="1:8" s="10" customFormat="1" x14ac:dyDescent="0.3">
      <c r="A240" t="s">
        <v>313</v>
      </c>
      <c r="B240" t="s">
        <v>239</v>
      </c>
      <c r="C240" s="6">
        <f t="shared" ref="C240:C251" ca="1" si="103">VLOOKUP(B240,OFFSET(INDIRECT("$A:$B"),0,MATCH(B$1&amp;"_Verify",INDIRECT("$1:$1"),0)-1),2,0)</f>
        <v>20</v>
      </c>
      <c r="D240"/>
    </row>
    <row r="241" spans="1:8" x14ac:dyDescent="0.3">
      <c r="A241" t="s">
        <v>314</v>
      </c>
      <c r="B241" t="s">
        <v>239</v>
      </c>
      <c r="C241" s="6">
        <f t="shared" ca="1" si="103"/>
        <v>20</v>
      </c>
      <c r="F241" s="10"/>
      <c r="G241" s="10"/>
      <c r="H241" s="10"/>
    </row>
    <row r="242" spans="1:8" x14ac:dyDescent="0.3">
      <c r="A242" t="s">
        <v>365</v>
      </c>
      <c r="B242" t="s">
        <v>93</v>
      </c>
      <c r="C242" s="6">
        <f t="shared" ref="C242:C245" ca="1" si="104">VLOOKUP(B242,OFFSET(INDIRECT("$A:$B"),0,MATCH(B$1&amp;"_Verify",INDIRECT("$1:$1"),0)-1),2,0)</f>
        <v>13</v>
      </c>
      <c r="D242" s="6"/>
    </row>
    <row r="243" spans="1:8" x14ac:dyDescent="0.3">
      <c r="A243" t="s">
        <v>367</v>
      </c>
      <c r="B243" t="s">
        <v>338</v>
      </c>
      <c r="C243" s="6">
        <f t="shared" ca="1" si="104"/>
        <v>21</v>
      </c>
    </row>
    <row r="244" spans="1:8" x14ac:dyDescent="0.3">
      <c r="A244" t="s">
        <v>371</v>
      </c>
      <c r="B244" t="s">
        <v>57</v>
      </c>
      <c r="C244" s="6">
        <f t="shared" ca="1" si="104"/>
        <v>11</v>
      </c>
    </row>
    <row r="245" spans="1:8" x14ac:dyDescent="0.3">
      <c r="A245" s="10" t="s">
        <v>940</v>
      </c>
      <c r="B245" s="10" t="s">
        <v>21</v>
      </c>
      <c r="C245" s="6">
        <f t="shared" ca="1" si="104"/>
        <v>7</v>
      </c>
      <c r="D245" s="10"/>
    </row>
    <row r="246" spans="1:8" x14ac:dyDescent="0.3">
      <c r="A246" t="s">
        <v>315</v>
      </c>
      <c r="B246" t="s">
        <v>93</v>
      </c>
      <c r="C246" s="6">
        <f t="shared" ca="1" si="103"/>
        <v>13</v>
      </c>
    </row>
    <row r="247" spans="1:8" x14ac:dyDescent="0.3">
      <c r="A247" t="s">
        <v>317</v>
      </c>
      <c r="B247" t="s">
        <v>21</v>
      </c>
      <c r="C247" s="6">
        <f t="shared" ca="1" si="103"/>
        <v>7</v>
      </c>
    </row>
    <row r="248" spans="1:8" x14ac:dyDescent="0.3">
      <c r="A248" s="10" t="s">
        <v>508</v>
      </c>
      <c r="B248" s="10" t="s">
        <v>93</v>
      </c>
      <c r="C248" s="6">
        <f t="shared" ca="1" si="103"/>
        <v>13</v>
      </c>
      <c r="D248" s="10"/>
    </row>
    <row r="249" spans="1:8" x14ac:dyDescent="0.3">
      <c r="A249" s="10" t="s">
        <v>510</v>
      </c>
      <c r="B249" s="10" t="s">
        <v>21</v>
      </c>
      <c r="C249" s="6">
        <f t="shared" ca="1" si="103"/>
        <v>7</v>
      </c>
      <c r="D249" s="10"/>
    </row>
    <row r="250" spans="1:8" x14ac:dyDescent="0.3">
      <c r="A250" t="s">
        <v>372</v>
      </c>
      <c r="B250" t="s">
        <v>342</v>
      </c>
      <c r="C250" s="6">
        <f t="shared" ca="1" si="103"/>
        <v>61</v>
      </c>
    </row>
    <row r="251" spans="1:8" x14ac:dyDescent="0.3">
      <c r="A251" t="s">
        <v>373</v>
      </c>
      <c r="B251" t="s">
        <v>346</v>
      </c>
      <c r="C251" s="6">
        <f t="shared" ca="1" si="103"/>
        <v>59</v>
      </c>
    </row>
    <row r="252" spans="1:8" x14ac:dyDescent="0.3">
      <c r="A252" t="s">
        <v>318</v>
      </c>
      <c r="B252" t="s">
        <v>240</v>
      </c>
      <c r="C252" s="6">
        <f t="shared" ref="C252:C255" ca="1" si="105">VLOOKUP(B252,OFFSET(INDIRECT("$A:$B"),0,MATCH(B$1&amp;"_Verify",INDIRECT("$1:$1"),0)-1),2,0)</f>
        <v>58</v>
      </c>
    </row>
    <row r="253" spans="1:8" x14ac:dyDescent="0.3">
      <c r="A253" s="10" t="s">
        <v>512</v>
      </c>
      <c r="B253" s="10" t="s">
        <v>240</v>
      </c>
      <c r="C253" s="6">
        <f t="shared" ref="C253" ca="1" si="106">VLOOKUP(B253,OFFSET(INDIRECT("$A:$B"),0,MATCH(B$1&amp;"_Verify",INDIRECT("$1:$1"),0)-1),2,0)</f>
        <v>58</v>
      </c>
      <c r="D253" s="10"/>
    </row>
    <row r="254" spans="1:8" x14ac:dyDescent="0.3">
      <c r="A254" t="s">
        <v>329</v>
      </c>
      <c r="B254" t="s">
        <v>273</v>
      </c>
      <c r="C254" s="6">
        <f t="shared" ca="1" si="105"/>
        <v>41</v>
      </c>
    </row>
    <row r="255" spans="1:8" x14ac:dyDescent="0.3">
      <c r="A255" t="s">
        <v>331</v>
      </c>
      <c r="B255" t="s">
        <v>54</v>
      </c>
      <c r="C255" s="6">
        <f t="shared" ca="1" si="105"/>
        <v>8</v>
      </c>
    </row>
    <row r="256" spans="1:8" x14ac:dyDescent="0.3">
      <c r="A256" t="s">
        <v>320</v>
      </c>
      <c r="B256" t="s">
        <v>274</v>
      </c>
      <c r="C256" s="6">
        <f t="shared" ref="C256" ca="1" si="107">VLOOKUP(B256,OFFSET(INDIRECT("$A:$B"),0,MATCH(B$1&amp;"_Verify",INDIRECT("$1:$1"),0)-1),2,0)</f>
        <v>40</v>
      </c>
    </row>
    <row r="257" spans="1:4" x14ac:dyDescent="0.3">
      <c r="A257" t="s">
        <v>322</v>
      </c>
      <c r="B257" t="s">
        <v>55</v>
      </c>
      <c r="C257" s="6">
        <f t="shared" ref="C257" ca="1" si="108">VLOOKUP(B257,OFFSET(INDIRECT("$A:$B"),0,MATCH(B$1&amp;"_Verify",INDIRECT("$1:$1"),0)-1),2,0)</f>
        <v>9</v>
      </c>
    </row>
    <row r="258" spans="1:4" x14ac:dyDescent="0.3">
      <c r="A258" t="s">
        <v>352</v>
      </c>
      <c r="B258" t="s">
        <v>345</v>
      </c>
      <c r="C258" s="6">
        <f t="shared" ref="C258" ca="1" si="109">VLOOKUP(B258,OFFSET(INDIRECT("$A:$B"),0,MATCH(B$1&amp;"_Verify",INDIRECT("$1:$1"),0)-1),2,0)</f>
        <v>42</v>
      </c>
    </row>
    <row r="259" spans="1:4" x14ac:dyDescent="0.3">
      <c r="A259" t="s">
        <v>353</v>
      </c>
      <c r="B259" t="s">
        <v>284</v>
      </c>
      <c r="C259" s="6">
        <f t="shared" ref="C259" ca="1" si="110">VLOOKUP(B259,OFFSET(INDIRECT("$A:$B"),0,MATCH(B$1&amp;"_Verify",INDIRECT("$1:$1"),0)-1),2,0)</f>
        <v>60</v>
      </c>
    </row>
    <row r="260" spans="1:4" x14ac:dyDescent="0.3">
      <c r="A260" t="s">
        <v>377</v>
      </c>
      <c r="B260" t="s">
        <v>378</v>
      </c>
      <c r="C260" s="6">
        <f t="shared" ref="C260:C262" ca="1" si="111">VLOOKUP(B260,OFFSET(INDIRECT("$A:$B"),0,MATCH(B$1&amp;"_Verify",INDIRECT("$1:$1"),0)-1),2,0)</f>
        <v>62</v>
      </c>
    </row>
    <row r="261" spans="1:4" x14ac:dyDescent="0.3">
      <c r="A261" s="10" t="s">
        <v>518</v>
      </c>
      <c r="B261" s="10" t="s">
        <v>521</v>
      </c>
      <c r="C261" s="6">
        <f t="shared" ca="1" si="111"/>
        <v>66</v>
      </c>
      <c r="D261" s="10"/>
    </row>
    <row r="262" spans="1:4" x14ac:dyDescent="0.3">
      <c r="A262" s="10" t="s">
        <v>520</v>
      </c>
      <c r="B262" s="10" t="s">
        <v>521</v>
      </c>
      <c r="C262" s="6">
        <f t="shared" ca="1" si="111"/>
        <v>66</v>
      </c>
      <c r="D262" s="10"/>
    </row>
    <row r="263" spans="1:4" x14ac:dyDescent="0.3">
      <c r="A263" s="10" t="s">
        <v>534</v>
      </c>
      <c r="B263" s="10" t="s">
        <v>524</v>
      </c>
      <c r="C263" s="6">
        <f t="shared" ref="C263:C270" ca="1" si="112">VLOOKUP(B263,OFFSET(INDIRECT("$A:$B"),0,MATCH(B$1&amp;"_Verify",INDIRECT("$1:$1"),0)-1),2,0)</f>
        <v>67</v>
      </c>
      <c r="D263" s="10"/>
    </row>
    <row r="264" spans="1:4" x14ac:dyDescent="0.3">
      <c r="A264" s="10" t="s">
        <v>943</v>
      </c>
      <c r="B264" s="10" t="s">
        <v>941</v>
      </c>
      <c r="C264" s="6">
        <f t="shared" ref="C264:C266" ca="1" si="113">VLOOKUP(B264,OFFSET(INDIRECT("$A:$B"),0,MATCH(B$1&amp;"_Verify",INDIRECT("$1:$1"),0)-1),2,0)</f>
        <v>82</v>
      </c>
      <c r="D264" s="10"/>
    </row>
    <row r="265" spans="1:4" x14ac:dyDescent="0.3">
      <c r="A265" s="10" t="s">
        <v>944</v>
      </c>
      <c r="B265" s="10" t="s">
        <v>941</v>
      </c>
      <c r="C265" s="6">
        <f t="shared" ca="1" si="113"/>
        <v>82</v>
      </c>
      <c r="D265" s="10"/>
    </row>
    <row r="266" spans="1:4" x14ac:dyDescent="0.3">
      <c r="A266" s="10" t="s">
        <v>942</v>
      </c>
      <c r="B266" s="10" t="s">
        <v>922</v>
      </c>
      <c r="C266" s="6">
        <f t="shared" ca="1" si="113"/>
        <v>83</v>
      </c>
      <c r="D266" s="10"/>
    </row>
    <row r="267" spans="1:4" x14ac:dyDescent="0.3">
      <c r="A267" s="10" t="s">
        <v>811</v>
      </c>
      <c r="B267" s="10" t="s">
        <v>383</v>
      </c>
      <c r="C267" s="6">
        <f t="shared" ca="1" si="112"/>
        <v>22</v>
      </c>
      <c r="D267" s="10"/>
    </row>
    <row r="268" spans="1:4" x14ac:dyDescent="0.3">
      <c r="A268" s="10" t="s">
        <v>812</v>
      </c>
      <c r="B268" s="10" t="s">
        <v>383</v>
      </c>
      <c r="C268" s="6">
        <f t="shared" ca="1" si="112"/>
        <v>22</v>
      </c>
      <c r="D268" s="10"/>
    </row>
    <row r="269" spans="1:4" x14ac:dyDescent="0.3">
      <c r="A269" s="10" t="s">
        <v>814</v>
      </c>
      <c r="B269" s="10" t="s">
        <v>383</v>
      </c>
      <c r="C269" s="6">
        <f t="shared" ca="1" si="112"/>
        <v>22</v>
      </c>
      <c r="D269" s="10"/>
    </row>
    <row r="270" spans="1:4" x14ac:dyDescent="0.3">
      <c r="A270" s="10" t="s">
        <v>816</v>
      </c>
      <c r="B270" s="10" t="s">
        <v>383</v>
      </c>
      <c r="C270" s="6">
        <f t="shared" ca="1" si="112"/>
        <v>22</v>
      </c>
      <c r="D270" s="10"/>
    </row>
    <row r="271" spans="1:4" x14ac:dyDescent="0.3">
      <c r="A271" t="s">
        <v>386</v>
      </c>
      <c r="B271" t="s">
        <v>383</v>
      </c>
      <c r="C271" s="6">
        <f t="shared" ref="C271" ca="1" si="114">VLOOKUP(B271,OFFSET(INDIRECT("$A:$B"),0,MATCH(B$1&amp;"_Verify",INDIRECT("$1:$1"),0)-1),2,0)</f>
        <v>22</v>
      </c>
    </row>
    <row r="272" spans="1:4" x14ac:dyDescent="0.3">
      <c r="A272" t="s">
        <v>400</v>
      </c>
      <c r="B272" t="s">
        <v>383</v>
      </c>
      <c r="C272" s="6">
        <f t="shared" ref="C272" ca="1" si="115">VLOOKUP(B272,OFFSET(INDIRECT("$A:$B"),0,MATCH(B$1&amp;"_Verify",INDIRECT("$1:$1"),0)-1),2,0)</f>
        <v>22</v>
      </c>
    </row>
    <row r="273" spans="1:4" x14ac:dyDescent="0.3">
      <c r="A273" t="s">
        <v>388</v>
      </c>
      <c r="B273" t="s">
        <v>383</v>
      </c>
      <c r="C273" s="6">
        <f t="shared" ref="C273:C276" ca="1" si="116">VLOOKUP(B273,OFFSET(INDIRECT("$A:$B"),0,MATCH(B$1&amp;"_Verify",INDIRECT("$1:$1"),0)-1),2,0)</f>
        <v>22</v>
      </c>
    </row>
    <row r="274" spans="1:4" x14ac:dyDescent="0.3">
      <c r="A274" t="s">
        <v>401</v>
      </c>
      <c r="B274" t="s">
        <v>383</v>
      </c>
      <c r="C274" s="6">
        <f t="shared" ca="1" si="116"/>
        <v>22</v>
      </c>
    </row>
    <row r="275" spans="1:4" x14ac:dyDescent="0.3">
      <c r="A275" s="10" t="s">
        <v>764</v>
      </c>
      <c r="B275" s="10" t="s">
        <v>383</v>
      </c>
      <c r="C275" s="6">
        <f t="shared" ca="1" si="116"/>
        <v>22</v>
      </c>
      <c r="D275" s="10"/>
    </row>
    <row r="276" spans="1:4" x14ac:dyDescent="0.3">
      <c r="A276" s="10" t="s">
        <v>765</v>
      </c>
      <c r="B276" s="10" t="s">
        <v>383</v>
      </c>
      <c r="C276" s="6">
        <f t="shared" ca="1" si="116"/>
        <v>22</v>
      </c>
      <c r="D276" s="10"/>
    </row>
    <row r="277" spans="1:4" x14ac:dyDescent="0.3">
      <c r="A277" s="10" t="s">
        <v>766</v>
      </c>
      <c r="B277" s="10" t="s">
        <v>383</v>
      </c>
      <c r="C277" s="6">
        <f t="shared" ref="C277:C278" ca="1" si="117">VLOOKUP(B277,OFFSET(INDIRECT("$A:$B"),0,MATCH(B$1&amp;"_Verify",INDIRECT("$1:$1"),0)-1),2,0)</f>
        <v>22</v>
      </c>
      <c r="D277" s="10"/>
    </row>
    <row r="278" spans="1:4" x14ac:dyDescent="0.3">
      <c r="A278" s="10" t="s">
        <v>767</v>
      </c>
      <c r="B278" s="10" t="s">
        <v>383</v>
      </c>
      <c r="C278" s="6">
        <f t="shared" ca="1" si="117"/>
        <v>22</v>
      </c>
      <c r="D278" s="10"/>
    </row>
  </sheetData>
  <phoneticPr fontId="1" type="noConversion"/>
  <dataValidations count="1">
    <dataValidation type="list" allowBlank="1" showInputMessage="1" showErrorMessage="1" sqref="B2:B27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1"/>
  <sheetViews>
    <sheetView tabSelected="1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A55" sqref="A5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1036</v>
      </c>
      <c r="F2" s="4" t="str">
        <f>IF(ISBLANK(VLOOKUP($E2,어펙터인자!$1:$1048576,MATCH(F$1,어펙터인자!$1:$1,0),0)),"",VLOOKUP($E2,어펙터인자!$1:$1048576,MATCH(F$1,어펙터인자!$1:$1,0),0))</f>
        <v>HP 가 0 이 될 때 확률적으로 죽지 않음 (캐릭전용. 킬표준히트횟수 수치를 하나만 사용 중이라서 그렇다)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생존 배수
합쳐진다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100% 불사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5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7" ca="1" si="1">IF(NOT(ISBLANK(N3)),N3,
IF(ISBLANK(M3),"",
VLOOKUP(M3,OFFSET(INDIRECT("$A:$B"),0,MATCH(M$1&amp;"_Verify",INDIRECT("$1:$1"),0)-1),2,0)
))</f>
        <v/>
      </c>
      <c r="S3" s="7" t="str">
        <f t="shared" ref="S3:S23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2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2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2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2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2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2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2" x14ac:dyDescent="0.3">
      <c r="A39" s="1" t="str">
        <f t="shared" ref="A39:A55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5" ca="1" si="46">IF(NOT(ISBLANK(N39)),N39,
IF(ISBLANK(M39),"",
VLOOKUP(M39,OFFSET(INDIRECT("$A:$B"),0,MATCH(M$1&amp;"_Verify",INDIRECT("$1:$1"),0)-1),2,0)
))</f>
        <v/>
      </c>
      <c r="S39" s="7" t="str">
        <f t="shared" ref="S39:S55" ca="1" si="47">IF(NOT(ISBLANK(R39)),R39,
IF(ISBLANK(Q39),"",
VLOOKUP(Q39,OFFSET(INDIRECT("$A:$B"),0,MATCH(Q$1&amp;"_Verify",INDIRECT("$1:$1"),0)-1),2,0)
))</f>
        <v/>
      </c>
    </row>
    <row r="40" spans="1:22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2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2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2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2" x14ac:dyDescent="0.3">
      <c r="A44" s="1" t="str">
        <f t="shared" ref="A44:A46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:O46" ca="1" si="55">IF(NOT(ISBLANK(N44)),N44,
IF(ISBLANK(M44),"",
VLOOKUP(M44,OFFSET(INDIRECT("$A:$B"),0,MATCH(M$1&amp;"_Verify",INDIRECT("$1:$1"),0)-1),2,0)
))</f>
        <v/>
      </c>
      <c r="S44" s="7" t="str">
        <f t="shared" ref="S44:S46" ca="1" si="56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54"/>
        <v>UltimateChargingChaosElemental_01</v>
      </c>
      <c r="B45" s="10" t="s">
        <v>1030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ChargingAction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1.8</v>
      </c>
      <c r="N45" s="1">
        <v>1</v>
      </c>
      <c r="O45" s="7">
        <f t="shared" ca="1" si="55"/>
        <v>1</v>
      </c>
      <c r="S45" s="7" t="str">
        <f t="shared" ca="1" si="56"/>
        <v/>
      </c>
      <c r="T45" s="1" t="s">
        <v>1031</v>
      </c>
      <c r="V45" s="1" t="s">
        <v>1033</v>
      </c>
    </row>
    <row r="46" spans="1:22" x14ac:dyDescent="0.3">
      <c r="A46" s="1" t="str">
        <f t="shared" si="54"/>
        <v>UltimateAttackChaosElemental_01</v>
      </c>
      <c r="B46" s="10" t="s">
        <v>1034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3.12</v>
      </c>
      <c r="O46" s="7" t="str">
        <f t="shared" ca="1" si="55"/>
        <v/>
      </c>
      <c r="S46" s="7" t="str">
        <f t="shared" ca="1" si="56"/>
        <v/>
      </c>
    </row>
    <row r="47" spans="1:22" x14ac:dyDescent="0.3">
      <c r="A47" s="1" t="str">
        <f t="shared" si="45"/>
        <v>NormalAttackSuperHero_01</v>
      </c>
      <c r="B47" s="10" t="s">
        <v>444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0.35199999999999998</v>
      </c>
      <c r="O47" s="7" t="str">
        <f t="shared" ca="1" si="46"/>
        <v/>
      </c>
      <c r="S47" s="7" t="str">
        <f t="shared" ca="1" si="47"/>
        <v/>
      </c>
    </row>
    <row r="48" spans="1:22" x14ac:dyDescent="0.3">
      <c r="A48" s="1" t="str">
        <f t="shared" si="45"/>
        <v>NormalAttackMeryl_01</v>
      </c>
      <c r="B48" s="10" t="s">
        <v>445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1.03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57">B49&amp;"_"&amp;TEXT(D49,"00")</f>
        <v>HealSpOnDamageMeryl_01</v>
      </c>
      <c r="B49" s="10" t="s">
        <v>803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HealSpOnDamage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1</v>
      </c>
      <c r="N49" s="1">
        <v>1</v>
      </c>
      <c r="O49" s="7">
        <f t="shared" ref="O49" ca="1" si="58">IF(NOT(ISBLANK(N49)),N49,
IF(ISBLANK(M49),"",
VLOOKUP(M49,OFFSET(INDIRECT("$A:$B"),0,MATCH(M$1&amp;"_Verify",INDIRECT("$1:$1"),0)-1),2,0)
))</f>
        <v>1</v>
      </c>
      <c r="S49" s="7" t="str">
        <f t="shared" ref="S49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ref="A50:A51" si="60">B50&amp;"_"&amp;TEXT(D50,"00")</f>
        <v>TimeSlowMeryl_01</v>
      </c>
      <c r="B50" s="10" t="s">
        <v>714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TimeSlow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4.7</v>
      </c>
      <c r="J50" s="1">
        <v>0.4</v>
      </c>
      <c r="O50" s="7" t="str">
        <f t="shared" ref="O50:O51" ca="1" si="61">IF(NOT(ISBLANK(N50)),N50,
IF(ISBLANK(M50),"",
VLOOKUP(M50,OFFSET(INDIRECT("$A:$B"),0,MATCH(M$1&amp;"_Verify",INDIRECT("$1:$1"),0)-1),2,0)
))</f>
        <v/>
      </c>
      <c r="S50" s="7" t="str">
        <f t="shared" ref="S50:S51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60"/>
        <v>MoveSpeedUpMeryl_01</v>
      </c>
      <c r="B51" s="1" t="s">
        <v>715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f>I50*J50</f>
        <v>1.8800000000000001</v>
      </c>
      <c r="J51" s="1">
        <v>1</v>
      </c>
      <c r="M51" s="1" t="s">
        <v>548</v>
      </c>
      <c r="O51" s="7">
        <f t="shared" ca="1" si="61"/>
        <v>5</v>
      </c>
      <c r="S51" s="7" t="str">
        <f t="shared" ca="1" si="62"/>
        <v/>
      </c>
      <c r="W51" s="1" t="s">
        <v>718</v>
      </c>
    </row>
    <row r="52" spans="1:23" x14ac:dyDescent="0.3">
      <c r="A52" s="1" t="str">
        <f t="shared" ref="A52" si="63">B52&amp;"_"&amp;TEXT(D52,"00")</f>
        <v>LP_AtkUpOnFoeMaxHpMeryl_01</v>
      </c>
      <c r="B52" s="1" t="s">
        <v>792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AddAttackByHp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0.65</v>
      </c>
      <c r="N52" s="1">
        <v>2</v>
      </c>
      <c r="O52" s="7">
        <f t="shared" ref="O52" ca="1" si="64">IF(NOT(ISBLANK(N52)),N52,
IF(ISBLANK(M52),"",
VLOOKUP(M52,OFFSET(INDIRECT("$A:$B"),0,MATCH(M$1&amp;"_Verify",INDIRECT("$1:$1"),0)-1),2,0)
))</f>
        <v>2</v>
      </c>
      <c r="S52" s="7" t="str">
        <f t="shared" ref="S52" ca="1" si="65">IF(NOT(ISBLANK(R52)),R52,
IF(ISBLANK(Q52),"",
VLOOKUP(Q52,OFFSET(INDIRECT("$A:$B"),0,MATCH(Q$1&amp;"_Verify",INDIRECT("$1:$1"),0)-1),2,0)
))</f>
        <v/>
      </c>
    </row>
    <row r="53" spans="1:23" x14ac:dyDescent="0.3">
      <c r="A53" s="1" t="str">
        <f t="shared" si="45"/>
        <v>NormalAttackGreekWarrior_01</v>
      </c>
      <c r="B53" s="10" t="s">
        <v>446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1.1000000000000001</v>
      </c>
      <c r="O53" s="7" t="str">
        <f t="shared" ca="1" si="46"/>
        <v/>
      </c>
      <c r="R53" s="1">
        <v>1</v>
      </c>
      <c r="S53" s="7">
        <f t="shared" ca="1" si="47"/>
        <v>1</v>
      </c>
    </row>
    <row r="54" spans="1:23" x14ac:dyDescent="0.3">
      <c r="A54" s="1" t="str">
        <f t="shared" si="45"/>
        <v>IgnoreEvadeVisualGreekWarrior_01</v>
      </c>
      <c r="B54" s="10" t="s">
        <v>972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IgnoreEvadeVisual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K54" s="1">
        <v>0.56999999999999995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si="45"/>
        <v>UltimateImmortalGreekWarrior_01</v>
      </c>
      <c r="B55" s="10" t="s">
        <v>1039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ImmortalWill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7.2</v>
      </c>
      <c r="N55" s="1">
        <v>1</v>
      </c>
      <c r="O55" s="7">
        <f t="shared" ca="1" si="46"/>
        <v>1</v>
      </c>
      <c r="S55" s="7" t="str">
        <f t="shared" ca="1" si="47"/>
        <v/>
      </c>
    </row>
    <row r="56" spans="1:23" x14ac:dyDescent="0.3">
      <c r="A56" s="1" t="str">
        <f t="shared" ref="A56:A59" si="66">B56&amp;"_"&amp;TEXT(D56,"00")</f>
        <v>NormalAttackAkai_01</v>
      </c>
      <c r="B56" s="10" t="s">
        <v>447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0.39500000000000002</v>
      </c>
      <c r="O56" s="7" t="str">
        <f t="shared" ref="O56:O59" ca="1" si="67">IF(NOT(ISBLANK(N56)),N56,
IF(ISBLANK(M56),"",
VLOOKUP(M56,OFFSET(INDIRECT("$A:$B"),0,MATCH(M$1&amp;"_Verify",INDIRECT("$1:$1"),0)-1),2,0)
))</f>
        <v/>
      </c>
      <c r="S56" s="7" t="str">
        <f t="shared" ref="S56:S59" ca="1" si="68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" si="69">B57&amp;"_"&amp;TEXT(D57,"00")</f>
        <v>LP_ArcFormAkai_01</v>
      </c>
      <c r="B57" s="10" t="s">
        <v>662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ArcFormHitObject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0.1</v>
      </c>
      <c r="N57" s="1">
        <v>4</v>
      </c>
      <c r="O57" s="7">
        <f t="shared" ref="O57" ca="1" si="70">IF(NOT(ISBLANK(N57)),N57,
IF(ISBLANK(M57),"",
VLOOKUP(M57,OFFSET(INDIRECT("$A:$B"),0,MATCH(M$1&amp;"_Verify",INDIRECT("$1:$1"),0)-1),2,0)
))</f>
        <v>4</v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NormalAttackYuka_01</v>
      </c>
      <c r="B58" s="10" t="s">
        <v>449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0.57999999999999996</v>
      </c>
      <c r="O58" s="7" t="str">
        <f t="shared" ca="1" si="67"/>
        <v/>
      </c>
      <c r="S58" s="7" t="str">
        <f t="shared" ca="1" si="68"/>
        <v/>
      </c>
    </row>
    <row r="59" spans="1:23" x14ac:dyDescent="0.3">
      <c r="A59" s="1" t="str">
        <f t="shared" si="66"/>
        <v>NormalAttackSteampunkRobot_01</v>
      </c>
      <c r="B59" s="10" t="s">
        <v>451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0.38200000000000001</v>
      </c>
      <c r="O59" s="7" t="str">
        <f t="shared" ca="1" si="67"/>
        <v/>
      </c>
      <c r="S59" s="7" t="str">
        <f t="shared" ca="1" si="68"/>
        <v/>
      </c>
    </row>
    <row r="60" spans="1:23" x14ac:dyDescent="0.3">
      <c r="A60" s="1" t="str">
        <f t="shared" ref="A60" si="72">B60&amp;"_"&amp;TEXT(D60,"00")</f>
        <v>CallHealSpSteampunkRobot_01</v>
      </c>
      <c r="B60" s="10" t="s">
        <v>689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ref="O60" ca="1" si="73">IF(NOT(ISBLANK(N60)),N60,
IF(ISBLANK(M60),"",
VLOOKUP(M60,OFFSET(INDIRECT("$A:$B"),0,MATCH(M$1&amp;"_Verify",INDIRECT("$1:$1"),0)-1),2,0)
))</f>
        <v/>
      </c>
      <c r="R60" s="1">
        <v>1</v>
      </c>
      <c r="S60" s="7">
        <f t="shared" ref="S60" ca="1" si="74">IF(NOT(ISBLANK(R60)),R60,
IF(ISBLANK(Q60),"",
VLOOKUP(Q60,OFFSET(INDIRECT("$A:$B"),0,MATCH(Q$1&amp;"_Verify",INDIRECT("$1:$1"),0)-1),2,0)
))</f>
        <v>1</v>
      </c>
      <c r="U60" s="1" t="s">
        <v>695</v>
      </c>
    </row>
    <row r="61" spans="1:23" x14ac:dyDescent="0.3">
      <c r="A61" s="1" t="str">
        <f t="shared" ref="A61" si="75">B61&amp;"_"&amp;TEXT(D61,"00")</f>
        <v>CallHealSpSteampunkRobot_HealSp_01</v>
      </c>
      <c r="B61" s="10" t="s">
        <v>692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Heal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K61" s="1">
        <v>1</v>
      </c>
      <c r="N61" s="1">
        <v>1</v>
      </c>
      <c r="O61" s="7">
        <f t="shared" ref="O61" ca="1" si="76">IF(NOT(ISBLANK(N61)),N61,
IF(ISBLANK(M61),"",
VLOOKUP(M61,OFFSET(INDIRECT("$A:$B"),0,MATCH(M$1&amp;"_Verify",INDIRECT("$1:$1"),0)-1),2,0)
))</f>
        <v>1</v>
      </c>
      <c r="S61" s="7" t="str">
        <f t="shared" ref="S61" ca="1" si="77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ref="A62:A104" si="78">B62&amp;"_"&amp;TEXT(D62,"00")</f>
        <v>NormalAttackKachujin_01</v>
      </c>
      <c r="B62" s="10" t="s">
        <v>453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0.82499999999999996</v>
      </c>
      <c r="O62" s="7" t="str">
        <f t="shared" ref="O62:O104" ca="1" si="79">IF(NOT(ISBLANK(N62)),N62,
IF(ISBLANK(M62),"",
VLOOKUP(M62,OFFSET(INDIRECT("$A:$B"),0,MATCH(M$1&amp;"_Verify",INDIRECT("$1:$1"),0)-1),2,0)
))</f>
        <v/>
      </c>
      <c r="S62" s="7" t="str">
        <f t="shared" ref="S62:S104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si="78"/>
        <v>NormalAttackMedea_01</v>
      </c>
      <c r="B63" s="10" t="s">
        <v>454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0.46899999999999997</v>
      </c>
      <c r="O63" s="7" t="str">
        <f t="shared" ca="1" si="79"/>
        <v/>
      </c>
      <c r="S63" s="7" t="str">
        <f t="shared" ca="1" si="80"/>
        <v/>
      </c>
    </row>
    <row r="64" spans="1:23" x14ac:dyDescent="0.3">
      <c r="A64" s="1" t="str">
        <f t="shared" si="78"/>
        <v>NormalAttackLola_01</v>
      </c>
      <c r="B64" s="10" t="s">
        <v>455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0.57499999999999996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si="78"/>
        <v>NormalAttackRockElemental_01</v>
      </c>
      <c r="B65" s="10" t="s">
        <v>456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0.88500000000000001</v>
      </c>
      <c r="O65" s="7" t="str">
        <f t="shared" ca="1" si="79"/>
        <v/>
      </c>
      <c r="S65" s="7" t="str">
        <f t="shared" ca="1" si="80"/>
        <v/>
      </c>
    </row>
    <row r="66" spans="1:23" x14ac:dyDescent="0.3">
      <c r="A66" s="1" t="str">
        <f t="shared" si="78"/>
        <v>ChangeAttackStateRockElemental_01</v>
      </c>
      <c r="B66" s="10" t="s">
        <v>969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ChangeAttackStateByTime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J66" s="1">
        <v>1.2</v>
      </c>
      <c r="O66" s="7" t="str">
        <f t="shared" ca="1" si="79"/>
        <v/>
      </c>
      <c r="S66" s="7" t="str">
        <f t="shared" ca="1" si="80"/>
        <v/>
      </c>
      <c r="T66" s="1" t="s">
        <v>970</v>
      </c>
    </row>
    <row r="67" spans="1:23" x14ac:dyDescent="0.3">
      <c r="A67" s="1" t="str">
        <f t="shared" si="78"/>
        <v>NormalAttackSoldier_01</v>
      </c>
      <c r="B67" s="10" t="s">
        <v>457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0.71499999999999997</v>
      </c>
      <c r="O67" s="7" t="str">
        <f t="shared" ca="1" si="79"/>
        <v/>
      </c>
      <c r="S67" s="7" t="str">
        <f t="shared" ca="1" si="80"/>
        <v/>
      </c>
    </row>
    <row r="68" spans="1:23" x14ac:dyDescent="0.3">
      <c r="A68" s="1" t="str">
        <f t="shared" ref="A68" si="81">B68&amp;"_"&amp;TEXT(D68,"00")</f>
        <v>UltimateOnMoveBuffSoldier_01</v>
      </c>
      <c r="B68" s="10" t="s">
        <v>1019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OnMove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9.5</v>
      </c>
      <c r="L68" s="1">
        <v>0.8</v>
      </c>
      <c r="O68" s="7" t="str">
        <f t="shared" ref="O68" ca="1" si="82">IF(NOT(ISBLANK(N68)),N68,
IF(ISBLANK(M68),"",
VLOOKUP(M68,OFFSET(INDIRECT("$A:$B"),0,MATCH(M$1&amp;"_Verify",INDIRECT("$1:$1"),0)-1),2,0)
))</f>
        <v/>
      </c>
      <c r="S68" s="7" t="str">
        <f t="shared" ref="S68" ca="1" si="83">IF(NOT(ISBLANK(R68)),R68,
IF(ISBLANK(Q68),"",
VLOOKUP(Q68,OFFSET(INDIRECT("$A:$B"),0,MATCH(Q$1&amp;"_Verify",INDIRECT("$1:$1"),0)-1),2,0)
))</f>
        <v/>
      </c>
      <c r="U68" s="1" t="s">
        <v>1024</v>
      </c>
      <c r="V68" s="1" t="s">
        <v>1021</v>
      </c>
      <c r="W68" s="1" t="s">
        <v>1022</v>
      </c>
    </row>
    <row r="69" spans="1:23" x14ac:dyDescent="0.3">
      <c r="A69" s="1" t="str">
        <f t="shared" si="78"/>
        <v>NormalAttackDualWarrior_01</v>
      </c>
      <c r="B69" s="10" t="s">
        <v>458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0.753</v>
      </c>
      <c r="O69" s="7" t="str">
        <f t="shared" ca="1" si="79"/>
        <v/>
      </c>
      <c r="S69" s="7" t="str">
        <f t="shared" ca="1" si="80"/>
        <v/>
      </c>
    </row>
    <row r="70" spans="1:23" x14ac:dyDescent="0.3">
      <c r="A70" s="1" t="str">
        <f t="shared" si="78"/>
        <v>UltimatePositionBuffDualWarrior_01</v>
      </c>
      <c r="B70" s="10" t="s">
        <v>1013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PositionBuff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7.2</v>
      </c>
      <c r="J70" s="1">
        <v>4.5</v>
      </c>
      <c r="L70" s="1">
        <v>0.5</v>
      </c>
      <c r="O70" s="7" t="str">
        <f t="shared" ca="1" si="79"/>
        <v/>
      </c>
      <c r="P70" s="1">
        <v>3</v>
      </c>
      <c r="S70" s="7" t="str">
        <f t="shared" ca="1" si="80"/>
        <v/>
      </c>
      <c r="V70" s="1" t="s">
        <v>1014</v>
      </c>
    </row>
    <row r="71" spans="1:23" x14ac:dyDescent="0.3">
      <c r="A71" s="1" t="str">
        <f t="shared" si="78"/>
        <v>NormalAttackPreGloryArmor_01</v>
      </c>
      <c r="B71" s="10" t="s">
        <v>654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0.48</v>
      </c>
      <c r="O71" s="7" t="str">
        <f t="shared" ca="1" si="79"/>
        <v/>
      </c>
      <c r="S71" s="7" t="str">
        <f t="shared" ca="1" si="80"/>
        <v/>
      </c>
    </row>
    <row r="72" spans="1:23" x14ac:dyDescent="0.3">
      <c r="A72" s="1" t="str">
        <f t="shared" ref="A72" si="84">B72&amp;"_"&amp;TEXT(D72,"00")</f>
        <v>NormalAttackGloryArmor_01</v>
      </c>
      <c r="B72" s="10" t="s">
        <v>655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1.385</v>
      </c>
      <c r="O72" s="7" t="str">
        <f t="shared" ref="O72" ca="1" si="85">IF(NOT(ISBLANK(N72)),N72,
IF(ISBLANK(M72),"",
VLOOKUP(M72,OFFSET(INDIRECT("$A:$B"),0,MATCH(M$1&amp;"_Verify",INDIRECT("$1:$1"),0)-1),2,0)
))</f>
        <v/>
      </c>
      <c r="S72" s="7" t="str">
        <f t="shared" ref="S72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78"/>
        <v>NormalAttackRpgKnight_01</v>
      </c>
      <c r="B73" s="10" t="s">
        <v>459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1.024</v>
      </c>
      <c r="O73" s="7" t="str">
        <f t="shared" ca="1" si="79"/>
        <v/>
      </c>
      <c r="S73" s="7" t="str">
        <f t="shared" ca="1" si="80"/>
        <v/>
      </c>
    </row>
    <row r="74" spans="1:23" x14ac:dyDescent="0.3">
      <c r="A74" s="1" t="str">
        <f t="shared" ref="A74" si="87">B74&amp;"_"&amp;TEXT(D74,"00")</f>
        <v>NormalAttackCreateRpgKnight_01</v>
      </c>
      <c r="B74" s="10" t="s">
        <v>672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CreateHitObject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N74" s="1">
        <v>1</v>
      </c>
      <c r="O74" s="7">
        <f t="shared" ref="O74" ca="1" si="88">IF(NOT(ISBLANK(N74)),N74,
IF(ISBLANK(M74),"",
VLOOKUP(M74,OFFSET(INDIRECT("$A:$B"),0,MATCH(M$1&amp;"_Verify",INDIRECT("$1:$1"),0)-1),2,0)
))</f>
        <v>1</v>
      </c>
      <c r="P74" s="1">
        <v>1</v>
      </c>
      <c r="S74" s="7" t="str">
        <f t="shared" ref="S74" ca="1" si="89">IF(NOT(ISBLANK(R74)),R74,
IF(ISBLANK(Q74),"",
VLOOKUP(Q74,OFFSET(INDIRECT("$A:$B"),0,MATCH(Q$1&amp;"_Verify",INDIRECT("$1:$1"),0)-1),2,0)
))</f>
        <v/>
      </c>
      <c r="T74" s="1" t="s">
        <v>673</v>
      </c>
    </row>
    <row r="75" spans="1:23" x14ac:dyDescent="0.3">
      <c r="A75" s="1" t="str">
        <f t="shared" ref="A75:A76" si="90">B75&amp;"_"&amp;TEXT(D75,"00")</f>
        <v>NormalAttackPostRpgKnight_01</v>
      </c>
      <c r="B75" s="10" t="s">
        <v>671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0.38</v>
      </c>
      <c r="O75" s="7" t="str">
        <f t="shared" ref="O75:O76" ca="1" si="91">IF(NOT(ISBLANK(N75)),N75,
IF(ISBLANK(M75),"",
VLOOKUP(M75,OFFSET(INDIRECT("$A:$B"),0,MATCH(M$1&amp;"_Verify",INDIRECT("$1:$1"),0)-1),2,0)
))</f>
        <v/>
      </c>
      <c r="S75" s="7" t="str">
        <f t="shared" ref="S75:S76" ca="1" si="92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90"/>
        <v>UltimateRemoveRpgKnight_01</v>
      </c>
      <c r="B76" s="10" t="s">
        <v>1010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ca="1" si="91"/>
        <v/>
      </c>
      <c r="P76" s="1">
        <v>1</v>
      </c>
      <c r="R76" s="1">
        <v>1</v>
      </c>
      <c r="S76" s="7">
        <f t="shared" ca="1" si="92"/>
        <v>1</v>
      </c>
      <c r="W76" s="1" t="s">
        <v>1011</v>
      </c>
    </row>
    <row r="77" spans="1:23" x14ac:dyDescent="0.3">
      <c r="A77" s="1" t="str">
        <f t="shared" si="78"/>
        <v>NormalAttackDemonHuntress_01</v>
      </c>
      <c r="B77" s="10" t="s">
        <v>460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0.45500000000000002</v>
      </c>
      <c r="O77" s="7" t="str">
        <f t="shared" ca="1" si="79"/>
        <v/>
      </c>
      <c r="S77" s="7" t="str">
        <f t="shared" ca="1" si="80"/>
        <v/>
      </c>
    </row>
    <row r="78" spans="1:23" x14ac:dyDescent="0.3">
      <c r="A78" s="1" t="str">
        <f t="shared" si="78"/>
        <v>UltimateAttackDemonHuntress_01</v>
      </c>
      <c r="B78" s="10" t="s">
        <v>687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4.25</v>
      </c>
      <c r="O78" s="7" t="str">
        <f t="shared" ca="1" si="79"/>
        <v/>
      </c>
      <c r="S78" s="7" t="str">
        <f t="shared" ca="1" si="80"/>
        <v/>
      </c>
    </row>
    <row r="79" spans="1:23" x14ac:dyDescent="0.3">
      <c r="A79" s="1" t="str">
        <f t="shared" si="78"/>
        <v>NormalAttackMobileFemale_01</v>
      </c>
      <c r="B79" s="10" t="s">
        <v>461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0.85499999999999998</v>
      </c>
      <c r="O79" s="7" t="str">
        <f t="shared" ca="1" si="79"/>
        <v/>
      </c>
      <c r="S79" s="7" t="str">
        <f t="shared" ca="1" si="80"/>
        <v/>
      </c>
    </row>
    <row r="80" spans="1:23" x14ac:dyDescent="0.3">
      <c r="A80" s="1" t="str">
        <f t="shared" ref="A80" si="93">B80&amp;"_"&amp;TEXT(D80,"00")</f>
        <v>LP_RicochetBetterMobileFemale_01</v>
      </c>
      <c r="B80" s="10" t="s">
        <v>663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RicochetHitObject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94">IF(NOT(ISBLANK(N80)),N80,
IF(ISBLANK(M80),"",
VLOOKUP(M80,OFFSET(INDIRECT("$A:$B"),0,MATCH(M$1&amp;"_Verify",INDIRECT("$1:$1"),0)-1),2,0)
))</f>
        <v>2</v>
      </c>
      <c r="S80" s="7" t="str">
        <f t="shared" ref="S80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78"/>
        <v>NormalAttackCyborgCharacter_01</v>
      </c>
      <c r="B81" s="10" t="s">
        <v>462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0.65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NormalAttackSandWarrior_01</v>
      </c>
      <c r="B82" s="10" t="s">
        <v>463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1.125</v>
      </c>
      <c r="O82" s="7" t="str">
        <f t="shared" ca="1" si="79"/>
        <v/>
      </c>
      <c r="S82" s="7" t="str">
        <f t="shared" ca="1" si="80"/>
        <v/>
      </c>
    </row>
    <row r="83" spans="1:23" x14ac:dyDescent="0.3">
      <c r="A83" s="1" t="str">
        <f t="shared" ref="A83" si="96">B83&amp;"_"&amp;TEXT(D83,"00")</f>
        <v>NormalAttackPreBladeFanDancer_01</v>
      </c>
      <c r="B83" s="10" t="s">
        <v>684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0.65500000000000003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NormalAttackBladeFanDancer_01</v>
      </c>
      <c r="B84" s="10" t="s">
        <v>464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1.4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si="78"/>
        <v>ChangeAttackStateBladeFanDancer_01</v>
      </c>
      <c r="B85" s="10" t="s">
        <v>686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ChangeAttackStateByDistance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2.5</v>
      </c>
      <c r="N85" s="1">
        <v>1</v>
      </c>
      <c r="O85" s="7">
        <f t="shared" ca="1" si="79"/>
        <v>1</v>
      </c>
      <c r="S85" s="7" t="str">
        <f t="shared" ca="1" si="80"/>
        <v/>
      </c>
      <c r="T85" s="1" t="s">
        <v>668</v>
      </c>
    </row>
    <row r="86" spans="1:23" x14ac:dyDescent="0.3">
      <c r="A86" s="1" t="str">
        <f t="shared" si="78"/>
        <v>NormalAttackPreSyria_01</v>
      </c>
      <c r="B86" s="10" t="s">
        <v>719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0.41499999999999998</v>
      </c>
      <c r="O86" s="7" t="str">
        <f t="shared" ca="1" si="79"/>
        <v/>
      </c>
      <c r="S86" s="7" t="str">
        <f t="shared" ca="1" si="80"/>
        <v/>
      </c>
    </row>
    <row r="87" spans="1:23" x14ac:dyDescent="0.3">
      <c r="A87" s="1" t="str">
        <f t="shared" ref="A87:A88" si="99">B87&amp;"_"&amp;TEXT(D87,"00")</f>
        <v>NormalAttackRemoveSyria_01</v>
      </c>
      <c r="B87" s="10" t="s">
        <v>675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0.17</v>
      </c>
      <c r="J87" s="1">
        <v>1.9</v>
      </c>
      <c r="K87" s="1">
        <v>160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  <c r="T87" s="1" t="s">
        <v>721</v>
      </c>
    </row>
    <row r="88" spans="1:23" x14ac:dyDescent="0.3">
      <c r="A88" s="1" t="str">
        <f t="shared" si="99"/>
        <v>NormalAttackSyria_01</v>
      </c>
      <c r="B88" s="10" t="s">
        <v>465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2.57</v>
      </c>
      <c r="O88" s="7" t="str">
        <f t="shared" ca="1" si="100"/>
        <v/>
      </c>
      <c r="S88" s="7" t="str">
        <f t="shared" ca="1" si="101"/>
        <v/>
      </c>
    </row>
    <row r="89" spans="1:23" x14ac:dyDescent="0.3">
      <c r="A89" s="1" t="str">
        <f t="shared" ref="A89" si="102">B89&amp;"_"&amp;TEXT(D89,"00")</f>
        <v>HitFlagSyria_01</v>
      </c>
      <c r="B89" s="10" t="s">
        <v>801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HitFlag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P89" s="1">
        <v>1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78"/>
        <v>NormalAttackLinhi_01</v>
      </c>
      <c r="B90" s="10" t="s">
        <v>466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0.82499999999999996</v>
      </c>
      <c r="O90" s="7" t="str">
        <f t="shared" ca="1" si="79"/>
        <v/>
      </c>
      <c r="R90" s="1">
        <v>1</v>
      </c>
      <c r="S90" s="7">
        <f t="shared" ca="1" si="80"/>
        <v>1</v>
      </c>
    </row>
    <row r="91" spans="1:23" x14ac:dyDescent="0.3">
      <c r="A91" s="1" t="str">
        <f t="shared" si="78"/>
        <v>IgnoreEvadeVisualLinhi_01</v>
      </c>
      <c r="B91" s="10" t="s">
        <v>682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IgnoreEvadeVisual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K91" s="1">
        <v>0.28000000000000003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LP_ParallelBetterLinhi_01</v>
      </c>
      <c r="B92" s="10" t="s">
        <v>789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ParallelHitObject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79"/>
        <v>2</v>
      </c>
      <c r="S92" s="7" t="str">
        <f t="shared" ca="1" si="80"/>
        <v/>
      </c>
    </row>
    <row r="93" spans="1:23" x14ac:dyDescent="0.3">
      <c r="A93" s="1" t="str">
        <f t="shared" ref="A93" si="105">B93&amp;"_"&amp;TEXT(D93,"00")</f>
        <v>LP_WallThroughLinhi_01</v>
      </c>
      <c r="B93" s="10" t="s">
        <v>788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WallThroughHitObject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</v>
      </c>
      <c r="J93" s="1">
        <v>0</v>
      </c>
      <c r="K93" s="1">
        <v>1</v>
      </c>
      <c r="L93" s="1">
        <v>0</v>
      </c>
      <c r="N93" s="1">
        <v>1</v>
      </c>
      <c r="O93" s="7">
        <f t="shared" ref="O93" ca="1" si="106">IF(NOT(ISBLANK(N93)),N93,
IF(ISBLANK(M93),"",
VLOOKUP(M93,OFFSET(INDIRECT("$A:$B"),0,MATCH(M$1&amp;"_Verify",INDIRECT("$1:$1"),0)-1),2,0)
))</f>
        <v>1</v>
      </c>
      <c r="P93" s="1">
        <v>1</v>
      </c>
      <c r="S93" s="7" t="str">
        <f t="shared" ref="S93" ca="1" si="107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78"/>
        <v>NormalAttackNecromancerFour_01</v>
      </c>
      <c r="B94" s="10" t="s">
        <v>467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1.05</v>
      </c>
      <c r="O94" s="7" t="str">
        <f t="shared" ca="1" si="79"/>
        <v/>
      </c>
      <c r="S94" s="7" t="str">
        <f t="shared" ca="1" si="80"/>
        <v/>
      </c>
    </row>
    <row r="95" spans="1:23" x14ac:dyDescent="0.3">
      <c r="A95" s="1" t="str">
        <f t="shared" ref="A95" si="108">B95&amp;"_"&amp;TEXT(D95,"00")</f>
        <v>NormalAttackMovingNecromancerFour_01</v>
      </c>
      <c r="B95" s="10" t="s">
        <v>709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f>0.675*K96</f>
        <v>0.40500000000000003</v>
      </c>
      <c r="O95" s="7" t="str">
        <f t="shared" ref="O95" ca="1" si="109">IF(NOT(ISBLANK(N95)),N95,
IF(ISBLANK(M95),"",
VLOOKUP(M95,OFFSET(INDIRECT("$A:$B"),0,MATCH(M$1&amp;"_Verify",INDIRECT("$1:$1"),0)-1),2,0)
))</f>
        <v/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ref="A96" si="111">B96&amp;"_"&amp;TEXT(D96,"00")</f>
        <v>AttackOnMovingNecromancerFour_01</v>
      </c>
      <c r="B96" s="10" t="s">
        <v>702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AttackOnMoving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</v>
      </c>
      <c r="K96" s="1">
        <v>0.6</v>
      </c>
      <c r="O96" s="7" t="str">
        <f t="shared" ref="O96" ca="1" si="112">IF(NOT(ISBLANK(N96)),N96,
IF(ISBLANK(M96),"",
VLOOKUP(M96,OFFSET(INDIRECT("$A:$B"),0,MATCH(M$1&amp;"_Verify",INDIRECT("$1:$1"),0)-1),2,0)
))</f>
        <v/>
      </c>
      <c r="S96" s="7" t="str">
        <f t="shared" ref="S96" ca="1" si="113">IF(NOT(ISBLANK(R96)),R96,
IF(ISBLANK(Q96),"",
VLOOKUP(Q96,OFFSET(INDIRECT("$A:$B"),0,MATCH(Q$1&amp;"_Verify",INDIRECT("$1:$1"),0)-1),2,0)
))</f>
        <v/>
      </c>
      <c r="T96" s="1" t="s">
        <v>704</v>
      </c>
      <c r="U96" s="1" t="s">
        <v>708</v>
      </c>
      <c r="V96" s="1" t="s">
        <v>706</v>
      </c>
      <c r="W96" s="1" t="s">
        <v>705</v>
      </c>
    </row>
    <row r="97" spans="1:23" x14ac:dyDescent="0.3">
      <c r="A97" s="1" t="str">
        <f t="shared" si="78"/>
        <v>NormalAttackGirlWarrior_01</v>
      </c>
      <c r="B97" s="10" t="s">
        <v>468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0.81499999999999995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NormalAttackPreGirlArcher_01</v>
      </c>
      <c r="B98" s="10" t="s">
        <v>677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0.76300000000000001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:A100" si="114">B99&amp;"_"&amp;TEXT(D99,"00")</f>
        <v>NormalAttackGirlArcher_01</v>
      </c>
      <c r="B99" s="10" t="s">
        <v>469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0.52500000000000002</v>
      </c>
      <c r="O99" s="7" t="str">
        <f t="shared" ref="O99:O100" ca="1" si="115">IF(NOT(ISBLANK(N99)),N99,
IF(ISBLANK(M99),"",
VLOOKUP(M99,OFFSET(INDIRECT("$A:$B"),0,MATCH(M$1&amp;"_Verify",INDIRECT("$1:$1"),0)-1),2,0)
))</f>
        <v/>
      </c>
      <c r="S99" s="7" t="str">
        <f t="shared" ref="S99" ca="1" si="116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14"/>
        <v>LP_AddGeneratorCreateCountGirlArcher_01</v>
      </c>
      <c r="B100" s="10" t="s">
        <v>679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AddGeneratorCreateCount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2</v>
      </c>
      <c r="O100" s="7">
        <f t="shared" ca="1" si="115"/>
        <v>2</v>
      </c>
      <c r="S100" s="7" t="str">
        <f t="shared" ref="S100:S101" ca="1" si="117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ref="A101" si="118">B101&amp;"_"&amp;TEXT(D101,"00")</f>
        <v>NormalAttackWeakEnergyShieldRobot_01</v>
      </c>
      <c r="B101" s="10" t="s">
        <v>651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0.1</v>
      </c>
      <c r="O101" s="7" t="str">
        <f t="shared" ref="O101" ca="1" si="119">IF(NOT(ISBLANK(N101)),N101,
IF(ISBLANK(M101),"",
VLOOKUP(M101,OFFSET(INDIRECT("$A:$B"),0,MATCH(M$1&amp;"_Verify",INDIRECT("$1:$1"),0)-1),2,0)
))</f>
        <v/>
      </c>
      <c r="R101" s="1">
        <v>1</v>
      </c>
      <c r="S101" s="7">
        <f t="shared" ca="1" si="117"/>
        <v>1</v>
      </c>
    </row>
    <row r="102" spans="1:23" x14ac:dyDescent="0.3">
      <c r="A102" s="1" t="str">
        <f t="shared" si="78"/>
        <v>NormalAttackEnergyShieldRobot_01</v>
      </c>
      <c r="B102" s="10" t="s">
        <v>470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DelayedBasedDamage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1.3</v>
      </c>
      <c r="J102" s="1">
        <v>2.8</v>
      </c>
      <c r="O102" s="7" t="str">
        <f t="shared" ca="1" si="79"/>
        <v/>
      </c>
      <c r="R102" s="1">
        <v>1</v>
      </c>
      <c r="S102" s="7">
        <f t="shared" ca="1" si="80"/>
        <v>1</v>
      </c>
      <c r="W102" s="1" t="s">
        <v>652</v>
      </c>
    </row>
    <row r="103" spans="1:23" x14ac:dyDescent="0.3">
      <c r="A103" s="1" t="str">
        <f t="shared" si="78"/>
        <v>IgnoreEvadeVisualEnergyShieldRobot_01</v>
      </c>
      <c r="B103" s="10" t="s">
        <v>971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0.36</v>
      </c>
      <c r="O103" s="7" t="str">
        <f t="shared" ca="1" si="79"/>
        <v/>
      </c>
      <c r="S103" s="7" t="str">
        <f t="shared" ca="1" si="80"/>
        <v/>
      </c>
    </row>
    <row r="104" spans="1:23" x14ac:dyDescent="0.3">
      <c r="A104" s="1" t="str">
        <f t="shared" si="78"/>
        <v>NormalAttackIceMagician_01</v>
      </c>
      <c r="B104" s="10" t="s">
        <v>471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0.224</v>
      </c>
      <c r="O104" s="7" t="str">
        <f t="shared" ca="1" si="79"/>
        <v/>
      </c>
      <c r="S104" s="7" t="str">
        <f t="shared" ca="1" si="80"/>
        <v/>
      </c>
    </row>
    <row r="105" spans="1:23" x14ac:dyDescent="0.3">
      <c r="A105" s="1" t="str">
        <f t="shared" ref="A105" si="120">B105&amp;"_"&amp;TEXT(D105,"00")</f>
        <v>NormalAttackAngelicWarrior_01</v>
      </c>
      <c r="B105" s="10" t="s">
        <v>472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0.495</v>
      </c>
      <c r="O105" s="7" t="str">
        <f t="shared" ref="O105" ca="1" si="121">IF(NOT(ISBLANK(N105)),N105,
IF(ISBLANK(M105),"",
VLOOKUP(M105,OFFSET(INDIRECT("$A:$B"),0,MATCH(M$1&amp;"_Verify",INDIRECT("$1:$1"),0)-1),2,0)
))</f>
        <v/>
      </c>
      <c r="S105" s="7" t="str">
        <f t="shared" ref="S105" ca="1" si="122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ref="A106:A107" si="123">B106&amp;"_"&amp;TEXT(D106,"00")</f>
        <v>NormalAttackUnicornCharacter_01</v>
      </c>
      <c r="B106" s="10" t="s">
        <v>681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0.54500000000000004</v>
      </c>
      <c r="K106" s="1">
        <v>1</v>
      </c>
      <c r="O106" s="7" t="str">
        <f t="shared" ref="O106:O107" ca="1" si="124">IF(NOT(ISBLANK(N106)),N106,
IF(ISBLANK(M106),"",
VLOOKUP(M106,OFFSET(INDIRECT("$A:$B"),0,MATCH(M$1&amp;"_Verify",INDIRECT("$1:$1"),0)-1),2,0)
))</f>
        <v/>
      </c>
      <c r="S106" s="7" t="str">
        <f t="shared" ref="S106:S107" ca="1" si="125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23"/>
        <v>NormalAttackKeepSeries_01</v>
      </c>
      <c r="B107" s="10" t="s">
        <v>762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(1/0.8)*0.45</f>
        <v>0.5625</v>
      </c>
      <c r="O107" s="7" t="str">
        <f t="shared" ca="1" si="124"/>
        <v/>
      </c>
      <c r="S107" s="7" t="str">
        <f t="shared" ca="1" si="125"/>
        <v/>
      </c>
    </row>
    <row r="108" spans="1:23" x14ac:dyDescent="0.3">
      <c r="A108" s="1" t="str">
        <f t="shared" ref="A108" si="126">B108&amp;"_"&amp;TEXT(D108,"00")</f>
        <v>NormalAttackAyuko_01</v>
      </c>
      <c r="B108" s="10" t="s">
        <v>763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f>(1/0.8)*0.45</f>
        <v>0.5625</v>
      </c>
      <c r="O108" s="7" t="str">
        <f t="shared" ref="O108" ca="1" si="127">IF(NOT(ISBLANK(N108)),N108,
IF(ISBLANK(M108),"",
VLOOKUP(M108,OFFSET(INDIRECT("$A:$B"),0,MATCH(M$1&amp;"_Verify",INDIRECT("$1:$1"),0)-1),2,0)
))</f>
        <v/>
      </c>
      <c r="S108" s="7" t="str">
        <f t="shared" ref="S108" ca="1" si="128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0"/>
        <v>CallInvincibleTortoise_01</v>
      </c>
      <c r="B109" t="s">
        <v>107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CallAffectorValue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O109" s="7" t="str">
        <f t="shared" ca="1" si="1"/>
        <v/>
      </c>
      <c r="Q109" s="1" t="s">
        <v>224</v>
      </c>
      <c r="S109" s="7">
        <f t="shared" ca="1" si="2"/>
        <v>4</v>
      </c>
      <c r="U109" s="1" t="s">
        <v>106</v>
      </c>
    </row>
    <row r="110" spans="1:23" x14ac:dyDescent="0.3">
      <c r="A110" s="1" t="str">
        <f t="shared" si="0"/>
        <v>InvincibleTortoise_01</v>
      </c>
      <c r="B110" t="s">
        <v>106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InvincibleTortoise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3</v>
      </c>
      <c r="O110" s="7" t="str">
        <f t="shared" ca="1" si="1"/>
        <v/>
      </c>
      <c r="S110" s="7" t="str">
        <f t="shared" ca="1" si="2"/>
        <v/>
      </c>
      <c r="T110" s="1" t="s">
        <v>108</v>
      </c>
      <c r="U110" s="1" t="s">
        <v>109</v>
      </c>
    </row>
    <row r="111" spans="1:23" x14ac:dyDescent="0.3">
      <c r="A111" s="1" t="str">
        <f t="shared" si="0"/>
        <v>CountBarrier5Times_01</v>
      </c>
      <c r="B111" t="s">
        <v>114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CountBarrier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O111" s="7" t="str">
        <f t="shared" ca="1" si="1"/>
        <v/>
      </c>
      <c r="P111" s="1">
        <v>5</v>
      </c>
      <c r="S111" s="7" t="str">
        <f t="shared" ca="1" si="2"/>
        <v/>
      </c>
      <c r="V111" s="1" t="s">
        <v>115</v>
      </c>
    </row>
    <row r="112" spans="1:23" x14ac:dyDescent="0.3">
      <c r="A112" s="1" t="str">
        <f t="shared" si="0"/>
        <v>CallBurrowNinjaAssassin_01</v>
      </c>
      <c r="B112" t="s">
        <v>119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CallAffectorValue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O112" s="7" t="str">
        <f t="shared" ca="1" si="1"/>
        <v/>
      </c>
      <c r="Q112" s="1" t="s">
        <v>224</v>
      </c>
      <c r="S112" s="7">
        <f t="shared" ca="1" si="2"/>
        <v>4</v>
      </c>
      <c r="U112" s="1" t="s">
        <v>116</v>
      </c>
    </row>
    <row r="113" spans="1:23" x14ac:dyDescent="0.3">
      <c r="A113" s="1" t="str">
        <f t="shared" si="0"/>
        <v>BurrowNinjaAssassin_01</v>
      </c>
      <c r="B113" t="s">
        <v>116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Burrow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3</v>
      </c>
      <c r="K113" s="1">
        <v>0.5</v>
      </c>
      <c r="L113" s="1">
        <v>1</v>
      </c>
      <c r="O113" s="7" t="str">
        <f t="shared" ca="1" si="1"/>
        <v/>
      </c>
      <c r="P113" s="1">
        <v>2</v>
      </c>
      <c r="S113" s="7" t="str">
        <f t="shared" ca="1" si="2"/>
        <v/>
      </c>
      <c r="T113" s="1" t="s">
        <v>129</v>
      </c>
      <c r="U113" s="1" t="s">
        <v>130</v>
      </c>
      <c r="V113" s="1" t="s">
        <v>131</v>
      </c>
      <c r="W113" s="1" t="s">
        <v>132</v>
      </c>
    </row>
    <row r="114" spans="1:23" x14ac:dyDescent="0.3">
      <c r="A114" s="1" t="str">
        <f t="shared" si="0"/>
        <v>RushPigPet_01</v>
      </c>
      <c r="B114" s="10" t="s">
        <v>542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1.5</v>
      </c>
      <c r="K114" s="1">
        <v>-1</v>
      </c>
      <c r="L114" s="1">
        <v>0</v>
      </c>
      <c r="N114" s="1">
        <v>1</v>
      </c>
      <c r="O114" s="7">
        <f t="shared" ca="1" si="1"/>
        <v>1</v>
      </c>
      <c r="P114" s="1">
        <v>-1</v>
      </c>
      <c r="S114" s="7" t="str">
        <f t="shared" ca="1" si="2"/>
        <v/>
      </c>
      <c r="T114" s="1" t="s">
        <v>543</v>
      </c>
      <c r="U114" s="1">
        <f>1/1.25*(3/2)*1.25</f>
        <v>1.5000000000000002</v>
      </c>
    </row>
    <row r="115" spans="1:23" x14ac:dyDescent="0.3">
      <c r="A115" s="1" t="str">
        <f t="shared" ref="A115" si="129">B115&amp;"_"&amp;TEXT(D115,"00")</f>
        <v>RushPigPet_Purple_01</v>
      </c>
      <c r="B115" s="10" t="s">
        <v>588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1.5</v>
      </c>
      <c r="K115" s="1">
        <v>-1</v>
      </c>
      <c r="L115" s="1">
        <v>100</v>
      </c>
      <c r="N115" s="1">
        <v>3</v>
      </c>
      <c r="O115" s="7">
        <f t="shared" ref="O115" ca="1" si="130">IF(NOT(ISBLANK(N115)),N115,
IF(ISBLANK(M115),"",
VLOOKUP(M115,OFFSET(INDIRECT("$A:$B"),0,MATCH(M$1&amp;"_Verify",INDIRECT("$1:$1"),0)-1),2,0)
))</f>
        <v>3</v>
      </c>
      <c r="P115" s="1">
        <v>-1</v>
      </c>
      <c r="S115" s="7" t="str">
        <f t="shared" ref="S115" ca="1" si="131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1/1.25*(3/2)*1.25</f>
        <v>1.5000000000000002</v>
      </c>
    </row>
    <row r="116" spans="1:23" x14ac:dyDescent="0.3">
      <c r="A116" s="1" t="str">
        <f t="shared" ref="A116" si="132">B116&amp;"_"&amp;TEXT(D116,"00")</f>
        <v>RushPolygonalMetalon_Green_01</v>
      </c>
      <c r="B116" s="10" t="s">
        <v>558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8</v>
      </c>
      <c r="J116" s="1">
        <v>1</v>
      </c>
      <c r="K116" s="1">
        <v>0</v>
      </c>
      <c r="L116" s="1">
        <v>0</v>
      </c>
      <c r="N116" s="1">
        <v>1</v>
      </c>
      <c r="O116" s="7">
        <f t="shared" ref="O116" ca="1" si="133">IF(NOT(ISBLANK(N116)),N116,
IF(ISBLANK(M116),"",
VLOOKUP(M116,OFFSET(INDIRECT("$A:$B"),0,MATCH(M$1&amp;"_Verify",INDIRECT("$1:$1"),0)-1),2,0)
))</f>
        <v>1</v>
      </c>
      <c r="P116" s="1">
        <v>250</v>
      </c>
      <c r="S116" s="7" t="str">
        <f t="shared" ref="S116" ca="1" si="134">IF(NOT(ISBLANK(R116)),R116,
IF(ISBLANK(Q116),"",
VLOOKUP(Q116,OFFSET(INDIRECT("$A:$B"),0,MATCH(Q$1&amp;"_Verify",INDIRECT("$1:$1"),0)-1),2,0)
))</f>
        <v/>
      </c>
      <c r="T116" s="1" t="s">
        <v>543</v>
      </c>
      <c r="U116" s="1">
        <f>1/1.25*(6/5)*1.25</f>
        <v>1.2</v>
      </c>
    </row>
    <row r="117" spans="1:23" x14ac:dyDescent="0.3">
      <c r="A117" s="1" t="str">
        <f t="shared" ref="A117" si="135">B117&amp;"_"&amp;TEXT(D117,"00")</f>
        <v>RushCuteUniq_01</v>
      </c>
      <c r="B117" s="10" t="s">
        <v>555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6.5</v>
      </c>
      <c r="J117" s="1">
        <v>2.5</v>
      </c>
      <c r="K117" s="1">
        <v>1</v>
      </c>
      <c r="L117" s="1">
        <v>0</v>
      </c>
      <c r="N117" s="1">
        <v>0</v>
      </c>
      <c r="O117" s="7">
        <f t="shared" ref="O117" ca="1" si="136">IF(NOT(ISBLANK(N117)),N117,
IF(ISBLANK(M117),"",
VLOOKUP(M117,OFFSET(INDIRECT("$A:$B"),0,MATCH(M$1&amp;"_Verify",INDIRECT("$1:$1"),0)-1),2,0)
))</f>
        <v>0</v>
      </c>
      <c r="P117" s="1">
        <v>-1</v>
      </c>
      <c r="S117" s="7" t="str">
        <f t="shared" ref="S117" ca="1" si="137">IF(NOT(ISBLANK(R117)),R117,
IF(ISBLANK(Q117),"",
VLOOKUP(Q117,OFFSET(INDIRECT("$A:$B"),0,MATCH(Q$1&amp;"_Verify",INDIRECT("$1:$1"),0)-1),2,0)
))</f>
        <v/>
      </c>
      <c r="T117" s="1" t="s">
        <v>543</v>
      </c>
      <c r="U117" s="1">
        <f>1/1.25*(6/5)*1.25</f>
        <v>1.2</v>
      </c>
    </row>
    <row r="118" spans="1:23" x14ac:dyDescent="0.3">
      <c r="A118" s="1" t="str">
        <f t="shared" ref="A118:A120" si="138">B118&amp;"_"&amp;TEXT(D118,"00")</f>
        <v>RushRobotSphere_01</v>
      </c>
      <c r="B118" s="10" t="s">
        <v>556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8</v>
      </c>
      <c r="J118" s="1">
        <v>2</v>
      </c>
      <c r="K118" s="1">
        <v>5</v>
      </c>
      <c r="L118" s="1">
        <v>0</v>
      </c>
      <c r="N118" s="1">
        <v>0</v>
      </c>
      <c r="O118" s="7">
        <f t="shared" ref="O118:O120" ca="1" si="139">IF(NOT(ISBLANK(N118)),N118,
IF(ISBLANK(M118),"",
VLOOKUP(M118,OFFSET(INDIRECT("$A:$B"),0,MATCH(M$1&amp;"_Verify",INDIRECT("$1:$1"),0)-1),2,0)
))</f>
        <v>0</v>
      </c>
      <c r="P118" s="1">
        <v>-1</v>
      </c>
      <c r="S118" s="7" t="str">
        <f t="shared" ref="S118:S120" ca="1" si="140">IF(NOT(ISBLANK(R118)),R118,
IF(ISBLANK(Q118),"",
VLOOKUP(Q118,OFFSET(INDIRECT("$A:$B"),0,MATCH(Q$1&amp;"_Verify",INDIRECT("$1:$1"),0)-1),2,0)
))</f>
        <v/>
      </c>
      <c r="T118" s="1" t="s">
        <v>543</v>
      </c>
      <c r="U118" s="1">
        <f>1/1.25*(6/5)*1.25</f>
        <v>1.2</v>
      </c>
    </row>
    <row r="119" spans="1:23" x14ac:dyDescent="0.3">
      <c r="A119" s="1" t="str">
        <f t="shared" si="138"/>
        <v>SlowDebuffCyc_01</v>
      </c>
      <c r="B119" s="10" t="s">
        <v>575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AddActorState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O119" s="7" t="str">
        <f t="shared" ca="1" si="139"/>
        <v/>
      </c>
      <c r="S119" s="7" t="str">
        <f t="shared" ca="1" si="140"/>
        <v/>
      </c>
      <c r="T119" s="1" t="s">
        <v>576</v>
      </c>
    </row>
    <row r="120" spans="1:23" x14ac:dyDescent="0.3">
      <c r="A120" s="1" t="str">
        <f t="shared" si="138"/>
        <v>AS_SlowCyc_01</v>
      </c>
      <c r="B120" s="1" t="s">
        <v>577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</v>
      </c>
      <c r="J120" s="1">
        <v>-0.5</v>
      </c>
      <c r="M120" s="1" t="s">
        <v>155</v>
      </c>
      <c r="O120" s="7">
        <f t="shared" ca="1" si="139"/>
        <v>10</v>
      </c>
      <c r="R120" s="1">
        <v>1</v>
      </c>
      <c r="S120" s="7">
        <f t="shared" ca="1" si="140"/>
        <v>1</v>
      </c>
      <c r="W120" s="1" t="s">
        <v>586</v>
      </c>
    </row>
    <row r="121" spans="1:23" x14ac:dyDescent="0.3">
      <c r="A121" s="1" t="str">
        <f t="shared" ref="A121" si="141">B121&amp;"_"&amp;TEXT(D121,"00")</f>
        <v>TeleportWarAssassin_01</v>
      </c>
      <c r="B121" s="1" t="s">
        <v>583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0.8</v>
      </c>
      <c r="J121" s="1">
        <v>1.5</v>
      </c>
      <c r="N121" s="1">
        <v>0</v>
      </c>
      <c r="O121" s="7">
        <f t="shared" ref="O121" ca="1" si="142">IF(NOT(ISBLANK(N121)),N121,
IF(ISBLANK(M121),"",
VLOOKUP(M121,OFFSET(INDIRECT("$A:$B"),0,MATCH(M$1&amp;"_Verify",INDIRECT("$1:$1"),0)-1),2,0)
))</f>
        <v>0</v>
      </c>
      <c r="S121" s="7" t="str">
        <f t="shared" ref="S121" ca="1" si="143">IF(NOT(ISBLANK(R121)),R121,
IF(ISBLANK(Q121),"",
VLOOKUP(Q121,OFFSET(INDIRECT("$A:$B"),0,MATCH(Q$1&amp;"_Verify",INDIRECT("$1:$1"),0)-1),2,0)
))</f>
        <v/>
      </c>
      <c r="T121" s="1" t="s">
        <v>580</v>
      </c>
      <c r="W121" s="1" t="s">
        <v>585</v>
      </c>
    </row>
    <row r="122" spans="1:23" x14ac:dyDescent="0.3">
      <c r="A122" s="1" t="str">
        <f t="shared" ref="A122" si="144">B122&amp;"_"&amp;TEXT(D122,"00")</f>
        <v>TeleportWarAssassin_Red_01</v>
      </c>
      <c r="B122" s="1" t="s">
        <v>904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1.5</v>
      </c>
      <c r="N122" s="1">
        <v>0</v>
      </c>
      <c r="O122" s="7">
        <f t="shared" ref="O122" ca="1" si="145">IF(NOT(ISBLANK(N122)),N122,
IF(ISBLANK(M122),"",
VLOOKUP(M122,OFFSET(INDIRECT("$A:$B"),0,MATCH(M$1&amp;"_Verify",INDIRECT("$1:$1"),0)-1),2,0)
))</f>
        <v>0</v>
      </c>
      <c r="S122" s="7" t="str">
        <f t="shared" ref="S122" ca="1" si="146">IF(NOT(ISBLANK(R122)),R122,
IF(ISBLANK(Q122),"",
VLOOKUP(Q122,OFFSET(INDIRECT("$A:$B"),0,MATCH(Q$1&amp;"_Verify",INDIRECT("$1:$1"),0)-1),2,0)
))</f>
        <v/>
      </c>
      <c r="T122" s="1" t="s">
        <v>905</v>
      </c>
      <c r="W122" s="1" t="s">
        <v>842</v>
      </c>
    </row>
    <row r="123" spans="1:23" x14ac:dyDescent="0.3">
      <c r="A123" s="1" t="str">
        <f t="shared" ref="A123" si="147">B123&amp;"_"&amp;TEXT(D123,"00")</f>
        <v>TeleportWarAssassin_RedRandom_01</v>
      </c>
      <c r="B123" s="1" t="s">
        <v>907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2.2000000000000002</v>
      </c>
      <c r="N123" s="1">
        <v>4</v>
      </c>
      <c r="O123" s="7">
        <f t="shared" ref="O123" ca="1" si="148">IF(NOT(ISBLANK(N123)),N123,
IF(ISBLANK(M123),"",
VLOOKUP(M123,OFFSET(INDIRECT("$A:$B"),0,MATCH(M$1&amp;"_Verify",INDIRECT("$1:$1"),0)-1),2,0)
))</f>
        <v>4</v>
      </c>
      <c r="S123" s="7" t="str">
        <f t="shared" ref="S123" ca="1" si="149">IF(NOT(ISBLANK(R123)),R123,
IF(ISBLANK(Q123),"",
VLOOKUP(Q123,OFFSET(INDIRECT("$A:$B"),0,MATCH(Q$1&amp;"_Verify",INDIRECT("$1:$1"),0)-1),2,0)
))</f>
        <v/>
      </c>
      <c r="T123" s="1" t="s">
        <v>906</v>
      </c>
      <c r="W123" s="1" t="s">
        <v>842</v>
      </c>
    </row>
    <row r="124" spans="1:23" x14ac:dyDescent="0.3">
      <c r="A124" s="1" t="str">
        <f t="shared" ref="A124" si="150">B124&amp;"_"&amp;TEXT(D124,"00")</f>
        <v>TeleportWarAssassin_RedRandom2_01</v>
      </c>
      <c r="B124" s="1" t="s">
        <v>909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2.2000000000000002</v>
      </c>
      <c r="N124" s="1">
        <v>4</v>
      </c>
      <c r="O124" s="7">
        <f t="shared" ref="O124" ca="1" si="151">IF(NOT(ISBLANK(N124)),N124,
IF(ISBLANK(M124),"",
VLOOKUP(M124,OFFSET(INDIRECT("$A:$B"),0,MATCH(M$1&amp;"_Verify",INDIRECT("$1:$1"),0)-1),2,0)
))</f>
        <v>4</v>
      </c>
      <c r="S124" s="7" t="str">
        <f t="shared" ref="S124" ca="1" si="152">IF(NOT(ISBLANK(R124)),R124,
IF(ISBLANK(Q124),"",
VLOOKUP(Q124,OFFSET(INDIRECT("$A:$B"),0,MATCH(Q$1&amp;"_Verify",INDIRECT("$1:$1"),0)-1),2,0)
))</f>
        <v/>
      </c>
      <c r="T124" s="1" t="s">
        <v>908</v>
      </c>
      <c r="W124" s="1" t="s">
        <v>842</v>
      </c>
    </row>
    <row r="125" spans="1:23" x14ac:dyDescent="0.3">
      <c r="A125" s="1" t="str">
        <f t="shared" ref="A125" si="153">B125&amp;"_"&amp;TEXT(D125,"00")</f>
        <v>TeleportZippermouth_Green_01</v>
      </c>
      <c r="B125" s="1" t="s">
        <v>596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0.8</v>
      </c>
      <c r="K125" s="1">
        <v>0</v>
      </c>
      <c r="L125" s="1">
        <v>0</v>
      </c>
      <c r="N125" s="1">
        <v>1</v>
      </c>
      <c r="O125" s="7">
        <f t="shared" ref="O125" ca="1" si="154">IF(NOT(ISBLANK(N125)),N125,
IF(ISBLANK(M125),"",
VLOOKUP(M125,OFFSET(INDIRECT("$A:$B"),0,MATCH(M$1&amp;"_Verify",INDIRECT("$1:$1"),0)-1),2,0)
))</f>
        <v>1</v>
      </c>
      <c r="S125" s="7" t="str">
        <f t="shared" ref="S125" ca="1" si="155">IF(NOT(ISBLANK(R125)),R125,
IF(ISBLANK(Q125),"",
VLOOKUP(Q125,OFFSET(INDIRECT("$A:$B"),0,MATCH(Q$1&amp;"_Verify",INDIRECT("$1:$1"),0)-1),2,0)
))</f>
        <v/>
      </c>
      <c r="T125" s="1" t="s">
        <v>580</v>
      </c>
      <c r="W125" s="1" t="s">
        <v>585</v>
      </c>
    </row>
    <row r="126" spans="1:23" x14ac:dyDescent="0.3">
      <c r="A126" s="1" t="str">
        <f t="shared" ref="A126:A128" si="156">B126&amp;"_"&amp;TEXT(D126,"00")</f>
        <v>RotateZippermouth_Green_01</v>
      </c>
      <c r="B126" s="1" t="s">
        <v>598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Rotate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6</v>
      </c>
      <c r="J126" s="1">
        <v>360</v>
      </c>
      <c r="O126" s="7" t="str">
        <f t="shared" ref="O126:O128" ca="1" si="157">IF(NOT(ISBLANK(N126)),N126,
IF(ISBLANK(M126),"",
VLOOKUP(M126,OFFSET(INDIRECT("$A:$B"),0,MATCH(M$1&amp;"_Verify",INDIRECT("$1:$1"),0)-1),2,0)
))</f>
        <v/>
      </c>
      <c r="S126" s="7" t="str">
        <f t="shared" ref="S126" ca="1" si="158">IF(NOT(ISBLANK(R126)),R126,
IF(ISBLANK(Q126),"",
VLOOKUP(Q126,OFFSET(INDIRECT("$A:$B"),0,MATCH(Q$1&amp;"_Verify",INDIRECT("$1:$1"),0)-1),2,0)
))</f>
        <v/>
      </c>
      <c r="T126" s="1" t="s">
        <v>600</v>
      </c>
    </row>
    <row r="127" spans="1:23" x14ac:dyDescent="0.3">
      <c r="A127" s="1" t="str">
        <f t="shared" ref="A127" si="159">B127&amp;"_"&amp;TEXT(D127,"00")</f>
        <v>RotateZippermouth_Black_01</v>
      </c>
      <c r="B127" s="1" t="s">
        <v>753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</v>
      </c>
      <c r="J127" s="1">
        <v>360</v>
      </c>
      <c r="O127" s="7" t="str">
        <f t="shared" ref="O127" ca="1" si="160">IF(NOT(ISBLANK(N127)),N127,
IF(ISBLANK(M127),"",
VLOOKUP(M127,OFFSET(INDIRECT("$A:$B"),0,MATCH(M$1&amp;"_Verify",INDIRECT("$1:$1"),0)-1),2,0)
))</f>
        <v/>
      </c>
      <c r="S127" s="7" t="str">
        <f t="shared" ref="S127" ca="1" si="161">IF(NOT(ISBLANK(R127)),R127,
IF(ISBLANK(Q127),"",
VLOOKUP(Q127,OFFSET(INDIRECT("$A:$B"),0,MATCH(Q$1&amp;"_Verify",INDIRECT("$1:$1"),0)-1),2,0)
))</f>
        <v/>
      </c>
      <c r="T127" s="1" t="s">
        <v>600</v>
      </c>
    </row>
    <row r="128" spans="1:23" x14ac:dyDescent="0.3">
      <c r="A128" s="1" t="str">
        <f t="shared" si="156"/>
        <v>TeleportOneEyedWizard_BlueClose_01</v>
      </c>
      <c r="B128" s="1" t="s">
        <v>604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2</v>
      </c>
      <c r="O128" s="7">
        <f t="shared" ca="1" si="157"/>
        <v>2</v>
      </c>
      <c r="S128" s="7" t="str">
        <f t="shared" ca="1" si="2"/>
        <v/>
      </c>
      <c r="T128" s="1" t="s">
        <v>606</v>
      </c>
      <c r="U128" s="1" t="s">
        <v>617</v>
      </c>
      <c r="W128" s="1" t="s">
        <v>585</v>
      </c>
    </row>
    <row r="129" spans="1:23" x14ac:dyDescent="0.3">
      <c r="A129" s="1" t="str">
        <f t="shared" ref="A129:A132" si="162">B129&amp;"_"&amp;TEXT(D129,"00")</f>
        <v>TeleportOneEyedWizard_BlueFar_01</v>
      </c>
      <c r="B129" s="1" t="s">
        <v>605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1</v>
      </c>
      <c r="N129" s="1">
        <v>3</v>
      </c>
      <c r="O129" s="7">
        <f t="shared" ref="O129:O132" ca="1" si="163">IF(NOT(ISBLANK(N129)),N129,
IF(ISBLANK(M129),"",
VLOOKUP(M129,OFFSET(INDIRECT("$A:$B"),0,MATCH(M$1&amp;"_Verify",INDIRECT("$1:$1"),0)-1),2,0)
))</f>
        <v>3</v>
      </c>
      <c r="S129" s="7" t="str">
        <f t="shared" ca="1" si="2"/>
        <v/>
      </c>
      <c r="T129" s="1" t="s">
        <v>607</v>
      </c>
      <c r="U129" s="1" t="s">
        <v>617</v>
      </c>
      <c r="W129" s="1" t="s">
        <v>585</v>
      </c>
    </row>
    <row r="130" spans="1:23" x14ac:dyDescent="0.3">
      <c r="A130" s="1" t="str">
        <f t="shared" si="162"/>
        <v>TeleportOneEyedWizard_GreenClose_01</v>
      </c>
      <c r="B130" s="1" t="s">
        <v>900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0.3</v>
      </c>
      <c r="J130" s="1">
        <v>1</v>
      </c>
      <c r="N130" s="1">
        <v>2</v>
      </c>
      <c r="O130" s="7">
        <f t="shared" ca="1" si="163"/>
        <v>2</v>
      </c>
      <c r="S130" s="7" t="str">
        <f t="shared" ref="S130:S131" ca="1" si="164">IF(NOT(ISBLANK(R130)),R130,
IF(ISBLANK(Q130),"",
VLOOKUP(Q130,OFFSET(INDIRECT("$A:$B"),0,MATCH(Q$1&amp;"_Verify",INDIRECT("$1:$1"),0)-1),2,0)
))</f>
        <v/>
      </c>
      <c r="T130" s="1" t="s">
        <v>898</v>
      </c>
      <c r="U130" s="1" t="s">
        <v>902</v>
      </c>
      <c r="W130" s="1" t="s">
        <v>842</v>
      </c>
    </row>
    <row r="131" spans="1:23" x14ac:dyDescent="0.3">
      <c r="A131" s="1" t="str">
        <f t="shared" ref="A131" si="165">B131&amp;"_"&amp;TEXT(D131,"00")</f>
        <v>TeleportOneEyedWizard_GreenFar_01</v>
      </c>
      <c r="B131" s="1" t="s">
        <v>901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0.3</v>
      </c>
      <c r="J131" s="1">
        <v>1</v>
      </c>
      <c r="N131" s="1">
        <v>3</v>
      </c>
      <c r="O131" s="7">
        <f t="shared" ref="O131" ca="1" si="166">IF(NOT(ISBLANK(N131)),N131,
IF(ISBLANK(M131),"",
VLOOKUP(M131,OFFSET(INDIRECT("$A:$B"),0,MATCH(M$1&amp;"_Verify",INDIRECT("$1:$1"),0)-1),2,0)
))</f>
        <v>3</v>
      </c>
      <c r="S131" s="7" t="str">
        <f t="shared" ca="1" si="164"/>
        <v/>
      </c>
      <c r="T131" s="1" t="s">
        <v>899</v>
      </c>
      <c r="U131" s="1" t="s">
        <v>902</v>
      </c>
      <c r="W131" s="1" t="s">
        <v>842</v>
      </c>
    </row>
    <row r="132" spans="1:23" x14ac:dyDescent="0.3">
      <c r="A132" s="1" t="str">
        <f t="shared" si="162"/>
        <v>RushHeavyKnight_YellowFirst_01</v>
      </c>
      <c r="B132" s="10" t="s">
        <v>609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4.2</v>
      </c>
      <c r="J132" s="1">
        <v>1.5</v>
      </c>
      <c r="K132" s="1">
        <v>2</v>
      </c>
      <c r="L132" s="1">
        <v>0</v>
      </c>
      <c r="N132" s="1">
        <v>1</v>
      </c>
      <c r="O132" s="7">
        <f t="shared" ca="1" si="163"/>
        <v>1</v>
      </c>
      <c r="P132" s="1">
        <v>-1</v>
      </c>
      <c r="S132" s="7" t="str">
        <f t="shared" ca="1" si="2"/>
        <v/>
      </c>
      <c r="T132" s="1" t="s">
        <v>615</v>
      </c>
      <c r="U132" s="1">
        <f>1/1.25*(6/5)*1.5625</f>
        <v>1.5</v>
      </c>
    </row>
    <row r="133" spans="1:23" x14ac:dyDescent="0.3">
      <c r="A133" s="1" t="str">
        <f t="shared" ref="A133:A167" si="167">B133&amp;"_"&amp;TEXT(D133,"00")</f>
        <v>RushHeavyKnight_YellowSecond_01</v>
      </c>
      <c r="B133" s="10" t="s">
        <v>613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4.2</v>
      </c>
      <c r="J133" s="1">
        <v>1.5</v>
      </c>
      <c r="K133" s="1">
        <v>1</v>
      </c>
      <c r="L133" s="1">
        <v>0</v>
      </c>
      <c r="N133" s="1">
        <v>1</v>
      </c>
      <c r="O133" s="7">
        <f t="shared" ref="O133:O167" ca="1" si="168">IF(NOT(ISBLANK(N133)),N133,
IF(ISBLANK(M133),"",
VLOOKUP(M133,OFFSET(INDIRECT("$A:$B"),0,MATCH(M$1&amp;"_Verify",INDIRECT("$1:$1"),0)-1),2,0)
))</f>
        <v>1</v>
      </c>
      <c r="P133" s="1">
        <v>-1</v>
      </c>
      <c r="S133" s="7" t="str">
        <f t="shared" ca="1" si="2"/>
        <v/>
      </c>
      <c r="T133" s="1" t="s">
        <v>616</v>
      </c>
      <c r="U133" s="1">
        <f t="shared" ref="U133:U134" si="169">1/1.25*(6/5)*1.5625</f>
        <v>1.5</v>
      </c>
    </row>
    <row r="134" spans="1:23" x14ac:dyDescent="0.3">
      <c r="A134" s="1" t="str">
        <f t="shared" si="167"/>
        <v>RushHeavyKnight_YellowThird_01</v>
      </c>
      <c r="B134" s="10" t="s">
        <v>614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4.2</v>
      </c>
      <c r="J134" s="1">
        <v>0.2</v>
      </c>
      <c r="K134" s="1">
        <v>-3</v>
      </c>
      <c r="L134" s="1">
        <v>0</v>
      </c>
      <c r="N134" s="1">
        <v>1</v>
      </c>
      <c r="O134" s="7">
        <f t="shared" ca="1" si="168"/>
        <v>1</v>
      </c>
      <c r="P134" s="1">
        <v>200</v>
      </c>
      <c r="S134" s="7" t="str">
        <f t="shared" ca="1" si="2"/>
        <v/>
      </c>
      <c r="T134" s="1" t="s">
        <v>543</v>
      </c>
      <c r="U134" s="1">
        <f t="shared" si="169"/>
        <v>1.5</v>
      </c>
    </row>
    <row r="135" spans="1:23" x14ac:dyDescent="0.3">
      <c r="A135" s="1" t="str">
        <f>B135&amp;"_"&amp;TEXT(D135,"00")</f>
        <v>SuicidePolygonalMagma_Blue_01</v>
      </c>
      <c r="B135" s="10" t="s">
        <v>644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Suicide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N135" s="1">
        <v>1</v>
      </c>
      <c r="O135" s="7">
        <f ca="1">IF(NOT(ISBLANK(N135)),N135,
IF(ISBLANK(M135),"",
VLOOKUP(M135,OFFSET(INDIRECT("$A:$B"),0,MATCH(M$1&amp;"_Verify",INDIRECT("$1:$1"),0)-1),2,0)
))</f>
        <v>1</v>
      </c>
      <c r="S135" s="7" t="str">
        <f t="shared" ca="1" si="2"/>
        <v/>
      </c>
      <c r="T135" s="1" t="s">
        <v>640</v>
      </c>
    </row>
    <row r="136" spans="1:23" x14ac:dyDescent="0.3">
      <c r="A136" s="1" t="str">
        <f>B136&amp;"_"&amp;TEXT(D136,"00")</f>
        <v>SleepingDragonTerrorBringer_Red_01</v>
      </c>
      <c r="B136" s="10" t="s">
        <v>729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MonsterSleeping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3</v>
      </c>
      <c r="O136" s="7" t="str">
        <f ca="1">IF(NOT(ISBLANK(N136)),N136,
IF(ISBLANK(M136),"",
VLOOKUP(M136,OFFSET(INDIRECT("$A:$B"),0,MATCH(M$1&amp;"_Verify",INDIRECT("$1:$1"),0)-1),2,0)
))</f>
        <v/>
      </c>
      <c r="S136" s="7" t="str">
        <f t="shared" ca="1" si="2"/>
        <v/>
      </c>
      <c r="T136" s="1" t="s">
        <v>731</v>
      </c>
      <c r="U136" s="1" t="s">
        <v>732</v>
      </c>
    </row>
    <row r="137" spans="1:23" x14ac:dyDescent="0.3">
      <c r="A137" s="1" t="str">
        <f>B137&amp;"_"&amp;TEXT(D137,"00")</f>
        <v>BurrowOnStartRtsTurret_01</v>
      </c>
      <c r="B137" s="10" t="s">
        <v>737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BurrowOnStart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O137" s="7" t="str">
        <f ca="1">IF(NOT(ISBLANK(N137)),N137,
IF(ISBLANK(M137),"",
VLOOKUP(M137,OFFSET(INDIRECT("$A:$B"),0,MATCH(M$1&amp;"_Verify",INDIRECT("$1:$1"),0)-1),2,0)
))</f>
        <v/>
      </c>
      <c r="S137" s="7" t="str">
        <f t="shared" ca="1" si="2"/>
        <v/>
      </c>
    </row>
    <row r="138" spans="1:23" x14ac:dyDescent="0.3">
      <c r="A138" s="1" t="str">
        <f t="shared" ref="A138" si="170">B138&amp;"_"&amp;TEXT(D138,"00")</f>
        <v>AddForceDragonTerrorBringer_Red_01</v>
      </c>
      <c r="B138" s="10" t="s">
        <v>733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N138" s="1">
        <v>0</v>
      </c>
      <c r="O138" s="7">
        <f t="shared" ref="O138" ca="1" si="171">IF(NOT(ISBLANK(N138)),N138,
IF(ISBLANK(M138),"",
VLOOKUP(M138,OFFSET(INDIRECT("$A:$B"),0,MATCH(M$1&amp;"_Verify",INDIRECT("$1:$1"),0)-1),2,0)
))</f>
        <v>0</v>
      </c>
      <c r="S138" s="7" t="str">
        <f t="shared" ca="1" si="2"/>
        <v/>
      </c>
    </row>
    <row r="139" spans="1:23" x14ac:dyDescent="0.3">
      <c r="A139" s="1" t="str">
        <f t="shared" ref="A139:A143" si="172">B139&amp;"_"&amp;TEXT(D139,"00")</f>
        <v>JumpAttackRobotTwo_01</v>
      </c>
      <c r="B139" s="10" t="s">
        <v>748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Jump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6.5</v>
      </c>
      <c r="J139" s="1">
        <v>2</v>
      </c>
      <c r="L139" s="1">
        <v>0.4</v>
      </c>
      <c r="N139" s="1">
        <v>1</v>
      </c>
      <c r="O139" s="7">
        <f t="shared" ref="O139:O143" ca="1" si="173">IF(NOT(ISBLANK(N139)),N139,
IF(ISBLANK(M139),"",
VLOOKUP(M139,OFFSET(INDIRECT("$A:$B"),0,MATCH(M$1&amp;"_Verify",INDIRECT("$1:$1"),0)-1),2,0)
))</f>
        <v>1</v>
      </c>
      <c r="S139" s="7" t="str">
        <f t="shared" ref="S139:S143" ca="1" si="174">IF(NOT(ISBLANK(R139)),R139,
IF(ISBLANK(Q139),"",
VLOOKUP(Q139,OFFSET(INDIRECT("$A:$B"),0,MATCH(Q$1&amp;"_Verify",INDIRECT("$1:$1"),0)-1),2,0)
))</f>
        <v/>
      </c>
      <c r="T139" s="1" t="s">
        <v>752</v>
      </c>
    </row>
    <row r="140" spans="1:23" x14ac:dyDescent="0.3">
      <c r="A140" s="1" t="str">
        <f t="shared" si="172"/>
        <v>JumpRunRobotTwo_01</v>
      </c>
      <c r="B140" s="10" t="s">
        <v>750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Jump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6.5</v>
      </c>
      <c r="J140" s="1">
        <v>2</v>
      </c>
      <c r="L140" s="1">
        <v>8</v>
      </c>
      <c r="N140" s="1">
        <v>2</v>
      </c>
      <c r="O140" s="7">
        <f t="shared" ca="1" si="173"/>
        <v>2</v>
      </c>
      <c r="S140" s="7" t="str">
        <f t="shared" ca="1" si="174"/>
        <v/>
      </c>
      <c r="T140" s="1" t="s">
        <v>752</v>
      </c>
    </row>
    <row r="141" spans="1:23" x14ac:dyDescent="0.3">
      <c r="A141" s="1" t="str">
        <f t="shared" si="172"/>
        <v>TeleportArcherySamuraiUp_01</v>
      </c>
      <c r="B141" s="1" t="s">
        <v>771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6</v>
      </c>
      <c r="N141" s="1">
        <v>1</v>
      </c>
      <c r="O141" s="7">
        <f t="shared" ca="1" si="173"/>
        <v>1</v>
      </c>
      <c r="S141" s="7" t="str">
        <f t="shared" ca="1" si="174"/>
        <v/>
      </c>
      <c r="T141" s="1" t="s">
        <v>580</v>
      </c>
      <c r="W141" s="1" t="s">
        <v>585</v>
      </c>
    </row>
    <row r="142" spans="1:23" x14ac:dyDescent="0.3">
      <c r="A142" s="1" t="str">
        <f t="shared" si="172"/>
        <v>TeleportArcherySamuraiDown_01</v>
      </c>
      <c r="B142" s="1" t="s">
        <v>773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0.5</v>
      </c>
      <c r="K142" s="1">
        <v>0</v>
      </c>
      <c r="L142" s="1">
        <v>-7</v>
      </c>
      <c r="N142" s="1">
        <v>1</v>
      </c>
      <c r="O142" s="7">
        <f t="shared" ca="1" si="173"/>
        <v>1</v>
      </c>
      <c r="S142" s="7" t="str">
        <f t="shared" ca="1" si="174"/>
        <v/>
      </c>
      <c r="T142" s="1" t="s">
        <v>580</v>
      </c>
      <c r="W142" s="1" t="s">
        <v>585</v>
      </c>
    </row>
    <row r="143" spans="1:23" x14ac:dyDescent="0.3">
      <c r="A143" s="1" t="str">
        <f t="shared" si="172"/>
        <v>RotateArcherySamurai_01</v>
      </c>
      <c r="B143" s="1" t="s">
        <v>774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Rotate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2.5</v>
      </c>
      <c r="J143" s="1">
        <v>0</v>
      </c>
      <c r="O143" s="7" t="str">
        <f t="shared" ca="1" si="173"/>
        <v/>
      </c>
      <c r="S143" s="7" t="str">
        <f t="shared" ca="1" si="174"/>
        <v/>
      </c>
      <c r="T143" s="1" t="s">
        <v>600</v>
      </c>
    </row>
    <row r="144" spans="1:23" x14ac:dyDescent="0.3">
      <c r="A144" s="1" t="str">
        <f t="shared" ref="A144:A147" si="175">B144&amp;"_"&amp;TEXT(D144,"00")</f>
        <v>GiveAffectorValueMushroomDee_01</v>
      </c>
      <c r="B144" s="1" t="s">
        <v>829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ref="O144:O147" ca="1" si="176">IF(NOT(ISBLANK(N144)),N144,
IF(ISBLANK(M144),"",
VLOOKUP(M144,OFFSET(INDIRECT("$A:$B"),0,MATCH(M$1&amp;"_Verify",INDIRECT("$1:$1"),0)-1),2,0)
))</f>
        <v>1</v>
      </c>
      <c r="S144" s="7" t="str">
        <f t="shared" ref="S144:S147" ca="1" si="177">IF(NOT(ISBLANK(R144)),R144,
IF(ISBLANK(Q144),"",
VLOOKUP(Q144,OFFSET(INDIRECT("$A:$B"),0,MATCH(Q$1&amp;"_Verify",INDIRECT("$1:$1"),0)-1),2,0)
))</f>
        <v/>
      </c>
      <c r="T144" s="1" t="s">
        <v>831</v>
      </c>
      <c r="U144" s="1" t="s">
        <v>854</v>
      </c>
      <c r="W144" s="1" t="s">
        <v>833</v>
      </c>
    </row>
    <row r="145" spans="1:23" x14ac:dyDescent="0.3">
      <c r="A145" s="1" t="str">
        <f t="shared" si="175"/>
        <v>AS_AngryDee_01</v>
      </c>
      <c r="B145" s="1" t="s">
        <v>856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15</v>
      </c>
      <c r="J145" s="1">
        <v>0.75</v>
      </c>
      <c r="M145" s="1" t="s">
        <v>163</v>
      </c>
      <c r="O145" s="7">
        <f t="shared" ca="1" si="176"/>
        <v>19</v>
      </c>
      <c r="S145" s="7" t="str">
        <f t="shared" ca="1" si="177"/>
        <v/>
      </c>
    </row>
    <row r="146" spans="1:23" x14ac:dyDescent="0.3">
      <c r="A146" s="1" t="str">
        <f t="shared" si="175"/>
        <v>TeleportLadyPirateIn_01</v>
      </c>
      <c r="B146" s="1" t="s">
        <v>838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</v>
      </c>
      <c r="K146" s="1">
        <v>0</v>
      </c>
      <c r="L146" s="1">
        <v>-0.5</v>
      </c>
      <c r="N146" s="1">
        <v>1</v>
      </c>
      <c r="O146" s="7">
        <f t="shared" ca="1" si="176"/>
        <v>1</v>
      </c>
      <c r="S146" s="7" t="str">
        <f t="shared" ca="1" si="177"/>
        <v/>
      </c>
      <c r="T146" s="1" t="s">
        <v>843</v>
      </c>
      <c r="W146" s="1" t="s">
        <v>842</v>
      </c>
    </row>
    <row r="147" spans="1:23" x14ac:dyDescent="0.3">
      <c r="A147" s="1" t="str">
        <f t="shared" si="175"/>
        <v>TeleportLadyPirateOut_01</v>
      </c>
      <c r="B147" s="1" t="s">
        <v>840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0.5</v>
      </c>
      <c r="K147" s="1">
        <v>0</v>
      </c>
      <c r="L147" s="1">
        <v>2.5</v>
      </c>
      <c r="N147" s="1">
        <v>1</v>
      </c>
      <c r="O147" s="7">
        <f t="shared" ca="1" si="176"/>
        <v>1</v>
      </c>
      <c r="S147" s="7" t="str">
        <f t="shared" ca="1" si="177"/>
        <v/>
      </c>
      <c r="T147" s="1" t="s">
        <v>844</v>
      </c>
      <c r="W147" s="1" t="s">
        <v>842</v>
      </c>
    </row>
    <row r="148" spans="1:23" x14ac:dyDescent="0.3">
      <c r="A148" s="1" t="str">
        <f t="shared" ref="A148:A149" si="178">B148&amp;"_"&amp;TEXT(D148,"00")</f>
        <v>CastLadyPirate_01</v>
      </c>
      <c r="B148" s="1" t="s">
        <v>846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Cast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O148" s="7" t="str">
        <f t="shared" ref="O148:O149" ca="1" si="179">IF(NOT(ISBLANK(N148)),N148,
IF(ISBLANK(M148),"",
VLOOKUP(M148,OFFSET(INDIRECT("$A:$B"),0,MATCH(M$1&amp;"_Verify",INDIRECT("$1:$1"),0)-1),2,0)
))</f>
        <v/>
      </c>
      <c r="S148" s="7" t="str">
        <f t="shared" ref="S148:S149" ca="1" si="180">IF(NOT(ISBLANK(R148)),R148,
IF(ISBLANK(Q148),"",
VLOOKUP(Q148,OFFSET(INDIRECT("$A:$B"),0,MATCH(Q$1&amp;"_Verify",INDIRECT("$1:$1"),0)-1),2,0)
))</f>
        <v/>
      </c>
      <c r="T148" s="1" t="s">
        <v>849</v>
      </c>
      <c r="U148" s="1" t="s">
        <v>850</v>
      </c>
    </row>
    <row r="149" spans="1:23" x14ac:dyDescent="0.3">
      <c r="A149" s="1" t="str">
        <f t="shared" si="178"/>
        <v>RushBeholder_01</v>
      </c>
      <c r="B149" s="1" t="s">
        <v>860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4</v>
      </c>
      <c r="K149" s="1">
        <v>3</v>
      </c>
      <c r="L149" s="1">
        <v>0</v>
      </c>
      <c r="N149" s="1">
        <v>1</v>
      </c>
      <c r="O149" s="7">
        <f t="shared" ca="1" si="179"/>
        <v>1</v>
      </c>
      <c r="P149" s="1">
        <v>-1</v>
      </c>
      <c r="S149" s="7" t="str">
        <f t="shared" ca="1" si="180"/>
        <v/>
      </c>
      <c r="T149" s="1" t="s">
        <v>858</v>
      </c>
      <c r="U149" s="1">
        <f>1/1.25*(6/5)*1.25</f>
        <v>1.2</v>
      </c>
    </row>
    <row r="150" spans="1:23" x14ac:dyDescent="0.3">
      <c r="A150" s="1" t="str">
        <f t="shared" ref="A150:A154" si="181">B150&amp;"_"&amp;TEXT(D150,"00")</f>
        <v>RushBeholderCenter_01</v>
      </c>
      <c r="B150" s="1" t="s">
        <v>863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0.1</v>
      </c>
      <c r="K150" s="1">
        <v>0</v>
      </c>
      <c r="N150" s="1">
        <v>4</v>
      </c>
      <c r="O150" s="7">
        <f t="shared" ref="O150:O154" ca="1" si="182">IF(NOT(ISBLANK(N150)),N150,
IF(ISBLANK(M150),"",
VLOOKUP(M150,OFFSET(INDIRECT("$A:$B"),0,MATCH(M$1&amp;"_Verify",INDIRECT("$1:$1"),0)-1),2,0)
))</f>
        <v>4</v>
      </c>
      <c r="P150" s="1">
        <v>-1</v>
      </c>
      <c r="S150" s="7" t="str">
        <f t="shared" ref="S150:S154" ca="1" si="183">IF(NOT(ISBLANK(R150)),R150,
IF(ISBLANK(Q150),"",
VLOOKUP(Q150,OFFSET(INDIRECT("$A:$B"),0,MATCH(Q$1&amp;"_Verify",INDIRECT("$1:$1"),0)-1),2,0)
))</f>
        <v/>
      </c>
      <c r="T150" s="1" t="s">
        <v>867</v>
      </c>
      <c r="U150" s="1">
        <f>1/1.25*(6/5)*1.25</f>
        <v>1.2</v>
      </c>
      <c r="V150" s="1" t="s">
        <v>866</v>
      </c>
    </row>
    <row r="151" spans="1:23" x14ac:dyDescent="0.3">
      <c r="A151" s="1" t="str">
        <f t="shared" si="181"/>
        <v>HealOverTimeDruidTent_01</v>
      </c>
      <c r="B151" s="1" t="s">
        <v>869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HealOverTime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60</v>
      </c>
      <c r="J151" s="1">
        <v>1</v>
      </c>
      <c r="K151" s="1">
        <v>-1.6667000000000001E-2</v>
      </c>
      <c r="O151" s="7" t="str">
        <f t="shared" ca="1" si="182"/>
        <v/>
      </c>
      <c r="S151" s="7" t="str">
        <f t="shared" ca="1" si="183"/>
        <v/>
      </c>
    </row>
    <row r="152" spans="1:23" x14ac:dyDescent="0.3">
      <c r="A152" s="1" t="str">
        <f t="shared" si="181"/>
        <v>StunDebuffLancer_01</v>
      </c>
      <c r="B152" s="1" t="s">
        <v>879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AddActorState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7" t="str">
        <f t="shared" ca="1" si="182"/>
        <v/>
      </c>
      <c r="S152" s="7" t="str">
        <f t="shared" ca="1" si="183"/>
        <v/>
      </c>
      <c r="T152" s="1" t="s">
        <v>876</v>
      </c>
    </row>
    <row r="153" spans="1:23" x14ac:dyDescent="0.3">
      <c r="A153" s="1" t="str">
        <f t="shared" si="181"/>
        <v>GiveAffectorValuePlant_01</v>
      </c>
      <c r="B153" s="1" t="s">
        <v>886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GiveAffectorValue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1</v>
      </c>
      <c r="O153" s="7">
        <f t="shared" ca="1" si="182"/>
        <v>1</v>
      </c>
      <c r="S153" s="7" t="str">
        <f t="shared" ca="1" si="183"/>
        <v/>
      </c>
      <c r="T153" s="1" t="s">
        <v>888</v>
      </c>
      <c r="U153" s="1" t="s">
        <v>881</v>
      </c>
    </row>
    <row r="154" spans="1:23" x14ac:dyDescent="0.3">
      <c r="A154" s="1" t="str">
        <f t="shared" si="181"/>
        <v>AS_LoseTankerPlant_01</v>
      </c>
      <c r="B154" s="1" t="s">
        <v>884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</v>
      </c>
      <c r="M154" s="1" t="s">
        <v>163</v>
      </c>
      <c r="O154" s="7">
        <f t="shared" ca="1" si="182"/>
        <v>19</v>
      </c>
      <c r="S154" s="7" t="str">
        <f t="shared" ca="1" si="183"/>
        <v/>
      </c>
    </row>
    <row r="155" spans="1:23" x14ac:dyDescent="0.3">
      <c r="A155" s="1" t="str">
        <f t="shared" ref="A155:A156" si="184">B155&amp;"_"&amp;TEXT(D155,"00")</f>
        <v>OnOffColliderWizard_01</v>
      </c>
      <c r="B155" s="1" t="s">
        <v>897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OnOffCollider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N155" s="1">
        <v>1</v>
      </c>
      <c r="O155" s="7">
        <f t="shared" ref="O155:O156" ca="1" si="185">IF(NOT(ISBLANK(N155)),N155,
IF(ISBLANK(M155),"",
VLOOKUP(M155,OFFSET(INDIRECT("$A:$B"),0,MATCH(M$1&amp;"_Verify",INDIRECT("$1:$1"),0)-1),2,0)
))</f>
        <v>1</v>
      </c>
      <c r="S155" s="7" t="str">
        <f t="shared" ref="S155:S156" ca="1" si="186">IF(NOT(ISBLANK(R155)),R155,
IF(ISBLANK(Q155),"",
VLOOKUP(Q155,OFFSET(INDIRECT("$A:$B"),0,MATCH(Q$1&amp;"_Verify",INDIRECT("$1:$1"),0)-1),2,0)
))</f>
        <v/>
      </c>
      <c r="V155" s="1" t="s">
        <v>895</v>
      </c>
      <c r="W155" s="1" t="s">
        <v>896</v>
      </c>
    </row>
    <row r="156" spans="1:23" x14ac:dyDescent="0.3">
      <c r="A156" s="1" t="str">
        <f t="shared" si="184"/>
        <v>RushDroidHeavy_White_01</v>
      </c>
      <c r="B156" s="1" t="s">
        <v>910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J156" s="1">
        <v>0.1</v>
      </c>
      <c r="N156" s="1">
        <v>4</v>
      </c>
      <c r="O156" s="7">
        <f t="shared" ca="1" si="185"/>
        <v>4</v>
      </c>
      <c r="P156" s="1">
        <v>-1</v>
      </c>
      <c r="S156" s="7" t="str">
        <f t="shared" ca="1" si="186"/>
        <v/>
      </c>
      <c r="T156" s="1" t="s">
        <v>912</v>
      </c>
      <c r="U156" s="1">
        <f>1/1.25*(6/5)*1.25</f>
        <v>1.2</v>
      </c>
      <c r="V156" s="1" t="s">
        <v>913</v>
      </c>
    </row>
    <row r="157" spans="1:23" x14ac:dyDescent="0.3">
      <c r="A157" s="1" t="str">
        <f t="shared" ref="A157:A164" si="187">B157&amp;"_"&amp;TEXT(D157,"00")</f>
        <v>RushTrollGiant_01</v>
      </c>
      <c r="B157" s="1" t="s">
        <v>945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6</v>
      </c>
      <c r="J157" s="1">
        <v>2</v>
      </c>
      <c r="K157" s="1">
        <v>7</v>
      </c>
      <c r="L157" s="1">
        <v>0</v>
      </c>
      <c r="N157" s="1">
        <v>0</v>
      </c>
      <c r="O157" s="7">
        <f t="shared" ref="O157:O164" ca="1" si="188">IF(NOT(ISBLANK(N157)),N157,
IF(ISBLANK(M157),"",
VLOOKUP(M157,OFFSET(INDIRECT("$A:$B"),0,MATCH(M$1&amp;"_Verify",INDIRECT("$1:$1"),0)-1),2,0)
))</f>
        <v>0</v>
      </c>
      <c r="P157" s="1">
        <v>-1</v>
      </c>
      <c r="S157" s="7" t="str">
        <f t="shared" ref="S157:S164" ca="1" si="189">IF(NOT(ISBLANK(R157)),R157,
IF(ISBLANK(Q157),"",
VLOOKUP(Q157,OFFSET(INDIRECT("$A:$B"),0,MATCH(Q$1&amp;"_Verify",INDIRECT("$1:$1"),0)-1),2,0)
))</f>
        <v/>
      </c>
      <c r="T157" s="1" t="s">
        <v>858</v>
      </c>
      <c r="U157" s="1">
        <f>1/1.5*(3/4)*1.5</f>
        <v>0.75</v>
      </c>
    </row>
    <row r="158" spans="1:23" x14ac:dyDescent="0.3">
      <c r="A158" s="1" t="str">
        <f t="shared" si="187"/>
        <v>AddForceTrollGiant_01</v>
      </c>
      <c r="B158" s="1" t="s">
        <v>946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L158" s="1">
        <v>0.16</v>
      </c>
      <c r="N158" s="1">
        <v>0</v>
      </c>
      <c r="O158" s="7">
        <f t="shared" ca="1" si="188"/>
        <v>0</v>
      </c>
      <c r="R158" s="1">
        <v>1</v>
      </c>
      <c r="S158" s="7">
        <f t="shared" ca="1" si="189"/>
        <v>1</v>
      </c>
    </row>
    <row r="159" spans="1:23" x14ac:dyDescent="0.3">
      <c r="A159" s="1" t="str">
        <f t="shared" si="187"/>
        <v>TeleportArcherySamurai_Black_01</v>
      </c>
      <c r="B159" s="1" t="s">
        <v>950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</v>
      </c>
      <c r="N159" s="1">
        <v>2</v>
      </c>
      <c r="O159" s="7">
        <f t="shared" ca="1" si="188"/>
        <v>2</v>
      </c>
      <c r="S159" s="7" t="str">
        <f t="shared" ca="1" si="189"/>
        <v/>
      </c>
      <c r="T159" s="1" t="s">
        <v>952</v>
      </c>
      <c r="U159" s="1" t="s">
        <v>953</v>
      </c>
      <c r="W159" s="1" t="s">
        <v>842</v>
      </c>
    </row>
    <row r="160" spans="1:23" x14ac:dyDescent="0.3">
      <c r="A160" s="1" t="str">
        <f t="shared" si="187"/>
        <v>InvincibleFallenAngel_Yellow_01</v>
      </c>
      <c r="B160" s="1" t="s">
        <v>957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Invincible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1.1000000000000001</v>
      </c>
      <c r="O160" s="7" t="str">
        <f t="shared" ca="1" si="188"/>
        <v/>
      </c>
      <c r="S160" s="7" t="str">
        <f t="shared" ca="1" si="189"/>
        <v/>
      </c>
      <c r="T160" s="1" t="s">
        <v>954</v>
      </c>
      <c r="U160" s="1" t="s">
        <v>955</v>
      </c>
    </row>
    <row r="161" spans="1:23" x14ac:dyDescent="0.3">
      <c r="A161" s="1" t="str">
        <f t="shared" si="187"/>
        <v>CallBurrowNinjaAssassin_Red_01</v>
      </c>
      <c r="B161" s="1" t="s">
        <v>964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188"/>
        <v/>
      </c>
      <c r="Q161" s="1" t="s">
        <v>224</v>
      </c>
      <c r="S161" s="7">
        <f t="shared" ca="1" si="189"/>
        <v>4</v>
      </c>
      <c r="U161" s="1" t="s">
        <v>966</v>
      </c>
    </row>
    <row r="162" spans="1:23" x14ac:dyDescent="0.3">
      <c r="A162" s="1" t="str">
        <f t="shared" si="187"/>
        <v>BurrowNinjaAssassin_Red_01</v>
      </c>
      <c r="B162" s="1" t="s">
        <v>966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K162" s="1">
        <v>0.5</v>
      </c>
      <c r="L162" s="1">
        <v>1</v>
      </c>
      <c r="O162" s="7" t="str">
        <f t="shared" ca="1" si="188"/>
        <v/>
      </c>
      <c r="P162" s="1">
        <v>7</v>
      </c>
      <c r="R162" s="1">
        <v>10</v>
      </c>
      <c r="S162" s="7">
        <f t="shared" ca="1" si="189"/>
        <v>10</v>
      </c>
      <c r="T162" s="1" t="s">
        <v>959</v>
      </c>
      <c r="U162" s="1" t="s">
        <v>960</v>
      </c>
      <c r="V162" s="1" t="s">
        <v>961</v>
      </c>
      <c r="W162" s="1" t="s">
        <v>962</v>
      </c>
    </row>
    <row r="163" spans="1:23" x14ac:dyDescent="0.3">
      <c r="A163" s="1" t="str">
        <f t="shared" si="187"/>
        <v>RotateRobotFive_Purple_01</v>
      </c>
      <c r="B163" s="1" t="s">
        <v>985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4</v>
      </c>
      <c r="J163" s="1">
        <v>-360</v>
      </c>
      <c r="O163" s="7" t="str">
        <f t="shared" ca="1" si="188"/>
        <v/>
      </c>
      <c r="S163" s="7" t="str">
        <f t="shared" ca="1" si="189"/>
        <v/>
      </c>
      <c r="T163" s="1" t="s">
        <v>983</v>
      </c>
    </row>
    <row r="164" spans="1:23" x14ac:dyDescent="0.3">
      <c r="A164" s="1" t="str">
        <f t="shared" si="187"/>
        <v>RotateRobotFive_PurpleZero_01</v>
      </c>
      <c r="B164" s="1" t="s">
        <v>986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Rotate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9.5</v>
      </c>
      <c r="J164" s="1">
        <v>0</v>
      </c>
      <c r="O164" s="7" t="str">
        <f t="shared" ca="1" si="188"/>
        <v/>
      </c>
      <c r="S164" s="7" t="str">
        <f t="shared" ca="1" si="189"/>
        <v/>
      </c>
      <c r="T164" s="1" t="s">
        <v>987</v>
      </c>
    </row>
    <row r="165" spans="1:23" x14ac:dyDescent="0.3">
      <c r="A165" s="1" t="str">
        <f t="shared" ref="A165" si="190">B165&amp;"_"&amp;TEXT(D165,"00")</f>
        <v>ResurrectAncientGuard_01</v>
      </c>
      <c r="B165" s="1" t="s">
        <v>994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Resurrect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ref="O165" ca="1" si="191">IF(NOT(ISBLANK(N165)),N165,
IF(ISBLANK(M165),"",
VLOOKUP(M165,OFFSET(INDIRECT("$A:$B"),0,MATCH(M$1&amp;"_Verify",INDIRECT("$1:$1"),0)-1),2,0)
))</f>
        <v/>
      </c>
      <c r="S165" s="7" t="str">
        <f t="shared" ref="S165" ca="1" si="192">IF(NOT(ISBLANK(R165)),R165,
IF(ISBLANK(Q165),"",
VLOOKUP(Q165,OFFSET(INDIRECT("$A:$B"),0,MATCH(Q$1&amp;"_Verify",INDIRECT("$1:$1"),0)-1),2,0)
))</f>
        <v/>
      </c>
      <c r="T165" s="1" t="s">
        <v>996</v>
      </c>
    </row>
    <row r="166" spans="1:23" x14ac:dyDescent="0.3">
      <c r="A166" s="1" t="str">
        <f t="shared" ref="A166" si="193">B166&amp;"_"&amp;TEXT(D166,"00")</f>
        <v>ChargingAncientGuard_01</v>
      </c>
      <c r="B166" s="1" t="s">
        <v>1005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ChargingAction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7.5</v>
      </c>
      <c r="J166" s="1">
        <v>0.05</v>
      </c>
      <c r="O166" s="7" t="str">
        <f t="shared" ref="O166" ca="1" si="194">IF(NOT(ISBLANK(N166)),N166,
IF(ISBLANK(M166),"",
VLOOKUP(M166,OFFSET(INDIRECT("$A:$B"),0,MATCH(M$1&amp;"_Verify",INDIRECT("$1:$1"),0)-1),2,0)
))</f>
        <v/>
      </c>
      <c r="S166" s="7" t="str">
        <f t="shared" ref="S166" ca="1" si="195">IF(NOT(ISBLANK(R166)),R166,
IF(ISBLANK(Q166),"",
VLOOKUP(Q166,OFFSET(INDIRECT("$A:$B"),0,MATCH(Q$1&amp;"_Verify",INDIRECT("$1:$1"),0)-1),2,0)
))</f>
        <v/>
      </c>
      <c r="T166" s="1" t="s">
        <v>1007</v>
      </c>
      <c r="U166" s="1" t="s">
        <v>1008</v>
      </c>
    </row>
    <row r="167" spans="1:23" x14ac:dyDescent="0.3">
      <c r="A167" s="1" t="str">
        <f t="shared" si="167"/>
        <v>AddForceCommon_01</v>
      </c>
      <c r="B167" s="10" t="s">
        <v>621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AddForce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N167" s="1">
        <v>0</v>
      </c>
      <c r="O167" s="7">
        <f t="shared" ca="1" si="168"/>
        <v>0</v>
      </c>
      <c r="S167" s="7" t="str">
        <f t="shared" ca="1" si="2"/>
        <v/>
      </c>
    </row>
    <row r="168" spans="1:23" x14ac:dyDescent="0.3">
      <c r="A168" s="1" t="str">
        <f t="shared" ref="A168" si="196">B168&amp;"_"&amp;TEXT(D168,"00")</f>
        <v>AddForceCommonWeak_01</v>
      </c>
      <c r="B168" s="10" t="s">
        <v>627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AddForce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2.5</v>
      </c>
      <c r="N168" s="1">
        <v>0</v>
      </c>
      <c r="O168" s="7">
        <f t="shared" ref="O168" ca="1" si="197">IF(NOT(ISBLANK(N168)),N168,
IF(ISBLANK(M168),"",
VLOOKUP(M168,OFFSET(INDIRECT("$A:$B"),0,MATCH(M$1&amp;"_Verify",INDIRECT("$1:$1"),0)-1),2,0)
))</f>
        <v>0</v>
      </c>
      <c r="S168" s="7" t="str">
        <f t="shared" ca="1" si="2"/>
        <v/>
      </c>
    </row>
    <row r="169" spans="1:23" x14ac:dyDescent="0.3">
      <c r="A169" s="1" t="str">
        <f t="shared" ref="A169:A171" si="198">B169&amp;"_"&amp;TEXT(D169,"00")</f>
        <v>AddForceCommonStrong_01</v>
      </c>
      <c r="B169" s="10" t="s">
        <v>629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AddForce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N169" s="1">
        <v>0</v>
      </c>
      <c r="O169" s="7">
        <f t="shared" ref="O169:O171" ca="1" si="199">IF(NOT(ISBLANK(N169)),N169,
IF(ISBLANK(M169),"",
VLOOKUP(M169,OFFSET(INDIRECT("$A:$B"),0,MATCH(M$1&amp;"_Verify",INDIRECT("$1:$1"),0)-1),2,0)
))</f>
        <v>0</v>
      </c>
      <c r="S169" s="7" t="str">
        <f t="shared" ca="1" si="2"/>
        <v/>
      </c>
    </row>
    <row r="170" spans="1:23" x14ac:dyDescent="0.3">
      <c r="A170" s="1" t="str">
        <f t="shared" si="198"/>
        <v>CreateChildTransform_01</v>
      </c>
      <c r="B170" s="10" t="s">
        <v>989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CreateHitObject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O170" s="7" t="str">
        <f t="shared" ca="1" si="199"/>
        <v/>
      </c>
      <c r="S170" s="7" t="str">
        <f t="shared" ca="1" si="2"/>
        <v/>
      </c>
      <c r="T170" s="1" t="s">
        <v>988</v>
      </c>
    </row>
    <row r="171" spans="1:23" x14ac:dyDescent="0.3">
      <c r="A171" s="1" t="str">
        <f t="shared" si="198"/>
        <v>CannotActionCommon_01</v>
      </c>
      <c r="B171" s="1" t="s">
        <v>861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CannotAction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3</v>
      </c>
      <c r="O171" s="7" t="str">
        <f t="shared" ca="1" si="199"/>
        <v/>
      </c>
      <c r="S171" s="7" t="str">
        <f t="shared" ca="1" si="2"/>
        <v/>
      </c>
    </row>
    <row r="172" spans="1:23" x14ac:dyDescent="0.3">
      <c r="A172" s="1" t="str">
        <f t="shared" ref="A172:A173" si="200">B172&amp;"_"&amp;TEXT(D172,"00")</f>
        <v>CannotActionCommonShort_01</v>
      </c>
      <c r="B172" s="1" t="s">
        <v>874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CannotAction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2</v>
      </c>
      <c r="O172" s="7" t="str">
        <f t="shared" ref="O172:O173" ca="1" si="201">IF(NOT(ISBLANK(N172)),N172,
IF(ISBLANK(M172),"",
VLOOKUP(M172,OFFSET(INDIRECT("$A:$B"),0,MATCH(M$1&amp;"_Verify",INDIRECT("$1:$1"),0)-1),2,0)
))</f>
        <v/>
      </c>
      <c r="S172" s="7" t="str">
        <f t="shared" ref="S172:S173" ca="1" si="202">IF(NOT(ISBLANK(R172)),R172,
IF(ISBLANK(Q172),"",
VLOOKUP(Q172,OFFSET(INDIRECT("$A:$B"),0,MATCH(Q$1&amp;"_Verify",INDIRECT("$1:$1"),0)-1),2,0)
))</f>
        <v/>
      </c>
    </row>
    <row r="173" spans="1:23" x14ac:dyDescent="0.3">
      <c r="A173" s="1" t="str">
        <f t="shared" si="200"/>
        <v>CannotActionCommonLong_01</v>
      </c>
      <c r="B173" s="1" t="s">
        <v>875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CannotAction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O173" s="7" t="str">
        <f t="shared" ca="1" si="201"/>
        <v/>
      </c>
      <c r="S173" s="7" t="str">
        <f t="shared" ca="1" si="202"/>
        <v/>
      </c>
    </row>
    <row r="174" spans="1:23" x14ac:dyDescent="0.3">
      <c r="A174" s="1" t="str">
        <f t="shared" si="0"/>
        <v>LP_Atk_01</v>
      </c>
      <c r="B174" s="1" t="s">
        <v>254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0.15</v>
      </c>
      <c r="M174" s="1" t="s">
        <v>163</v>
      </c>
      <c r="O174" s="7">
        <f t="shared" ca="1" si="1"/>
        <v>19</v>
      </c>
      <c r="S174" s="7" t="str">
        <f t="shared" ca="1" si="2"/>
        <v/>
      </c>
    </row>
    <row r="175" spans="1:23" x14ac:dyDescent="0.3">
      <c r="A175" s="1" t="str">
        <f t="shared" si="0"/>
        <v>LP_Atk_02</v>
      </c>
      <c r="B175" s="1" t="s">
        <v>254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0.315</v>
      </c>
      <c r="M175" s="1" t="s">
        <v>163</v>
      </c>
      <c r="O175" s="7">
        <f t="shared" ca="1" si="1"/>
        <v>19</v>
      </c>
      <c r="S175" s="7" t="str">
        <f t="shared" ca="1" si="2"/>
        <v/>
      </c>
    </row>
    <row r="176" spans="1:23" x14ac:dyDescent="0.3">
      <c r="A176" s="1" t="str">
        <f t="shared" ref="A176:A184" si="203">B176&amp;"_"&amp;TEXT(D176,"00")</f>
        <v>LP_Atk_03</v>
      </c>
      <c r="B176" s="1" t="s">
        <v>254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0.49500000000000005</v>
      </c>
      <c r="M176" s="1" t="s">
        <v>163</v>
      </c>
      <c r="N176" s="6"/>
      <c r="O176" s="7">
        <f t="shared" ca="1" si="1"/>
        <v>19</v>
      </c>
      <c r="S176" s="7" t="str">
        <f t="shared" ca="1" si="2"/>
        <v/>
      </c>
    </row>
    <row r="177" spans="1:19" x14ac:dyDescent="0.3">
      <c r="A177" s="1" t="str">
        <f t="shared" si="203"/>
        <v>LP_Atk_04</v>
      </c>
      <c r="B177" s="1" t="s">
        <v>254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0.69</v>
      </c>
      <c r="M177" s="1" t="s">
        <v>163</v>
      </c>
      <c r="O177" s="7">
        <f t="shared" ca="1" si="1"/>
        <v>19</v>
      </c>
      <c r="S177" s="7" t="str">
        <f t="shared" ca="1" si="2"/>
        <v/>
      </c>
    </row>
    <row r="178" spans="1:19" x14ac:dyDescent="0.3">
      <c r="A178" s="1" t="str">
        <f t="shared" si="203"/>
        <v>LP_Atk_05</v>
      </c>
      <c r="B178" s="1" t="s">
        <v>254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0.89999999999999991</v>
      </c>
      <c r="M178" s="1" t="s">
        <v>163</v>
      </c>
      <c r="O178" s="7">
        <f ca="1">IF(NOT(ISBLANK(N178)),N178,
IF(ISBLANK(M178),"",
VLOOKUP(M178,OFFSET(INDIRECT("$A:$B"),0,MATCH(M$1&amp;"_Verify",INDIRECT("$1:$1"),0)-1),2,0)
))</f>
        <v>19</v>
      </c>
      <c r="S178" s="7" t="str">
        <f t="shared" ca="1" si="2"/>
        <v/>
      </c>
    </row>
    <row r="179" spans="1:19" x14ac:dyDescent="0.3">
      <c r="A179" s="1" t="str">
        <f t="shared" si="203"/>
        <v>LP_Atk_06</v>
      </c>
      <c r="B179" s="1" t="s">
        <v>254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1.125</v>
      </c>
      <c r="M179" s="1" t="s">
        <v>163</v>
      </c>
      <c r="O179" s="7">
        <f t="shared" ref="O179:O235" ca="1" si="204">IF(NOT(ISBLANK(N179)),N179,
IF(ISBLANK(M179),"",
VLOOKUP(M179,OFFSET(INDIRECT("$A:$B"),0,MATCH(M$1&amp;"_Verify",INDIRECT("$1:$1"),0)-1),2,0)
))</f>
        <v>19</v>
      </c>
      <c r="S179" s="7" t="str">
        <f t="shared" ca="1" si="2"/>
        <v/>
      </c>
    </row>
    <row r="180" spans="1:19" x14ac:dyDescent="0.3">
      <c r="A180" s="1" t="str">
        <f t="shared" si="203"/>
        <v>LP_Atk_07</v>
      </c>
      <c r="B180" s="1" t="s">
        <v>254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1.3650000000000002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LP_Atk_08</v>
      </c>
      <c r="B181" s="1" t="s">
        <v>254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1.62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3"/>
        <v>LP_Atk_09</v>
      </c>
      <c r="B182" s="1" t="s">
        <v>254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1.89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3"/>
        <v>LP_AtkBetter_01</v>
      </c>
      <c r="B183" s="1" t="s">
        <v>255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0.25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3"/>
        <v>LP_AtkBetter_02</v>
      </c>
      <c r="B184" s="1" t="s">
        <v>255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0.52500000000000002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ref="A185:A207" si="205">B185&amp;"_"&amp;TEXT(D185,"00")</f>
        <v>LP_AtkBetter_03</v>
      </c>
      <c r="B185" s="1" t="s">
        <v>255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0.82500000000000007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LP_AtkBetter_04</v>
      </c>
      <c r="B186" s="1" t="s">
        <v>255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1.1499999999999999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LP_AtkBetter_05</v>
      </c>
      <c r="B187" s="1" t="s">
        <v>255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1.5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LP_AtkBetter_06</v>
      </c>
      <c r="B188" s="1" t="s">
        <v>255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1.875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si="205"/>
        <v>LP_AtkBetter_07</v>
      </c>
      <c r="B189" s="1" t="s">
        <v>255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2.2749999999999999</v>
      </c>
      <c r="M189" s="1" t="s">
        <v>163</v>
      </c>
      <c r="O189" s="7">
        <f t="shared" ca="1" si="204"/>
        <v>19</v>
      </c>
      <c r="S189" s="7" t="str">
        <f t="shared" ca="1" si="2"/>
        <v/>
      </c>
    </row>
    <row r="190" spans="1:19" x14ac:dyDescent="0.3">
      <c r="A190" s="1" t="str">
        <f t="shared" si="205"/>
        <v>LP_AtkBetter_08</v>
      </c>
      <c r="B190" s="1" t="s">
        <v>255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2.7</v>
      </c>
      <c r="M190" s="1" t="s">
        <v>163</v>
      </c>
      <c r="O190" s="7">
        <f t="shared" ca="1" si="204"/>
        <v>19</v>
      </c>
      <c r="S190" s="7" t="str">
        <f t="shared" ca="1" si="2"/>
        <v/>
      </c>
    </row>
    <row r="191" spans="1:19" x14ac:dyDescent="0.3">
      <c r="A191" s="1" t="str">
        <f t="shared" si="205"/>
        <v>LP_AtkBetter_09</v>
      </c>
      <c r="B191" s="1" t="s">
        <v>255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3.15</v>
      </c>
      <c r="M191" s="1" t="s">
        <v>163</v>
      </c>
      <c r="O191" s="7">
        <f t="shared" ca="1" si="204"/>
        <v>19</v>
      </c>
      <c r="S191" s="7" t="str">
        <f t="shared" ca="1" si="2"/>
        <v/>
      </c>
    </row>
    <row r="192" spans="1:19" x14ac:dyDescent="0.3">
      <c r="A192" s="1" t="str">
        <f t="shared" ref="A192" si="206">B192&amp;"_"&amp;TEXT(D192,"00")</f>
        <v>LP_AtkBetter_10</v>
      </c>
      <c r="B192" s="1" t="s">
        <v>243</v>
      </c>
      <c r="C192" s="1" t="str">
        <f>IF(ISERROR(VLOOKUP(B192,AffectorValueTable!$A:$A,1,0)),"어펙터밸류없음","")</f>
        <v/>
      </c>
      <c r="D192" s="1">
        <v>10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3.15</v>
      </c>
      <c r="M192" s="1" t="s">
        <v>163</v>
      </c>
      <c r="O192" s="7">
        <f t="shared" ref="O192" ca="1" si="207">IF(NOT(ISBLANK(N192)),N192,
IF(ISBLANK(M192),"",
VLOOKUP(M192,OFFSET(INDIRECT("$A:$B"),0,MATCH(M$1&amp;"_Verify",INDIRECT("$1:$1"),0)-1),2,0)
))</f>
        <v>19</v>
      </c>
      <c r="S192" s="7" t="str">
        <f t="shared" ref="S192" ca="1" si="208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05"/>
        <v>LP_AtkBest_01</v>
      </c>
      <c r="B193" s="1" t="s">
        <v>256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0.45</v>
      </c>
      <c r="M193" s="1" t="s">
        <v>163</v>
      </c>
      <c r="O193" s="7">
        <f t="shared" ca="1" si="204"/>
        <v>19</v>
      </c>
      <c r="S193" s="7" t="str">
        <f t="shared" ca="1" si="2"/>
        <v/>
      </c>
    </row>
    <row r="194" spans="1:19" x14ac:dyDescent="0.3">
      <c r="A194" s="1" t="str">
        <f t="shared" ref="A194:A195" si="209">B194&amp;"_"&amp;TEXT(D194,"00")</f>
        <v>LP_AtkBest_02</v>
      </c>
      <c r="B194" s="1" t="s">
        <v>256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0.94500000000000006</v>
      </c>
      <c r="M194" s="1" t="s">
        <v>163</v>
      </c>
      <c r="O194" s="7">
        <f t="shared" ref="O194:O195" ca="1" si="210">IF(NOT(ISBLANK(N194)),N194,
IF(ISBLANK(M194),"",
VLOOKUP(M194,OFFSET(INDIRECT("$A:$B"),0,MATCH(M$1&amp;"_Verify",INDIRECT("$1:$1"),0)-1),2,0)
))</f>
        <v>19</v>
      </c>
      <c r="S194" s="7" t="str">
        <f t="shared" ca="1" si="2"/>
        <v/>
      </c>
    </row>
    <row r="195" spans="1:19" x14ac:dyDescent="0.3">
      <c r="A195" s="1" t="str">
        <f t="shared" si="209"/>
        <v>LP_AtkBest_03</v>
      </c>
      <c r="B195" s="1" t="s">
        <v>256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1.4850000000000003</v>
      </c>
      <c r="M195" s="1" t="s">
        <v>163</v>
      </c>
      <c r="O195" s="7">
        <f t="shared" ca="1" si="210"/>
        <v>19</v>
      </c>
      <c r="S195" s="7" t="str">
        <f t="shared" ca="1" si="2"/>
        <v/>
      </c>
    </row>
    <row r="196" spans="1:19" x14ac:dyDescent="0.3">
      <c r="A196" s="1" t="str">
        <f t="shared" ref="A196" si="211">B196&amp;"_"&amp;TEXT(D196,"00")</f>
        <v>LP_AtkBest_04</v>
      </c>
      <c r="B196" s="1" t="s">
        <v>244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1.4850000000000003</v>
      </c>
      <c r="M196" s="1" t="s">
        <v>163</v>
      </c>
      <c r="O196" s="7">
        <f t="shared" ref="O196" ca="1" si="212">IF(NOT(ISBLANK(N196)),N196,
IF(ISBLANK(M196),"",
VLOOKUP(M196,OFFSET(INDIRECT("$A:$B"),0,MATCH(M$1&amp;"_Verify",INDIRECT("$1:$1"),0)-1),2,0)
))</f>
        <v>19</v>
      </c>
      <c r="S196" s="7" t="str">
        <f t="shared" ref="S196" ca="1" si="213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205"/>
        <v>LP_AtkSpeed_01</v>
      </c>
      <c r="B197" s="1" t="s">
        <v>257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ref="J197:J219" si="214">J174*4.75/6</f>
        <v>0.11875000000000001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LP_AtkSpeed_02</v>
      </c>
      <c r="B198" s="1" t="s">
        <v>257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0.24937500000000001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LP_AtkSpeed_03</v>
      </c>
      <c r="B199" s="1" t="s">
        <v>257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0.39187500000000003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LP_AtkSpeed_04</v>
      </c>
      <c r="B200" s="1" t="s">
        <v>257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0.54625000000000001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LP_AtkSpeed_05</v>
      </c>
      <c r="B201" s="1" t="s">
        <v>257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0.71249999999999991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LP_AtkSpeed_06</v>
      </c>
      <c r="B202" s="1" t="s">
        <v>257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0.890625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LP_AtkSpeed_07</v>
      </c>
      <c r="B203" s="1" t="s">
        <v>257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1.0806250000000002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LP_AtkSpeed_08</v>
      </c>
      <c r="B204" s="1" t="s">
        <v>257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1.2825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05"/>
        <v>LP_AtkSpeed_09</v>
      </c>
      <c r="B205" s="1" t="s">
        <v>257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1.4962499999999999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05"/>
        <v>LP_AtkSpeedBetter_01</v>
      </c>
      <c r="B206" s="1" t="s">
        <v>258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0.19791666666666666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05"/>
        <v>LP_AtkSpeedBetter_02</v>
      </c>
      <c r="B207" s="1" t="s">
        <v>258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0.41562499999999997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ref="A208:A230" si="215">B208&amp;"_"&amp;TEXT(D208,"00")</f>
        <v>LP_AtkSpeedBetter_03</v>
      </c>
      <c r="B208" s="1" t="s">
        <v>258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0.65312500000000007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LP_AtkSpeedBetter_04</v>
      </c>
      <c r="B209" s="1" t="s">
        <v>258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0.91041666666666654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LP_AtkSpeedBetter_05</v>
      </c>
      <c r="B210" s="1" t="s">
        <v>258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1.1875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LP_AtkSpeedBetter_06</v>
      </c>
      <c r="B211" s="1" t="s">
        <v>258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1.484375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si="215"/>
        <v>LP_AtkSpeedBetter_07</v>
      </c>
      <c r="B212" s="1" t="s">
        <v>258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1.8010416666666667</v>
      </c>
      <c r="M212" s="1" t="s">
        <v>148</v>
      </c>
      <c r="O212" s="7">
        <f t="shared" ca="1" si="204"/>
        <v>3</v>
      </c>
      <c r="S212" s="7" t="str">
        <f t="shared" ca="1" si="2"/>
        <v/>
      </c>
    </row>
    <row r="213" spans="1:19" x14ac:dyDescent="0.3">
      <c r="A213" s="1" t="str">
        <f t="shared" si="215"/>
        <v>LP_AtkSpeedBetter_08</v>
      </c>
      <c r="B213" s="1" t="s">
        <v>258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2.1375000000000002</v>
      </c>
      <c r="M213" s="1" t="s">
        <v>148</v>
      </c>
      <c r="O213" s="7">
        <f t="shared" ca="1" si="204"/>
        <v>3</v>
      </c>
      <c r="S213" s="7" t="str">
        <f t="shared" ca="1" si="2"/>
        <v/>
      </c>
    </row>
    <row r="214" spans="1:19" x14ac:dyDescent="0.3">
      <c r="A214" s="1" t="str">
        <f t="shared" si="215"/>
        <v>LP_AtkSpeedBetter_09</v>
      </c>
      <c r="B214" s="1" t="s">
        <v>258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2.4937499999999999</v>
      </c>
      <c r="M214" s="1" t="s">
        <v>148</v>
      </c>
      <c r="O214" s="7">
        <f t="shared" ca="1" si="204"/>
        <v>3</v>
      </c>
      <c r="S214" s="7" t="str">
        <f t="shared" ca="1" si="2"/>
        <v/>
      </c>
    </row>
    <row r="215" spans="1:19" x14ac:dyDescent="0.3">
      <c r="A215" s="1" t="str">
        <f t="shared" ref="A215" si="216">B215&amp;"_"&amp;TEXT(D215,"00")</f>
        <v>LP_AtkSpeedBetter_10</v>
      </c>
      <c r="B215" s="1" t="s">
        <v>246</v>
      </c>
      <c r="C215" s="1" t="str">
        <f>IF(ISERROR(VLOOKUP(B215,AffectorValueTable!$A:$A,1,0)),"어펙터밸류없음","")</f>
        <v/>
      </c>
      <c r="D215" s="1">
        <v>10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2.4937499999999999</v>
      </c>
      <c r="M215" s="1" t="s">
        <v>148</v>
      </c>
      <c r="O215" s="7">
        <f t="shared" ref="O215" ca="1" si="217">IF(NOT(ISBLANK(N215)),N215,
IF(ISBLANK(M215),"",
VLOOKUP(M215,OFFSET(INDIRECT("$A:$B"),0,MATCH(M$1&amp;"_Verify",INDIRECT("$1:$1"),0)-1),2,0)
))</f>
        <v>3</v>
      </c>
      <c r="S215" s="7" t="str">
        <f t="shared" ref="S215" ca="1" si="218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215"/>
        <v>LP_AtkSpeedBest_01</v>
      </c>
      <c r="B216" s="1" t="s">
        <v>259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0.35625000000000001</v>
      </c>
      <c r="M216" s="1" t="s">
        <v>148</v>
      </c>
      <c r="O216" s="7">
        <f t="shared" ca="1" si="204"/>
        <v>3</v>
      </c>
      <c r="S216" s="7" t="str">
        <f t="shared" ca="1" si="2"/>
        <v/>
      </c>
    </row>
    <row r="217" spans="1:19" x14ac:dyDescent="0.3">
      <c r="A217" s="1" t="str">
        <f t="shared" ref="A217:A218" si="219">B217&amp;"_"&amp;TEXT(D217,"00")</f>
        <v>LP_AtkSpeedBest_02</v>
      </c>
      <c r="B217" s="1" t="s">
        <v>259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4"/>
        <v>0.74812500000000004</v>
      </c>
      <c r="M217" s="1" t="s">
        <v>148</v>
      </c>
      <c r="O217" s="7">
        <f t="shared" ref="O217:O218" ca="1" si="220">IF(NOT(ISBLANK(N217)),N217,
IF(ISBLANK(M217),"",
VLOOKUP(M217,OFFSET(INDIRECT("$A:$B"),0,MATCH(M$1&amp;"_Verify",INDIRECT("$1:$1"),0)-1),2,0)
))</f>
        <v>3</v>
      </c>
      <c r="S217" s="7" t="str">
        <f t="shared" ca="1" si="2"/>
        <v/>
      </c>
    </row>
    <row r="218" spans="1:19" x14ac:dyDescent="0.3">
      <c r="A218" s="1" t="str">
        <f t="shared" si="219"/>
        <v>LP_AtkSpeedBest_03</v>
      </c>
      <c r="B218" s="1" t="s">
        <v>259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4"/>
        <v>1.1756250000000004</v>
      </c>
      <c r="M218" s="1" t="s">
        <v>148</v>
      </c>
      <c r="O218" s="7">
        <f t="shared" ca="1" si="220"/>
        <v>3</v>
      </c>
      <c r="S218" s="7" t="str">
        <f t="shared" ca="1" si="2"/>
        <v/>
      </c>
    </row>
    <row r="219" spans="1:19" x14ac:dyDescent="0.3">
      <c r="A219" s="1" t="str">
        <f t="shared" ref="A219" si="221">B219&amp;"_"&amp;TEXT(D219,"00")</f>
        <v>LP_AtkSpeedBest_04</v>
      </c>
      <c r="B219" s="1" t="s">
        <v>247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4"/>
        <v>1.1756250000000004</v>
      </c>
      <c r="M219" s="1" t="s">
        <v>148</v>
      </c>
      <c r="O219" s="7">
        <f t="shared" ref="O219" ca="1" si="222">IF(NOT(ISBLANK(N219)),N219,
IF(ISBLANK(M219),"",
VLOOKUP(M219,OFFSET(INDIRECT("$A:$B"),0,MATCH(M$1&amp;"_Verify",INDIRECT("$1:$1"),0)-1),2,0)
))</f>
        <v>3</v>
      </c>
      <c r="S219" s="7" t="str">
        <f t="shared" ref="S219" ca="1" si="223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15"/>
        <v>LP_Crit_01</v>
      </c>
      <c r="B220" s="1" t="s">
        <v>260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ref="J220:J233" si="224">J174*4.5/6</f>
        <v>0.11249999999999999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LP_Crit_02</v>
      </c>
      <c r="B221" s="1" t="s">
        <v>260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0.23624999999999999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si="215"/>
        <v>LP_Crit_03</v>
      </c>
      <c r="B222" s="1" t="s">
        <v>260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0.37125000000000002</v>
      </c>
      <c r="M222" s="1" t="s">
        <v>536</v>
      </c>
      <c r="O222" s="7">
        <f t="shared" ca="1" si="204"/>
        <v>20</v>
      </c>
      <c r="S222" s="7" t="str">
        <f t="shared" ca="1" si="2"/>
        <v/>
      </c>
    </row>
    <row r="223" spans="1:19" x14ac:dyDescent="0.3">
      <c r="A223" s="1" t="str">
        <f t="shared" si="215"/>
        <v>LP_Crit_04</v>
      </c>
      <c r="B223" s="1" t="s">
        <v>260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0.51749999999999996</v>
      </c>
      <c r="M223" s="1" t="s">
        <v>536</v>
      </c>
      <c r="O223" s="7">
        <f t="shared" ca="1" si="204"/>
        <v>20</v>
      </c>
      <c r="S223" s="7" t="str">
        <f t="shared" ca="1" si="2"/>
        <v/>
      </c>
    </row>
    <row r="224" spans="1:19" x14ac:dyDescent="0.3">
      <c r="A224" s="1" t="str">
        <f t="shared" si="215"/>
        <v>LP_Crit_05</v>
      </c>
      <c r="B224" s="1" t="s">
        <v>260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0.67499999999999993</v>
      </c>
      <c r="M224" s="1" t="s">
        <v>536</v>
      </c>
      <c r="O224" s="7">
        <f t="shared" ca="1" si="204"/>
        <v>20</v>
      </c>
      <c r="S224" s="7" t="str">
        <f t="shared" ca="1" si="2"/>
        <v/>
      </c>
    </row>
    <row r="225" spans="1:19" x14ac:dyDescent="0.3">
      <c r="A225" s="1" t="str">
        <f t="shared" ref="A225:A228" si="225">B225&amp;"_"&amp;TEXT(D225,"00")</f>
        <v>LP_Crit_06</v>
      </c>
      <c r="B225" s="1" t="s">
        <v>260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0.84375</v>
      </c>
      <c r="M225" s="1" t="s">
        <v>536</v>
      </c>
      <c r="O225" s="7">
        <f t="shared" ref="O225:O228" ca="1" si="226">IF(NOT(ISBLANK(N225)),N225,
IF(ISBLANK(M225),"",
VLOOKUP(M225,OFFSET(INDIRECT("$A:$B"),0,MATCH(M$1&amp;"_Verify",INDIRECT("$1:$1"),0)-1),2,0)
))</f>
        <v>20</v>
      </c>
      <c r="S225" s="7" t="str">
        <f t="shared" ca="1" si="2"/>
        <v/>
      </c>
    </row>
    <row r="226" spans="1:19" x14ac:dyDescent="0.3">
      <c r="A226" s="1" t="str">
        <f t="shared" si="225"/>
        <v>LP_Crit_07</v>
      </c>
      <c r="B226" s="1" t="s">
        <v>260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1.0237500000000002</v>
      </c>
      <c r="M226" s="1" t="s">
        <v>536</v>
      </c>
      <c r="O226" s="7">
        <f t="shared" ca="1" si="226"/>
        <v>20</v>
      </c>
      <c r="S226" s="7" t="str">
        <f t="shared" ca="1" si="2"/>
        <v/>
      </c>
    </row>
    <row r="227" spans="1:19" x14ac:dyDescent="0.3">
      <c r="A227" s="1" t="str">
        <f t="shared" si="225"/>
        <v>LP_Crit_08</v>
      </c>
      <c r="B227" s="1" t="s">
        <v>260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1.2150000000000001</v>
      </c>
      <c r="M227" s="1" t="s">
        <v>536</v>
      </c>
      <c r="O227" s="7">
        <f t="shared" ca="1" si="226"/>
        <v>20</v>
      </c>
      <c r="S227" s="7" t="str">
        <f t="shared" ca="1" si="2"/>
        <v/>
      </c>
    </row>
    <row r="228" spans="1:19" x14ac:dyDescent="0.3">
      <c r="A228" s="1" t="str">
        <f t="shared" si="225"/>
        <v>LP_Crit_09</v>
      </c>
      <c r="B228" s="1" t="s">
        <v>260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1.4174999999999998</v>
      </c>
      <c r="M228" s="1" t="s">
        <v>536</v>
      </c>
      <c r="O228" s="7">
        <f t="shared" ca="1" si="226"/>
        <v>20</v>
      </c>
      <c r="S228" s="7" t="str">
        <f t="shared" ca="1" si="2"/>
        <v/>
      </c>
    </row>
    <row r="229" spans="1:19" x14ac:dyDescent="0.3">
      <c r="A229" s="1" t="str">
        <f t="shared" si="215"/>
        <v>LP_CritBetter_01</v>
      </c>
      <c r="B229" s="1" t="s">
        <v>261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0.1875</v>
      </c>
      <c r="M229" s="1" t="s">
        <v>536</v>
      </c>
      <c r="O229" s="7">
        <f t="shared" ca="1" si="204"/>
        <v>20</v>
      </c>
      <c r="S229" s="7" t="str">
        <f t="shared" ca="1" si="2"/>
        <v/>
      </c>
    </row>
    <row r="230" spans="1:19" x14ac:dyDescent="0.3">
      <c r="A230" s="1" t="str">
        <f t="shared" si="215"/>
        <v>LP_CritBetter_02</v>
      </c>
      <c r="B230" s="1" t="s">
        <v>261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0.39375000000000004</v>
      </c>
      <c r="M230" s="1" t="s">
        <v>536</v>
      </c>
      <c r="O230" s="7">
        <f t="shared" ca="1" si="204"/>
        <v>20</v>
      </c>
      <c r="S230" s="7" t="str">
        <f t="shared" ca="1" si="2"/>
        <v/>
      </c>
    </row>
    <row r="231" spans="1:19" x14ac:dyDescent="0.3">
      <c r="A231" s="1" t="str">
        <f t="shared" ref="A231:A235" si="227">B231&amp;"_"&amp;TEXT(D231,"00")</f>
        <v>LP_CritBetter_03</v>
      </c>
      <c r="B231" s="1" t="s">
        <v>261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4"/>
        <v>0.61875000000000002</v>
      </c>
      <c r="M231" s="1" t="s">
        <v>536</v>
      </c>
      <c r="O231" s="7">
        <f t="shared" ca="1" si="204"/>
        <v>20</v>
      </c>
      <c r="S231" s="7" t="str">
        <f t="shared" ca="1" si="2"/>
        <v/>
      </c>
    </row>
    <row r="232" spans="1:19" x14ac:dyDescent="0.3">
      <c r="A232" s="1" t="str">
        <f t="shared" ref="A232:A233" si="228">B232&amp;"_"&amp;TEXT(D232,"00")</f>
        <v>LP_CritBetter_04</v>
      </c>
      <c r="B232" s="1" t="s">
        <v>261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4"/>
        <v>0.86249999999999993</v>
      </c>
      <c r="M232" s="1" t="s">
        <v>536</v>
      </c>
      <c r="O232" s="7">
        <f t="shared" ref="O232:O233" ca="1" si="229">IF(NOT(ISBLANK(N232)),N232,
IF(ISBLANK(M232),"",
VLOOKUP(M232,OFFSET(INDIRECT("$A:$B"),0,MATCH(M$1&amp;"_Verify",INDIRECT("$1:$1"),0)-1),2,0)
))</f>
        <v>20</v>
      </c>
      <c r="S232" s="7" t="str">
        <f t="shared" ca="1" si="2"/>
        <v/>
      </c>
    </row>
    <row r="233" spans="1:19" x14ac:dyDescent="0.3">
      <c r="A233" s="1" t="str">
        <f t="shared" si="228"/>
        <v>LP_CritBetter_05</v>
      </c>
      <c r="B233" s="1" t="s">
        <v>261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4"/>
        <v>1.125</v>
      </c>
      <c r="M233" s="1" t="s">
        <v>536</v>
      </c>
      <c r="O233" s="7">
        <f t="shared" ca="1" si="229"/>
        <v>20</v>
      </c>
      <c r="S233" s="7" t="str">
        <f t="shared" ca="1" si="2"/>
        <v/>
      </c>
    </row>
    <row r="234" spans="1:19" x14ac:dyDescent="0.3">
      <c r="A234" s="1" t="str">
        <f t="shared" ref="A234" si="230">B234&amp;"_"&amp;TEXT(D234,"00")</f>
        <v>LP_CritBetter_06</v>
      </c>
      <c r="B234" s="1" t="s">
        <v>249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J233</f>
        <v>1.125</v>
      </c>
      <c r="M234" s="1" t="s">
        <v>834</v>
      </c>
      <c r="O234" s="7">
        <f t="shared" ref="O234" ca="1" si="231">IF(NOT(ISBLANK(N234)),N234,
IF(ISBLANK(M234),"",
VLOOKUP(M234,OFFSET(INDIRECT("$A:$B"),0,MATCH(M$1&amp;"_Verify",INDIRECT("$1:$1"),0)-1),2,0)
))</f>
        <v>20</v>
      </c>
      <c r="S234" s="7" t="str">
        <f t="shared" ref="S234" ca="1" si="232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27"/>
        <v>LP_CritBest_01</v>
      </c>
      <c r="B235" s="1" t="s">
        <v>262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J193*4.5/6</f>
        <v>0.33749999999999997</v>
      </c>
      <c r="M235" s="1" t="s">
        <v>536</v>
      </c>
      <c r="O235" s="7">
        <f t="shared" ca="1" si="204"/>
        <v>20</v>
      </c>
      <c r="S235" s="7" t="str">
        <f t="shared" ca="1" si="2"/>
        <v/>
      </c>
    </row>
    <row r="236" spans="1:19" x14ac:dyDescent="0.3">
      <c r="A236" s="1" t="str">
        <f t="shared" ref="A236:A237" si="233">B236&amp;"_"&amp;TEXT(D236,"00")</f>
        <v>LP_CritBest_02</v>
      </c>
      <c r="B236" s="1" t="s">
        <v>262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>J194*4.5/6</f>
        <v>0.7087500000000001</v>
      </c>
      <c r="M236" s="1" t="s">
        <v>536</v>
      </c>
      <c r="O236" s="7">
        <f t="shared" ref="O236:O237" ca="1" si="234">IF(NOT(ISBLANK(N236)),N236,
IF(ISBLANK(M236),"",
VLOOKUP(M236,OFFSET(INDIRECT("$A:$B"),0,MATCH(M$1&amp;"_Verify",INDIRECT("$1:$1"),0)-1),2,0)
))</f>
        <v>20</v>
      </c>
      <c r="S236" s="7" t="str">
        <f t="shared" ref="S236:S307" ca="1" si="23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33"/>
        <v>LP_CritBest_03</v>
      </c>
      <c r="B237" s="1" t="s">
        <v>262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>J195*4.5/6</f>
        <v>1.1137500000000002</v>
      </c>
      <c r="M237" s="1" t="s">
        <v>536</v>
      </c>
      <c r="O237" s="7">
        <f t="shared" ca="1" si="234"/>
        <v>20</v>
      </c>
      <c r="S237" s="7" t="str">
        <f t="shared" ca="1" si="235"/>
        <v/>
      </c>
    </row>
    <row r="238" spans="1:19" x14ac:dyDescent="0.3">
      <c r="A238" s="1" t="str">
        <f t="shared" ref="A238" si="236">B238&amp;"_"&amp;TEXT(D238,"00")</f>
        <v>LP_CritBest_04</v>
      </c>
      <c r="B238" s="1" t="s">
        <v>250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>J237</f>
        <v>1.1137500000000002</v>
      </c>
      <c r="M238" s="1" t="s">
        <v>834</v>
      </c>
      <c r="O238" s="7">
        <f t="shared" ref="O238" ca="1" si="237">IF(NOT(ISBLANK(N238)),N238,
IF(ISBLANK(M238),"",
VLOOKUP(M238,OFFSET(INDIRECT("$A:$B"),0,MATCH(M$1&amp;"_Verify",INDIRECT("$1:$1"),0)-1),2,0)
))</f>
        <v>20</v>
      </c>
      <c r="S238" s="7" t="str">
        <f t="shared" ref="S238" ca="1" si="238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ref="A239:A258" si="239">B239&amp;"_"&amp;TEXT(D239,"00")</f>
        <v>LP_MaxHp_01</v>
      </c>
      <c r="B239" s="1" t="s">
        <v>263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ref="J239:J260" si="240">J174*2.5/6</f>
        <v>6.25E-2</v>
      </c>
      <c r="M239" s="1" t="s">
        <v>162</v>
      </c>
      <c r="O239" s="7">
        <f t="shared" ref="O239:O382" ca="1" si="241">IF(NOT(ISBLANK(N239)),N239,
IF(ISBLANK(M239),"",
VLOOKUP(M239,OFFSET(INDIRECT("$A:$B"),0,MATCH(M$1&amp;"_Verify",INDIRECT("$1:$1"),0)-1),2,0)
))</f>
        <v>18</v>
      </c>
      <c r="S239" s="7" t="str">
        <f t="shared" ca="1" si="235"/>
        <v/>
      </c>
    </row>
    <row r="240" spans="1:19" x14ac:dyDescent="0.3">
      <c r="A240" s="1" t="str">
        <f t="shared" si="239"/>
        <v>LP_MaxHp_02</v>
      </c>
      <c r="B240" s="1" t="s">
        <v>263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0.13125000000000001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LP_MaxHp_03</v>
      </c>
      <c r="B241" s="1" t="s">
        <v>263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0.20625000000000002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LP_MaxHp_04</v>
      </c>
      <c r="B242" s="1" t="s">
        <v>263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0.28749999999999998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LP_MaxHp_05</v>
      </c>
      <c r="B243" s="1" t="s">
        <v>263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0.375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LP_MaxHp_06</v>
      </c>
      <c r="B244" s="1" t="s">
        <v>263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0.46875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LP_MaxHp_07</v>
      </c>
      <c r="B245" s="1" t="s">
        <v>263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0.56875000000000009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LP_MaxHp_08</v>
      </c>
      <c r="B246" s="1" t="s">
        <v>263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0.67500000000000016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LP_MaxHp_09</v>
      </c>
      <c r="B247" s="1" t="s">
        <v>263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0.78749999999999998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LP_MaxHpBetter_01</v>
      </c>
      <c r="B248" s="1" t="s">
        <v>264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0.10416666666666667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LP_MaxHpBetter_02</v>
      </c>
      <c r="B249" s="1" t="s">
        <v>264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0.21875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LP_MaxHpBetter_03</v>
      </c>
      <c r="B250" s="1" t="s">
        <v>264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0.34375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LP_MaxHpBetter_04</v>
      </c>
      <c r="B251" s="1" t="s">
        <v>264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0.47916666666666669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LP_MaxHpBetter_05</v>
      </c>
      <c r="B252" s="1" t="s">
        <v>264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0.625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LP_MaxHpBetter_06</v>
      </c>
      <c r="B253" s="1" t="s">
        <v>264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0.78125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si="239"/>
        <v>LP_MaxHpBetter_07</v>
      </c>
      <c r="B254" s="1" t="s">
        <v>264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0.94791666666666663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si="239"/>
        <v>LP_MaxHpBetter_08</v>
      </c>
      <c r="B255" s="1" t="s">
        <v>264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1.125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si="239"/>
        <v>LP_MaxHpBetter_09</v>
      </c>
      <c r="B256" s="1" t="s">
        <v>264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1.3125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ref="A257" si="242">B257&amp;"_"&amp;TEXT(D257,"00")</f>
        <v>LP_MaxHpBetter_10</v>
      </c>
      <c r="B257" s="1" t="s">
        <v>252</v>
      </c>
      <c r="C257" s="1" t="str">
        <f>IF(ISERROR(VLOOKUP(B257,AffectorValueTable!$A:$A,1,0)),"어펙터밸류없음","")</f>
        <v/>
      </c>
      <c r="D257" s="1">
        <v>10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1.3125</v>
      </c>
      <c r="M257" s="1" t="s">
        <v>162</v>
      </c>
      <c r="O257" s="7">
        <f t="shared" ref="O257" ca="1" si="243">IF(NOT(ISBLANK(N257)),N257,
IF(ISBLANK(M257),"",
VLOOKUP(M257,OFFSET(INDIRECT("$A:$B"),0,MATCH(M$1&amp;"_Verify",INDIRECT("$1:$1"),0)-1),2,0)
))</f>
        <v>18</v>
      </c>
      <c r="S257" s="7" t="str">
        <f t="shared" ref="S257" ca="1" si="244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239"/>
        <v>LP_MaxHpBest_01</v>
      </c>
      <c r="B258" s="1" t="s">
        <v>265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0"/>
        <v>0.1875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ref="A259:A308" si="245">B259&amp;"_"&amp;TEXT(D259,"00")</f>
        <v>LP_MaxHpBest_02</v>
      </c>
      <c r="B259" s="1" t="s">
        <v>265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0"/>
        <v>0.39375000000000004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si="245"/>
        <v>LP_MaxHpBest_03</v>
      </c>
      <c r="B260" s="1" t="s">
        <v>265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0"/>
        <v>0.61875000000000013</v>
      </c>
      <c r="M260" s="1" t="s">
        <v>162</v>
      </c>
      <c r="O260" s="7">
        <f t="shared" ca="1" si="241"/>
        <v>18</v>
      </c>
      <c r="S260" s="7" t="str">
        <f t="shared" ca="1" si="235"/>
        <v/>
      </c>
    </row>
    <row r="261" spans="1:19" x14ac:dyDescent="0.3">
      <c r="A261" s="1" t="str">
        <f t="shared" si="245"/>
        <v>LP_MaxHpBest_04</v>
      </c>
      <c r="B261" s="1" t="s">
        <v>265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0.86249999999999993</v>
      </c>
      <c r="M261" s="1" t="s">
        <v>162</v>
      </c>
      <c r="O261" s="7">
        <f t="shared" ca="1" si="241"/>
        <v>18</v>
      </c>
      <c r="S261" s="7" t="str">
        <f t="shared" ca="1" si="235"/>
        <v/>
      </c>
    </row>
    <row r="262" spans="1:19" x14ac:dyDescent="0.3">
      <c r="A262" s="1" t="str">
        <f t="shared" si="245"/>
        <v>LP_MaxHpBest_05</v>
      </c>
      <c r="B262" s="1" t="s">
        <v>265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1.125</v>
      </c>
      <c r="M262" s="1" t="s">
        <v>162</v>
      </c>
      <c r="O262" s="7">
        <f t="shared" ca="1" si="241"/>
        <v>18</v>
      </c>
      <c r="S262" s="7" t="str">
        <f t="shared" ca="1" si="235"/>
        <v/>
      </c>
    </row>
    <row r="263" spans="1:19" x14ac:dyDescent="0.3">
      <c r="A263" s="1" t="str">
        <f t="shared" ref="A263:A268" si="246">B263&amp;"_"&amp;TEXT(D263,"00")</f>
        <v>LP_MaxHpBest_06</v>
      </c>
      <c r="B263" s="1" t="s">
        <v>253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1.125</v>
      </c>
      <c r="M263" s="1" t="s">
        <v>162</v>
      </c>
      <c r="O263" s="7">
        <f t="shared" ref="O263:O268" ca="1" si="247">IF(NOT(ISBLANK(N263)),N263,
IF(ISBLANK(M263),"",
VLOOKUP(M263,OFFSET(INDIRECT("$A:$B"),0,MATCH(M$1&amp;"_Verify",INDIRECT("$1:$1"),0)-1),2,0)
))</f>
        <v>18</v>
      </c>
      <c r="S263" s="7" t="str">
        <f t="shared" ref="S263:S268" ca="1" si="248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46"/>
        <v>LP_MaxHpPowerSource_01</v>
      </c>
      <c r="B264" s="1" t="s">
        <v>917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68" si="249">J174*2.5/8</f>
        <v>4.6875E-2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LP_MaxHpPowerSource_02</v>
      </c>
      <c r="B265" s="1" t="s">
        <v>917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9.8437499999999997E-2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6"/>
        <v>LP_MaxHpPowerSource_03</v>
      </c>
      <c r="B266" s="1" t="s">
        <v>917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9"/>
        <v>0.15468750000000001</v>
      </c>
      <c r="M266" s="1" t="s">
        <v>162</v>
      </c>
      <c r="O266" s="7">
        <f t="shared" ca="1" si="247"/>
        <v>18</v>
      </c>
      <c r="S266" s="7" t="str">
        <f t="shared" ca="1" si="248"/>
        <v/>
      </c>
    </row>
    <row r="267" spans="1:19" x14ac:dyDescent="0.3">
      <c r="A267" s="1" t="str">
        <f t="shared" si="246"/>
        <v>LP_MaxHpPowerSource_04</v>
      </c>
      <c r="B267" s="1" t="s">
        <v>917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9"/>
        <v>0.21562499999999998</v>
      </c>
      <c r="M267" s="1" t="s">
        <v>162</v>
      </c>
      <c r="O267" s="7">
        <f t="shared" ca="1" si="247"/>
        <v>18</v>
      </c>
      <c r="S267" s="7" t="str">
        <f t="shared" ca="1" si="248"/>
        <v/>
      </c>
    </row>
    <row r="268" spans="1:19" x14ac:dyDescent="0.3">
      <c r="A268" s="1" t="str">
        <f t="shared" si="246"/>
        <v>LP_MaxHpPowerSource_05</v>
      </c>
      <c r="B268" s="1" t="s">
        <v>917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9"/>
        <v>0.28125</v>
      </c>
      <c r="M268" s="1" t="s">
        <v>162</v>
      </c>
      <c r="O268" s="7">
        <f t="shared" ca="1" si="247"/>
        <v>18</v>
      </c>
      <c r="S268" s="7" t="str">
        <f t="shared" ca="1" si="248"/>
        <v/>
      </c>
    </row>
    <row r="269" spans="1:19" x14ac:dyDescent="0.3">
      <c r="A269" s="1" t="str">
        <f t="shared" si="245"/>
        <v>LP_ReduceDmgProjectile_01</v>
      </c>
      <c r="B269" s="1" t="s">
        <v>266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ref="J269:J286" si="250">J174*4/6</f>
        <v>9.9999999999999992E-2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45"/>
        <v>LP_ReduceDmgProjectile_02</v>
      </c>
      <c r="B270" s="1" t="s">
        <v>266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0.21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45"/>
        <v>LP_ReduceDmgProjectile_03</v>
      </c>
      <c r="B271" s="1" t="s">
        <v>266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0.33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si="245"/>
        <v>LP_ReduceDmgProjectile_04</v>
      </c>
      <c r="B272" s="1" t="s">
        <v>266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0.45999999999999996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ref="A273:A276" si="251">B273&amp;"_"&amp;TEXT(D273,"00")</f>
        <v>LP_ReduceDmgProjectile_05</v>
      </c>
      <c r="B273" s="1" t="s">
        <v>266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0.6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si="251"/>
        <v>LP_ReduceDmgProjectile_06</v>
      </c>
      <c r="B274" s="1" t="s">
        <v>266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0.75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si="251"/>
        <v>LP_ReduceDmgProjectile_07</v>
      </c>
      <c r="B275" s="1" t="s">
        <v>266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0.91000000000000014</v>
      </c>
      <c r="O275" s="7" t="str">
        <f t="shared" ca="1" si="241"/>
        <v/>
      </c>
      <c r="S275" s="7" t="str">
        <f t="shared" ca="1" si="235"/>
        <v/>
      </c>
    </row>
    <row r="276" spans="1:19" x14ac:dyDescent="0.3">
      <c r="A276" s="1" t="str">
        <f t="shared" si="251"/>
        <v>LP_ReduceDmgProjectile_08</v>
      </c>
      <c r="B276" s="1" t="s">
        <v>266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1.08</v>
      </c>
      <c r="O276" s="7" t="str">
        <f t="shared" ca="1" si="241"/>
        <v/>
      </c>
      <c r="S276" s="7" t="str">
        <f t="shared" ca="1" si="235"/>
        <v/>
      </c>
    </row>
    <row r="277" spans="1:19" x14ac:dyDescent="0.3">
      <c r="A277" s="1" t="str">
        <f t="shared" ref="A277:A299" si="252">B277&amp;"_"&amp;TEXT(D277,"00")</f>
        <v>LP_ReduceDmgProjectile_09</v>
      </c>
      <c r="B277" s="1" t="s">
        <v>266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1.26</v>
      </c>
      <c r="O277" s="7" t="str">
        <f t="shared" ca="1" si="241"/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LP_ReduceDmgProjectileBetter_01</v>
      </c>
      <c r="B278" s="1" t="s">
        <v>492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0.16666666666666666</v>
      </c>
      <c r="O278" s="7" t="str">
        <f t="shared" ref="O278:O299" ca="1" si="253">IF(NOT(ISBLANK(N278)),N278,
IF(ISBLANK(M278),"",
VLOOKUP(M278,OFFSET(INDIRECT("$A:$B"),0,MATCH(M$1&amp;"_Verify",INDIRECT("$1:$1"),0)-1),2,0)
))</f>
        <v/>
      </c>
      <c r="S278" s="7" t="str">
        <f t="shared" ca="1" si="235"/>
        <v/>
      </c>
    </row>
    <row r="279" spans="1:19" x14ac:dyDescent="0.3">
      <c r="A279" s="1" t="str">
        <f t="shared" si="252"/>
        <v>LP_ReduceDmgProjectileBetter_02</v>
      </c>
      <c r="B279" s="1" t="s">
        <v>492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0.35000000000000003</v>
      </c>
      <c r="O279" s="7" t="str">
        <f t="shared" ca="1" si="253"/>
        <v/>
      </c>
      <c r="S279" s="7" t="str">
        <f t="shared" ca="1" si="235"/>
        <v/>
      </c>
    </row>
    <row r="280" spans="1:19" x14ac:dyDescent="0.3">
      <c r="A280" s="1" t="str">
        <f t="shared" si="252"/>
        <v>LP_ReduceDmgProjectileBetter_03</v>
      </c>
      <c r="B280" s="1" t="s">
        <v>492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0.55000000000000004</v>
      </c>
      <c r="O280" s="7" t="str">
        <f t="shared" ca="1" si="253"/>
        <v/>
      </c>
      <c r="S280" s="7" t="str">
        <f t="shared" ca="1" si="235"/>
        <v/>
      </c>
    </row>
    <row r="281" spans="1:19" x14ac:dyDescent="0.3">
      <c r="A281" s="1" t="str">
        <f t="shared" si="252"/>
        <v>LP_ReduceDmgProjectileBetter_04</v>
      </c>
      <c r="B281" s="1" t="s">
        <v>492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0.76666666666666661</v>
      </c>
      <c r="O281" s="7" t="str">
        <f t="shared" ca="1" si="253"/>
        <v/>
      </c>
      <c r="S281" s="7" t="str">
        <f t="shared" ca="1" si="235"/>
        <v/>
      </c>
    </row>
    <row r="282" spans="1:19" x14ac:dyDescent="0.3">
      <c r="A282" s="1" t="str">
        <f t="shared" ref="A282:A286" si="254">B282&amp;"_"&amp;TEXT(D282,"00")</f>
        <v>LP_ReduceDmgProjectileBetter_05</v>
      </c>
      <c r="B282" s="1" t="s">
        <v>492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</v>
      </c>
      <c r="O282" s="7" t="str">
        <f t="shared" ref="O282:O286" ca="1" si="255">IF(NOT(ISBLANK(N282)),N282,
IF(ISBLANK(M282),"",
VLOOKUP(M282,OFFSET(INDIRECT("$A:$B"),0,MATCH(M$1&amp;"_Verify",INDIRECT("$1:$1"),0)-1),2,0)
))</f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LP_ReduceDmgProjectileBetter_06</v>
      </c>
      <c r="B283" s="1" t="s">
        <v>492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1.25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4"/>
        <v>LP_ReduceDmgProjectileBetter_07</v>
      </c>
      <c r="B284" s="1" t="s">
        <v>492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0"/>
        <v>1.5166666666666666</v>
      </c>
      <c r="O284" s="7" t="str">
        <f t="shared" ca="1" si="255"/>
        <v/>
      </c>
      <c r="S284" s="7" t="str">
        <f t="shared" ca="1" si="235"/>
        <v/>
      </c>
    </row>
    <row r="285" spans="1:19" x14ac:dyDescent="0.3">
      <c r="A285" s="1" t="str">
        <f t="shared" si="254"/>
        <v>LP_ReduceDmgProjectileBetter_08</v>
      </c>
      <c r="B285" s="1" t="s">
        <v>492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0"/>
        <v>1.8</v>
      </c>
      <c r="O285" s="7" t="str">
        <f t="shared" ca="1" si="255"/>
        <v/>
      </c>
      <c r="S285" s="7" t="str">
        <f t="shared" ca="1" si="235"/>
        <v/>
      </c>
    </row>
    <row r="286" spans="1:19" x14ac:dyDescent="0.3">
      <c r="A286" s="1" t="str">
        <f t="shared" si="254"/>
        <v>LP_ReduceDmgProjectileBetter_09</v>
      </c>
      <c r="B286" s="1" t="s">
        <v>492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50"/>
        <v>2.1</v>
      </c>
      <c r="O286" s="7" t="str">
        <f t="shared" ca="1" si="255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LP_ReduceDmgMelee_01</v>
      </c>
      <c r="B287" s="1" t="s">
        <v>493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ref="I287:I304" si="256">J174*4/6*1.5</f>
        <v>0.15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LP_ReduceDmgMelee_02</v>
      </c>
      <c r="B288" s="1" t="s">
        <v>493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0.315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LP_ReduceDmgMelee_03</v>
      </c>
      <c r="B289" s="1" t="s">
        <v>493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0.495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LP_ReduceDmgMelee_04</v>
      </c>
      <c r="B290" s="1" t="s">
        <v>493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0.69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LP_ReduceDmgMelee_05</v>
      </c>
      <c r="B291" s="1" t="s">
        <v>493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0.89999999999999991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LP_ReduceDmgMelee_06</v>
      </c>
      <c r="B292" s="1" t="s">
        <v>493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1.125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LP_ReduceDmgMelee_07</v>
      </c>
      <c r="B293" s="1" t="s">
        <v>493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1.3650000000000002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LP_ReduceDmgMelee_08</v>
      </c>
      <c r="B294" s="1" t="s">
        <v>493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1.62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LP_ReduceDmgMelee_09</v>
      </c>
      <c r="B295" s="1" t="s">
        <v>493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1.8900000000000001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LP_ReduceDmgMeleeBetter_01</v>
      </c>
      <c r="B296" s="1" t="s">
        <v>495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0.25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si="252"/>
        <v>LP_ReduceDmgMeleeBetter_02</v>
      </c>
      <c r="B297" s="1" t="s">
        <v>495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0.52500000000000002</v>
      </c>
      <c r="O297" s="7" t="str">
        <f t="shared" ca="1" si="253"/>
        <v/>
      </c>
      <c r="S297" s="7" t="str">
        <f t="shared" ca="1" si="235"/>
        <v/>
      </c>
    </row>
    <row r="298" spans="1:19" x14ac:dyDescent="0.3">
      <c r="A298" s="1" t="str">
        <f t="shared" si="252"/>
        <v>LP_ReduceDmgMeleeBetter_03</v>
      </c>
      <c r="B298" s="1" t="s">
        <v>495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0.82500000000000007</v>
      </c>
      <c r="O298" s="7" t="str">
        <f t="shared" ca="1" si="253"/>
        <v/>
      </c>
      <c r="S298" s="7" t="str">
        <f t="shared" ca="1" si="235"/>
        <v/>
      </c>
    </row>
    <row r="299" spans="1:19" x14ac:dyDescent="0.3">
      <c r="A299" s="1" t="str">
        <f t="shared" si="252"/>
        <v>LP_ReduceDmgMeleeBetter_04</v>
      </c>
      <c r="B299" s="1" t="s">
        <v>495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1.1499999999999999</v>
      </c>
      <c r="O299" s="7" t="str">
        <f t="shared" ca="1" si="253"/>
        <v/>
      </c>
      <c r="S299" s="7" t="str">
        <f t="shared" ca="1" si="235"/>
        <v/>
      </c>
    </row>
    <row r="300" spans="1:19" x14ac:dyDescent="0.3">
      <c r="A300" s="1" t="str">
        <f t="shared" ref="A300:A304" si="257">B300&amp;"_"&amp;TEXT(D300,"00")</f>
        <v>LP_ReduceDmgMeleeBetter_05</v>
      </c>
      <c r="B300" s="1" t="s">
        <v>495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1.5</v>
      </c>
      <c r="O300" s="7" t="str">
        <f t="shared" ref="O300:O304" ca="1" si="258">IF(NOT(ISBLANK(N300)),N300,
IF(ISBLANK(M300),"",
VLOOKUP(M300,OFFSET(INDIRECT("$A:$B"),0,MATCH(M$1&amp;"_Verify",INDIRECT("$1:$1"),0)-1),2,0)
))</f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LP_ReduceDmgMeleeBetter_06</v>
      </c>
      <c r="B301" s="1" t="s">
        <v>495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1.875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57"/>
        <v>LP_ReduceDmgMeleeBetter_07</v>
      </c>
      <c r="B302" s="1" t="s">
        <v>495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56"/>
        <v>2.2749999999999999</v>
      </c>
      <c r="O302" s="7" t="str">
        <f t="shared" ca="1" si="258"/>
        <v/>
      </c>
      <c r="S302" s="7" t="str">
        <f t="shared" ca="1" si="235"/>
        <v/>
      </c>
    </row>
    <row r="303" spans="1:19" x14ac:dyDescent="0.3">
      <c r="A303" s="1" t="str">
        <f t="shared" si="257"/>
        <v>LP_ReduceDmgMeleeBetter_08</v>
      </c>
      <c r="B303" s="1" t="s">
        <v>495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56"/>
        <v>2.7</v>
      </c>
      <c r="O303" s="7" t="str">
        <f t="shared" ca="1" si="258"/>
        <v/>
      </c>
      <c r="S303" s="7" t="str">
        <f t="shared" ca="1" si="235"/>
        <v/>
      </c>
    </row>
    <row r="304" spans="1:19" x14ac:dyDescent="0.3">
      <c r="A304" s="1" t="str">
        <f t="shared" si="257"/>
        <v>LP_ReduceDmgMeleeBetter_09</v>
      </c>
      <c r="B304" s="1" t="s">
        <v>495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56"/>
        <v>3.1500000000000004</v>
      </c>
      <c r="O304" s="7" t="str">
        <f t="shared" ca="1" si="258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LP_ReduceDmgClose_01</v>
      </c>
      <c r="B305" s="1" t="s">
        <v>267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ref="K305:K322" si="259">J174*4/6*3</f>
        <v>0.3</v>
      </c>
      <c r="O305" s="7" t="str">
        <f t="shared" ca="1" si="241"/>
        <v/>
      </c>
      <c r="S305" s="7" t="str">
        <f t="shared" ca="1" si="235"/>
        <v/>
      </c>
    </row>
    <row r="306" spans="1:19" x14ac:dyDescent="0.3">
      <c r="A306" s="1" t="str">
        <f t="shared" si="245"/>
        <v>LP_ReduceDmgClose_02</v>
      </c>
      <c r="B306" s="1" t="s">
        <v>267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0.63</v>
      </c>
      <c r="O306" s="7" t="str">
        <f t="shared" ca="1" si="241"/>
        <v/>
      </c>
      <c r="S306" s="7" t="str">
        <f t="shared" ca="1" si="235"/>
        <v/>
      </c>
    </row>
    <row r="307" spans="1:19" x14ac:dyDescent="0.3">
      <c r="A307" s="1" t="str">
        <f t="shared" si="245"/>
        <v>LP_ReduceDmgClose_03</v>
      </c>
      <c r="B307" s="1" t="s">
        <v>267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0.99</v>
      </c>
      <c r="O307" s="7" t="str">
        <f t="shared" ca="1" si="241"/>
        <v/>
      </c>
      <c r="S307" s="7" t="str">
        <f t="shared" ca="1" si="235"/>
        <v/>
      </c>
    </row>
    <row r="308" spans="1:19" x14ac:dyDescent="0.3">
      <c r="A308" s="1" t="str">
        <f t="shared" si="245"/>
        <v>LP_ReduceDmgClose_04</v>
      </c>
      <c r="B308" s="1" t="s">
        <v>267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1.38</v>
      </c>
      <c r="O308" s="7" t="str">
        <f t="shared" ca="1" si="241"/>
        <v/>
      </c>
      <c r="S308" s="7" t="str">
        <f t="shared" ref="S308:S351" ca="1" si="260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ref="A309:A326" si="261">B309&amp;"_"&amp;TEXT(D309,"00")</f>
        <v>LP_ReduceDmgClose_05</v>
      </c>
      <c r="B309" s="1" t="s">
        <v>267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1.7999999999999998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LP_ReduceDmgClose_06</v>
      </c>
      <c r="B310" s="1" t="s">
        <v>267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2.25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LP_ReduceDmgClose_07</v>
      </c>
      <c r="B311" s="1" t="s">
        <v>267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2.7300000000000004</v>
      </c>
      <c r="O311" s="7" t="str">
        <f t="shared" ca="1" si="241"/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LP_ReduceDmgClose_08</v>
      </c>
      <c r="B312" s="1" t="s">
        <v>267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3.24</v>
      </c>
      <c r="O312" s="7" t="str">
        <f t="shared" ca="1" si="241"/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LP_ReduceDmgClose_09</v>
      </c>
      <c r="B313" s="1" t="s">
        <v>267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3.7800000000000002</v>
      </c>
      <c r="O313" s="7" t="str">
        <f t="shared" ca="1" si="241"/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LP_ReduceDmgCloseBetter_01</v>
      </c>
      <c r="B314" s="1" t="s">
        <v>497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0.5</v>
      </c>
      <c r="O314" s="7" t="str">
        <f t="shared" ref="O314:O331" ca="1" si="262">IF(NOT(ISBLANK(N314)),N314,
IF(ISBLANK(M314),"",
VLOOKUP(M314,OFFSET(INDIRECT("$A:$B"),0,MATCH(M$1&amp;"_Verify",INDIRECT("$1:$1"),0)-1),2,0)
))</f>
        <v/>
      </c>
      <c r="S314" s="7" t="str">
        <f t="shared" ca="1" si="260"/>
        <v/>
      </c>
    </row>
    <row r="315" spans="1:19" x14ac:dyDescent="0.3">
      <c r="A315" s="1" t="str">
        <f t="shared" si="261"/>
        <v>LP_ReduceDmgCloseBetter_02</v>
      </c>
      <c r="B315" s="1" t="s">
        <v>497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1.05</v>
      </c>
      <c r="O315" s="7" t="str">
        <f t="shared" ca="1" si="262"/>
        <v/>
      </c>
      <c r="S315" s="7" t="str">
        <f t="shared" ca="1" si="260"/>
        <v/>
      </c>
    </row>
    <row r="316" spans="1:19" x14ac:dyDescent="0.3">
      <c r="A316" s="1" t="str">
        <f t="shared" si="261"/>
        <v>LP_ReduceDmgCloseBetter_03</v>
      </c>
      <c r="B316" s="1" t="s">
        <v>497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1.6500000000000001</v>
      </c>
      <c r="O316" s="7" t="str">
        <f t="shared" ca="1" si="262"/>
        <v/>
      </c>
      <c r="S316" s="7" t="str">
        <f t="shared" ca="1" si="260"/>
        <v/>
      </c>
    </row>
    <row r="317" spans="1:19" x14ac:dyDescent="0.3">
      <c r="A317" s="1" t="str">
        <f t="shared" si="261"/>
        <v>LP_ReduceDmgCloseBetter_04</v>
      </c>
      <c r="B317" s="1" t="s">
        <v>497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2.2999999999999998</v>
      </c>
      <c r="O317" s="7" t="str">
        <f t="shared" ca="1" si="262"/>
        <v/>
      </c>
      <c r="S317" s="7" t="str">
        <f t="shared" ca="1" si="260"/>
        <v/>
      </c>
    </row>
    <row r="318" spans="1:19" x14ac:dyDescent="0.3">
      <c r="A318" s="1" t="str">
        <f t="shared" ref="A318:A322" si="263">B318&amp;"_"&amp;TEXT(D318,"00")</f>
        <v>LP_ReduceDmgCloseBetter_05</v>
      </c>
      <c r="B318" s="1" t="s">
        <v>497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3</v>
      </c>
      <c r="O318" s="7" t="str">
        <f t="shared" ref="O318:O322" ca="1" si="264">IF(NOT(ISBLANK(N318)),N318,
IF(ISBLANK(M318),"",
VLOOKUP(M318,OFFSET(INDIRECT("$A:$B"),0,MATCH(M$1&amp;"_Verify",INDIRECT("$1:$1"),0)-1),2,0)
))</f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LP_ReduceDmgCloseBetter_06</v>
      </c>
      <c r="B319" s="1" t="s">
        <v>497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3.75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3"/>
        <v>LP_ReduceDmgCloseBetter_07</v>
      </c>
      <c r="B320" s="1" t="s">
        <v>497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59"/>
        <v>4.55</v>
      </c>
      <c r="O320" s="7" t="str">
        <f t="shared" ca="1" si="264"/>
        <v/>
      </c>
      <c r="S320" s="7" t="str">
        <f t="shared" ca="1" si="260"/>
        <v/>
      </c>
    </row>
    <row r="321" spans="1:19" x14ac:dyDescent="0.3">
      <c r="A321" s="1" t="str">
        <f t="shared" si="263"/>
        <v>LP_ReduceDmgCloseBetter_08</v>
      </c>
      <c r="B321" s="1" t="s">
        <v>497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59"/>
        <v>5.4</v>
      </c>
      <c r="O321" s="7" t="str">
        <f t="shared" ca="1" si="264"/>
        <v/>
      </c>
      <c r="S321" s="7" t="str">
        <f t="shared" ca="1" si="260"/>
        <v/>
      </c>
    </row>
    <row r="322" spans="1:19" x14ac:dyDescent="0.3">
      <c r="A322" s="1" t="str">
        <f t="shared" si="263"/>
        <v>LP_ReduceDmgCloseBetter_09</v>
      </c>
      <c r="B322" s="1" t="s">
        <v>497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59"/>
        <v>6.3000000000000007</v>
      </c>
      <c r="O322" s="7" t="str">
        <f t="shared" ca="1" si="264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LP_ReduceDmgTrap_01</v>
      </c>
      <c r="B323" s="1" t="s">
        <v>498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ref="L323:L340" si="265">J174*4/6*3</f>
        <v>0.3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1"/>
        <v>LP_ReduceDmgTrap_02</v>
      </c>
      <c r="B324" s="1" t="s">
        <v>498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0.63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1"/>
        <v>LP_ReduceDmgTrap_03</v>
      </c>
      <c r="B325" s="1" t="s">
        <v>498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0.99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1"/>
        <v>LP_ReduceDmgTrap_04</v>
      </c>
      <c r="B326" s="1" t="s">
        <v>498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1.38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ref="A327:A343" si="266">B327&amp;"_"&amp;TEXT(D327,"00")</f>
        <v>LP_ReduceDmgTrap_05</v>
      </c>
      <c r="B327" s="1" t="s">
        <v>498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1.7999999999999998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LP_ReduceDmgTrap_06</v>
      </c>
      <c r="B328" s="1" t="s">
        <v>498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2.25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LP_ReduceDmgTrap_07</v>
      </c>
      <c r="B329" s="1" t="s">
        <v>498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2.7300000000000004</v>
      </c>
      <c r="O329" s="7" t="str">
        <f t="shared" ca="1" si="262"/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LP_ReduceDmgTrap_08</v>
      </c>
      <c r="B330" s="1" t="s">
        <v>498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3.24</v>
      </c>
      <c r="O330" s="7" t="str">
        <f t="shared" ca="1" si="262"/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LP_ReduceDmgTrap_09</v>
      </c>
      <c r="B331" s="1" t="s">
        <v>498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3.7800000000000002</v>
      </c>
      <c r="O331" s="7" t="str">
        <f t="shared" ca="1" si="262"/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LP_ReduceDmgTrapBetter_01</v>
      </c>
      <c r="B332" s="1" t="s">
        <v>499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0.5</v>
      </c>
      <c r="O332" s="7" t="str">
        <f t="shared" ref="O332:O346" ca="1" si="267">IF(NOT(ISBLANK(N332)),N332,
IF(ISBLANK(M332),"",
VLOOKUP(M332,OFFSET(INDIRECT("$A:$B"),0,MATCH(M$1&amp;"_Verify",INDIRECT("$1:$1"),0)-1),2,0)
))</f>
        <v/>
      </c>
      <c r="S332" s="7" t="str">
        <f t="shared" ca="1" si="260"/>
        <v/>
      </c>
    </row>
    <row r="333" spans="1:19" x14ac:dyDescent="0.3">
      <c r="A333" s="1" t="str">
        <f t="shared" si="266"/>
        <v>LP_ReduceDmgTrapBetter_02</v>
      </c>
      <c r="B333" s="1" t="s">
        <v>499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1.05</v>
      </c>
      <c r="O333" s="7" t="str">
        <f t="shared" ca="1" si="267"/>
        <v/>
      </c>
      <c r="S333" s="7" t="str">
        <f t="shared" ca="1" si="260"/>
        <v/>
      </c>
    </row>
    <row r="334" spans="1:19" x14ac:dyDescent="0.3">
      <c r="A334" s="1" t="str">
        <f t="shared" si="266"/>
        <v>LP_ReduceDmgTrapBetter_03</v>
      </c>
      <c r="B334" s="1" t="s">
        <v>499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1.6500000000000001</v>
      </c>
      <c r="O334" s="7" t="str">
        <f t="shared" ca="1" si="267"/>
        <v/>
      </c>
      <c r="S334" s="7" t="str">
        <f t="shared" ca="1" si="260"/>
        <v/>
      </c>
    </row>
    <row r="335" spans="1:19" x14ac:dyDescent="0.3">
      <c r="A335" s="1" t="str">
        <f t="shared" si="266"/>
        <v>LP_ReduceDmgTrapBetter_04</v>
      </c>
      <c r="B335" s="1" t="s">
        <v>499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2.2999999999999998</v>
      </c>
      <c r="O335" s="7" t="str">
        <f t="shared" ca="1" si="267"/>
        <v/>
      </c>
      <c r="S335" s="7" t="str">
        <f t="shared" ca="1" si="260"/>
        <v/>
      </c>
    </row>
    <row r="336" spans="1:19" x14ac:dyDescent="0.3">
      <c r="A336" s="1" t="str">
        <f t="shared" ref="A336:A340" si="268">B336&amp;"_"&amp;TEXT(D336,"00")</f>
        <v>LP_ReduceDmgTrapBetter_05</v>
      </c>
      <c r="B336" s="1" t="s">
        <v>499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3</v>
      </c>
      <c r="O336" s="7" t="str">
        <f t="shared" ref="O336:O340" ca="1" si="269">IF(NOT(ISBLANK(N336)),N336,
IF(ISBLANK(M336),"",
VLOOKUP(M336,OFFSET(INDIRECT("$A:$B"),0,MATCH(M$1&amp;"_Verify",INDIRECT("$1:$1"),0)-1),2,0)
))</f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LP_ReduceDmgTrapBetter_06</v>
      </c>
      <c r="B337" s="1" t="s">
        <v>499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3.75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8"/>
        <v>LP_ReduceDmgTrapBetter_07</v>
      </c>
      <c r="B338" s="1" t="s">
        <v>499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65"/>
        <v>4.55</v>
      </c>
      <c r="O338" s="7" t="str">
        <f t="shared" ca="1" si="269"/>
        <v/>
      </c>
      <c r="S338" s="7" t="str">
        <f t="shared" ca="1" si="260"/>
        <v/>
      </c>
    </row>
    <row r="339" spans="1:19" x14ac:dyDescent="0.3">
      <c r="A339" s="1" t="str">
        <f t="shared" si="268"/>
        <v>LP_ReduceDmgTrapBetter_08</v>
      </c>
      <c r="B339" s="1" t="s">
        <v>499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65"/>
        <v>5.4</v>
      </c>
      <c r="O339" s="7" t="str">
        <f t="shared" ca="1" si="269"/>
        <v/>
      </c>
      <c r="S339" s="7" t="str">
        <f t="shared" ca="1" si="260"/>
        <v/>
      </c>
    </row>
    <row r="340" spans="1:19" x14ac:dyDescent="0.3">
      <c r="A340" s="1" t="str">
        <f t="shared" si="268"/>
        <v>LP_ReduceDmgTrapBetter_09</v>
      </c>
      <c r="B340" s="1" t="s">
        <v>499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65"/>
        <v>6.3000000000000007</v>
      </c>
      <c r="O340" s="7" t="str">
        <f t="shared" ca="1" si="269"/>
        <v/>
      </c>
      <c r="S340" s="7" t="str">
        <f t="shared" ca="1" si="260"/>
        <v/>
      </c>
    </row>
    <row r="341" spans="1:19" x14ac:dyDescent="0.3">
      <c r="A341" s="1" t="str">
        <f t="shared" si="266"/>
        <v>LP_ReduceContinuousDmg_01</v>
      </c>
      <c r="B341" s="1" t="s">
        <v>502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ReduceContinuousDamage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1</v>
      </c>
      <c r="K341" s="1">
        <v>0.5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si="266"/>
        <v>LP_ReduceContinuousDmg_02</v>
      </c>
      <c r="B342" s="1" t="s">
        <v>502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ReduceContinuousDamage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4.1900000000000004</v>
      </c>
      <c r="K342" s="1">
        <v>0.5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si="266"/>
        <v>LP_ReduceContinuousDmg_03</v>
      </c>
      <c r="B343" s="1" t="s">
        <v>502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ReduceContinuousDamage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9.57</v>
      </c>
      <c r="K343" s="1">
        <v>0.5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ref="A344:A346" si="270">B344&amp;"_"&amp;TEXT(D344,"00")</f>
        <v>LP_DefenseStrongDmg_01</v>
      </c>
      <c r="B344" s="1" t="s">
        <v>503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DefenseStrongDamage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0.24</v>
      </c>
      <c r="O344" s="7" t="str">
        <f t="shared" ca="1" si="267"/>
        <v/>
      </c>
      <c r="S344" s="7" t="str">
        <f t="shared" ca="1" si="260"/>
        <v/>
      </c>
    </row>
    <row r="345" spans="1:19" x14ac:dyDescent="0.3">
      <c r="A345" s="1" t="str">
        <f t="shared" si="270"/>
        <v>LP_DefenseStrongDmg_02</v>
      </c>
      <c r="B345" s="1" t="s">
        <v>503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DefenseStrongDamage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0.20869565217391306</v>
      </c>
      <c r="O345" s="7" t="str">
        <f t="shared" ca="1" si="267"/>
        <v/>
      </c>
      <c r="S345" s="7" t="str">
        <f t="shared" ca="1" si="260"/>
        <v/>
      </c>
    </row>
    <row r="346" spans="1:19" x14ac:dyDescent="0.3">
      <c r="A346" s="1" t="str">
        <f t="shared" si="270"/>
        <v>LP_DefenseStrongDmg_03</v>
      </c>
      <c r="B346" s="1" t="s">
        <v>503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DefenseStrongDamage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0.18147448015122877</v>
      </c>
      <c r="O346" s="7" t="str">
        <f t="shared" ca="1" si="267"/>
        <v/>
      </c>
      <c r="S346" s="7" t="str">
        <f t="shared" ca="1" si="260"/>
        <v/>
      </c>
    </row>
    <row r="347" spans="1:19" x14ac:dyDescent="0.3">
      <c r="A347" s="1" t="str">
        <f t="shared" ref="A347:A382" si="271">B347&amp;"_"&amp;TEXT(D347,"00")</f>
        <v>LP_ExtraGold_01</v>
      </c>
      <c r="B347" s="1" t="s">
        <v>171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0.15000000000000002</v>
      </c>
      <c r="O347" s="7" t="str">
        <f t="shared" ca="1" si="241"/>
        <v/>
      </c>
      <c r="S347" s="7" t="str">
        <f t="shared" ca="1" si="260"/>
        <v/>
      </c>
    </row>
    <row r="348" spans="1:19" x14ac:dyDescent="0.3">
      <c r="A348" s="1" t="str">
        <f t="shared" ref="A348:A350" si="272">B348&amp;"_"&amp;TEXT(D348,"00")</f>
        <v>LP_ExtraGold_02</v>
      </c>
      <c r="B348" s="1" t="s">
        <v>171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0.31500000000000006</v>
      </c>
      <c r="O348" s="7" t="str">
        <f t="shared" ref="O348:O350" ca="1" si="273">IF(NOT(ISBLANK(N348)),N348,
IF(ISBLANK(M348),"",
VLOOKUP(M348,OFFSET(INDIRECT("$A:$B"),0,MATCH(M$1&amp;"_Verify",INDIRECT("$1:$1"),0)-1),2,0)
))</f>
        <v/>
      </c>
      <c r="S348" s="7" t="str">
        <f t="shared" ca="1" si="260"/>
        <v/>
      </c>
    </row>
    <row r="349" spans="1:19" x14ac:dyDescent="0.3">
      <c r="A349" s="1" t="str">
        <f t="shared" si="272"/>
        <v>LP_ExtraGold_03</v>
      </c>
      <c r="B349" s="1" t="s">
        <v>171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0.49500000000000011</v>
      </c>
      <c r="O349" s="7" t="str">
        <f t="shared" ca="1" si="273"/>
        <v/>
      </c>
      <c r="S349" s="7" t="str">
        <f t="shared" ca="1" si="260"/>
        <v/>
      </c>
    </row>
    <row r="350" spans="1:19" x14ac:dyDescent="0.3">
      <c r="A350" s="1" t="str">
        <f t="shared" si="272"/>
        <v>LP_ExtraGoldBetter_01</v>
      </c>
      <c r="B350" s="1" t="s">
        <v>504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ref="J350:J352" si="274">J347*5/3</f>
        <v>0.25000000000000006</v>
      </c>
      <c r="O350" s="7" t="str">
        <f t="shared" ca="1" si="273"/>
        <v/>
      </c>
      <c r="S350" s="7" t="str">
        <f t="shared" ca="1" si="260"/>
        <v/>
      </c>
    </row>
    <row r="351" spans="1:19" x14ac:dyDescent="0.3">
      <c r="A351" s="1" t="str">
        <f t="shared" ref="A351:A352" si="275">B351&amp;"_"&amp;TEXT(D351,"00")</f>
        <v>LP_ExtraGoldBetter_02</v>
      </c>
      <c r="B351" s="1" t="s">
        <v>504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74"/>
        <v>0.52500000000000002</v>
      </c>
      <c r="O351" s="7" t="str">
        <f t="shared" ref="O351:O352" ca="1" si="276">IF(NOT(ISBLANK(N351)),N351,
IF(ISBLANK(M351),"",
VLOOKUP(M351,OFFSET(INDIRECT("$A:$B"),0,MATCH(M$1&amp;"_Verify",INDIRECT("$1:$1"),0)-1),2,0)
))</f>
        <v/>
      </c>
      <c r="S351" s="7" t="str">
        <f t="shared" ca="1" si="260"/>
        <v/>
      </c>
    </row>
    <row r="352" spans="1:19" x14ac:dyDescent="0.3">
      <c r="A352" s="1" t="str">
        <f t="shared" si="275"/>
        <v>LP_ExtraGoldBetter_03</v>
      </c>
      <c r="B352" s="1" t="s">
        <v>504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74"/>
        <v>0.82500000000000018</v>
      </c>
      <c r="O352" s="7" t="str">
        <f t="shared" ca="1" si="276"/>
        <v/>
      </c>
      <c r="S352" s="7" t="str">
        <f t="shared" ref="S352:S391" ca="1" si="277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si="271"/>
        <v>LP_ItemChanceBoost_01</v>
      </c>
      <c r="B353" s="1" t="s">
        <v>172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v>0.1125</v>
      </c>
      <c r="O353" s="7" t="str">
        <f t="shared" ca="1" si="241"/>
        <v/>
      </c>
      <c r="S353" s="7" t="str">
        <f t="shared" ca="1" si="277"/>
        <v/>
      </c>
    </row>
    <row r="354" spans="1:19" x14ac:dyDescent="0.3">
      <c r="A354" s="1" t="str">
        <f t="shared" ref="A354:A356" si="278">B354&amp;"_"&amp;TEXT(D354,"00")</f>
        <v>LP_ItemChanceBoost_02</v>
      </c>
      <c r="B354" s="1" t="s">
        <v>172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v>0.23625000000000002</v>
      </c>
      <c r="O354" s="7" t="str">
        <f t="shared" ref="O354:O356" ca="1" si="279">IF(NOT(ISBLANK(N354)),N354,
IF(ISBLANK(M354),"",
VLOOKUP(M354,OFFSET(INDIRECT("$A:$B"),0,MATCH(M$1&amp;"_Verify",INDIRECT("$1:$1"),0)-1),2,0)
))</f>
        <v/>
      </c>
      <c r="S354" s="7" t="str">
        <f t="shared" ca="1" si="277"/>
        <v/>
      </c>
    </row>
    <row r="355" spans="1:19" x14ac:dyDescent="0.3">
      <c r="A355" s="1" t="str">
        <f t="shared" si="278"/>
        <v>LP_ItemChanceBoost_03</v>
      </c>
      <c r="B355" s="1" t="s">
        <v>172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v>0.37125000000000008</v>
      </c>
      <c r="O355" s="7" t="str">
        <f t="shared" ca="1" si="279"/>
        <v/>
      </c>
      <c r="S355" s="7" t="str">
        <f t="shared" ca="1" si="277"/>
        <v/>
      </c>
    </row>
    <row r="356" spans="1:19" x14ac:dyDescent="0.3">
      <c r="A356" s="1" t="str">
        <f t="shared" si="278"/>
        <v>LP_ItemChanceBoostBetter_01</v>
      </c>
      <c r="B356" s="1" t="s">
        <v>505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ref="K356:K358" si="280">K353*5/3</f>
        <v>0.1875</v>
      </c>
      <c r="O356" s="7" t="str">
        <f t="shared" ca="1" si="279"/>
        <v/>
      </c>
      <c r="S356" s="7" t="str">
        <f t="shared" ca="1" si="277"/>
        <v/>
      </c>
    </row>
    <row r="357" spans="1:19" x14ac:dyDescent="0.3">
      <c r="A357" s="1" t="str">
        <f t="shared" ref="A357:A358" si="281">B357&amp;"_"&amp;TEXT(D357,"00")</f>
        <v>LP_ItemChanceBoostBetter_02</v>
      </c>
      <c r="B357" s="1" t="s">
        <v>505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0"/>
        <v>0.39375000000000004</v>
      </c>
      <c r="O357" s="7" t="str">
        <f t="shared" ref="O357:O358" ca="1" si="282">IF(NOT(ISBLANK(N357)),N357,
IF(ISBLANK(M357),"",
VLOOKUP(M357,OFFSET(INDIRECT("$A:$B"),0,MATCH(M$1&amp;"_Verify",INDIRECT("$1:$1"),0)-1),2,0)
))</f>
        <v/>
      </c>
      <c r="S357" s="7" t="str">
        <f t="shared" ca="1" si="277"/>
        <v/>
      </c>
    </row>
    <row r="358" spans="1:19" x14ac:dyDescent="0.3">
      <c r="A358" s="1" t="str">
        <f t="shared" si="281"/>
        <v>LP_ItemChanceBoostBetter_03</v>
      </c>
      <c r="B358" s="1" t="s">
        <v>505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0"/>
        <v>0.61875000000000013</v>
      </c>
      <c r="O358" s="7" t="str">
        <f t="shared" ca="1" si="282"/>
        <v/>
      </c>
      <c r="S358" s="7" t="str">
        <f t="shared" ca="1" si="277"/>
        <v/>
      </c>
    </row>
    <row r="359" spans="1:19" x14ac:dyDescent="0.3">
      <c r="A359" s="1" t="str">
        <f t="shared" si="271"/>
        <v>LP_HealChanceBoost_01</v>
      </c>
      <c r="B359" s="1" t="s">
        <v>173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v>0.16666666699999999</v>
      </c>
      <c r="O359" s="7" t="str">
        <f t="shared" ca="1" si="241"/>
        <v/>
      </c>
      <c r="S359" s="7" t="str">
        <f t="shared" ca="1" si="277"/>
        <v/>
      </c>
    </row>
    <row r="360" spans="1:19" x14ac:dyDescent="0.3">
      <c r="A360" s="1" t="str">
        <f t="shared" ref="A360:A362" si="283">B360&amp;"_"&amp;TEXT(D360,"00")</f>
        <v>LP_HealChanceBoost_02</v>
      </c>
      <c r="B360" s="1" t="s">
        <v>173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v>0.35</v>
      </c>
      <c r="O360" s="7" t="str">
        <f t="shared" ref="O360:O362" ca="1" si="284">IF(NOT(ISBLANK(N360)),N360,
IF(ISBLANK(M360),"",
VLOOKUP(M360,OFFSET(INDIRECT("$A:$B"),0,MATCH(M$1&amp;"_Verify",INDIRECT("$1:$1"),0)-1),2,0)
))</f>
        <v/>
      </c>
      <c r="S360" s="7" t="str">
        <f t="shared" ca="1" si="277"/>
        <v/>
      </c>
    </row>
    <row r="361" spans="1:19" x14ac:dyDescent="0.3">
      <c r="A361" s="1" t="str">
        <f t="shared" si="283"/>
        <v>LP_HealChanceBoost_03</v>
      </c>
      <c r="B361" s="1" t="s">
        <v>173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v>0.55000000000000004</v>
      </c>
      <c r="O361" s="7" t="str">
        <f t="shared" ca="1" si="284"/>
        <v/>
      </c>
      <c r="S361" s="7" t="str">
        <f t="shared" ca="1" si="277"/>
        <v/>
      </c>
    </row>
    <row r="362" spans="1:19" x14ac:dyDescent="0.3">
      <c r="A362" s="1" t="str">
        <f t="shared" si="283"/>
        <v>LP_HealChanceBoostBetter_01</v>
      </c>
      <c r="B362" s="1" t="s">
        <v>506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ref="L362:L364" si="285">L359*5/3</f>
        <v>0.27777777833333334</v>
      </c>
      <c r="O362" s="7" t="str">
        <f t="shared" ca="1" si="284"/>
        <v/>
      </c>
      <c r="S362" s="7" t="str">
        <f t="shared" ref="S362:S364" ca="1" si="286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ref="A363:A364" si="287">B363&amp;"_"&amp;TEXT(D363,"00")</f>
        <v>LP_HealChanceBoostBetter_02</v>
      </c>
      <c r="B363" s="1" t="s">
        <v>506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5"/>
        <v>0.58333333333333337</v>
      </c>
      <c r="O363" s="7" t="str">
        <f t="shared" ref="O363:O364" ca="1" si="288">IF(NOT(ISBLANK(N363)),N363,
IF(ISBLANK(M363),"",
VLOOKUP(M363,OFFSET(INDIRECT("$A:$B"),0,MATCH(M$1&amp;"_Verify",INDIRECT("$1:$1"),0)-1),2,0)
))</f>
        <v/>
      </c>
      <c r="S363" s="7" t="str">
        <f t="shared" ca="1" si="286"/>
        <v/>
      </c>
    </row>
    <row r="364" spans="1:19" x14ac:dyDescent="0.3">
      <c r="A364" s="1" t="str">
        <f t="shared" si="287"/>
        <v>LP_HealChanceBoostBetter_03</v>
      </c>
      <c r="B364" s="1" t="s">
        <v>506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5"/>
        <v>0.91666666666666663</v>
      </c>
      <c r="O364" s="7" t="str">
        <f t="shared" ca="1" si="288"/>
        <v/>
      </c>
      <c r="S364" s="7" t="str">
        <f t="shared" ca="1" si="286"/>
        <v/>
      </c>
    </row>
    <row r="365" spans="1:19" x14ac:dyDescent="0.3">
      <c r="A365" s="1" t="str">
        <f t="shared" si="271"/>
        <v>LP_MonsterThrough_01</v>
      </c>
      <c r="B365" s="1" t="s">
        <v>174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MonsterThroughHitObject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41"/>
        <v>1</v>
      </c>
      <c r="S365" s="7" t="str">
        <f t="shared" ca="1" si="277"/>
        <v/>
      </c>
    </row>
    <row r="366" spans="1:19" x14ac:dyDescent="0.3">
      <c r="A366" s="1" t="str">
        <f t="shared" si="271"/>
        <v>LP_MonsterThrough_02</v>
      </c>
      <c r="B366" s="1" t="s">
        <v>174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MonsterThroughHitObject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41"/>
        <v>2</v>
      </c>
      <c r="S366" s="7" t="str">
        <f t="shared" ca="1" si="277"/>
        <v/>
      </c>
    </row>
    <row r="367" spans="1:19" x14ac:dyDescent="0.3">
      <c r="A367" s="1" t="str">
        <f t="shared" si="271"/>
        <v>LP_Ricochet_01</v>
      </c>
      <c r="B367" s="1" t="s">
        <v>175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RicochetHitObject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41"/>
        <v>1</v>
      </c>
      <c r="S367" s="7" t="str">
        <f t="shared" ca="1" si="277"/>
        <v/>
      </c>
    </row>
    <row r="368" spans="1:19" x14ac:dyDescent="0.3">
      <c r="A368" s="1" t="str">
        <f t="shared" si="271"/>
        <v>LP_Ricochet_02</v>
      </c>
      <c r="B368" s="1" t="s">
        <v>175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RicochetHitObject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41"/>
        <v>2</v>
      </c>
      <c r="S368" s="7" t="str">
        <f t="shared" ref="S368:S370" ca="1" si="28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71"/>
        <v>LP_BounceWallQuad_01</v>
      </c>
      <c r="B369" s="1" t="s">
        <v>176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BounceWallQuadHitObject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1</v>
      </c>
      <c r="O369" s="7">
        <f t="shared" ca="1" si="241"/>
        <v>1</v>
      </c>
      <c r="S369" s="7" t="str">
        <f t="shared" ca="1" si="289"/>
        <v/>
      </c>
    </row>
    <row r="370" spans="1:19" x14ac:dyDescent="0.3">
      <c r="A370" s="1" t="str">
        <f t="shared" si="271"/>
        <v>LP_BounceWallQuad_02</v>
      </c>
      <c r="B370" s="1" t="s">
        <v>176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BounceWallQuadHitObject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2</v>
      </c>
      <c r="O370" s="7">
        <f t="shared" ca="1" si="241"/>
        <v>2</v>
      </c>
      <c r="S370" s="7" t="str">
        <f t="shared" ca="1" si="289"/>
        <v/>
      </c>
    </row>
    <row r="371" spans="1:19" x14ac:dyDescent="0.3">
      <c r="A371" s="1" t="str">
        <f t="shared" si="271"/>
        <v>LP_Parallel_01</v>
      </c>
      <c r="B371" s="1" t="s">
        <v>177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ParallelHitObject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0.6</v>
      </c>
      <c r="N371" s="1">
        <v>1</v>
      </c>
      <c r="O371" s="7">
        <f t="shared" ca="1" si="241"/>
        <v>1</v>
      </c>
      <c r="S371" s="7" t="str">
        <f t="shared" ca="1" si="277"/>
        <v/>
      </c>
    </row>
    <row r="372" spans="1:19" x14ac:dyDescent="0.3">
      <c r="A372" s="1" t="str">
        <f t="shared" si="271"/>
        <v>LP_Parallel_02</v>
      </c>
      <c r="B372" s="1" t="s">
        <v>177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ParallelHitObject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0.6</v>
      </c>
      <c r="N372" s="1">
        <v>2</v>
      </c>
      <c r="O372" s="7">
        <f t="shared" ca="1" si="241"/>
        <v>2</v>
      </c>
      <c r="S372" s="7" t="str">
        <f t="shared" ca="1" si="277"/>
        <v/>
      </c>
    </row>
    <row r="373" spans="1:19" x14ac:dyDescent="0.3">
      <c r="A373" s="1" t="str">
        <f t="shared" si="271"/>
        <v>LP_DiagonalNwayGenerator_01</v>
      </c>
      <c r="B373" s="1" t="s">
        <v>178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DiagonalNwayGenerator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1</v>
      </c>
      <c r="O373" s="7">
        <f t="shared" ca="1" si="241"/>
        <v>1</v>
      </c>
      <c r="S373" s="7" t="str">
        <f t="shared" ca="1" si="277"/>
        <v/>
      </c>
    </row>
    <row r="374" spans="1:19" x14ac:dyDescent="0.3">
      <c r="A374" s="1" t="str">
        <f t="shared" si="271"/>
        <v>LP_DiagonalNwayGenerator_02</v>
      </c>
      <c r="B374" s="1" t="s">
        <v>178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DiagonalNwayGenerator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2</v>
      </c>
      <c r="O374" s="7">
        <f t="shared" ca="1" si="241"/>
        <v>2</v>
      </c>
      <c r="S374" s="7" t="str">
        <f t="shared" ca="1" si="277"/>
        <v/>
      </c>
    </row>
    <row r="375" spans="1:19" x14ac:dyDescent="0.3">
      <c r="A375" s="1" t="str">
        <f t="shared" si="271"/>
        <v>LP_LeftRightNwayGenerator_01</v>
      </c>
      <c r="B375" s="1" t="s">
        <v>179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LeftRightNwayGenerator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1</v>
      </c>
      <c r="O375" s="7">
        <f t="shared" ca="1" si="241"/>
        <v>1</v>
      </c>
      <c r="S375" s="7" t="str">
        <f t="shared" ca="1" si="277"/>
        <v/>
      </c>
    </row>
    <row r="376" spans="1:19" x14ac:dyDescent="0.3">
      <c r="A376" s="1" t="str">
        <f t="shared" si="271"/>
        <v>LP_LeftRightNwayGenerator_02</v>
      </c>
      <c r="B376" s="1" t="s">
        <v>179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LeftRightNwayGenerator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2</v>
      </c>
      <c r="O376" s="7">
        <f t="shared" ca="1" si="241"/>
        <v>2</v>
      </c>
      <c r="S376" s="7" t="str">
        <f t="shared" ca="1" si="277"/>
        <v/>
      </c>
    </row>
    <row r="377" spans="1:19" x14ac:dyDescent="0.3">
      <c r="A377" s="1" t="str">
        <f t="shared" si="271"/>
        <v>LP_BackNwayGenerator_01</v>
      </c>
      <c r="B377" s="1" t="s">
        <v>180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BackNwayGenerator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1</v>
      </c>
      <c r="O377" s="7">
        <f t="shared" ca="1" si="241"/>
        <v>1</v>
      </c>
      <c r="S377" s="7" t="str">
        <f t="shared" ca="1" si="277"/>
        <v/>
      </c>
    </row>
    <row r="378" spans="1:19" x14ac:dyDescent="0.3">
      <c r="A378" s="1" t="str">
        <f t="shared" si="271"/>
        <v>LP_BackNwayGenerator_02</v>
      </c>
      <c r="B378" s="1" t="s">
        <v>180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BackNwayGenerator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2</v>
      </c>
      <c r="O378" s="7">
        <f t="shared" ca="1" si="241"/>
        <v>2</v>
      </c>
      <c r="S378" s="7" t="str">
        <f t="shared" ca="1" si="277"/>
        <v/>
      </c>
    </row>
    <row r="379" spans="1:19" x14ac:dyDescent="0.3">
      <c r="A379" s="1" t="str">
        <f t="shared" si="271"/>
        <v>LP_Repeat_01</v>
      </c>
      <c r="B379" s="1" t="s">
        <v>181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RepeatHitObject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v>0.3</v>
      </c>
      <c r="N379" s="1">
        <v>1</v>
      </c>
      <c r="O379" s="7">
        <f t="shared" ca="1" si="241"/>
        <v>1</v>
      </c>
      <c r="S379" s="7" t="str">
        <f t="shared" ca="1" si="277"/>
        <v/>
      </c>
    </row>
    <row r="380" spans="1:19" x14ac:dyDescent="0.3">
      <c r="A380" s="1" t="str">
        <f t="shared" si="271"/>
        <v>LP_Repeat_02</v>
      </c>
      <c r="B380" s="1" t="s">
        <v>181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RepeatHitObject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v>0.3</v>
      </c>
      <c r="N380" s="1">
        <v>2</v>
      </c>
      <c r="O380" s="7">
        <f t="shared" ca="1" si="241"/>
        <v>2</v>
      </c>
      <c r="S380" s="7" t="str">
        <f t="shared" ca="1" si="277"/>
        <v/>
      </c>
    </row>
    <row r="381" spans="1:19" x14ac:dyDescent="0.3">
      <c r="A381" s="1" t="str">
        <f t="shared" si="271"/>
        <v>LP_HealOnKill_01</v>
      </c>
      <c r="B381" s="1" t="s">
        <v>269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ref="K381:K394" si="290">J174</f>
        <v>0.15</v>
      </c>
      <c r="O381" s="7" t="str">
        <f t="shared" ref="O381" ca="1" si="291">IF(NOT(ISBLANK(N381)),N381,
IF(ISBLANK(M381),"",
VLOOKUP(M381,OFFSET(INDIRECT("$A:$B"),0,MATCH(M$1&amp;"_Verify",INDIRECT("$1:$1"),0)-1),2,0)
))</f>
        <v/>
      </c>
      <c r="S381" s="7" t="str">
        <f t="shared" ca="1" si="277"/>
        <v/>
      </c>
    </row>
    <row r="382" spans="1:19" x14ac:dyDescent="0.3">
      <c r="A382" s="1" t="str">
        <f t="shared" si="271"/>
        <v>LP_HealOnKill_02</v>
      </c>
      <c r="B382" s="1" t="s">
        <v>269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0.315</v>
      </c>
      <c r="O382" s="7" t="str">
        <f t="shared" ca="1" si="241"/>
        <v/>
      </c>
      <c r="S382" s="7" t="str">
        <f t="shared" ca="1" si="277"/>
        <v/>
      </c>
    </row>
    <row r="383" spans="1:19" x14ac:dyDescent="0.3">
      <c r="A383" s="1" t="str">
        <f t="shared" ref="A383:A385" si="292">B383&amp;"_"&amp;TEXT(D383,"00")</f>
        <v>LP_HealOnKill_03</v>
      </c>
      <c r="B383" s="1" t="s">
        <v>269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0.49500000000000005</v>
      </c>
      <c r="O383" s="7" t="str">
        <f t="shared" ref="O383:O385" ca="1" si="293">IF(NOT(ISBLANK(N383)),N383,
IF(ISBLANK(M383),"",
VLOOKUP(M383,OFFSET(INDIRECT("$A:$B"),0,MATCH(M$1&amp;"_Verify",INDIRECT("$1:$1"),0)-1),2,0)
))</f>
        <v/>
      </c>
      <c r="S383" s="7" t="str">
        <f t="shared" ref="S383:S385" ca="1" si="294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92"/>
        <v>LP_HealOnKill_04</v>
      </c>
      <c r="B384" s="1" t="s">
        <v>269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0.69</v>
      </c>
      <c r="O384" s="7" t="str">
        <f t="shared" ca="1" si="293"/>
        <v/>
      </c>
      <c r="S384" s="7" t="str">
        <f t="shared" ca="1" si="294"/>
        <v/>
      </c>
    </row>
    <row r="385" spans="1:19" x14ac:dyDescent="0.3">
      <c r="A385" s="1" t="str">
        <f t="shared" si="292"/>
        <v>LP_HealOnKill_05</v>
      </c>
      <c r="B385" s="1" t="s">
        <v>269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0.89999999999999991</v>
      </c>
      <c r="O385" s="7" t="str">
        <f t="shared" ca="1" si="293"/>
        <v/>
      </c>
      <c r="S385" s="7" t="str">
        <f t="shared" ca="1" si="294"/>
        <v/>
      </c>
    </row>
    <row r="386" spans="1:19" x14ac:dyDescent="0.3">
      <c r="A386" s="1" t="str">
        <f t="shared" ref="A386:A389" si="295">B386&amp;"_"&amp;TEXT(D386,"00")</f>
        <v>LP_HealOnKill_06</v>
      </c>
      <c r="B386" s="1" t="s">
        <v>269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1.125</v>
      </c>
      <c r="O386" s="7" t="str">
        <f t="shared" ref="O386:O389" ca="1" si="296">IF(NOT(ISBLANK(N386)),N386,
IF(ISBLANK(M386),"",
VLOOKUP(M386,OFFSET(INDIRECT("$A:$B"),0,MATCH(M$1&amp;"_Verify",INDIRECT("$1:$1"),0)-1),2,0)
))</f>
        <v/>
      </c>
      <c r="S386" s="7" t="str">
        <f t="shared" ref="S386:S389" ca="1" si="297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95"/>
        <v>LP_HealOnKill_07</v>
      </c>
      <c r="B387" s="1" t="s">
        <v>269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1.3650000000000002</v>
      </c>
      <c r="O387" s="7" t="str">
        <f t="shared" ca="1" si="296"/>
        <v/>
      </c>
      <c r="S387" s="7" t="str">
        <f t="shared" ca="1" si="297"/>
        <v/>
      </c>
    </row>
    <row r="388" spans="1:19" x14ac:dyDescent="0.3">
      <c r="A388" s="1" t="str">
        <f t="shared" si="295"/>
        <v>LP_HealOnKill_08</v>
      </c>
      <c r="B388" s="1" t="s">
        <v>269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1.62</v>
      </c>
      <c r="O388" s="7" t="str">
        <f t="shared" ca="1" si="296"/>
        <v/>
      </c>
      <c r="S388" s="7" t="str">
        <f t="shared" ca="1" si="297"/>
        <v/>
      </c>
    </row>
    <row r="389" spans="1:19" x14ac:dyDescent="0.3">
      <c r="A389" s="1" t="str">
        <f t="shared" si="295"/>
        <v>LP_HealOnKill_09</v>
      </c>
      <c r="B389" s="1" t="s">
        <v>269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1.89</v>
      </c>
      <c r="O389" s="7" t="str">
        <f t="shared" ca="1" si="296"/>
        <v/>
      </c>
      <c r="S389" s="7" t="str">
        <f t="shared" ca="1" si="297"/>
        <v/>
      </c>
    </row>
    <row r="390" spans="1:19" x14ac:dyDescent="0.3">
      <c r="A390" s="1" t="str">
        <f t="shared" ref="A390:A419" si="298">B390&amp;"_"&amp;TEXT(D390,"00")</f>
        <v>LP_HealOnKillBetter_01</v>
      </c>
      <c r="B390" s="1" t="s">
        <v>270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0.25</v>
      </c>
      <c r="O390" s="7" t="str">
        <f t="shared" ref="O390:O433" ca="1" si="299">IF(NOT(ISBLANK(N390)),N390,
IF(ISBLANK(M390),"",
VLOOKUP(M390,OFFSET(INDIRECT("$A:$B"),0,MATCH(M$1&amp;"_Verify",INDIRECT("$1:$1"),0)-1),2,0)
))</f>
        <v/>
      </c>
      <c r="S390" s="7" t="str">
        <f t="shared" ca="1" si="277"/>
        <v/>
      </c>
    </row>
    <row r="391" spans="1:19" x14ac:dyDescent="0.3">
      <c r="A391" s="1" t="str">
        <f t="shared" si="298"/>
        <v>LP_HealOnKillBetter_02</v>
      </c>
      <c r="B391" s="1" t="s">
        <v>270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0.52500000000000002</v>
      </c>
      <c r="O391" s="7" t="str">
        <f t="shared" ca="1" si="299"/>
        <v/>
      </c>
      <c r="S391" s="7" t="str">
        <f t="shared" ca="1" si="277"/>
        <v/>
      </c>
    </row>
    <row r="392" spans="1:19" x14ac:dyDescent="0.3">
      <c r="A392" s="1" t="str">
        <f t="shared" ref="A392:A405" si="300">B392&amp;"_"&amp;TEXT(D392,"00")</f>
        <v>LP_HealOnKillBetter_03</v>
      </c>
      <c r="B392" s="1" t="s">
        <v>270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0"/>
        <v>0.82500000000000007</v>
      </c>
      <c r="O392" s="7" t="str">
        <f t="shared" ref="O392:O405" ca="1" si="301">IF(NOT(ISBLANK(N392)),N392,
IF(ISBLANK(M392),"",
VLOOKUP(M392,OFFSET(INDIRECT("$A:$B"),0,MATCH(M$1&amp;"_Verify",INDIRECT("$1:$1"),0)-1),2,0)
))</f>
        <v/>
      </c>
      <c r="S392" s="7" t="str">
        <f t="shared" ref="S392:S405" ca="1" si="302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300"/>
        <v>LP_HealOnKillBetter_04</v>
      </c>
      <c r="B393" s="1" t="s">
        <v>270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0"/>
        <v>1.1499999999999999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LP_HealOnKillBetter_05</v>
      </c>
      <c r="B394" s="1" t="s">
        <v>270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290"/>
        <v>1.5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LP_HealOnCrit_01</v>
      </c>
      <c r="B395" s="1" t="s">
        <v>934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>J174</f>
        <v>0.15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LP_HealOnCrit_02</v>
      </c>
      <c r="B396" s="1" t="s">
        <v>934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ref="J396:J408" si="303">J175</f>
        <v>0.315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LP_HealOnCrit_03</v>
      </c>
      <c r="B397" s="1" t="s">
        <v>934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0.49500000000000005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LP_HealOnCrit_04</v>
      </c>
      <c r="B398" s="1" t="s">
        <v>934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0.69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LP_HealOnCrit_05</v>
      </c>
      <c r="B399" s="1" t="s">
        <v>934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0.89999999999999991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LP_HealOnCrit_06</v>
      </c>
      <c r="B400" s="1" t="s">
        <v>934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1.125</v>
      </c>
      <c r="O400" s="7" t="str">
        <f t="shared" ca="1" si="301"/>
        <v/>
      </c>
      <c r="S400" s="7" t="str">
        <f t="shared" ca="1" si="302"/>
        <v/>
      </c>
    </row>
    <row r="401" spans="1:21" x14ac:dyDescent="0.3">
      <c r="A401" s="1" t="str">
        <f t="shared" si="300"/>
        <v>LP_HealOnCrit_07</v>
      </c>
      <c r="B401" s="1" t="s">
        <v>934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1.3650000000000002</v>
      </c>
      <c r="O401" s="7" t="str">
        <f t="shared" ca="1" si="301"/>
        <v/>
      </c>
      <c r="S401" s="7" t="str">
        <f t="shared" ca="1" si="302"/>
        <v/>
      </c>
    </row>
    <row r="402" spans="1:21" x14ac:dyDescent="0.3">
      <c r="A402" s="1" t="str">
        <f t="shared" si="300"/>
        <v>LP_HealOnCrit_08</v>
      </c>
      <c r="B402" s="1" t="s">
        <v>934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1.62</v>
      </c>
      <c r="O402" s="7" t="str">
        <f t="shared" ca="1" si="301"/>
        <v/>
      </c>
      <c r="S402" s="7" t="str">
        <f t="shared" ca="1" si="302"/>
        <v/>
      </c>
    </row>
    <row r="403" spans="1:21" x14ac:dyDescent="0.3">
      <c r="A403" s="1" t="str">
        <f t="shared" si="300"/>
        <v>LP_HealOnCrit_09</v>
      </c>
      <c r="B403" s="1" t="s">
        <v>934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1.89</v>
      </c>
      <c r="O403" s="7" t="str">
        <f t="shared" ca="1" si="301"/>
        <v/>
      </c>
      <c r="S403" s="7" t="str">
        <f t="shared" ca="1" si="302"/>
        <v/>
      </c>
    </row>
    <row r="404" spans="1:21" x14ac:dyDescent="0.3">
      <c r="A404" s="1" t="str">
        <f t="shared" si="300"/>
        <v>LP_HealOnCritBetter_01</v>
      </c>
      <c r="B404" s="1" t="s">
        <v>935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0.25</v>
      </c>
      <c r="O404" s="7" t="str">
        <f t="shared" ca="1" si="301"/>
        <v/>
      </c>
      <c r="S404" s="7" t="str">
        <f t="shared" ca="1" si="302"/>
        <v/>
      </c>
    </row>
    <row r="405" spans="1:21" x14ac:dyDescent="0.3">
      <c r="A405" s="1" t="str">
        <f t="shared" si="300"/>
        <v>LP_HealOnCritBetter_02</v>
      </c>
      <c r="B405" s="1" t="s">
        <v>935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0.52500000000000002</v>
      </c>
      <c r="O405" s="7" t="str">
        <f t="shared" ca="1" si="301"/>
        <v/>
      </c>
      <c r="S405" s="7" t="str">
        <f t="shared" ca="1" si="302"/>
        <v/>
      </c>
    </row>
    <row r="406" spans="1:21" x14ac:dyDescent="0.3">
      <c r="A406" s="1" t="str">
        <f t="shared" ref="A406:A408" si="304">B406&amp;"_"&amp;TEXT(D406,"00")</f>
        <v>LP_HealOnCritBetter_03</v>
      </c>
      <c r="B406" s="1" t="s">
        <v>935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03"/>
        <v>0.82500000000000007</v>
      </c>
      <c r="O406" s="7" t="str">
        <f t="shared" ref="O406:O408" ca="1" si="305">IF(NOT(ISBLANK(N406)),N406,
IF(ISBLANK(M406),"",
VLOOKUP(M406,OFFSET(INDIRECT("$A:$B"),0,MATCH(M$1&amp;"_Verify",INDIRECT("$1:$1"),0)-1),2,0)
))</f>
        <v/>
      </c>
      <c r="S406" s="7" t="str">
        <f t="shared" ref="S406:S408" ca="1" si="306">IF(NOT(ISBLANK(R406)),R406,
IF(ISBLANK(Q406),"",
VLOOKUP(Q406,OFFSET(INDIRECT("$A:$B"),0,MATCH(Q$1&amp;"_Verify",INDIRECT("$1:$1"),0)-1),2,0)
))</f>
        <v/>
      </c>
    </row>
    <row r="407" spans="1:21" x14ac:dyDescent="0.3">
      <c r="A407" s="1" t="str">
        <f t="shared" si="304"/>
        <v>LP_HealOnCritBetter_04</v>
      </c>
      <c r="B407" s="1" t="s">
        <v>935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03"/>
        <v>1.1499999999999999</v>
      </c>
      <c r="O407" s="7" t="str">
        <f t="shared" ca="1" si="305"/>
        <v/>
      </c>
      <c r="S407" s="7" t="str">
        <f t="shared" ca="1" si="306"/>
        <v/>
      </c>
    </row>
    <row r="408" spans="1:21" x14ac:dyDescent="0.3">
      <c r="A408" s="1" t="str">
        <f t="shared" si="304"/>
        <v>LP_HealOnCritBetter_05</v>
      </c>
      <c r="B408" s="1" t="s">
        <v>935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03"/>
        <v>1.5</v>
      </c>
      <c r="O408" s="7" t="str">
        <f t="shared" ca="1" si="305"/>
        <v/>
      </c>
      <c r="S408" s="7" t="str">
        <f t="shared" ca="1" si="306"/>
        <v/>
      </c>
    </row>
    <row r="409" spans="1:21" x14ac:dyDescent="0.3">
      <c r="A409" s="1" t="str">
        <f t="shared" si="298"/>
        <v>LP_AtkSpeedUpOnEncounter_01</v>
      </c>
      <c r="B409" s="1" t="s">
        <v>295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99"/>
        <v/>
      </c>
      <c r="Q409" s="1" t="s">
        <v>296</v>
      </c>
      <c r="S409" s="7">
        <f t="shared" ref="S409:S460" ca="1" si="307">IF(NOT(ISBLANK(R409)),R409,
IF(ISBLANK(Q409),"",
VLOOKUP(Q409,OFFSET(INDIRECT("$A:$B"),0,MATCH(Q$1&amp;"_Verify",INDIRECT("$1:$1"),0)-1),2,0)
))</f>
        <v>1</v>
      </c>
      <c r="U409" s="1" t="s">
        <v>297</v>
      </c>
    </row>
    <row r="410" spans="1:21" x14ac:dyDescent="0.3">
      <c r="A410" s="1" t="str">
        <f t="shared" si="298"/>
        <v>LP_AtkSpeedUpOnEncounter_02</v>
      </c>
      <c r="B410" s="1" t="s">
        <v>295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9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1" x14ac:dyDescent="0.3">
      <c r="A411" s="1" t="str">
        <f t="shared" ref="A411:A417" si="308">B411&amp;"_"&amp;TEXT(D411,"00")</f>
        <v>LP_AtkSpeedUpOnEncounter_03</v>
      </c>
      <c r="B411" s="1" t="s">
        <v>295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ref="O411:O417" ca="1" si="309">IF(NOT(ISBLANK(N411)),N411,
IF(ISBLANK(M411),"",
VLOOKUP(M411,OFFSET(INDIRECT("$A:$B"),0,MATCH(M$1&amp;"_Verify",INDIRECT("$1:$1"),0)-1),2,0)
))</f>
        <v/>
      </c>
      <c r="Q411" s="1" t="s">
        <v>296</v>
      </c>
      <c r="S411" s="7">
        <f t="shared" ca="1" si="307"/>
        <v>1</v>
      </c>
      <c r="U411" s="1" t="s">
        <v>297</v>
      </c>
    </row>
    <row r="412" spans="1:21" x14ac:dyDescent="0.3">
      <c r="A412" s="1" t="str">
        <f t="shared" si="308"/>
        <v>LP_AtkSpeedUpOnEncounter_04</v>
      </c>
      <c r="B412" s="1" t="s">
        <v>295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1" x14ac:dyDescent="0.3">
      <c r="A413" s="1" t="str">
        <f t="shared" si="308"/>
        <v>LP_AtkSpeedUpOnEncounter_05</v>
      </c>
      <c r="B413" s="1" t="s">
        <v>295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1" x14ac:dyDescent="0.3">
      <c r="A414" s="1" t="str">
        <f t="shared" si="308"/>
        <v>LP_AtkSpeedUpOnEncounter_06</v>
      </c>
      <c r="B414" s="1" t="s">
        <v>295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1" x14ac:dyDescent="0.3">
      <c r="A415" s="1" t="str">
        <f t="shared" si="308"/>
        <v>LP_AtkSpeedUpOnEncounter_07</v>
      </c>
      <c r="B415" s="1" t="s">
        <v>295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09"/>
        <v/>
      </c>
      <c r="Q415" s="1" t="s">
        <v>296</v>
      </c>
      <c r="S415" s="7">
        <f t="shared" ca="1" si="307"/>
        <v>1</v>
      </c>
      <c r="U415" s="1" t="s">
        <v>297</v>
      </c>
    </row>
    <row r="416" spans="1:21" x14ac:dyDescent="0.3">
      <c r="A416" s="1" t="str">
        <f t="shared" si="308"/>
        <v>LP_AtkSpeedUpOnEncounter_08</v>
      </c>
      <c r="B416" s="1" t="s">
        <v>295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09"/>
        <v/>
      </c>
      <c r="Q416" s="1" t="s">
        <v>296</v>
      </c>
      <c r="S416" s="7">
        <f t="shared" ca="1" si="307"/>
        <v>1</v>
      </c>
      <c r="U416" s="1" t="s">
        <v>297</v>
      </c>
    </row>
    <row r="417" spans="1:23" x14ac:dyDescent="0.3">
      <c r="A417" s="1" t="str">
        <f t="shared" si="308"/>
        <v>LP_AtkSpeedUpOnEncounter_09</v>
      </c>
      <c r="B417" s="1" t="s">
        <v>295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09"/>
        <v/>
      </c>
      <c r="Q417" s="1" t="s">
        <v>296</v>
      </c>
      <c r="S417" s="7">
        <f t="shared" ca="1" si="307"/>
        <v>1</v>
      </c>
      <c r="U417" s="1" t="s">
        <v>297</v>
      </c>
    </row>
    <row r="418" spans="1:23" x14ac:dyDescent="0.3">
      <c r="A418" s="1" t="str">
        <f t="shared" si="298"/>
        <v>LP_AtkSpeedUpOnEncounter_Spd_01</v>
      </c>
      <c r="B418" s="1" t="s">
        <v>292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4.5</v>
      </c>
      <c r="J418" s="1">
        <f t="shared" ref="J418:J426" si="310">J174*4.5/6*2.5</f>
        <v>0.28125</v>
      </c>
      <c r="M418" s="1" t="s">
        <v>148</v>
      </c>
      <c r="O418" s="7">
        <f t="shared" ca="1" si="299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298"/>
        <v>LP_AtkSpeedUpOnEncounter_Spd_02</v>
      </c>
      <c r="B419" s="1" t="s">
        <v>292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</v>
      </c>
      <c r="J419" s="1">
        <f t="shared" si="310"/>
        <v>0.59062499999999996</v>
      </c>
      <c r="M419" s="1" t="s">
        <v>148</v>
      </c>
      <c r="O419" s="7">
        <f t="shared" ca="1" si="299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ref="A420:A426" si="311">B420&amp;"_"&amp;TEXT(D420,"00")</f>
        <v>LP_AtkSpeedUpOnEncounter_Spd_03</v>
      </c>
      <c r="B420" s="1" t="s">
        <v>292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5.5</v>
      </c>
      <c r="J420" s="1">
        <f t="shared" si="310"/>
        <v>0.92812500000000009</v>
      </c>
      <c r="M420" s="1" t="s">
        <v>148</v>
      </c>
      <c r="O420" s="7">
        <f t="shared" ref="O420:O426" ca="1" si="312">IF(NOT(ISBLANK(N420)),N420,
IF(ISBLANK(M420),"",
VLOOKUP(M420,OFFSET(INDIRECT("$A:$B"),0,MATCH(M$1&amp;"_Verify",INDIRECT("$1:$1"),0)-1),2,0)
))</f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LP_AtkSpeedUpOnEncounter_Spd_04</v>
      </c>
      <c r="B421" s="1" t="s">
        <v>292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6</v>
      </c>
      <c r="J421" s="1">
        <f t="shared" si="310"/>
        <v>1.29375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LP_AtkSpeedUpOnEncounter_Spd_05</v>
      </c>
      <c r="B422" s="1" t="s">
        <v>292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6.5</v>
      </c>
      <c r="J422" s="1">
        <f t="shared" si="310"/>
        <v>1.6874999999999998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LP_AtkSpeedUpOnEncounter_Spd_06</v>
      </c>
      <c r="B423" s="1" t="s">
        <v>292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7</v>
      </c>
      <c r="J423" s="1">
        <f t="shared" si="310"/>
        <v>2.109375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si="311"/>
        <v>LP_AtkSpeedUpOnEncounter_Spd_07</v>
      </c>
      <c r="B424" s="1" t="s">
        <v>292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7.5</v>
      </c>
      <c r="J424" s="1">
        <f t="shared" si="310"/>
        <v>2.5593750000000002</v>
      </c>
      <c r="M424" s="1" t="s">
        <v>148</v>
      </c>
      <c r="O424" s="7">
        <f t="shared" ca="1" si="312"/>
        <v>3</v>
      </c>
      <c r="R424" s="1">
        <v>1</v>
      </c>
      <c r="S424" s="7">
        <f t="shared" ca="1" si="307"/>
        <v>1</v>
      </c>
      <c r="W424" s="1" t="s">
        <v>364</v>
      </c>
    </row>
    <row r="425" spans="1:23" x14ac:dyDescent="0.3">
      <c r="A425" s="1" t="str">
        <f t="shared" si="311"/>
        <v>LP_AtkSpeedUpOnEncounter_Spd_08</v>
      </c>
      <c r="B425" s="1" t="s">
        <v>292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8</v>
      </c>
      <c r="J425" s="1">
        <f t="shared" si="310"/>
        <v>3.0375000000000001</v>
      </c>
      <c r="M425" s="1" t="s">
        <v>148</v>
      </c>
      <c r="O425" s="7">
        <f t="shared" ca="1" si="312"/>
        <v>3</v>
      </c>
      <c r="R425" s="1">
        <v>1</v>
      </c>
      <c r="S425" s="7">
        <f t="shared" ca="1" si="307"/>
        <v>1</v>
      </c>
      <c r="W425" s="1" t="s">
        <v>364</v>
      </c>
    </row>
    <row r="426" spans="1:23" x14ac:dyDescent="0.3">
      <c r="A426" s="1" t="str">
        <f t="shared" si="311"/>
        <v>LP_AtkSpeedUpOnEncounter_Spd_09</v>
      </c>
      <c r="B426" s="1" t="s">
        <v>292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8.5</v>
      </c>
      <c r="J426" s="1">
        <f t="shared" si="310"/>
        <v>3.5437499999999993</v>
      </c>
      <c r="M426" s="1" t="s">
        <v>148</v>
      </c>
      <c r="O426" s="7">
        <f t="shared" ca="1" si="312"/>
        <v>3</v>
      </c>
      <c r="R426" s="1">
        <v>1</v>
      </c>
      <c r="S426" s="7">
        <f t="shared" ca="1" si="307"/>
        <v>1</v>
      </c>
      <c r="W426" s="1" t="s">
        <v>364</v>
      </c>
    </row>
    <row r="427" spans="1:23" x14ac:dyDescent="0.3">
      <c r="A427" s="1" t="str">
        <f t="shared" ref="A427:A433" si="313">B427&amp;"_"&amp;TEXT(D427,"00")</f>
        <v>LP_AtkSpeedUpOnEncounterBetter_01</v>
      </c>
      <c r="B427" s="1" t="s">
        <v>291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99"/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si="313"/>
        <v>LP_AtkSpeedUpOnEncounterBetter_02</v>
      </c>
      <c r="B428" s="1" t="s">
        <v>291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99"/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ref="A429:A431" si="314">B429&amp;"_"&amp;TEXT(D429,"00")</f>
        <v>LP_AtkSpeedUpOnEncounterBetter_03</v>
      </c>
      <c r="B429" s="1" t="s">
        <v>291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ref="O429:O431" ca="1" si="315">IF(NOT(ISBLANK(N429)),N429,
IF(ISBLANK(M429),"",
VLOOKUP(M429,OFFSET(INDIRECT("$A:$B"),0,MATCH(M$1&amp;"_Verify",INDIRECT("$1:$1"),0)-1),2,0)
))</f>
        <v/>
      </c>
      <c r="Q429" s="1" t="s">
        <v>296</v>
      </c>
      <c r="S429" s="7">
        <f t="shared" ca="1" si="307"/>
        <v>1</v>
      </c>
      <c r="U429" s="1" t="s">
        <v>293</v>
      </c>
    </row>
    <row r="430" spans="1:23" x14ac:dyDescent="0.3">
      <c r="A430" s="1" t="str">
        <f t="shared" si="314"/>
        <v>LP_AtkSpeedUpOnEncounterBetter_04</v>
      </c>
      <c r="B430" s="1" t="s">
        <v>291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5"/>
        <v/>
      </c>
      <c r="Q430" s="1" t="s">
        <v>296</v>
      </c>
      <c r="S430" s="7">
        <f t="shared" ca="1" si="307"/>
        <v>1</v>
      </c>
      <c r="U430" s="1" t="s">
        <v>293</v>
      </c>
    </row>
    <row r="431" spans="1:23" x14ac:dyDescent="0.3">
      <c r="A431" s="1" t="str">
        <f t="shared" si="314"/>
        <v>LP_AtkSpeedUpOnEncounterBetter_05</v>
      </c>
      <c r="B431" s="1" t="s">
        <v>291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15"/>
        <v/>
      </c>
      <c r="Q431" s="1" t="s">
        <v>296</v>
      </c>
      <c r="S431" s="7">
        <f t="shared" ca="1" si="307"/>
        <v>1</v>
      </c>
      <c r="U431" s="1" t="s">
        <v>293</v>
      </c>
    </row>
    <row r="432" spans="1:23" x14ac:dyDescent="0.3">
      <c r="A432" s="1" t="str">
        <f t="shared" si="313"/>
        <v>LP_AtkSpeedUpOnEncounterBetter_Spd_01</v>
      </c>
      <c r="B432" s="1" t="s">
        <v>294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4.5</v>
      </c>
      <c r="J432" s="1">
        <f>J183*4.5/6*2.5</f>
        <v>0.46875</v>
      </c>
      <c r="M432" s="1" t="s">
        <v>148</v>
      </c>
      <c r="O432" s="7">
        <f t="shared" ca="1" si="299"/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si="313"/>
        <v>LP_AtkSpeedUpOnEncounterBetter_Spd_02</v>
      </c>
      <c r="B433" s="1" t="s">
        <v>294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f>J184*4.5/6*2.5</f>
        <v>0.98437500000000011</v>
      </c>
      <c r="M433" s="1" t="s">
        <v>148</v>
      </c>
      <c r="O433" s="7">
        <f t="shared" ca="1" si="299"/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ref="A434:A436" si="316">B434&amp;"_"&amp;TEXT(D434,"00")</f>
        <v>LP_AtkSpeedUpOnEncounterBetter_Spd_03</v>
      </c>
      <c r="B434" s="1" t="s">
        <v>294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6.5</v>
      </c>
      <c r="J434" s="1">
        <f>J185*4.5/6*2.5</f>
        <v>1.546875</v>
      </c>
      <c r="M434" s="1" t="s">
        <v>148</v>
      </c>
      <c r="O434" s="7">
        <f t="shared" ref="O434:O436" ca="1" si="317">IF(NOT(ISBLANK(N434)),N434,
IF(ISBLANK(M434),"",
VLOOKUP(M434,OFFSET(INDIRECT("$A:$B"),0,MATCH(M$1&amp;"_Verify",INDIRECT("$1:$1"),0)-1),2,0)
))</f>
        <v>3</v>
      </c>
      <c r="R434" s="1">
        <v>1</v>
      </c>
      <c r="S434" s="7">
        <f t="shared" ca="1" si="307"/>
        <v>1</v>
      </c>
      <c r="W434" s="1" t="s">
        <v>364</v>
      </c>
    </row>
    <row r="435" spans="1:23" x14ac:dyDescent="0.3">
      <c r="A435" s="1" t="str">
        <f t="shared" si="316"/>
        <v>LP_AtkSpeedUpOnEncounterBetter_Spd_04</v>
      </c>
      <c r="B435" s="1" t="s">
        <v>294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7.5</v>
      </c>
      <c r="J435" s="1">
        <f>J186*4.5/6*2.5</f>
        <v>2.15625</v>
      </c>
      <c r="M435" s="1" t="s">
        <v>148</v>
      </c>
      <c r="O435" s="7">
        <f t="shared" ca="1" si="317"/>
        <v>3</v>
      </c>
      <c r="R435" s="1">
        <v>1</v>
      </c>
      <c r="S435" s="7">
        <f t="shared" ca="1" si="307"/>
        <v>1</v>
      </c>
      <c r="W435" s="1" t="s">
        <v>364</v>
      </c>
    </row>
    <row r="436" spans="1:23" x14ac:dyDescent="0.3">
      <c r="A436" s="1" t="str">
        <f t="shared" si="316"/>
        <v>LP_AtkSpeedUpOnEncounterBetter_Spd_05</v>
      </c>
      <c r="B436" s="1" t="s">
        <v>294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8.5</v>
      </c>
      <c r="J436" s="1">
        <f>J187*4.5/6*2.5</f>
        <v>2.8125</v>
      </c>
      <c r="M436" s="1" t="s">
        <v>148</v>
      </c>
      <c r="O436" s="7">
        <f t="shared" ca="1" si="317"/>
        <v>3</v>
      </c>
      <c r="R436" s="1">
        <v>1</v>
      </c>
      <c r="S436" s="7">
        <f t="shared" ca="1" si="307"/>
        <v>1</v>
      </c>
      <c r="W436" s="1" t="s">
        <v>364</v>
      </c>
    </row>
    <row r="437" spans="1:23" x14ac:dyDescent="0.3">
      <c r="A437" s="1" t="str">
        <f t="shared" ref="A437:A441" si="318">B437&amp;"_"&amp;TEXT(D437,"00")</f>
        <v>LP_VampireOnAttack_01</v>
      </c>
      <c r="B437" s="1" t="s">
        <v>298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ref="L437:L450" si="319">J174</f>
        <v>0.15</v>
      </c>
      <c r="O437" s="7" t="str">
        <f t="shared" ref="O437:O441" ca="1" si="320">IF(NOT(ISBLANK(N437)),N437,
IF(ISBLANK(M437),"",
VLOOKUP(M437,OFFSET(INDIRECT("$A:$B"),0,MATCH(M$1&amp;"_Verify",INDIRECT("$1:$1"),0)-1),2,0)
))</f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LP_VampireOnAttack_02</v>
      </c>
      <c r="B438" s="1" t="s">
        <v>298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0.315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si="318"/>
        <v>LP_VampireOnAttack_03</v>
      </c>
      <c r="B439" s="1" t="s">
        <v>298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0.49500000000000005</v>
      </c>
      <c r="O439" s="7" t="str">
        <f t="shared" ca="1" si="320"/>
        <v/>
      </c>
      <c r="S439" s="7" t="str">
        <f t="shared" ca="1" si="307"/>
        <v/>
      </c>
    </row>
    <row r="440" spans="1:23" x14ac:dyDescent="0.3">
      <c r="A440" s="1" t="str">
        <f t="shared" si="318"/>
        <v>LP_VampireOnAttack_04</v>
      </c>
      <c r="B440" s="1" t="s">
        <v>298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0.69</v>
      </c>
      <c r="O440" s="7" t="str">
        <f t="shared" ca="1" si="320"/>
        <v/>
      </c>
      <c r="S440" s="7" t="str">
        <f t="shared" ca="1" si="307"/>
        <v/>
      </c>
    </row>
    <row r="441" spans="1:23" x14ac:dyDescent="0.3">
      <c r="A441" s="1" t="str">
        <f t="shared" si="318"/>
        <v>LP_VampireOnAttack_05</v>
      </c>
      <c r="B441" s="1" t="s">
        <v>298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0.89999999999999991</v>
      </c>
      <c r="O441" s="7" t="str">
        <f t="shared" ca="1" si="320"/>
        <v/>
      </c>
      <c r="S441" s="7" t="str">
        <f t="shared" ca="1" si="307"/>
        <v/>
      </c>
    </row>
    <row r="442" spans="1:23" x14ac:dyDescent="0.3">
      <c r="A442" s="1" t="str">
        <f t="shared" ref="A442:A445" si="321">B442&amp;"_"&amp;TEXT(D442,"00")</f>
        <v>LP_VampireOnAttack_06</v>
      </c>
      <c r="B442" s="1" t="s">
        <v>298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1.125</v>
      </c>
      <c r="O442" s="7" t="str">
        <f t="shared" ref="O442:O445" ca="1" si="322">IF(NOT(ISBLANK(N442)),N442,
IF(ISBLANK(M442),"",
VLOOKUP(M442,OFFSET(INDIRECT("$A:$B"),0,MATCH(M$1&amp;"_Verify",INDIRECT("$1:$1"),0)-1),2,0)
))</f>
        <v/>
      </c>
      <c r="S442" s="7" t="str">
        <f t="shared" ref="S442:S445" ca="1" si="323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321"/>
        <v>LP_VampireOnAttack_07</v>
      </c>
      <c r="B443" s="1" t="s">
        <v>298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1.3650000000000002</v>
      </c>
      <c r="O443" s="7" t="str">
        <f t="shared" ca="1" si="322"/>
        <v/>
      </c>
      <c r="S443" s="7" t="str">
        <f t="shared" ca="1" si="323"/>
        <v/>
      </c>
    </row>
    <row r="444" spans="1:23" x14ac:dyDescent="0.3">
      <c r="A444" s="1" t="str">
        <f t="shared" si="321"/>
        <v>LP_VampireOnAttack_08</v>
      </c>
      <c r="B444" s="1" t="s">
        <v>298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1.62</v>
      </c>
      <c r="O444" s="7" t="str">
        <f t="shared" ca="1" si="322"/>
        <v/>
      </c>
      <c r="S444" s="7" t="str">
        <f t="shared" ca="1" si="323"/>
        <v/>
      </c>
    </row>
    <row r="445" spans="1:23" x14ac:dyDescent="0.3">
      <c r="A445" s="1" t="str">
        <f t="shared" si="321"/>
        <v>LP_VampireOnAttack_09</v>
      </c>
      <c r="B445" s="1" t="s">
        <v>298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1.89</v>
      </c>
      <c r="O445" s="7" t="str">
        <f t="shared" ca="1" si="322"/>
        <v/>
      </c>
      <c r="S445" s="7" t="str">
        <f t="shared" ca="1" si="323"/>
        <v/>
      </c>
    </row>
    <row r="446" spans="1:23" x14ac:dyDescent="0.3">
      <c r="A446" s="1" t="str">
        <f t="shared" ref="A446:A450" si="324">B446&amp;"_"&amp;TEXT(D446,"00")</f>
        <v>LP_VampireOnAttackBetter_01</v>
      </c>
      <c r="B446" s="1" t="s">
        <v>299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0.25</v>
      </c>
      <c r="O446" s="7" t="str">
        <f t="shared" ref="O446:O450" ca="1" si="325">IF(NOT(ISBLANK(N446)),N446,
IF(ISBLANK(M446),"",
VLOOKUP(M446,OFFSET(INDIRECT("$A:$B"),0,MATCH(M$1&amp;"_Verify",INDIRECT("$1:$1"),0)-1),2,0)
))</f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LP_VampireOnAttackBetter_02</v>
      </c>
      <c r="B447" s="1" t="s">
        <v>299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0.52500000000000002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si="324"/>
        <v>LP_VampireOnAttackBetter_03</v>
      </c>
      <c r="B448" s="1" t="s">
        <v>299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19"/>
        <v>0.82500000000000007</v>
      </c>
      <c r="O448" s="7" t="str">
        <f t="shared" ca="1" si="325"/>
        <v/>
      </c>
      <c r="S448" s="7" t="str">
        <f t="shared" ca="1" si="307"/>
        <v/>
      </c>
    </row>
    <row r="449" spans="1:21" x14ac:dyDescent="0.3">
      <c r="A449" s="1" t="str">
        <f t="shared" si="324"/>
        <v>LP_VampireOnAttackBetter_04</v>
      </c>
      <c r="B449" s="1" t="s">
        <v>299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19"/>
        <v>1.1499999999999999</v>
      </c>
      <c r="O449" s="7" t="str">
        <f t="shared" ca="1" si="325"/>
        <v/>
      </c>
      <c r="S449" s="7" t="str">
        <f t="shared" ca="1" si="307"/>
        <v/>
      </c>
    </row>
    <row r="450" spans="1:21" x14ac:dyDescent="0.3">
      <c r="A450" s="1" t="str">
        <f t="shared" si="324"/>
        <v>LP_VampireOnAttackBetter_05</v>
      </c>
      <c r="B450" s="1" t="s">
        <v>299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19"/>
        <v>1.5</v>
      </c>
      <c r="O450" s="7" t="str">
        <f t="shared" ca="1" si="325"/>
        <v/>
      </c>
      <c r="S450" s="7" t="str">
        <f t="shared" ca="1" si="307"/>
        <v/>
      </c>
    </row>
    <row r="451" spans="1:21" x14ac:dyDescent="0.3">
      <c r="A451" s="1" t="str">
        <f t="shared" ref="A451:A455" si="326">B451&amp;"_"&amp;TEXT(D451,"00")</f>
        <v>LP_RecoverOnAttacked_01</v>
      </c>
      <c r="B451" s="1" t="s">
        <v>300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ref="O451:O455" ca="1" si="327">IF(NOT(ISBLANK(N451)),N451,
IF(ISBLANK(M451),"",
VLOOKUP(M451,OFFSET(INDIRECT("$A:$B"),0,MATCH(M$1&amp;"_Verify",INDIRECT("$1:$1"),0)-1),2,0)
))</f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LP_RecoverOnAttacked_02</v>
      </c>
      <c r="B452" s="1" t="s">
        <v>300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si="326"/>
        <v>LP_RecoverOnAttacked_03</v>
      </c>
      <c r="B453" s="1" t="s">
        <v>300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7"/>
        <v/>
      </c>
      <c r="Q453" s="1" t="s">
        <v>224</v>
      </c>
      <c r="S453" s="7">
        <f t="shared" ca="1" si="307"/>
        <v>4</v>
      </c>
      <c r="U453" s="1" t="s">
        <v>301</v>
      </c>
    </row>
    <row r="454" spans="1:21" x14ac:dyDescent="0.3">
      <c r="A454" s="1" t="str">
        <f t="shared" si="326"/>
        <v>LP_RecoverOnAttacked_04</v>
      </c>
      <c r="B454" s="1" t="s">
        <v>300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27"/>
        <v/>
      </c>
      <c r="Q454" s="1" t="s">
        <v>224</v>
      </c>
      <c r="S454" s="7">
        <f t="shared" ca="1" si="307"/>
        <v>4</v>
      </c>
      <c r="U454" s="1" t="s">
        <v>301</v>
      </c>
    </row>
    <row r="455" spans="1:21" x14ac:dyDescent="0.3">
      <c r="A455" s="1" t="str">
        <f t="shared" si="326"/>
        <v>LP_RecoverOnAttacked_05</v>
      </c>
      <c r="B455" s="1" t="s">
        <v>300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27"/>
        <v/>
      </c>
      <c r="Q455" s="1" t="s">
        <v>224</v>
      </c>
      <c r="S455" s="7">
        <f t="shared" ca="1" si="307"/>
        <v>4</v>
      </c>
      <c r="U455" s="1" t="s">
        <v>301</v>
      </c>
    </row>
    <row r="456" spans="1:21" x14ac:dyDescent="0.3">
      <c r="A456" s="1" t="str">
        <f t="shared" ref="A456:A460" si="328">B456&amp;"_"&amp;TEXT(D456,"00")</f>
        <v>LP_RecoverOnAttacked_Heal_01</v>
      </c>
      <c r="B456" s="1" t="s">
        <v>301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ref="I456:I460" si="329">J456*5+0.1</f>
        <v>4.6999999999999984</v>
      </c>
      <c r="J456" s="1">
        <f t="shared" ref="J456:J459" si="330">J457+0.08</f>
        <v>0.91999999999999982</v>
      </c>
      <c r="L456" s="1">
        <v>8.8888888888888892E-2</v>
      </c>
      <c r="O456" s="7" t="str">
        <f t="shared" ref="O456:O460" ca="1" si="331">IF(NOT(ISBLANK(N456)),N456,
IF(ISBLANK(M456),"",
VLOOKUP(M456,OFFSET(INDIRECT("$A:$B"),0,MATCH(M$1&amp;"_Verify",INDIRECT("$1:$1"),0)-1),2,0)
))</f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LP_RecoverOnAttacked_Heal_02</v>
      </c>
      <c r="B457" s="1" t="s">
        <v>301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4.2999999999999989</v>
      </c>
      <c r="J457" s="1">
        <f t="shared" si="330"/>
        <v>0.83999999999999986</v>
      </c>
      <c r="L457" s="1">
        <v>0.12537313432835823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si="328"/>
        <v>LP_RecoverOnAttacked_Heal_03</v>
      </c>
      <c r="B458" s="1" t="s">
        <v>301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HealOverTime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f t="shared" si="329"/>
        <v>3.8999999999999995</v>
      </c>
      <c r="J458" s="1">
        <f t="shared" si="330"/>
        <v>0.7599999999999999</v>
      </c>
      <c r="L458" s="1">
        <v>0.14505494505494507</v>
      </c>
      <c r="O458" s="7" t="str">
        <f t="shared" ca="1" si="331"/>
        <v/>
      </c>
      <c r="S458" s="7" t="str">
        <f t="shared" ca="1" si="307"/>
        <v/>
      </c>
    </row>
    <row r="459" spans="1:21" x14ac:dyDescent="0.3">
      <c r="A459" s="1" t="str">
        <f t="shared" si="328"/>
        <v>LP_RecoverOnAttacked_Heal_04</v>
      </c>
      <c r="B459" s="1" t="s">
        <v>301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HealOverTime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f t="shared" si="329"/>
        <v>3.4999999999999996</v>
      </c>
      <c r="J459" s="1">
        <f t="shared" si="330"/>
        <v>0.67999999999999994</v>
      </c>
      <c r="L459" s="1">
        <v>0.15726495726495726</v>
      </c>
      <c r="O459" s="7" t="str">
        <f t="shared" ca="1" si="331"/>
        <v/>
      </c>
      <c r="S459" s="7" t="str">
        <f t="shared" ca="1" si="307"/>
        <v/>
      </c>
    </row>
    <row r="460" spans="1:21" x14ac:dyDescent="0.3">
      <c r="A460" s="1" t="str">
        <f t="shared" si="328"/>
        <v>LP_RecoverOnAttacked_Heal_05</v>
      </c>
      <c r="B460" s="1" t="s">
        <v>301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HealOverTime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f t="shared" si="329"/>
        <v>3.1</v>
      </c>
      <c r="J460" s="1">
        <v>0.6</v>
      </c>
      <c r="L460" s="1">
        <v>0.16551724137931034</v>
      </c>
      <c r="O460" s="7" t="str">
        <f t="shared" ca="1" si="331"/>
        <v/>
      </c>
      <c r="S460" s="7" t="str">
        <f t="shared" ca="1" si="307"/>
        <v/>
      </c>
    </row>
    <row r="461" spans="1:21" x14ac:dyDescent="0.3">
      <c r="A461" s="1" t="str">
        <f t="shared" ref="A461:A465" si="332">B461&amp;"_"&amp;TEXT(D461,"00")</f>
        <v>LP_ReflectOnAttacked_01</v>
      </c>
      <c r="B461" s="1" t="s">
        <v>304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0.93377528089887663</v>
      </c>
      <c r="O461" s="7" t="str">
        <f t="shared" ref="O461:O465" ca="1" si="333">IF(NOT(ISBLANK(N461)),N461,
IF(ISBLANK(M461),"",
VLOOKUP(M461,OFFSET(INDIRECT("$A:$B"),0,MATCH(M$1&amp;"_Verify",INDIRECT("$1:$1"),0)-1),2,0)
))</f>
        <v/>
      </c>
      <c r="S461" s="7" t="str">
        <f t="shared" ref="S461:S557" ca="1" si="334">IF(NOT(ISBLANK(R461)),R461,
IF(ISBLANK(Q461),"",
VLOOKUP(Q461,OFFSET(INDIRECT("$A:$B"),0,MATCH(Q$1&amp;"_Verify",INDIRECT("$1:$1"),0)-1),2,0)
))</f>
        <v/>
      </c>
    </row>
    <row r="462" spans="1:21" x14ac:dyDescent="0.3">
      <c r="A462" s="1" t="str">
        <f t="shared" si="332"/>
        <v>LP_ReflectOnAttacked_02</v>
      </c>
      <c r="B462" s="1" t="s">
        <v>304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2.2014964610717898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si="332"/>
        <v>LP_ReflectOnAttacked_03</v>
      </c>
      <c r="B463" s="1" t="s">
        <v>304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3.8477338195077495</v>
      </c>
      <c r="O463" s="7" t="str">
        <f t="shared" ca="1" si="333"/>
        <v/>
      </c>
      <c r="S463" s="7" t="str">
        <f t="shared" ca="1" si="334"/>
        <v/>
      </c>
    </row>
    <row r="464" spans="1:21" x14ac:dyDescent="0.3">
      <c r="A464" s="1" t="str">
        <f t="shared" si="332"/>
        <v>LP_ReflectOnAttacked_04</v>
      </c>
      <c r="B464" s="1" t="s">
        <v>304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5.9275139063862792</v>
      </c>
      <c r="O464" s="7" t="str">
        <f t="shared" ca="1" si="333"/>
        <v/>
      </c>
      <c r="S464" s="7" t="str">
        <f t="shared" ca="1" si="334"/>
        <v/>
      </c>
    </row>
    <row r="465" spans="1:19" x14ac:dyDescent="0.3">
      <c r="A465" s="1" t="str">
        <f t="shared" si="332"/>
        <v>LP_ReflectOnAttacked_05</v>
      </c>
      <c r="B465" s="1" t="s">
        <v>304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8.5104402985074614</v>
      </c>
      <c r="O465" s="7" t="str">
        <f t="shared" ca="1" si="333"/>
        <v/>
      </c>
      <c r="S465" s="7" t="str">
        <f t="shared" ca="1" si="334"/>
        <v/>
      </c>
    </row>
    <row r="466" spans="1:19" x14ac:dyDescent="0.3">
      <c r="A466" s="1" t="str">
        <f t="shared" ref="A466:A473" si="335">B466&amp;"_"&amp;TEXT(D466,"00")</f>
        <v>LP_ReflectOnAttackedBetter_01</v>
      </c>
      <c r="B466" s="1" t="s">
        <v>305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1.6960408163265315</v>
      </c>
      <c r="O466" s="7" t="str">
        <f t="shared" ref="O466:O473" ca="1" si="336">IF(NOT(ISBLANK(N466)),N466,
IF(ISBLANK(M466),"",
VLOOKUP(M466,OFFSET(INDIRECT("$A:$B"),0,MATCH(M$1&amp;"_Verify",INDIRECT("$1:$1"),0)-1),2,0)
))</f>
        <v/>
      </c>
      <c r="S466" s="7" t="str">
        <f t="shared" ca="1" si="334"/>
        <v/>
      </c>
    </row>
    <row r="467" spans="1:19" x14ac:dyDescent="0.3">
      <c r="A467" s="1" t="str">
        <f t="shared" si="335"/>
        <v>LP_ReflectOnAttackedBetter_02</v>
      </c>
      <c r="B467" s="1" t="s">
        <v>305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ReflectDamage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4.5603870967741944</v>
      </c>
      <c r="O467" s="7" t="str">
        <f t="shared" ca="1" si="336"/>
        <v/>
      </c>
      <c r="S467" s="7" t="str">
        <f t="shared" ca="1" si="334"/>
        <v/>
      </c>
    </row>
    <row r="468" spans="1:19" x14ac:dyDescent="0.3">
      <c r="A468" s="1" t="str">
        <f t="shared" si="335"/>
        <v>LP_ReflectOnAttackedBetter_03</v>
      </c>
      <c r="B468" s="1" t="s">
        <v>305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ReflectDamage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8.9988443328550947</v>
      </c>
      <c r="O468" s="7" t="str">
        <f t="shared" ca="1" si="336"/>
        <v/>
      </c>
      <c r="S468" s="7" t="str">
        <f t="shared" ca="1" si="334"/>
        <v/>
      </c>
    </row>
    <row r="469" spans="1:19" x14ac:dyDescent="0.3">
      <c r="A469" s="1" t="str">
        <f t="shared" si="335"/>
        <v>LP_AtkUpOnLowerHp_01</v>
      </c>
      <c r="B469" s="1" t="s">
        <v>306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0.35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LP_AtkUpOnLowerHp_02</v>
      </c>
      <c r="B470" s="1" t="s">
        <v>306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0.73499999999999999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si="335"/>
        <v>LP_AtkUpOnLowerHp_03</v>
      </c>
      <c r="B471" s="1" t="s">
        <v>306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1.1549999999999998</v>
      </c>
      <c r="N471" s="1">
        <v>0</v>
      </c>
      <c r="O471" s="7">
        <f t="shared" ca="1" si="336"/>
        <v>0</v>
      </c>
      <c r="S471" s="7" t="str">
        <f t="shared" ca="1" si="334"/>
        <v/>
      </c>
    </row>
    <row r="472" spans="1:19" x14ac:dyDescent="0.3">
      <c r="A472" s="1" t="str">
        <f t="shared" si="335"/>
        <v>LP_AtkUpOnLowerHp_04</v>
      </c>
      <c r="B472" s="1" t="s">
        <v>306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1.6099999999999999</v>
      </c>
      <c r="N472" s="1">
        <v>0</v>
      </c>
      <c r="O472" s="7">
        <f t="shared" ca="1" si="336"/>
        <v>0</v>
      </c>
      <c r="S472" s="7" t="str">
        <f t="shared" ca="1" si="334"/>
        <v/>
      </c>
    </row>
    <row r="473" spans="1:19" x14ac:dyDescent="0.3">
      <c r="A473" s="1" t="str">
        <f t="shared" si="335"/>
        <v>LP_AtkUpOnLowerHp_05</v>
      </c>
      <c r="B473" s="1" t="s">
        <v>306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2.1</v>
      </c>
      <c r="N473" s="1">
        <v>0</v>
      </c>
      <c r="O473" s="7">
        <f t="shared" ca="1" si="336"/>
        <v>0</v>
      </c>
      <c r="S473" s="7" t="str">
        <f t="shared" ca="1" si="334"/>
        <v/>
      </c>
    </row>
    <row r="474" spans="1:19" x14ac:dyDescent="0.3">
      <c r="A474" s="1" t="str">
        <f t="shared" ref="A474:A477" si="337">B474&amp;"_"&amp;TEXT(D474,"00")</f>
        <v>LP_AtkUpOnLowerHp_06</v>
      </c>
      <c r="B474" s="1" t="s">
        <v>306</v>
      </c>
      <c r="C474" s="1" t="str">
        <f>IF(ISERROR(VLOOKUP(B474,AffectorValueTable!$A:$A,1,0)),"어펙터밸류없음","")</f>
        <v/>
      </c>
      <c r="D474" s="1">
        <v>6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2.625</v>
      </c>
      <c r="N474" s="1">
        <v>0</v>
      </c>
      <c r="O474" s="7">
        <f t="shared" ref="O474:O477" ca="1" si="338">IF(NOT(ISBLANK(N474)),N474,
IF(ISBLANK(M474),"",
VLOOKUP(M474,OFFSET(INDIRECT("$A:$B"),0,MATCH(M$1&amp;"_Verify",INDIRECT("$1:$1"),0)-1),2,0)
))</f>
        <v>0</v>
      </c>
      <c r="S474" s="7" t="str">
        <f t="shared" ref="S474:S477" ca="1" si="339">IF(NOT(ISBLANK(R474)),R474,
IF(ISBLANK(Q474),"",
VLOOKUP(Q474,OFFSET(INDIRECT("$A:$B"),0,MATCH(Q$1&amp;"_Verify",INDIRECT("$1:$1"),0)-1),2,0)
))</f>
        <v/>
      </c>
    </row>
    <row r="475" spans="1:19" x14ac:dyDescent="0.3">
      <c r="A475" s="1" t="str">
        <f t="shared" si="337"/>
        <v>LP_AtkUpOnLowerHp_07</v>
      </c>
      <c r="B475" s="1" t="s">
        <v>306</v>
      </c>
      <c r="C475" s="1" t="str">
        <f>IF(ISERROR(VLOOKUP(B475,AffectorValueTable!$A:$A,1,0)),"어펙터밸류없음","")</f>
        <v/>
      </c>
      <c r="D475" s="1">
        <v>7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3.1850000000000005</v>
      </c>
      <c r="N475" s="1">
        <v>0</v>
      </c>
      <c r="O475" s="7">
        <f t="shared" ca="1" si="338"/>
        <v>0</v>
      </c>
      <c r="S475" s="7" t="str">
        <f t="shared" ca="1" si="339"/>
        <v/>
      </c>
    </row>
    <row r="476" spans="1:19" x14ac:dyDescent="0.3">
      <c r="A476" s="1" t="str">
        <f t="shared" si="337"/>
        <v>LP_AtkUpOnLowerHp_08</v>
      </c>
      <c r="B476" s="1" t="s">
        <v>306</v>
      </c>
      <c r="C476" s="1" t="str">
        <f>IF(ISERROR(VLOOKUP(B476,AffectorValueTable!$A:$A,1,0)),"어펙터밸류없음","")</f>
        <v/>
      </c>
      <c r="D476" s="1">
        <v>8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3.7800000000000007</v>
      </c>
      <c r="N476" s="1">
        <v>0</v>
      </c>
      <c r="O476" s="7">
        <f t="shared" ca="1" si="338"/>
        <v>0</v>
      </c>
      <c r="S476" s="7" t="str">
        <f t="shared" ca="1" si="339"/>
        <v/>
      </c>
    </row>
    <row r="477" spans="1:19" x14ac:dyDescent="0.3">
      <c r="A477" s="1" t="str">
        <f t="shared" si="337"/>
        <v>LP_AtkUpOnLowerHp_09</v>
      </c>
      <c r="B477" s="1" t="s">
        <v>306</v>
      </c>
      <c r="C477" s="1" t="str">
        <f>IF(ISERROR(VLOOKUP(B477,AffectorValueTable!$A:$A,1,0)),"어펙터밸류없음","")</f>
        <v/>
      </c>
      <c r="D477" s="1">
        <v>9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4.41</v>
      </c>
      <c r="N477" s="1">
        <v>0</v>
      </c>
      <c r="O477" s="7">
        <f t="shared" ca="1" si="338"/>
        <v>0</v>
      </c>
      <c r="S477" s="7" t="str">
        <f t="shared" ca="1" si="339"/>
        <v/>
      </c>
    </row>
    <row r="478" spans="1:19" x14ac:dyDescent="0.3">
      <c r="A478" s="1" t="str">
        <f t="shared" ref="A478:A513" si="340">B478&amp;"_"&amp;TEXT(D478,"00")</f>
        <v>LP_AtkUpOnLowerHpBetter_01</v>
      </c>
      <c r="B478" s="1" t="s">
        <v>307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0.58333333333333337</v>
      </c>
      <c r="N478" s="1">
        <v>0</v>
      </c>
      <c r="O478" s="7">
        <f t="shared" ref="O478:O513" ca="1" si="341">IF(NOT(ISBLANK(N478)),N478,
IF(ISBLANK(M478),"",
VLOOKUP(M478,OFFSET(INDIRECT("$A:$B"),0,MATCH(M$1&amp;"_Verify",INDIRECT("$1:$1"),0)-1),2,0)
))</f>
        <v>0</v>
      </c>
      <c r="S478" s="7" t="str">
        <f t="shared" ca="1" si="334"/>
        <v/>
      </c>
    </row>
    <row r="479" spans="1:19" x14ac:dyDescent="0.3">
      <c r="A479" s="1" t="str">
        <f t="shared" si="340"/>
        <v>LP_AtkUpOnLowerHpBetter_02</v>
      </c>
      <c r="B479" s="1" t="s">
        <v>307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1.2250000000000001</v>
      </c>
      <c r="N479" s="1">
        <v>0</v>
      </c>
      <c r="O479" s="7">
        <f t="shared" ca="1" si="341"/>
        <v>0</v>
      </c>
      <c r="S479" s="7" t="str">
        <f t="shared" ca="1" si="334"/>
        <v/>
      </c>
    </row>
    <row r="480" spans="1:19" x14ac:dyDescent="0.3">
      <c r="A480" s="1" t="str">
        <f t="shared" si="340"/>
        <v>LP_AtkUpOnLowerHpBetter_03</v>
      </c>
      <c r="B480" s="1" t="s">
        <v>307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1.9250000000000003</v>
      </c>
      <c r="N480" s="1">
        <v>0</v>
      </c>
      <c r="O480" s="7">
        <f t="shared" ca="1" si="341"/>
        <v>0</v>
      </c>
      <c r="S480" s="7" t="str">
        <f t="shared" ca="1" si="334"/>
        <v/>
      </c>
    </row>
    <row r="481" spans="1:19" x14ac:dyDescent="0.3">
      <c r="A481" s="1" t="str">
        <f t="shared" ref="A481:A482" si="342">B481&amp;"_"&amp;TEXT(D481,"00")</f>
        <v>LP_AtkUpOnLowerHpBetter_04</v>
      </c>
      <c r="B481" s="1" t="s">
        <v>307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2.6833333333333331</v>
      </c>
      <c r="N481" s="1">
        <v>0</v>
      </c>
      <c r="O481" s="7">
        <f t="shared" ref="O481:O482" ca="1" si="343">IF(NOT(ISBLANK(N481)),N481,
IF(ISBLANK(M481),"",
VLOOKUP(M481,OFFSET(INDIRECT("$A:$B"),0,MATCH(M$1&amp;"_Verify",INDIRECT("$1:$1"),0)-1),2,0)
))</f>
        <v>0</v>
      </c>
      <c r="S481" s="7" t="str">
        <f t="shared" ref="S481:S482" ca="1" si="344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2"/>
        <v>LP_AtkUpOnLowerHpBetter_05</v>
      </c>
      <c r="B482" s="1" t="s">
        <v>307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3.5000000000000004</v>
      </c>
      <c r="N482" s="1">
        <v>0</v>
      </c>
      <c r="O482" s="7">
        <f t="shared" ca="1" si="343"/>
        <v>0</v>
      </c>
      <c r="S482" s="7" t="str">
        <f t="shared" ca="1" si="344"/>
        <v/>
      </c>
    </row>
    <row r="483" spans="1:19" x14ac:dyDescent="0.3">
      <c r="A483" s="1" t="str">
        <f t="shared" ref="A483:A497" si="345">B483&amp;"_"&amp;TEXT(D483,"00")</f>
        <v>LP_AtkUpOnLowerHpBetter_06</v>
      </c>
      <c r="B483" s="1" t="s">
        <v>307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N483" s="1">
        <v>0</v>
      </c>
      <c r="O483" s="7">
        <f t="shared" ref="O483:O497" ca="1" si="346">IF(NOT(ISBLANK(N483)),N483,
IF(ISBLANK(M483),"",
VLOOKUP(M483,OFFSET(INDIRECT("$A:$B"),0,MATCH(M$1&amp;"_Verify",INDIRECT("$1:$1"),0)-1),2,0)
))</f>
        <v>0</v>
      </c>
      <c r="S483" s="7" t="str">
        <f t="shared" ref="S483:S497" ca="1" si="347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345"/>
        <v>LP_AtkUpOnMaxHp_01</v>
      </c>
      <c r="B484" s="1" t="s">
        <v>936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ref="J484:J497" si="348">J174*4/3</f>
        <v>0.19999999999999998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LP_AtkUpOnMaxHp_02</v>
      </c>
      <c r="B485" s="1" t="s">
        <v>936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0.42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LP_AtkUpOnMaxHp_03</v>
      </c>
      <c r="B486" s="1" t="s">
        <v>936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0.66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LP_AtkUpOnMaxHp_04</v>
      </c>
      <c r="B487" s="1" t="s">
        <v>936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0.91999999999999993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LP_AtkUpOnMaxHp_05</v>
      </c>
      <c r="B488" s="1" t="s">
        <v>936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1.2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LP_AtkUpOnMaxHp_06</v>
      </c>
      <c r="B489" s="1" t="s">
        <v>936</v>
      </c>
      <c r="C489" s="1" t="str">
        <f>IF(ISERROR(VLOOKUP(B489,AffectorValueTable!$A:$A,1,0)),"어펙터밸류없음","")</f>
        <v/>
      </c>
      <c r="D489" s="1">
        <v>6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1.5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LP_AtkUpOnMaxHp_07</v>
      </c>
      <c r="B490" s="1" t="s">
        <v>936</v>
      </c>
      <c r="C490" s="1" t="str">
        <f>IF(ISERROR(VLOOKUP(B490,AffectorValueTable!$A:$A,1,0)),"어펙터밸류없음","")</f>
        <v/>
      </c>
      <c r="D490" s="1">
        <v>7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1.8200000000000003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LP_AtkUpOnMaxHp_08</v>
      </c>
      <c r="B491" s="1" t="s">
        <v>936</v>
      </c>
      <c r="C491" s="1" t="str">
        <f>IF(ISERROR(VLOOKUP(B491,AffectorValueTable!$A:$A,1,0)),"어펙터밸류없음","")</f>
        <v/>
      </c>
      <c r="D491" s="1">
        <v>8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2.16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LP_AtkUpOnMaxHp_09</v>
      </c>
      <c r="B492" s="1" t="s">
        <v>936</v>
      </c>
      <c r="C492" s="1" t="str">
        <f>IF(ISERROR(VLOOKUP(B492,AffectorValueTable!$A:$A,1,0)),"어펙터밸류없음","")</f>
        <v/>
      </c>
      <c r="D492" s="1">
        <v>9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2.52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LP_AtkUpOnMaxHpBetter_01</v>
      </c>
      <c r="B493" s="1" t="s">
        <v>937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0.33333333333333331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LP_AtkUpOnMaxHpBetter_02</v>
      </c>
      <c r="B494" s="1" t="s">
        <v>937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0.70000000000000007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si="345"/>
        <v>LP_AtkUpOnMaxHpBetter_03</v>
      </c>
      <c r="B495" s="1" t="s">
        <v>937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8"/>
        <v>1.1000000000000001</v>
      </c>
      <c r="N495" s="1">
        <v>1</v>
      </c>
      <c r="O495" s="7">
        <f t="shared" ca="1" si="346"/>
        <v>1</v>
      </c>
      <c r="S495" s="7" t="str">
        <f t="shared" ca="1" si="347"/>
        <v/>
      </c>
    </row>
    <row r="496" spans="1:19" x14ac:dyDescent="0.3">
      <c r="A496" s="1" t="str">
        <f t="shared" si="345"/>
        <v>LP_AtkUpOnMaxHpBetter_04</v>
      </c>
      <c r="B496" s="1" t="s">
        <v>937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8"/>
        <v>1.5333333333333332</v>
      </c>
      <c r="N496" s="1">
        <v>1</v>
      </c>
      <c r="O496" s="7">
        <f t="shared" ca="1" si="346"/>
        <v>1</v>
      </c>
      <c r="S496" s="7" t="str">
        <f t="shared" ca="1" si="347"/>
        <v/>
      </c>
    </row>
    <row r="497" spans="1:19" x14ac:dyDescent="0.3">
      <c r="A497" s="1" t="str">
        <f t="shared" si="345"/>
        <v>LP_AtkUpOnMaxHpBetter_05</v>
      </c>
      <c r="B497" s="1" t="s">
        <v>937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8"/>
        <v>2</v>
      </c>
      <c r="N497" s="1">
        <v>1</v>
      </c>
      <c r="O497" s="7">
        <f t="shared" ca="1" si="346"/>
        <v>1</v>
      </c>
      <c r="S497" s="7" t="str">
        <f t="shared" ca="1" si="347"/>
        <v/>
      </c>
    </row>
    <row r="498" spans="1:19" x14ac:dyDescent="0.3">
      <c r="A498" s="1" t="str">
        <f t="shared" ref="A498:A511" si="349">B498&amp;"_"&amp;TEXT(D498,"00")</f>
        <v>LP_AtkUpOnKillUntilGettingHit_01</v>
      </c>
      <c r="B498" s="1" t="s">
        <v>938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ref="J498:J511" si="350">J174*1/50</f>
        <v>3.0000000000000001E-3</v>
      </c>
      <c r="O498" s="7" t="str">
        <f t="shared" ref="O498:O511" ca="1" si="351">IF(NOT(ISBLANK(N498)),N498,
IF(ISBLANK(M498),"",
VLOOKUP(M498,OFFSET(INDIRECT("$A:$B"),0,MATCH(M$1&amp;"_Verify",INDIRECT("$1:$1"),0)-1),2,0)
))</f>
        <v/>
      </c>
      <c r="S498" s="7" t="str">
        <f t="shared" ref="S498:S511" ca="1" si="352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49"/>
        <v>LP_AtkUpOnKillUntilGettingHit_02</v>
      </c>
      <c r="B499" s="1" t="s">
        <v>938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6.3E-3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LP_AtkUpOnKillUntilGettingHit_03</v>
      </c>
      <c r="B500" s="1" t="s">
        <v>938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9.9000000000000008E-3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LP_AtkUpOnKillUntilGettingHit_04</v>
      </c>
      <c r="B501" s="1" t="s">
        <v>938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1.38E-2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LP_AtkUpOnKillUntilGettingHit_05</v>
      </c>
      <c r="B502" s="1" t="s">
        <v>938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1.7999999999999999E-2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LP_AtkUpOnKillUntilGettingHit_06</v>
      </c>
      <c r="B503" s="1" t="s">
        <v>938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2.2499999999999999E-2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LP_AtkUpOnKillUntilGettingHit_07</v>
      </c>
      <c r="B504" s="1" t="s">
        <v>938</v>
      </c>
      <c r="C504" s="1" t="str">
        <f>IF(ISERROR(VLOOKUP(B504,AffectorValueTable!$A:$A,1,0)),"어펙터밸류없음","")</f>
        <v/>
      </c>
      <c r="D504" s="1">
        <v>7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2.7300000000000005E-2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LP_AtkUpOnKillUntilGettingHit_08</v>
      </c>
      <c r="B505" s="1" t="s">
        <v>938</v>
      </c>
      <c r="C505" s="1" t="str">
        <f>IF(ISERROR(VLOOKUP(B505,AffectorValueTable!$A:$A,1,0)),"어펙터밸류없음","")</f>
        <v/>
      </c>
      <c r="D505" s="1">
        <v>8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3.2400000000000005E-2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LP_AtkUpOnKillUntilGettingHit_09</v>
      </c>
      <c r="B506" s="1" t="s">
        <v>938</v>
      </c>
      <c r="C506" s="1" t="str">
        <f>IF(ISERROR(VLOOKUP(B506,AffectorValueTable!$A:$A,1,0)),"어펙터밸류없음","")</f>
        <v/>
      </c>
      <c r="D506" s="1">
        <v>9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3.78E-2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LP_AtkUpOnKillUntilGettingHitBetter_01</v>
      </c>
      <c r="B507" s="1" t="s">
        <v>939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5.0000000000000001E-3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LP_AtkUpOnKillUntilGettingHitBetter_02</v>
      </c>
      <c r="B508" s="1" t="s">
        <v>939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1.0500000000000001E-2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9"/>
        <v>LP_AtkUpOnKillUntilGettingHitBetter_03</v>
      </c>
      <c r="B509" s="1" t="s">
        <v>939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0"/>
        <v>1.6500000000000001E-2</v>
      </c>
      <c r="O509" s="7" t="str">
        <f t="shared" ca="1" si="351"/>
        <v/>
      </c>
      <c r="S509" s="7" t="str">
        <f t="shared" ca="1" si="352"/>
        <v/>
      </c>
    </row>
    <row r="510" spans="1:19" x14ac:dyDescent="0.3">
      <c r="A510" s="1" t="str">
        <f t="shared" si="349"/>
        <v>LP_AtkUpOnKillUntilGettingHitBetter_04</v>
      </c>
      <c r="B510" s="1" t="s">
        <v>939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0"/>
        <v>2.3E-2</v>
      </c>
      <c r="O510" s="7" t="str">
        <f t="shared" ca="1" si="351"/>
        <v/>
      </c>
      <c r="S510" s="7" t="str">
        <f t="shared" ca="1" si="352"/>
        <v/>
      </c>
    </row>
    <row r="511" spans="1:19" x14ac:dyDescent="0.3">
      <c r="A511" s="1" t="str">
        <f t="shared" si="349"/>
        <v>LP_AtkUpOnKillUntilGettingHitBetter_05</v>
      </c>
      <c r="B511" s="1" t="s">
        <v>939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0"/>
        <v>0.03</v>
      </c>
      <c r="O511" s="7" t="str">
        <f t="shared" ca="1" si="351"/>
        <v/>
      </c>
      <c r="S511" s="7" t="str">
        <f t="shared" ca="1" si="352"/>
        <v/>
      </c>
    </row>
    <row r="512" spans="1:19" x14ac:dyDescent="0.3">
      <c r="A512" s="1" t="str">
        <f t="shared" si="340"/>
        <v>LP_CritDmgUpOnLowerHp_01</v>
      </c>
      <c r="B512" s="1" t="s">
        <v>308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0.5</v>
      </c>
      <c r="O512" s="7" t="str">
        <f t="shared" ca="1" si="341"/>
        <v/>
      </c>
      <c r="S512" s="7" t="str">
        <f t="shared" ca="1" si="334"/>
        <v/>
      </c>
    </row>
    <row r="513" spans="1:19" x14ac:dyDescent="0.3">
      <c r="A513" s="1" t="str">
        <f t="shared" si="340"/>
        <v>LP_CritDmgUpOnLowerHp_02</v>
      </c>
      <c r="B513" s="1" t="s">
        <v>308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1.05</v>
      </c>
      <c r="O513" s="7" t="str">
        <f t="shared" ca="1" si="341"/>
        <v/>
      </c>
      <c r="S513" s="7" t="str">
        <f t="shared" ca="1" si="334"/>
        <v/>
      </c>
    </row>
    <row r="514" spans="1:19" x14ac:dyDescent="0.3">
      <c r="A514" s="1" t="str">
        <f t="shared" ref="A514:A516" si="353">B514&amp;"_"&amp;TEXT(D514,"00")</f>
        <v>LP_CritDmgUpOnLowerHp_03</v>
      </c>
      <c r="B514" s="1" t="s">
        <v>308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1.6500000000000001</v>
      </c>
      <c r="O514" s="7" t="str">
        <f t="shared" ref="O514:O516" ca="1" si="354">IF(NOT(ISBLANK(N514)),N514,
IF(ISBLANK(M514),"",
VLOOKUP(M514,OFFSET(INDIRECT("$A:$B"),0,MATCH(M$1&amp;"_Verify",INDIRECT("$1:$1"),0)-1),2,0)
))</f>
        <v/>
      </c>
      <c r="S514" s="7" t="str">
        <f t="shared" ca="1" si="334"/>
        <v/>
      </c>
    </row>
    <row r="515" spans="1:19" x14ac:dyDescent="0.3">
      <c r="A515" s="1" t="str">
        <f t="shared" si="353"/>
        <v>LP_CritDmgUpOnLowerHp_04</v>
      </c>
      <c r="B515" s="1" t="s">
        <v>308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2.2999999999999998</v>
      </c>
      <c r="O515" s="7" t="str">
        <f t="shared" ca="1" si="354"/>
        <v/>
      </c>
      <c r="S515" s="7" t="str">
        <f t="shared" ref="S515:S516" ca="1" si="355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53"/>
        <v>LP_CritDmgUpOnLowerHp_05</v>
      </c>
      <c r="B516" s="1" t="s">
        <v>308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</v>
      </c>
      <c r="O516" s="7" t="str">
        <f t="shared" ca="1" si="354"/>
        <v/>
      </c>
      <c r="S516" s="7" t="str">
        <f t="shared" ca="1" si="355"/>
        <v/>
      </c>
    </row>
    <row r="517" spans="1:19" x14ac:dyDescent="0.3">
      <c r="A517" s="1" t="str">
        <f t="shared" ref="A517:A528" si="356">B517&amp;"_"&amp;TEXT(D517,"00")</f>
        <v>LP_CritDmgUpOnLowerHpBetter_01</v>
      </c>
      <c r="B517" s="1" t="s">
        <v>309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O517" s="7" t="str">
        <f t="shared" ref="O517:O528" ca="1" si="357">IF(NOT(ISBLANK(N517)),N517,
IF(ISBLANK(M517),"",
VLOOKUP(M517,OFFSET(INDIRECT("$A:$B"),0,MATCH(M$1&amp;"_Verify",INDIRECT("$1:$1"),0)-1),2,0)
))</f>
        <v/>
      </c>
      <c r="S517" s="7" t="str">
        <f t="shared" ca="1" si="334"/>
        <v/>
      </c>
    </row>
    <row r="518" spans="1:19" x14ac:dyDescent="0.3">
      <c r="A518" s="1" t="str">
        <f t="shared" ref="A518" si="358">B518&amp;"_"&amp;TEXT(D518,"00")</f>
        <v>LP_CritDmgUpOnLowerHpBetter_02</v>
      </c>
      <c r="B518" s="1" t="s">
        <v>309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AddCriticalDamageByTargetHp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2.1</v>
      </c>
      <c r="O518" s="7" t="str">
        <f t="shared" ref="O518" ca="1" si="359">IF(NOT(ISBLANK(N518)),N518,
IF(ISBLANK(M518),"",
VLOOKUP(M518,OFFSET(INDIRECT("$A:$B"),0,MATCH(M$1&amp;"_Verify",INDIRECT("$1:$1"),0)-1),2,0)
))</f>
        <v/>
      </c>
      <c r="S518" s="7" t="str">
        <f t="shared" ref="S518" ca="1" si="360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ref="A519" si="361">B519&amp;"_"&amp;TEXT(D519,"00")</f>
        <v>LP_CritDmgUpOnLowerHpBetter_03</v>
      </c>
      <c r="B519" s="1" t="s">
        <v>309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AddCriticalDamageByTargetHp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3.3</v>
      </c>
      <c r="O519" s="7" t="str">
        <f t="shared" ref="O519" ca="1" si="362">IF(NOT(ISBLANK(N519)),N519,
IF(ISBLANK(M519),"",
VLOOKUP(M519,OFFSET(INDIRECT("$A:$B"),0,MATCH(M$1&amp;"_Verify",INDIRECT("$1:$1"),0)-1),2,0)
))</f>
        <v/>
      </c>
      <c r="S519" s="7" t="str">
        <f t="shared" ref="S519" ca="1" si="363">IF(NOT(ISBLANK(R519)),R519,
IF(ISBLANK(Q519),"",
VLOOKUP(Q519,OFFSET(INDIRECT("$A:$B"),0,MATCH(Q$1&amp;"_Verify",INDIRECT("$1:$1"),0)-1),2,0)
))</f>
        <v/>
      </c>
    </row>
    <row r="520" spans="1:19" x14ac:dyDescent="0.3">
      <c r="A520" s="1" t="str">
        <f t="shared" si="356"/>
        <v>LP_InstantKill_01</v>
      </c>
      <c r="B520" s="1" t="s">
        <v>310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0.06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LP_InstantKill_02</v>
      </c>
      <c r="B521" s="1" t="s">
        <v>310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0.126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LP_InstantKill_03</v>
      </c>
      <c r="B522" s="1" t="s">
        <v>310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0.19800000000000004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LP_InstantKill_04</v>
      </c>
      <c r="B523" s="1" t="s">
        <v>310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0.27599999999999997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LP_InstantKill_05</v>
      </c>
      <c r="B524" s="1" t="s">
        <v>310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0.36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LP_InstantKill_06</v>
      </c>
      <c r="B525" s="1" t="s">
        <v>310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0.45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si="356"/>
        <v>LP_InstantKill_07</v>
      </c>
      <c r="B526" s="1" t="s">
        <v>310</v>
      </c>
      <c r="C526" s="1" t="str">
        <f>IF(ISERROR(VLOOKUP(B526,AffectorValueTable!$A:$A,1,0)),"어펙터밸류없음","")</f>
        <v/>
      </c>
      <c r="D526" s="1">
        <v>7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0.54600000000000015</v>
      </c>
      <c r="O526" s="7" t="str">
        <f t="shared" ca="1" si="357"/>
        <v/>
      </c>
      <c r="S526" s="7" t="str">
        <f t="shared" ca="1" si="334"/>
        <v/>
      </c>
    </row>
    <row r="527" spans="1:19" x14ac:dyDescent="0.3">
      <c r="A527" s="1" t="str">
        <f t="shared" si="356"/>
        <v>LP_InstantKill_08</v>
      </c>
      <c r="B527" s="1" t="s">
        <v>310</v>
      </c>
      <c r="C527" s="1" t="str">
        <f>IF(ISERROR(VLOOKUP(B527,AffectorValueTable!$A:$A,1,0)),"어펙터밸류없음","")</f>
        <v/>
      </c>
      <c r="D527" s="1">
        <v>8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0.64800000000000013</v>
      </c>
      <c r="O527" s="7" t="str">
        <f t="shared" ca="1" si="357"/>
        <v/>
      </c>
      <c r="S527" s="7" t="str">
        <f t="shared" ca="1" si="334"/>
        <v/>
      </c>
    </row>
    <row r="528" spans="1:19" x14ac:dyDescent="0.3">
      <c r="A528" s="1" t="str">
        <f t="shared" si="356"/>
        <v>LP_InstantKill_09</v>
      </c>
      <c r="B528" s="1" t="s">
        <v>310</v>
      </c>
      <c r="C528" s="1" t="str">
        <f>IF(ISERROR(VLOOKUP(B528,AffectorValueTable!$A:$A,1,0)),"어펙터밸류없음","")</f>
        <v/>
      </c>
      <c r="D528" s="1">
        <v>9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0.75600000000000001</v>
      </c>
      <c r="O528" s="7" t="str">
        <f t="shared" ca="1" si="357"/>
        <v/>
      </c>
      <c r="S528" s="7" t="str">
        <f t="shared" ca="1" si="334"/>
        <v/>
      </c>
    </row>
    <row r="529" spans="1:19" x14ac:dyDescent="0.3">
      <c r="A529" s="1" t="str">
        <f t="shared" ref="A529:A538" si="364">B529&amp;"_"&amp;TEXT(D529,"00")</f>
        <v>LP_InstantKillBetter_01</v>
      </c>
      <c r="B529" s="1" t="s">
        <v>312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0.12</v>
      </c>
      <c r="O529" s="7" t="str">
        <f t="shared" ref="O529:O538" ca="1" si="365">IF(NOT(ISBLANK(N529)),N529,
IF(ISBLANK(M529),"",
VLOOKUP(M529,OFFSET(INDIRECT("$A:$B"),0,MATCH(M$1&amp;"_Verify",INDIRECT("$1:$1"),0)-1),2,0)
))</f>
        <v/>
      </c>
      <c r="S529" s="7" t="str">
        <f t="shared" ca="1" si="334"/>
        <v/>
      </c>
    </row>
    <row r="530" spans="1:19" x14ac:dyDescent="0.3">
      <c r="A530" s="1" t="str">
        <f t="shared" si="364"/>
        <v>LP_InstantKillBetter_02</v>
      </c>
      <c r="B530" s="1" t="s">
        <v>312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0.252</v>
      </c>
      <c r="O530" s="7" t="str">
        <f t="shared" ca="1" si="365"/>
        <v/>
      </c>
      <c r="S530" s="7" t="str">
        <f t="shared" ca="1" si="334"/>
        <v/>
      </c>
    </row>
    <row r="531" spans="1:19" x14ac:dyDescent="0.3">
      <c r="A531" s="1" t="str">
        <f t="shared" ref="A531:A533" si="366">B531&amp;"_"&amp;TEXT(D531,"00")</f>
        <v>LP_InstantKillBetter_03</v>
      </c>
      <c r="B531" s="1" t="s">
        <v>312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0.39600000000000002</v>
      </c>
      <c r="O531" s="7" t="str">
        <f t="shared" ref="O531:O533" ca="1" si="367">IF(NOT(ISBLANK(N531)),N531,
IF(ISBLANK(M531),"",
VLOOKUP(M531,OFFSET(INDIRECT("$A:$B"),0,MATCH(M$1&amp;"_Verify",INDIRECT("$1:$1"),0)-1),2,0)
))</f>
        <v/>
      </c>
      <c r="S531" s="7" t="str">
        <f t="shared" ca="1" si="334"/>
        <v/>
      </c>
    </row>
    <row r="532" spans="1:19" x14ac:dyDescent="0.3">
      <c r="A532" s="1" t="str">
        <f t="shared" si="366"/>
        <v>LP_InstantKillBetter_04</v>
      </c>
      <c r="B532" s="1" t="s">
        <v>312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0.55199999999999994</v>
      </c>
      <c r="O532" s="7" t="str">
        <f t="shared" ca="1" si="367"/>
        <v/>
      </c>
      <c r="S532" s="7" t="str">
        <f t="shared" ca="1" si="334"/>
        <v/>
      </c>
    </row>
    <row r="533" spans="1:19" x14ac:dyDescent="0.3">
      <c r="A533" s="1" t="str">
        <f t="shared" si="366"/>
        <v>LP_InstantKillBetter_05</v>
      </c>
      <c r="B533" s="1" t="s">
        <v>312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0.72</v>
      </c>
      <c r="O533" s="7" t="str">
        <f t="shared" ca="1" si="367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LP_ImmortalWill_01</v>
      </c>
      <c r="B534" s="1" t="s">
        <v>313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ref="J534:J547" si="368">J174</f>
        <v>0.15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LP_ImmortalWill_02</v>
      </c>
      <c r="B535" s="1" t="s">
        <v>313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0.315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si="364"/>
        <v>LP_ImmortalWill_03</v>
      </c>
      <c r="B536" s="1" t="s">
        <v>313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0.49500000000000005</v>
      </c>
      <c r="O536" s="7" t="str">
        <f t="shared" ca="1" si="365"/>
        <v/>
      </c>
      <c r="S536" s="7" t="str">
        <f t="shared" ca="1" si="334"/>
        <v/>
      </c>
    </row>
    <row r="537" spans="1:19" x14ac:dyDescent="0.3">
      <c r="A537" s="1" t="str">
        <f t="shared" si="364"/>
        <v>LP_ImmortalWill_04</v>
      </c>
      <c r="B537" s="1" t="s">
        <v>313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0.69</v>
      </c>
      <c r="O537" s="7" t="str">
        <f t="shared" ca="1" si="365"/>
        <v/>
      </c>
      <c r="S537" s="7" t="str">
        <f t="shared" ca="1" si="334"/>
        <v/>
      </c>
    </row>
    <row r="538" spans="1:19" x14ac:dyDescent="0.3">
      <c r="A538" s="1" t="str">
        <f t="shared" si="364"/>
        <v>LP_ImmortalWill_05</v>
      </c>
      <c r="B538" s="1" t="s">
        <v>313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0.89999999999999991</v>
      </c>
      <c r="O538" s="7" t="str">
        <f t="shared" ca="1" si="365"/>
        <v/>
      </c>
      <c r="S538" s="7" t="str">
        <f t="shared" ca="1" si="334"/>
        <v/>
      </c>
    </row>
    <row r="539" spans="1:19" x14ac:dyDescent="0.3">
      <c r="A539" s="1" t="str">
        <f t="shared" ref="A539:A542" si="369">B539&amp;"_"&amp;TEXT(D539,"00")</f>
        <v>LP_ImmortalWill_06</v>
      </c>
      <c r="B539" s="1" t="s">
        <v>313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1.125</v>
      </c>
      <c r="O539" s="7" t="str">
        <f t="shared" ref="O539:O542" ca="1" si="370">IF(NOT(ISBLANK(N539)),N539,
IF(ISBLANK(M539),"",
VLOOKUP(M539,OFFSET(INDIRECT("$A:$B"),0,MATCH(M$1&amp;"_Verify",INDIRECT("$1:$1"),0)-1),2,0)
))</f>
        <v/>
      </c>
      <c r="S539" s="7" t="str">
        <f t="shared" ca="1" si="334"/>
        <v/>
      </c>
    </row>
    <row r="540" spans="1:19" x14ac:dyDescent="0.3">
      <c r="A540" s="1" t="str">
        <f t="shared" si="369"/>
        <v>LP_ImmortalWill_07</v>
      </c>
      <c r="B540" s="1" t="s">
        <v>313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1.3650000000000002</v>
      </c>
      <c r="O540" s="7" t="str">
        <f t="shared" ca="1" si="370"/>
        <v/>
      </c>
      <c r="S540" s="7" t="str">
        <f t="shared" ca="1" si="334"/>
        <v/>
      </c>
    </row>
    <row r="541" spans="1:19" x14ac:dyDescent="0.3">
      <c r="A541" s="1" t="str">
        <f t="shared" si="369"/>
        <v>LP_ImmortalWill_08</v>
      </c>
      <c r="B541" s="1" t="s">
        <v>313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1.62</v>
      </c>
      <c r="O541" s="7" t="str">
        <f t="shared" ca="1" si="370"/>
        <v/>
      </c>
      <c r="S541" s="7" t="str">
        <f t="shared" ca="1" si="334"/>
        <v/>
      </c>
    </row>
    <row r="542" spans="1:19" x14ac:dyDescent="0.3">
      <c r="A542" s="1" t="str">
        <f t="shared" si="369"/>
        <v>LP_ImmortalWill_09</v>
      </c>
      <c r="B542" s="1" t="s">
        <v>313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1.89</v>
      </c>
      <c r="O542" s="7" t="str">
        <f t="shared" ca="1" si="370"/>
        <v/>
      </c>
      <c r="S542" s="7" t="str">
        <f t="shared" ca="1" si="334"/>
        <v/>
      </c>
    </row>
    <row r="543" spans="1:19" x14ac:dyDescent="0.3">
      <c r="A543" s="1" t="str">
        <f t="shared" ref="A543:A567" si="371">B543&amp;"_"&amp;TEXT(D543,"00")</f>
        <v>LP_ImmortalWillBetter_01</v>
      </c>
      <c r="B543" s="1" t="s">
        <v>314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0.25</v>
      </c>
      <c r="O543" s="7" t="str">
        <f t="shared" ref="O543:O567" ca="1" si="372">IF(NOT(ISBLANK(N543)),N543,
IF(ISBLANK(M543),"",
VLOOKUP(M543,OFFSET(INDIRECT("$A:$B"),0,MATCH(M$1&amp;"_Verify",INDIRECT("$1:$1"),0)-1),2,0)
))</f>
        <v/>
      </c>
      <c r="S543" s="7" t="str">
        <f t="shared" ca="1" si="334"/>
        <v/>
      </c>
    </row>
    <row r="544" spans="1:19" x14ac:dyDescent="0.3">
      <c r="A544" s="1" t="str">
        <f t="shared" si="371"/>
        <v>LP_ImmortalWillBetter_02</v>
      </c>
      <c r="B544" s="1" t="s">
        <v>314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0.52500000000000002</v>
      </c>
      <c r="O544" s="7" t="str">
        <f t="shared" ca="1" si="372"/>
        <v/>
      </c>
      <c r="S544" s="7" t="str">
        <f t="shared" ca="1" si="334"/>
        <v/>
      </c>
    </row>
    <row r="545" spans="1:21" x14ac:dyDescent="0.3">
      <c r="A545" s="1" t="str">
        <f t="shared" ref="A545:A547" si="373">B545&amp;"_"&amp;TEXT(D545,"00")</f>
        <v>LP_ImmortalWillBetter_03</v>
      </c>
      <c r="B545" s="1" t="s">
        <v>314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8"/>
        <v>0.82500000000000007</v>
      </c>
      <c r="O545" s="7" t="str">
        <f t="shared" ref="O545:O547" ca="1" si="374">IF(NOT(ISBLANK(N545)),N545,
IF(ISBLANK(M545),"",
VLOOKUP(M545,OFFSET(INDIRECT("$A:$B"),0,MATCH(M$1&amp;"_Verify",INDIRECT("$1:$1"),0)-1),2,0)
))</f>
        <v/>
      </c>
      <c r="S545" s="7" t="str">
        <f t="shared" ca="1" si="334"/>
        <v/>
      </c>
    </row>
    <row r="546" spans="1:21" x14ac:dyDescent="0.3">
      <c r="A546" s="1" t="str">
        <f t="shared" si="373"/>
        <v>LP_ImmortalWillBetter_04</v>
      </c>
      <c r="B546" s="1" t="s">
        <v>314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68"/>
        <v>1.1499999999999999</v>
      </c>
      <c r="O546" s="7" t="str">
        <f t="shared" ca="1" si="374"/>
        <v/>
      </c>
      <c r="S546" s="7" t="str">
        <f t="shared" ca="1" si="334"/>
        <v/>
      </c>
    </row>
    <row r="547" spans="1:21" x14ac:dyDescent="0.3">
      <c r="A547" s="1" t="str">
        <f t="shared" si="373"/>
        <v>LP_ImmortalWillBetter_05</v>
      </c>
      <c r="B547" s="1" t="s">
        <v>314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68"/>
        <v>1.5</v>
      </c>
      <c r="O547" s="7" t="str">
        <f t="shared" ca="1" si="374"/>
        <v/>
      </c>
      <c r="S547" s="7" t="str">
        <f t="shared" ca="1" si="334"/>
        <v/>
      </c>
    </row>
    <row r="548" spans="1:21" x14ac:dyDescent="0.3">
      <c r="A548" s="1" t="str">
        <f t="shared" si="371"/>
        <v>LP_HealAreaOnEncounter_01</v>
      </c>
      <c r="B548" s="1" t="s">
        <v>365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LP_HealAreaOnEncounter_02</v>
      </c>
      <c r="B549" s="1" t="s">
        <v>365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LP_HealAreaOnEncounter_03</v>
      </c>
      <c r="B550" s="1" t="s">
        <v>365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2"/>
        <v/>
      </c>
      <c r="Q550" s="1" t="s">
        <v>368</v>
      </c>
      <c r="S550" s="7">
        <f t="shared" ca="1" si="334"/>
        <v>1</v>
      </c>
      <c r="U550" s="1" t="s">
        <v>366</v>
      </c>
    </row>
    <row r="551" spans="1:21" x14ac:dyDescent="0.3">
      <c r="A551" s="1" t="str">
        <f t="shared" si="371"/>
        <v>LP_HealAreaOnEncounter_04</v>
      </c>
      <c r="B551" s="1" t="s">
        <v>365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ca="1" si="372"/>
        <v/>
      </c>
      <c r="Q551" s="1" t="s">
        <v>368</v>
      </c>
      <c r="S551" s="7">
        <f t="shared" ca="1" si="334"/>
        <v>1</v>
      </c>
      <c r="U551" s="1" t="s">
        <v>366</v>
      </c>
    </row>
    <row r="552" spans="1:21" x14ac:dyDescent="0.3">
      <c r="A552" s="1" t="str">
        <f t="shared" si="371"/>
        <v>LP_HealAreaOnEncounter_05</v>
      </c>
      <c r="B552" s="1" t="s">
        <v>365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2"/>
        <v/>
      </c>
      <c r="Q552" s="1" t="s">
        <v>368</v>
      </c>
      <c r="S552" s="7">
        <f t="shared" ca="1" si="334"/>
        <v>1</v>
      </c>
      <c r="U552" s="1" t="s">
        <v>366</v>
      </c>
    </row>
    <row r="553" spans="1:21" x14ac:dyDescent="0.3">
      <c r="A553" s="1" t="str">
        <f t="shared" si="371"/>
        <v>LP_HealAreaOnEncounter_CreateHit_01</v>
      </c>
      <c r="B553" s="1" t="s">
        <v>366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LP_HealAreaOnEncounter_CreateHit_02</v>
      </c>
      <c r="B554" s="1" t="s">
        <v>366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LP_HealAreaOnEncounter_CreateHit_03</v>
      </c>
      <c r="B555" s="1" t="s">
        <v>366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CreateHitObject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O555" s="7" t="str">
        <f t="shared" ca="1" si="372"/>
        <v/>
      </c>
      <c r="S555" s="7" t="str">
        <f t="shared" ca="1" si="334"/>
        <v/>
      </c>
      <c r="T555" s="1" t="s">
        <v>369</v>
      </c>
    </row>
    <row r="556" spans="1:21" x14ac:dyDescent="0.3">
      <c r="A556" s="1" t="str">
        <f t="shared" si="371"/>
        <v>LP_HealAreaOnEncounter_CreateHit_04</v>
      </c>
      <c r="B556" s="1" t="s">
        <v>366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CreateHitObject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O556" s="7" t="str">
        <f t="shared" ca="1" si="372"/>
        <v/>
      </c>
      <c r="S556" s="7" t="str">
        <f t="shared" ca="1" si="334"/>
        <v/>
      </c>
      <c r="T556" s="1" t="s">
        <v>369</v>
      </c>
    </row>
    <row r="557" spans="1:21" x14ac:dyDescent="0.3">
      <c r="A557" s="1" t="str">
        <f t="shared" si="371"/>
        <v>LP_HealAreaOnEncounter_CreateHit_05</v>
      </c>
      <c r="B557" s="1" t="s">
        <v>366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CreateHitObject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O557" s="7" t="str">
        <f t="shared" ca="1" si="372"/>
        <v/>
      </c>
      <c r="S557" s="7" t="str">
        <f t="shared" ca="1" si="334"/>
        <v/>
      </c>
      <c r="T557" s="1" t="s">
        <v>369</v>
      </c>
    </row>
    <row r="558" spans="1:21" x14ac:dyDescent="0.3">
      <c r="A558" s="1" t="str">
        <f t="shared" si="371"/>
        <v>LP_HealAreaOnEncounter_CH_Heal_01</v>
      </c>
      <c r="B558" s="1" t="s">
        <v>370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1.6842105263157891E-2</v>
      </c>
      <c r="O558" s="7" t="str">
        <f t="shared" ca="1" si="372"/>
        <v/>
      </c>
      <c r="S558" s="7" t="str">
        <f t="shared" ref="S558:S567" ca="1" si="375">IF(NOT(ISBLANK(R558)),R558,
IF(ISBLANK(Q558),"",
VLOOKUP(Q558,OFFSET(INDIRECT("$A:$B"),0,MATCH(Q$1&amp;"_Verify",INDIRECT("$1:$1"),0)-1),2,0)
))</f>
        <v/>
      </c>
    </row>
    <row r="559" spans="1:21" x14ac:dyDescent="0.3">
      <c r="A559" s="1" t="str">
        <f t="shared" si="371"/>
        <v>LP_HealAreaOnEncounter_CH_Heal_02</v>
      </c>
      <c r="B559" s="1" t="s">
        <v>370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2.8990509059534077E-2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LP_HealAreaOnEncounter_CH_Heal_03</v>
      </c>
      <c r="B560" s="1" t="s">
        <v>370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Heal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K560" s="1">
        <v>3.8067772170151414E-2</v>
      </c>
      <c r="O560" s="7" t="str">
        <f t="shared" ca="1" si="372"/>
        <v/>
      </c>
      <c r="S560" s="7" t="str">
        <f t="shared" ca="1" si="375"/>
        <v/>
      </c>
    </row>
    <row r="561" spans="1:23" x14ac:dyDescent="0.3">
      <c r="A561" s="1" t="str">
        <f t="shared" si="371"/>
        <v>LP_HealAreaOnEncounter_CH_Heal_04</v>
      </c>
      <c r="B561" s="1" t="s">
        <v>370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Heal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K561" s="1">
        <v>4.5042839657282757E-2</v>
      </c>
      <c r="O561" s="7" t="str">
        <f t="shared" ca="1" si="372"/>
        <v/>
      </c>
      <c r="S561" s="7" t="str">
        <f t="shared" ca="1" si="375"/>
        <v/>
      </c>
    </row>
    <row r="562" spans="1:23" x14ac:dyDescent="0.3">
      <c r="A562" s="1" t="str">
        <f t="shared" si="371"/>
        <v>LP_HealAreaOnEncounter_CH_Heal_05</v>
      </c>
      <c r="B562" s="1" t="s">
        <v>370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Heal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K562" s="1">
        <v>5.052631578947369E-2</v>
      </c>
      <c r="O562" s="7" t="str">
        <f t="shared" ca="1" si="372"/>
        <v/>
      </c>
      <c r="S562" s="7" t="str">
        <f t="shared" ca="1" si="375"/>
        <v/>
      </c>
    </row>
    <row r="563" spans="1:23" x14ac:dyDescent="0.3">
      <c r="A563" s="1" t="str">
        <f t="shared" si="371"/>
        <v>LP_MoveSpeed_01</v>
      </c>
      <c r="B563" s="1" t="s">
        <v>940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ref="J563:J567" si="376">J174</f>
        <v>0.15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LP_MoveSpeed_02</v>
      </c>
      <c r="B564" s="1" t="s">
        <v>940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0.315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si="371"/>
        <v>LP_MoveSpeed_03</v>
      </c>
      <c r="B565" s="1" t="s">
        <v>940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76"/>
        <v>0.49500000000000005</v>
      </c>
      <c r="M565" s="1" t="s">
        <v>150</v>
      </c>
      <c r="O565" s="7">
        <f t="shared" ca="1" si="372"/>
        <v>5</v>
      </c>
      <c r="S565" s="7" t="str">
        <f t="shared" ca="1" si="375"/>
        <v/>
      </c>
    </row>
    <row r="566" spans="1:23" x14ac:dyDescent="0.3">
      <c r="A566" s="1" t="str">
        <f t="shared" si="371"/>
        <v>LP_MoveSpeed_04</v>
      </c>
      <c r="B566" s="1" t="s">
        <v>940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76"/>
        <v>0.69</v>
      </c>
      <c r="M566" s="1" t="s">
        <v>150</v>
      </c>
      <c r="O566" s="7">
        <f t="shared" ca="1" si="372"/>
        <v>5</v>
      </c>
      <c r="S566" s="7" t="str">
        <f t="shared" ca="1" si="375"/>
        <v/>
      </c>
    </row>
    <row r="567" spans="1:23" x14ac:dyDescent="0.3">
      <c r="A567" s="1" t="str">
        <f t="shared" si="371"/>
        <v>LP_MoveSpeed_05</v>
      </c>
      <c r="B567" s="1" t="s">
        <v>940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76"/>
        <v>0.89999999999999991</v>
      </c>
      <c r="M567" s="1" t="s">
        <v>150</v>
      </c>
      <c r="O567" s="7">
        <f t="shared" ca="1" si="372"/>
        <v>5</v>
      </c>
      <c r="S567" s="7" t="str">
        <f t="shared" ca="1" si="375"/>
        <v/>
      </c>
    </row>
    <row r="568" spans="1:23" x14ac:dyDescent="0.3">
      <c r="A568" s="1" t="str">
        <f t="shared" ref="A568:A585" si="377">B568&amp;"_"&amp;TEXT(D568,"00")</f>
        <v>LP_MoveSpeedUpOnAttacked_01</v>
      </c>
      <c r="B568" s="1" t="s">
        <v>315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ref="O568:O585" ca="1" si="378">IF(NOT(ISBLANK(N568)),N568,
IF(ISBLANK(M568),"",
VLOOKUP(M568,OFFSET(INDIRECT("$A:$B"),0,MATCH(M$1&amp;"_Verify",INDIRECT("$1:$1"),0)-1),2,0)
))</f>
        <v/>
      </c>
      <c r="Q568" s="1" t="s">
        <v>224</v>
      </c>
      <c r="S568" s="7">
        <f t="shared" ref="S568:S585" ca="1" si="379">IF(NOT(ISBLANK(R568)),R568,
IF(ISBLANK(Q568),"",
VLOOKUP(Q568,OFFSET(INDIRECT("$A:$B"),0,MATCH(Q$1&amp;"_Verify",INDIRECT("$1:$1"),0)-1),2,0)
))</f>
        <v>4</v>
      </c>
      <c r="U568" s="1" t="s">
        <v>317</v>
      </c>
    </row>
    <row r="569" spans="1:23" x14ac:dyDescent="0.3">
      <c r="A569" s="1" t="str">
        <f t="shared" si="377"/>
        <v>LP_MoveSpeedUpOnAttacked_02</v>
      </c>
      <c r="B569" s="1" t="s">
        <v>315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78"/>
        <v/>
      </c>
      <c r="Q569" s="1" t="s">
        <v>224</v>
      </c>
      <c r="S569" s="7">
        <f t="shared" ca="1" si="379"/>
        <v>4</v>
      </c>
      <c r="U569" s="1" t="s">
        <v>317</v>
      </c>
    </row>
    <row r="570" spans="1:23" x14ac:dyDescent="0.3">
      <c r="A570" s="1" t="str">
        <f t="shared" si="377"/>
        <v>LP_MoveSpeedUpOnAttacked_03</v>
      </c>
      <c r="B570" s="1" t="s">
        <v>315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78"/>
        <v/>
      </c>
      <c r="Q570" s="1" t="s">
        <v>224</v>
      </c>
      <c r="S570" s="7">
        <f t="shared" ca="1" si="379"/>
        <v>4</v>
      </c>
      <c r="U570" s="1" t="s">
        <v>317</v>
      </c>
    </row>
    <row r="571" spans="1:23" x14ac:dyDescent="0.3">
      <c r="A571" s="1" t="str">
        <f t="shared" ref="A571:A576" si="380">B571&amp;"_"&amp;TEXT(D571,"00")</f>
        <v>LP_MoveSpeedUpOnAttacked_Move_01</v>
      </c>
      <c r="B571" s="1" t="s">
        <v>316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2.4</v>
      </c>
      <c r="J571" s="1">
        <v>1</v>
      </c>
      <c r="M571" s="1" t="s">
        <v>548</v>
      </c>
      <c r="O571" s="7">
        <f t="shared" ref="O571:O576" ca="1" si="381">IF(NOT(ISBLANK(N571)),N571,
IF(ISBLANK(M571),"",
VLOOKUP(M571,OFFSET(INDIRECT("$A:$B"),0,MATCH(M$1&amp;"_Verify",INDIRECT("$1:$1"),0)-1),2,0)
))</f>
        <v>5</v>
      </c>
      <c r="R571" s="1">
        <v>1</v>
      </c>
      <c r="S571" s="7">
        <f t="shared" ref="S571:S576" ca="1" si="382">IF(NOT(ISBLANK(R571)),R571,
IF(ISBLANK(Q571),"",
VLOOKUP(Q571,OFFSET(INDIRECT("$A:$B"),0,MATCH(Q$1&amp;"_Verify",INDIRECT("$1:$1"),0)-1),2,0)
))</f>
        <v>1</v>
      </c>
      <c r="W571" s="1" t="s">
        <v>361</v>
      </c>
    </row>
    <row r="572" spans="1:23" x14ac:dyDescent="0.3">
      <c r="A572" s="1" t="str">
        <f t="shared" si="380"/>
        <v>LP_MoveSpeedUpOnAttacked_Move_02</v>
      </c>
      <c r="B572" s="1" t="s">
        <v>316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5.04</v>
      </c>
      <c r="J572" s="1">
        <v>1.4</v>
      </c>
      <c r="M572" s="1" t="s">
        <v>548</v>
      </c>
      <c r="O572" s="7">
        <f t="shared" ca="1" si="381"/>
        <v>5</v>
      </c>
      <c r="R572" s="1">
        <v>1</v>
      </c>
      <c r="S572" s="7">
        <f t="shared" ca="1" si="382"/>
        <v>1</v>
      </c>
      <c r="W572" s="1" t="s">
        <v>361</v>
      </c>
    </row>
    <row r="573" spans="1:23" x14ac:dyDescent="0.3">
      <c r="A573" s="1" t="str">
        <f t="shared" si="380"/>
        <v>LP_MoveSpeedUpOnAttacked_Move_03</v>
      </c>
      <c r="B573" s="1" t="s">
        <v>316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7.919999999999999</v>
      </c>
      <c r="J573" s="1">
        <v>1.75</v>
      </c>
      <c r="M573" s="1" t="s">
        <v>548</v>
      </c>
      <c r="O573" s="7">
        <f t="shared" ca="1" si="381"/>
        <v>5</v>
      </c>
      <c r="R573" s="1">
        <v>1</v>
      </c>
      <c r="S573" s="7">
        <f t="shared" ca="1" si="382"/>
        <v>1</v>
      </c>
      <c r="W573" s="1" t="s">
        <v>361</v>
      </c>
    </row>
    <row r="574" spans="1:23" x14ac:dyDescent="0.3">
      <c r="A574" s="1" t="str">
        <f t="shared" si="380"/>
        <v>LP_MoveSpeedUpOnKill_01</v>
      </c>
      <c r="B574" s="1" t="s">
        <v>507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81"/>
        <v/>
      </c>
      <c r="Q574" s="1" t="s">
        <v>511</v>
      </c>
      <c r="S574" s="7">
        <f t="shared" ca="1" si="382"/>
        <v>6</v>
      </c>
      <c r="U574" s="1" t="s">
        <v>509</v>
      </c>
    </row>
    <row r="575" spans="1:23" x14ac:dyDescent="0.3">
      <c r="A575" s="1" t="str">
        <f t="shared" si="380"/>
        <v>LP_MoveSpeedUpOnKill_02</v>
      </c>
      <c r="B575" s="1" t="s">
        <v>507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81"/>
        <v/>
      </c>
      <c r="Q575" s="1" t="s">
        <v>511</v>
      </c>
      <c r="S575" s="7">
        <f t="shared" ca="1" si="382"/>
        <v>6</v>
      </c>
      <c r="U575" s="1" t="s">
        <v>509</v>
      </c>
    </row>
    <row r="576" spans="1:23" x14ac:dyDescent="0.3">
      <c r="A576" s="1" t="str">
        <f t="shared" si="380"/>
        <v>LP_MoveSpeedUpOnKill_03</v>
      </c>
      <c r="B576" s="1" t="s">
        <v>507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81"/>
        <v/>
      </c>
      <c r="Q576" s="1" t="s">
        <v>511</v>
      </c>
      <c r="S576" s="7">
        <f t="shared" ca="1" si="382"/>
        <v>6</v>
      </c>
      <c r="U576" s="1" t="s">
        <v>509</v>
      </c>
    </row>
    <row r="577" spans="1:23" x14ac:dyDescent="0.3">
      <c r="A577" s="1" t="str">
        <f t="shared" ref="A577:A579" si="383">B577&amp;"_"&amp;TEXT(D577,"00")</f>
        <v>LP_MoveSpeedUpOnKill_Move_01</v>
      </c>
      <c r="B577" s="1" t="s">
        <v>509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1.6666666666666667</v>
      </c>
      <c r="J577" s="1">
        <v>0.8</v>
      </c>
      <c r="M577" s="1" t="s">
        <v>548</v>
      </c>
      <c r="O577" s="7">
        <f t="shared" ref="O577:O579" ca="1" si="384">IF(NOT(ISBLANK(N577)),N577,
IF(ISBLANK(M577),"",
VLOOKUP(M577,OFFSET(INDIRECT("$A:$B"),0,MATCH(M$1&amp;"_Verify",INDIRECT("$1:$1"),0)-1),2,0)
))</f>
        <v>5</v>
      </c>
      <c r="R577" s="1">
        <v>1</v>
      </c>
      <c r="S577" s="7">
        <f t="shared" ref="S577:S579" ca="1" si="385">IF(NOT(ISBLANK(R577)),R577,
IF(ISBLANK(Q577),"",
VLOOKUP(Q577,OFFSET(INDIRECT("$A:$B"),0,MATCH(Q$1&amp;"_Verify",INDIRECT("$1:$1"),0)-1),2,0)
))</f>
        <v>1</v>
      </c>
      <c r="W577" s="1" t="s">
        <v>361</v>
      </c>
    </row>
    <row r="578" spans="1:23" x14ac:dyDescent="0.3">
      <c r="A578" s="1" t="str">
        <f t="shared" si="383"/>
        <v>LP_MoveSpeedUpOnKill_Move_02</v>
      </c>
      <c r="B578" s="1" t="s">
        <v>509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3.5000000000000004</v>
      </c>
      <c r="J578" s="1">
        <v>1.1199999999999999</v>
      </c>
      <c r="M578" s="1" t="s">
        <v>548</v>
      </c>
      <c r="O578" s="7">
        <f t="shared" ca="1" si="384"/>
        <v>5</v>
      </c>
      <c r="R578" s="1">
        <v>1</v>
      </c>
      <c r="S578" s="7">
        <f t="shared" ca="1" si="385"/>
        <v>1</v>
      </c>
      <c r="W578" s="1" t="s">
        <v>361</v>
      </c>
    </row>
    <row r="579" spans="1:23" x14ac:dyDescent="0.3">
      <c r="A579" s="1" t="str">
        <f t="shared" si="383"/>
        <v>LP_MoveSpeedUpOnKill_Move_03</v>
      </c>
      <c r="B579" s="1" t="s">
        <v>509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ChangeActorStatus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5.5</v>
      </c>
      <c r="J579" s="1">
        <v>1.4000000000000001</v>
      </c>
      <c r="M579" s="1" t="s">
        <v>548</v>
      </c>
      <c r="O579" s="7">
        <f t="shared" ca="1" si="384"/>
        <v>5</v>
      </c>
      <c r="R579" s="1">
        <v>1</v>
      </c>
      <c r="S579" s="7">
        <f t="shared" ca="1" si="385"/>
        <v>1</v>
      </c>
      <c r="W579" s="1" t="s">
        <v>361</v>
      </c>
    </row>
    <row r="580" spans="1:23" x14ac:dyDescent="0.3">
      <c r="A580" s="1" t="str">
        <f t="shared" si="377"/>
        <v>LP_MineOnMove_01</v>
      </c>
      <c r="B580" s="1" t="s">
        <v>372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CreateHitObjectMoving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5</v>
      </c>
      <c r="O580" s="7" t="str">
        <f t="shared" ca="1" si="378"/>
        <v/>
      </c>
      <c r="S580" s="7" t="str">
        <f t="shared" ca="1" si="379"/>
        <v/>
      </c>
      <c r="T580" s="1" t="s">
        <v>375</v>
      </c>
    </row>
    <row r="581" spans="1:23" x14ac:dyDescent="0.3">
      <c r="A581" s="1" t="str">
        <f t="shared" si="377"/>
        <v>LP_MineOnMove_02</v>
      </c>
      <c r="B581" s="1" t="s">
        <v>372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CreateHitObjectMoving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5</v>
      </c>
      <c r="O581" s="7" t="str">
        <f t="shared" ca="1" si="378"/>
        <v/>
      </c>
      <c r="S581" s="7" t="str">
        <f t="shared" ca="1" si="379"/>
        <v/>
      </c>
      <c r="T581" s="1" t="s">
        <v>375</v>
      </c>
    </row>
    <row r="582" spans="1:23" x14ac:dyDescent="0.3">
      <c r="A582" s="1" t="str">
        <f t="shared" si="377"/>
        <v>LP_MineOnMove_03</v>
      </c>
      <c r="B582" s="1" t="s">
        <v>372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CreateHitObjectMoving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5</v>
      </c>
      <c r="O582" s="7" t="str">
        <f t="shared" ca="1" si="378"/>
        <v/>
      </c>
      <c r="S582" s="7" t="str">
        <f t="shared" ca="1" si="379"/>
        <v/>
      </c>
      <c r="T582" s="1" t="s">
        <v>375</v>
      </c>
    </row>
    <row r="583" spans="1:23" x14ac:dyDescent="0.3">
      <c r="A583" s="1" t="str">
        <f t="shared" si="377"/>
        <v>LP_MineOnMove_Damage_01</v>
      </c>
      <c r="B583" s="1" t="s">
        <v>374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CollisionDamage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1.7730496453900713</v>
      </c>
      <c r="O583" s="7" t="str">
        <f t="shared" ca="1" si="378"/>
        <v/>
      </c>
      <c r="P583" s="1">
        <v>1</v>
      </c>
      <c r="S583" s="7" t="str">
        <f t="shared" ca="1" si="379"/>
        <v/>
      </c>
    </row>
    <row r="584" spans="1:23" x14ac:dyDescent="0.3">
      <c r="A584" s="1" t="str">
        <f t="shared" si="377"/>
        <v>LP_MineOnMove_Damage_02</v>
      </c>
      <c r="B584" s="1" t="s">
        <v>374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CollisionDamage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3.7234042553191498</v>
      </c>
      <c r="O584" s="7" t="str">
        <f t="shared" ca="1" si="378"/>
        <v/>
      </c>
      <c r="P584" s="1">
        <v>1</v>
      </c>
      <c r="S584" s="7" t="str">
        <f t="shared" ca="1" si="379"/>
        <v/>
      </c>
    </row>
    <row r="585" spans="1:23" x14ac:dyDescent="0.3">
      <c r="A585" s="1" t="str">
        <f t="shared" si="377"/>
        <v>LP_MineOnMove_Damage_03</v>
      </c>
      <c r="B585" s="1" t="s">
        <v>374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CollisionDamage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5.8510638297872362</v>
      </c>
      <c r="O585" s="7" t="str">
        <f t="shared" ca="1" si="378"/>
        <v/>
      </c>
      <c r="P585" s="1">
        <v>1</v>
      </c>
      <c r="S585" s="7" t="str">
        <f t="shared" ca="1" si="379"/>
        <v/>
      </c>
    </row>
    <row r="586" spans="1:23" x14ac:dyDescent="0.3">
      <c r="A586" s="1" t="str">
        <f t="shared" ref="A586:A590" si="386">B586&amp;"_"&amp;TEXT(D586,"00")</f>
        <v>LP_SlowHitObject_01</v>
      </c>
      <c r="B586" s="1" t="s">
        <v>318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0.02</v>
      </c>
      <c r="O586" s="7" t="str">
        <f t="shared" ref="O586:O590" ca="1" si="387">IF(NOT(ISBLANK(N586)),N586,
IF(ISBLANK(M586),"",
VLOOKUP(M586,OFFSET(INDIRECT("$A:$B"),0,MATCH(M$1&amp;"_Verify",INDIRECT("$1:$1"),0)-1),2,0)
))</f>
        <v/>
      </c>
      <c r="S586" s="7" t="str">
        <f t="shared" ref="S586:S613" ca="1" si="388">IF(NOT(ISBLANK(R586)),R586,
IF(ISBLANK(Q586),"",
VLOOKUP(Q586,OFFSET(INDIRECT("$A:$B"),0,MATCH(Q$1&amp;"_Verify",INDIRECT("$1:$1"),0)-1),2,0)
))</f>
        <v/>
      </c>
    </row>
    <row r="587" spans="1:23" x14ac:dyDescent="0.3">
      <c r="A587" s="1" t="str">
        <f t="shared" si="386"/>
        <v>LP_SlowHitObject_02</v>
      </c>
      <c r="B587" s="1" t="s">
        <v>318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4.2000000000000003E-2</v>
      </c>
      <c r="O587" s="7" t="str">
        <f t="shared" ca="1" si="387"/>
        <v/>
      </c>
      <c r="S587" s="7" t="str">
        <f t="shared" ca="1" si="388"/>
        <v/>
      </c>
    </row>
    <row r="588" spans="1:23" x14ac:dyDescent="0.3">
      <c r="A588" s="1" t="str">
        <f t="shared" si="386"/>
        <v>LP_SlowHitObject_03</v>
      </c>
      <c r="B588" s="1" t="s">
        <v>318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6.6000000000000003E-2</v>
      </c>
      <c r="O588" s="7" t="str">
        <f t="shared" ca="1" si="387"/>
        <v/>
      </c>
      <c r="S588" s="7" t="str">
        <f t="shared" ca="1" si="388"/>
        <v/>
      </c>
    </row>
    <row r="589" spans="1:23" x14ac:dyDescent="0.3">
      <c r="A589" s="1" t="str">
        <f t="shared" si="386"/>
        <v>LP_SlowHitObject_04</v>
      </c>
      <c r="B589" s="1" t="s">
        <v>318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9.1999999999999998E-2</v>
      </c>
      <c r="O589" s="7" t="str">
        <f t="shared" ca="1" si="387"/>
        <v/>
      </c>
      <c r="S589" s="7" t="str">
        <f t="shared" ca="1" si="388"/>
        <v/>
      </c>
    </row>
    <row r="590" spans="1:23" x14ac:dyDescent="0.3">
      <c r="A590" s="1" t="str">
        <f t="shared" si="386"/>
        <v>LP_SlowHitObject_05</v>
      </c>
      <c r="B590" s="1" t="s">
        <v>318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0.12</v>
      </c>
      <c r="O590" s="7" t="str">
        <f t="shared" ca="1" si="387"/>
        <v/>
      </c>
      <c r="S590" s="7" t="str">
        <f t="shared" ca="1" si="388"/>
        <v/>
      </c>
    </row>
    <row r="591" spans="1:23" x14ac:dyDescent="0.3">
      <c r="A591" s="1" t="str">
        <f t="shared" ref="A591:A595" si="389">B591&amp;"_"&amp;TEXT(D591,"00")</f>
        <v>LP_SlowHitObjectBetter_01</v>
      </c>
      <c r="B591" s="1" t="s">
        <v>512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ref="J591:J595" si="390">J586*5/3</f>
        <v>3.3333333333333333E-2</v>
      </c>
      <c r="O591" s="7" t="str">
        <f t="shared" ref="O591:O595" ca="1" si="391">IF(NOT(ISBLANK(N591)),N591,
IF(ISBLANK(M591),"",
VLOOKUP(M591,OFFSET(INDIRECT("$A:$B"),0,MATCH(M$1&amp;"_Verify",INDIRECT("$1:$1"),0)-1),2,0)
))</f>
        <v/>
      </c>
      <c r="S591" s="7" t="str">
        <f t="shared" ref="S591:S595" ca="1" si="392">IF(NOT(ISBLANK(R591)),R591,
IF(ISBLANK(Q591),"",
VLOOKUP(Q591,OFFSET(INDIRECT("$A:$B"),0,MATCH(Q$1&amp;"_Verify",INDIRECT("$1:$1"),0)-1),2,0)
))</f>
        <v/>
      </c>
    </row>
    <row r="592" spans="1:23" x14ac:dyDescent="0.3">
      <c r="A592" s="1" t="str">
        <f t="shared" si="389"/>
        <v>LP_SlowHitObjectBetter_02</v>
      </c>
      <c r="B592" s="1" t="s">
        <v>512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7.0000000000000007E-2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si="389"/>
        <v>LP_SlowHitObjectBetter_03</v>
      </c>
      <c r="B593" s="1" t="s">
        <v>512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0"/>
        <v>0.11</v>
      </c>
      <c r="O593" s="7" t="str">
        <f t="shared" ca="1" si="391"/>
        <v/>
      </c>
      <c r="S593" s="7" t="str">
        <f t="shared" ca="1" si="392"/>
        <v/>
      </c>
    </row>
    <row r="594" spans="1:23" x14ac:dyDescent="0.3">
      <c r="A594" s="1" t="str">
        <f t="shared" si="389"/>
        <v>LP_SlowHitObjectBetter_04</v>
      </c>
      <c r="B594" s="1" t="s">
        <v>512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0"/>
        <v>0.15333333333333332</v>
      </c>
      <c r="O594" s="7" t="str">
        <f t="shared" ca="1" si="391"/>
        <v/>
      </c>
      <c r="S594" s="7" t="str">
        <f t="shared" ca="1" si="392"/>
        <v/>
      </c>
    </row>
    <row r="595" spans="1:23" x14ac:dyDescent="0.3">
      <c r="A595" s="1" t="str">
        <f t="shared" si="389"/>
        <v>LP_SlowHitObjectBetter_05</v>
      </c>
      <c r="B595" s="1" t="s">
        <v>512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SlowHitObjectSpeed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390"/>
        <v>0.19999999999999998</v>
      </c>
      <c r="O595" s="7" t="str">
        <f t="shared" ca="1" si="391"/>
        <v/>
      </c>
      <c r="S595" s="7" t="str">
        <f t="shared" ca="1" si="392"/>
        <v/>
      </c>
    </row>
    <row r="596" spans="1:23" x14ac:dyDescent="0.3">
      <c r="A596" s="1" t="str">
        <f t="shared" ref="A596:A598" si="393">B596&amp;"_"&amp;TEXT(D596,"00")</f>
        <v>LP_Paralyze_01</v>
      </c>
      <c r="B596" s="1" t="s">
        <v>329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CertainHpHitObject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0.33</v>
      </c>
      <c r="O596" s="7" t="str">
        <f t="shared" ref="O596:O598" ca="1" si="394">IF(NOT(ISBLANK(N596)),N596,
IF(ISBLANK(M596),"",
VLOOKUP(M596,OFFSET(INDIRECT("$A:$B"),0,MATCH(M$1&amp;"_Verify",INDIRECT("$1:$1"),0)-1),2,0)
))</f>
        <v/>
      </c>
      <c r="P596" s="1">
        <v>1</v>
      </c>
      <c r="S596" s="7" t="str">
        <f t="shared" ca="1" si="388"/>
        <v/>
      </c>
      <c r="U596" s="1" t="s">
        <v>330</v>
      </c>
      <c r="V596" s="1">
        <v>0.7</v>
      </c>
      <c r="W596" s="1" t="s">
        <v>426</v>
      </c>
    </row>
    <row r="597" spans="1:23" x14ac:dyDescent="0.3">
      <c r="A597" s="1" t="str">
        <f t="shared" si="393"/>
        <v>LP_Paralyze_02</v>
      </c>
      <c r="B597" s="1" t="s">
        <v>329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CertainHpHitObject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0.34</v>
      </c>
      <c r="O597" s="7" t="str">
        <f t="shared" ca="1" si="394"/>
        <v/>
      </c>
      <c r="P597" s="1">
        <v>1</v>
      </c>
      <c r="S597" s="7" t="str">
        <f t="shared" ca="1" si="388"/>
        <v/>
      </c>
      <c r="U597" s="1" t="s">
        <v>330</v>
      </c>
      <c r="V597" s="1" t="s">
        <v>427</v>
      </c>
      <c r="W597" s="1" t="s">
        <v>428</v>
      </c>
    </row>
    <row r="598" spans="1:23" x14ac:dyDescent="0.3">
      <c r="A598" s="1" t="str">
        <f t="shared" si="393"/>
        <v>LP_Paralyze_03</v>
      </c>
      <c r="B598" s="1" t="s">
        <v>329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CertainHpHitObject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0.35</v>
      </c>
      <c r="O598" s="7" t="str">
        <f t="shared" ca="1" si="394"/>
        <v/>
      </c>
      <c r="P598" s="1">
        <v>1</v>
      </c>
      <c r="S598" s="7" t="str">
        <f t="shared" ca="1" si="388"/>
        <v/>
      </c>
      <c r="U598" s="1" t="s">
        <v>330</v>
      </c>
      <c r="V598" s="1" t="s">
        <v>336</v>
      </c>
      <c r="W598" s="1" t="s">
        <v>337</v>
      </c>
    </row>
    <row r="599" spans="1:23" x14ac:dyDescent="0.3">
      <c r="A599" s="1" t="str">
        <f t="shared" ref="A599:A604" si="395">B599&amp;"_"&amp;TEXT(D599,"00")</f>
        <v>LP_Paralyze_CannotAction_01</v>
      </c>
      <c r="B599" s="1" t="s">
        <v>330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CannotAction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1.4</v>
      </c>
      <c r="O599" s="7" t="str">
        <f t="shared" ref="O599:O604" ca="1" si="396">IF(NOT(ISBLANK(N599)),N599,
IF(ISBLANK(M599),"",
VLOOKUP(M599,OFFSET(INDIRECT("$A:$B"),0,MATCH(M$1&amp;"_Verify",INDIRECT("$1:$1"),0)-1),2,0)
))</f>
        <v/>
      </c>
      <c r="S599" s="7" t="str">
        <f t="shared" ca="1" si="388"/>
        <v/>
      </c>
    </row>
    <row r="600" spans="1:23" x14ac:dyDescent="0.3">
      <c r="A600" s="1" t="str">
        <f t="shared" si="395"/>
        <v>LP_Paralyze_CannotAction_02</v>
      </c>
      <c r="B600" s="1" t="s">
        <v>330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CannotAction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2</v>
      </c>
      <c r="O600" s="7" t="str">
        <f t="shared" ca="1" si="396"/>
        <v/>
      </c>
      <c r="S600" s="7" t="str">
        <f t="shared" ca="1" si="388"/>
        <v/>
      </c>
    </row>
    <row r="601" spans="1:23" x14ac:dyDescent="0.3">
      <c r="A601" s="1" t="str">
        <f t="shared" ref="A601" si="397">B601&amp;"_"&amp;TEXT(D601,"00")</f>
        <v>LP_Paralyze_CannotAction_03</v>
      </c>
      <c r="B601" s="1" t="s">
        <v>330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CannotAction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2.6</v>
      </c>
      <c r="O601" s="7" t="str">
        <f t="shared" ref="O601" ca="1" si="398">IF(NOT(ISBLANK(N601)),N601,
IF(ISBLANK(M601),"",
VLOOKUP(M601,OFFSET(INDIRECT("$A:$B"),0,MATCH(M$1&amp;"_Verify",INDIRECT("$1:$1"),0)-1),2,0)
))</f>
        <v/>
      </c>
      <c r="S601" s="7" t="str">
        <f t="shared" ref="S601" ca="1" si="399">IF(NOT(ISBLANK(R601)),R601,
IF(ISBLANK(Q601),"",
VLOOKUP(Q601,OFFSET(INDIRECT("$A:$B"),0,MATCH(Q$1&amp;"_Verify",INDIRECT("$1:$1"),0)-1),2,0)
))</f>
        <v/>
      </c>
    </row>
    <row r="602" spans="1:23" x14ac:dyDescent="0.3">
      <c r="A602" s="1" t="str">
        <f t="shared" si="395"/>
        <v>LP_Hold_01</v>
      </c>
      <c r="B602" s="1" t="s">
        <v>320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AttackWeightHitObject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0.25</v>
      </c>
      <c r="K602" s="1">
        <v>7.0000000000000007E-2</v>
      </c>
      <c r="O602" s="7" t="str">
        <f t="shared" ca="1" si="396"/>
        <v/>
      </c>
      <c r="P602" s="1">
        <v>1</v>
      </c>
      <c r="S602" s="7" t="str">
        <f t="shared" ca="1" si="388"/>
        <v/>
      </c>
      <c r="U602" s="1" t="s">
        <v>321</v>
      </c>
    </row>
    <row r="603" spans="1:23" x14ac:dyDescent="0.3">
      <c r="A603" s="1" t="str">
        <f t="shared" si="395"/>
        <v>LP_Hold_02</v>
      </c>
      <c r="B603" s="1" t="s">
        <v>320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AttackWeightHitObject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0.35</v>
      </c>
      <c r="K603" s="1">
        <v>0.09</v>
      </c>
      <c r="O603" s="7" t="str">
        <f t="shared" ca="1" si="396"/>
        <v/>
      </c>
      <c r="P603" s="1">
        <v>1</v>
      </c>
      <c r="S603" s="7" t="str">
        <f t="shared" ca="1" si="388"/>
        <v/>
      </c>
      <c r="U603" s="1" t="s">
        <v>321</v>
      </c>
    </row>
    <row r="604" spans="1:23" x14ac:dyDescent="0.3">
      <c r="A604" s="1" t="str">
        <f t="shared" si="395"/>
        <v>LP_Hold_03</v>
      </c>
      <c r="B604" s="1" t="s">
        <v>320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AttackWeightHitObject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0.45</v>
      </c>
      <c r="K604" s="1">
        <v>0.11</v>
      </c>
      <c r="O604" s="7" t="str">
        <f t="shared" ca="1" si="396"/>
        <v/>
      </c>
      <c r="P604" s="1">
        <v>1</v>
      </c>
      <c r="S604" s="7" t="str">
        <f t="shared" ca="1" si="388"/>
        <v/>
      </c>
      <c r="U604" s="1" t="s">
        <v>321</v>
      </c>
    </row>
    <row r="605" spans="1:23" x14ac:dyDescent="0.3">
      <c r="A605" s="1" t="str">
        <f t="shared" ref="A605:A610" si="400">B605&amp;"_"&amp;TEXT(D605,"00")</f>
        <v>LP_Hold_CannotMove_01</v>
      </c>
      <c r="B605" s="1" t="s">
        <v>322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CannotMove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1.5</v>
      </c>
      <c r="O605" s="7" t="str">
        <f t="shared" ref="O605:O610" ca="1" si="401">IF(NOT(ISBLANK(N605)),N605,
IF(ISBLANK(M605),"",
VLOOKUP(M605,OFFSET(INDIRECT("$A:$B"),0,MATCH(M$1&amp;"_Verify",INDIRECT("$1:$1"),0)-1),2,0)
))</f>
        <v/>
      </c>
      <c r="S605" s="7" t="str">
        <f t="shared" ca="1" si="388"/>
        <v/>
      </c>
      <c r="V605" s="1" t="s">
        <v>360</v>
      </c>
    </row>
    <row r="606" spans="1:23" x14ac:dyDescent="0.3">
      <c r="A606" s="1" t="str">
        <f t="shared" si="400"/>
        <v>LP_Hold_CannotMove_02</v>
      </c>
      <c r="B606" s="1" t="s">
        <v>322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CannotMove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3.1500000000000004</v>
      </c>
      <c r="O606" s="7" t="str">
        <f t="shared" ca="1" si="401"/>
        <v/>
      </c>
      <c r="S606" s="7" t="str">
        <f t="shared" ca="1" si="388"/>
        <v/>
      </c>
      <c r="V606" s="1" t="s">
        <v>360</v>
      </c>
    </row>
    <row r="607" spans="1:23" x14ac:dyDescent="0.3">
      <c r="A607" s="1" t="str">
        <f t="shared" si="400"/>
        <v>LP_Hold_CannotMove_03</v>
      </c>
      <c r="B607" s="1" t="s">
        <v>322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CannotMove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4.95</v>
      </c>
      <c r="O607" s="7" t="str">
        <f t="shared" ca="1" si="401"/>
        <v/>
      </c>
      <c r="S607" s="7" t="str">
        <f t="shared" ca="1" si="388"/>
        <v/>
      </c>
      <c r="V607" s="1" t="s">
        <v>360</v>
      </c>
    </row>
    <row r="608" spans="1:23" x14ac:dyDescent="0.3">
      <c r="A608" s="1" t="str">
        <f t="shared" si="400"/>
        <v>LP_Transport_01</v>
      </c>
      <c r="B608" s="1" t="s">
        <v>356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TeleportingHitObject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0.15</v>
      </c>
      <c r="K608" s="1">
        <v>0.1</v>
      </c>
      <c r="L608" s="1">
        <v>0.1</v>
      </c>
      <c r="N608" s="1">
        <v>3</v>
      </c>
      <c r="O608" s="7">
        <f t="shared" ca="1" si="401"/>
        <v>3</v>
      </c>
      <c r="P608" s="1">
        <v>1</v>
      </c>
      <c r="R608" s="1">
        <v>1</v>
      </c>
      <c r="S608" s="7">
        <f t="shared" ca="1" si="388"/>
        <v>1</v>
      </c>
      <c r="U608" s="1" t="s">
        <v>353</v>
      </c>
    </row>
    <row r="609" spans="1:23" x14ac:dyDescent="0.3">
      <c r="A609" s="1" t="str">
        <f t="shared" si="400"/>
        <v>LP_Transport_02</v>
      </c>
      <c r="B609" s="1" t="s">
        <v>356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TeleportingHitObject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0.22500000000000001</v>
      </c>
      <c r="K609" s="1">
        <v>0.1</v>
      </c>
      <c r="L609" s="1">
        <v>0.1</v>
      </c>
      <c r="N609" s="1">
        <v>6</v>
      </c>
      <c r="O609" s="7">
        <f t="shared" ca="1" si="401"/>
        <v>6</v>
      </c>
      <c r="P609" s="1">
        <v>1</v>
      </c>
      <c r="R609" s="1">
        <v>2</v>
      </c>
      <c r="S609" s="7">
        <f t="shared" ca="1" si="388"/>
        <v>2</v>
      </c>
      <c r="U609" s="1" t="s">
        <v>353</v>
      </c>
    </row>
    <row r="610" spans="1:23" x14ac:dyDescent="0.3">
      <c r="A610" s="1" t="str">
        <f t="shared" si="400"/>
        <v>LP_Transport_03</v>
      </c>
      <c r="B610" s="1" t="s">
        <v>356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TeleportingHitObject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J610" s="1">
        <v>0.3</v>
      </c>
      <c r="K610" s="1">
        <v>0.1</v>
      </c>
      <c r="L610" s="1">
        <v>0.1</v>
      </c>
      <c r="N610" s="1">
        <v>9</v>
      </c>
      <c r="O610" s="7">
        <f t="shared" ca="1" si="401"/>
        <v>9</v>
      </c>
      <c r="P610" s="1">
        <v>1</v>
      </c>
      <c r="R610" s="1">
        <v>3</v>
      </c>
      <c r="S610" s="7">
        <f t="shared" ca="1" si="388"/>
        <v>3</v>
      </c>
      <c r="U610" s="1" t="s">
        <v>353</v>
      </c>
    </row>
    <row r="611" spans="1:23" x14ac:dyDescent="0.3">
      <c r="A611" s="1" t="str">
        <f t="shared" ref="A611:A613" si="402">B611&amp;"_"&amp;TEXT(D611,"00")</f>
        <v>LP_Transport_Teleported_01</v>
      </c>
      <c r="B611" s="1" t="s">
        <v>357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Teleported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10</v>
      </c>
      <c r="J611" s="1">
        <v>10</v>
      </c>
      <c r="O611" s="7" t="str">
        <f t="shared" ref="O611:O613" ca="1" si="403">IF(NOT(ISBLANK(N611)),N611,
IF(ISBLANK(M611),"",
VLOOKUP(M611,OFFSET(INDIRECT("$A:$B"),0,MATCH(M$1&amp;"_Verify",INDIRECT("$1:$1"),0)-1),2,0)
))</f>
        <v/>
      </c>
      <c r="S611" s="7" t="str">
        <f t="shared" ca="1" si="388"/>
        <v/>
      </c>
      <c r="U611" s="1" t="s">
        <v>432</v>
      </c>
      <c r="V611" s="1" t="s">
        <v>358</v>
      </c>
      <c r="W611" s="1" t="s">
        <v>359</v>
      </c>
    </row>
    <row r="612" spans="1:23" x14ac:dyDescent="0.3">
      <c r="A612" s="1" t="str">
        <f t="shared" si="402"/>
        <v>LP_Transport_Teleported_02</v>
      </c>
      <c r="B612" s="1" t="s">
        <v>357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Teleported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0">
        <v>14</v>
      </c>
      <c r="J612" s="1">
        <v>10</v>
      </c>
      <c r="O612" s="7" t="str">
        <f t="shared" ca="1" si="403"/>
        <v/>
      </c>
      <c r="S612" s="7" t="str">
        <f t="shared" ca="1" si="388"/>
        <v/>
      </c>
      <c r="U612" s="1" t="s">
        <v>432</v>
      </c>
      <c r="V612" s="1" t="s">
        <v>358</v>
      </c>
      <c r="W612" s="1" t="s">
        <v>359</v>
      </c>
    </row>
    <row r="613" spans="1:23" x14ac:dyDescent="0.3">
      <c r="A613" s="1" t="str">
        <f t="shared" si="402"/>
        <v>LP_Transport_Teleported_03</v>
      </c>
      <c r="B613" s="1" t="s">
        <v>357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Teleported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0">
        <v>18</v>
      </c>
      <c r="J613" s="1">
        <v>10</v>
      </c>
      <c r="O613" s="7" t="str">
        <f t="shared" ca="1" si="403"/>
        <v/>
      </c>
      <c r="S613" s="7" t="str">
        <f t="shared" ca="1" si="388"/>
        <v/>
      </c>
      <c r="U613" s="1" t="s">
        <v>432</v>
      </c>
      <c r="V613" s="1" t="s">
        <v>358</v>
      </c>
      <c r="W613" s="1" t="s">
        <v>359</v>
      </c>
    </row>
    <row r="614" spans="1:23" x14ac:dyDescent="0.3">
      <c r="A614" s="1" t="str">
        <f t="shared" ref="A614:A625" si="404">B614&amp;"_"&amp;TEXT(D614,"00")</f>
        <v>LP_SummonShield_01</v>
      </c>
      <c r="B614" s="1" t="s">
        <v>377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3</v>
      </c>
      <c r="K614" s="1">
        <v>3</v>
      </c>
      <c r="O614" s="7" t="str">
        <f t="shared" ref="O614:O625" ca="1" si="405">IF(NOT(ISBLANK(N614)),N614,
IF(ISBLANK(M614),"",
VLOOKUP(M614,OFFSET(INDIRECT("$A:$B"),0,MATCH(M$1&amp;"_Verify",INDIRECT("$1:$1"),0)-1),2,0)
))</f>
        <v/>
      </c>
      <c r="S614" s="7" t="str">
        <f t="shared" ref="S614:S625" ca="1" si="406">IF(NOT(ISBLANK(R614)),R614,
IF(ISBLANK(Q614),"",
VLOOKUP(Q614,OFFSET(INDIRECT("$A:$B"),0,MATCH(Q$1&amp;"_Verify",INDIRECT("$1:$1"),0)-1),2,0)
))</f>
        <v/>
      </c>
      <c r="T614" s="1" t="s">
        <v>379</v>
      </c>
    </row>
    <row r="615" spans="1:23" x14ac:dyDescent="0.3">
      <c r="A615" s="1" t="str">
        <f t="shared" si="404"/>
        <v>LP_SummonShield_02</v>
      </c>
      <c r="B615" s="1" t="s">
        <v>377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1.9672131147540985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LP_SummonShield_03</v>
      </c>
      <c r="B616" s="1" t="s">
        <v>377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CreateWall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1.4285714285714284</v>
      </c>
      <c r="K616" s="1">
        <v>3</v>
      </c>
      <c r="O616" s="7" t="str">
        <f t="shared" ca="1" si="405"/>
        <v/>
      </c>
      <c r="S616" s="7" t="str">
        <f t="shared" ca="1" si="406"/>
        <v/>
      </c>
      <c r="T616" s="1" t="s">
        <v>379</v>
      </c>
    </row>
    <row r="617" spans="1:23" x14ac:dyDescent="0.3">
      <c r="A617" s="1" t="str">
        <f t="shared" si="404"/>
        <v>LP_SummonShield_04</v>
      </c>
      <c r="B617" s="1" t="s">
        <v>377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CreateWall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1.1009174311926606</v>
      </c>
      <c r="K617" s="1">
        <v>3</v>
      </c>
      <c r="O617" s="7" t="str">
        <f t="shared" ca="1" si="405"/>
        <v/>
      </c>
      <c r="S617" s="7" t="str">
        <f t="shared" ca="1" si="406"/>
        <v/>
      </c>
      <c r="T617" s="1" t="s">
        <v>379</v>
      </c>
    </row>
    <row r="618" spans="1:23" x14ac:dyDescent="0.3">
      <c r="A618" s="1" t="str">
        <f t="shared" si="404"/>
        <v>LP_SummonShield_05</v>
      </c>
      <c r="B618" s="1" t="s">
        <v>377</v>
      </c>
      <c r="C618" s="1" t="str">
        <f>IF(ISERROR(VLOOKUP(B618,AffectorValueTable!$A:$A,1,0)),"어펙터밸류없음","")</f>
        <v/>
      </c>
      <c r="D618" s="1">
        <v>5</v>
      </c>
      <c r="E618" s="1" t="str">
        <f>VLOOKUP($B618,AffectorValueTable!$1:$1048576,MATCH(AffectorValueTable!$B$1,AffectorValueTable!$1:$1,0),0)</f>
        <v>CreateWall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0.88235294117647056</v>
      </c>
      <c r="K618" s="1">
        <v>3</v>
      </c>
      <c r="O618" s="7" t="str">
        <f t="shared" ca="1" si="405"/>
        <v/>
      </c>
      <c r="S618" s="7" t="str">
        <f t="shared" ca="1" si="406"/>
        <v/>
      </c>
      <c r="T618" s="1" t="s">
        <v>379</v>
      </c>
    </row>
    <row r="619" spans="1:23" x14ac:dyDescent="0.3">
      <c r="A619" s="1" t="str">
        <f t="shared" si="404"/>
        <v>LP_HealSpOnAttack_01</v>
      </c>
      <c r="B619" s="1" t="s">
        <v>517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1</v>
      </c>
      <c r="K619" s="1">
        <v>1</v>
      </c>
      <c r="O619" s="7" t="str">
        <f t="shared" ca="1" si="405"/>
        <v/>
      </c>
      <c r="S619" s="7" t="str">
        <f t="shared" ca="1" si="406"/>
        <v/>
      </c>
    </row>
    <row r="620" spans="1:23" x14ac:dyDescent="0.3">
      <c r="A620" s="1" t="str">
        <f t="shared" si="404"/>
        <v>LP_HealSpOnAttack_02</v>
      </c>
      <c r="B620" s="1" t="s">
        <v>517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2.1</v>
      </c>
      <c r="K620" s="1">
        <v>2.1</v>
      </c>
      <c r="O620" s="7" t="str">
        <f t="shared" ca="1" si="405"/>
        <v/>
      </c>
      <c r="S620" s="7" t="str">
        <f t="shared" ca="1" si="406"/>
        <v/>
      </c>
    </row>
    <row r="621" spans="1:23" x14ac:dyDescent="0.3">
      <c r="A621" s="1" t="str">
        <f t="shared" si="404"/>
        <v>LP_HealSpOnAttack_03</v>
      </c>
      <c r="B621" s="1" t="s">
        <v>517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3.3000000000000003</v>
      </c>
      <c r="K621" s="1">
        <v>3.3000000000000003</v>
      </c>
      <c r="O621" s="7" t="str">
        <f t="shared" ca="1" si="405"/>
        <v/>
      </c>
      <c r="S621" s="7" t="str">
        <f t="shared" ca="1" si="406"/>
        <v/>
      </c>
    </row>
    <row r="622" spans="1:23" x14ac:dyDescent="0.3">
      <c r="A622" s="1" t="str">
        <f t="shared" ref="A622:A623" si="407">B622&amp;"_"&amp;TEXT(D622,"00")</f>
        <v>LP_HealSpOnAttack_04</v>
      </c>
      <c r="B622" s="1" t="s">
        <v>517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4.5999999999999996</v>
      </c>
      <c r="K622" s="1">
        <v>4.5999999999999996</v>
      </c>
      <c r="O622" s="7" t="str">
        <f t="shared" ref="O622:O623" ca="1" si="408">IF(NOT(ISBLANK(N622)),N622,
IF(ISBLANK(M622),"",
VLOOKUP(M622,OFFSET(INDIRECT("$A:$B"),0,MATCH(M$1&amp;"_Verify",INDIRECT("$1:$1"),0)-1),2,0)
))</f>
        <v/>
      </c>
    </row>
    <row r="623" spans="1:23" x14ac:dyDescent="0.3">
      <c r="A623" s="1" t="str">
        <f t="shared" si="407"/>
        <v>LP_HealSpOnAttack_05</v>
      </c>
      <c r="B623" s="1" t="s">
        <v>517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6</v>
      </c>
      <c r="K623" s="1">
        <v>6</v>
      </c>
      <c r="O623" s="7" t="str">
        <f t="shared" ca="1" si="408"/>
        <v/>
      </c>
    </row>
    <row r="624" spans="1:23" x14ac:dyDescent="0.3">
      <c r="A624" s="1" t="str">
        <f t="shared" si="404"/>
        <v>LP_HealSpOnAttackBetter_01</v>
      </c>
      <c r="B624" s="1" t="s">
        <v>519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1.6666666666666667</v>
      </c>
      <c r="K624" s="1">
        <v>1.6666666666666667</v>
      </c>
      <c r="O624" s="7" t="str">
        <f t="shared" ca="1" si="405"/>
        <v/>
      </c>
      <c r="S624" s="7" t="str">
        <f t="shared" ca="1" si="406"/>
        <v/>
      </c>
    </row>
    <row r="625" spans="1:19" x14ac:dyDescent="0.3">
      <c r="A625" s="1" t="str">
        <f t="shared" si="404"/>
        <v>LP_HealSpOnAttackBetter_02</v>
      </c>
      <c r="B625" s="1" t="s">
        <v>519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3.5000000000000004</v>
      </c>
      <c r="K625" s="1">
        <v>3.5000000000000004</v>
      </c>
      <c r="O625" s="7" t="str">
        <f t="shared" ca="1" si="405"/>
        <v/>
      </c>
      <c r="S625" s="7" t="str">
        <f t="shared" ca="1" si="406"/>
        <v/>
      </c>
    </row>
    <row r="626" spans="1:19" x14ac:dyDescent="0.3">
      <c r="A626" s="1" t="str">
        <f t="shared" ref="A626:A653" si="409">B626&amp;"_"&amp;TEXT(D626,"00")</f>
        <v>LP_HealSpOnAttackBetter_03</v>
      </c>
      <c r="B626" s="1" t="s">
        <v>519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5.5</v>
      </c>
      <c r="K626" s="1">
        <v>5.5</v>
      </c>
      <c r="O626" s="7" t="str">
        <f t="shared" ref="O626:O653" ca="1" si="410">IF(NOT(ISBLANK(N626)),N626,
IF(ISBLANK(M626),"",
VLOOKUP(M626,OFFSET(INDIRECT("$A:$B"),0,MATCH(M$1&amp;"_Verify",INDIRECT("$1:$1"),0)-1),2,0)
))</f>
        <v/>
      </c>
      <c r="S626" s="7" t="str">
        <f t="shared" ref="S626:S653" ca="1" si="411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ref="A627" si="412">B627&amp;"_"&amp;TEXT(D627,"00")</f>
        <v>LP_HealSpOnAttackBetter_04</v>
      </c>
      <c r="B627" s="1" t="s">
        <v>519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HealSpOnHit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5.5</v>
      </c>
      <c r="K627" s="1">
        <v>5.5</v>
      </c>
      <c r="O627" s="7" t="str">
        <f t="shared" ref="O627" ca="1" si="413">IF(NOT(ISBLANK(N627)),N627,
IF(ISBLANK(M627),"",
VLOOKUP(M627,OFFSET(INDIRECT("$A:$B"),0,MATCH(M$1&amp;"_Verify",INDIRECT("$1:$1"),0)-1),2,0)
))</f>
        <v/>
      </c>
      <c r="S627" s="7" t="str">
        <f t="shared" ref="S627" ca="1" si="414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09"/>
        <v>LP_PaybackSp_01</v>
      </c>
      <c r="B628" s="1" t="s">
        <v>533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0.11739130434782601</v>
      </c>
      <c r="K628" s="1">
        <v>0.14347826086956511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LP_PaybackSp_02</v>
      </c>
      <c r="B629" s="1" t="s">
        <v>533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0.21558935361216724</v>
      </c>
      <c r="K629" s="1">
        <v>0.26349809885931552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si="409"/>
        <v>LP_PaybackSp_03</v>
      </c>
      <c r="B630" s="1" t="s">
        <v>533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0.29799331103678928</v>
      </c>
      <c r="K630" s="1">
        <v>0.3642140468227425</v>
      </c>
      <c r="O630" s="7" t="str">
        <f t="shared" ca="1" si="410"/>
        <v/>
      </c>
      <c r="S630" s="7" t="str">
        <f t="shared" ca="1" si="411"/>
        <v/>
      </c>
    </row>
    <row r="631" spans="1:19" x14ac:dyDescent="0.3">
      <c r="A631" s="1" t="str">
        <f t="shared" si="409"/>
        <v>LP_PaybackSp_04</v>
      </c>
      <c r="B631" s="1" t="s">
        <v>533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0.36745562130177511</v>
      </c>
      <c r="K631" s="1">
        <v>0.44911242603550294</v>
      </c>
      <c r="O631" s="7" t="str">
        <f t="shared" ca="1" si="410"/>
        <v/>
      </c>
      <c r="S631" s="7" t="str">
        <f t="shared" ca="1" si="411"/>
        <v/>
      </c>
    </row>
    <row r="632" spans="1:19" x14ac:dyDescent="0.3">
      <c r="A632" s="1" t="str">
        <f t="shared" si="409"/>
        <v>LP_PaybackSp_05</v>
      </c>
      <c r="B632" s="1" t="s">
        <v>533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0.4263157894736842</v>
      </c>
      <c r="K632" s="1">
        <v>0.52105263157894743</v>
      </c>
      <c r="O632" s="7" t="str">
        <f t="shared" ca="1" si="410"/>
        <v/>
      </c>
      <c r="S632" s="7" t="str">
        <f t="shared" ca="1" si="411"/>
        <v/>
      </c>
    </row>
    <row r="633" spans="1:19" x14ac:dyDescent="0.3">
      <c r="A633" s="1" t="str">
        <f t="shared" ref="A633:A636" si="415">B633&amp;"_"&amp;TEXT(D633,"00")</f>
        <v>LP_PaybackSp_06</v>
      </c>
      <c r="B633" s="1" t="s">
        <v>533</v>
      </c>
      <c r="C633" s="1" t="str">
        <f>IF(ISERROR(VLOOKUP(B633,AffectorValueTable!$A:$A,1,0)),"어펙터밸류없음","")</f>
        <v/>
      </c>
      <c r="D633" s="1">
        <v>6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0.47647058823529409</v>
      </c>
      <c r="K633" s="1">
        <v>0.58235294117647063</v>
      </c>
      <c r="O633" s="7" t="str">
        <f t="shared" ref="O633:O636" ca="1" si="416">IF(NOT(ISBLANK(N633)),N633,
IF(ISBLANK(M633),"",
VLOOKUP(M633,OFFSET(INDIRECT("$A:$B"),0,MATCH(M$1&amp;"_Verify",INDIRECT("$1:$1"),0)-1),2,0)
))</f>
        <v/>
      </c>
      <c r="S633" s="7" t="str">
        <f t="shared" ref="S633:S636" ca="1" si="417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si="415"/>
        <v>LP_PaybackSp_07</v>
      </c>
      <c r="B634" s="1" t="s">
        <v>533</v>
      </c>
      <c r="C634" s="1" t="str">
        <f>IF(ISERROR(VLOOKUP(B634,AffectorValueTable!$A:$A,1,0)),"어펙터밸류없음","")</f>
        <v/>
      </c>
      <c r="D634" s="1">
        <v>7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0.51945031712473577</v>
      </c>
      <c r="K634" s="1">
        <v>0.63488372093023271</v>
      </c>
      <c r="O634" s="7" t="str">
        <f t="shared" ca="1" si="416"/>
        <v/>
      </c>
      <c r="S634" s="7" t="str">
        <f t="shared" ca="1" si="417"/>
        <v/>
      </c>
    </row>
    <row r="635" spans="1:19" x14ac:dyDescent="0.3">
      <c r="A635" s="1" t="str">
        <f t="shared" si="415"/>
        <v>LP_PaybackSp_08</v>
      </c>
      <c r="B635" s="1" t="s">
        <v>533</v>
      </c>
      <c r="C635" s="1" t="str">
        <f>IF(ISERROR(VLOOKUP(B635,AffectorValueTable!$A:$A,1,0)),"어펙터밸류없음","")</f>
        <v/>
      </c>
      <c r="D635" s="1">
        <v>8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0.55648854961832062</v>
      </c>
      <c r="K635" s="1">
        <v>0.68015267175572525</v>
      </c>
      <c r="O635" s="7" t="str">
        <f t="shared" ca="1" si="416"/>
        <v/>
      </c>
      <c r="S635" s="7" t="str">
        <f t="shared" ca="1" si="417"/>
        <v/>
      </c>
    </row>
    <row r="636" spans="1:19" x14ac:dyDescent="0.3">
      <c r="A636" s="1" t="str">
        <f t="shared" si="415"/>
        <v>LP_PaybackSp_09</v>
      </c>
      <c r="B636" s="1" t="s">
        <v>533</v>
      </c>
      <c r="C636" s="1" t="str">
        <f>IF(ISERROR(VLOOKUP(B636,AffectorValueTable!$A:$A,1,0)),"어펙터밸류없음","")</f>
        <v/>
      </c>
      <c r="D636" s="1">
        <v>9</v>
      </c>
      <c r="E636" s="1" t="str">
        <f>VLOOKUP($B636,AffectorValueTable!$1:$1048576,MATCH(AffectorValueTable!$B$1,AffectorValueTable!$1:$1,0),0)</f>
        <v>PaybackSp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0.58858131487889276</v>
      </c>
      <c r="K636" s="1">
        <v>0.71937716262975782</v>
      </c>
      <c r="O636" s="7" t="str">
        <f t="shared" ca="1" si="416"/>
        <v/>
      </c>
      <c r="S636" s="7" t="str">
        <f t="shared" ca="1" si="417"/>
        <v/>
      </c>
    </row>
    <row r="637" spans="1:19" x14ac:dyDescent="0.3">
      <c r="A637" s="1" t="str">
        <f t="shared" ref="A637:A644" si="418">B637&amp;"_"&amp;TEXT(D637,"00")</f>
        <v>LP_SpUpOnMaxHp_01</v>
      </c>
      <c r="B637" s="1" t="s">
        <v>943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ref="J637:J641" si="419">J174*5/3*2</f>
        <v>0.5</v>
      </c>
      <c r="N637" s="1">
        <v>1</v>
      </c>
      <c r="O637" s="7">
        <f t="shared" ref="O637:O644" ca="1" si="420">IF(NOT(ISBLANK(N637)),N637,
IF(ISBLANK(M637),"",
VLOOKUP(M637,OFFSET(INDIRECT("$A:$B"),0,MATCH(M$1&amp;"_Verify",INDIRECT("$1:$1"),0)-1),2,0)
))</f>
        <v>1</v>
      </c>
      <c r="S637" s="7" t="str">
        <f t="shared" ref="S637:S644" ca="1" si="421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18"/>
        <v>LP_SpUpOnMaxHp_02</v>
      </c>
      <c r="B638" s="1" t="s">
        <v>943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1.05</v>
      </c>
      <c r="N638" s="1">
        <v>1</v>
      </c>
      <c r="O638" s="7">
        <f t="shared" ca="1" si="420"/>
        <v>1</v>
      </c>
      <c r="S638" s="7" t="str">
        <f t="shared" ca="1" si="421"/>
        <v/>
      </c>
    </row>
    <row r="639" spans="1:19" x14ac:dyDescent="0.3">
      <c r="A639" s="1" t="str">
        <f t="shared" si="418"/>
        <v>LP_SpUpOnMaxHp_03</v>
      </c>
      <c r="B639" s="1" t="s">
        <v>943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19"/>
        <v>1.6500000000000001</v>
      </c>
      <c r="N639" s="1">
        <v>1</v>
      </c>
      <c r="O639" s="7">
        <f t="shared" ca="1" si="420"/>
        <v>1</v>
      </c>
      <c r="S639" s="7" t="str">
        <f t="shared" ca="1" si="421"/>
        <v/>
      </c>
    </row>
    <row r="640" spans="1:19" x14ac:dyDescent="0.3">
      <c r="A640" s="1" t="str">
        <f t="shared" ref="A640:A641" si="422">B640&amp;"_"&amp;TEXT(D640,"00")</f>
        <v>LP_SpUpOnMaxHp_04</v>
      </c>
      <c r="B640" s="1" t="s">
        <v>943</v>
      </c>
      <c r="C640" s="1" t="str">
        <f>IF(ISERROR(VLOOKUP(B640,AffectorValueTable!$A:$A,1,0)),"어펙터밸류없음","")</f>
        <v/>
      </c>
      <c r="D640" s="1">
        <v>4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19"/>
        <v>2.2999999999999998</v>
      </c>
      <c r="N640" s="1">
        <v>1</v>
      </c>
      <c r="O640" s="7">
        <f t="shared" ref="O640:O641" ca="1" si="423">IF(NOT(ISBLANK(N640)),N640,
IF(ISBLANK(M640),"",
VLOOKUP(M640,OFFSET(INDIRECT("$A:$B"),0,MATCH(M$1&amp;"_Verify",INDIRECT("$1:$1"),0)-1),2,0)
))</f>
        <v>1</v>
      </c>
      <c r="S640" s="7" t="str">
        <f t="shared" ref="S640:S641" ca="1" si="424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22"/>
        <v>LP_SpUpOnMaxHp_05</v>
      </c>
      <c r="B641" s="1" t="s">
        <v>943</v>
      </c>
      <c r="C641" s="1" t="str">
        <f>IF(ISERROR(VLOOKUP(B641,AffectorValueTable!$A:$A,1,0)),"어펙터밸류없음","")</f>
        <v/>
      </c>
      <c r="D641" s="1">
        <v>5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19"/>
        <v>3</v>
      </c>
      <c r="N641" s="1">
        <v>1</v>
      </c>
      <c r="O641" s="7">
        <f t="shared" ca="1" si="423"/>
        <v>1</v>
      </c>
      <c r="S641" s="7" t="str">
        <f t="shared" ca="1" si="424"/>
        <v/>
      </c>
    </row>
    <row r="642" spans="1:19" x14ac:dyDescent="0.3">
      <c r="A642" s="1" t="str">
        <f t="shared" si="418"/>
        <v>LP_SpUpOnMaxHpBetter_01</v>
      </c>
      <c r="B642" s="1" t="s">
        <v>944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ref="J642:J644" si="425">J183*5/3*2</f>
        <v>0.83333333333333337</v>
      </c>
      <c r="N642" s="1">
        <v>1</v>
      </c>
      <c r="O642" s="7">
        <f t="shared" ca="1" si="420"/>
        <v>1</v>
      </c>
      <c r="S642" s="7" t="str">
        <f t="shared" ca="1" si="421"/>
        <v/>
      </c>
    </row>
    <row r="643" spans="1:19" x14ac:dyDescent="0.3">
      <c r="A643" s="1" t="str">
        <f t="shared" si="418"/>
        <v>LP_SpUpOnMaxHpBetter_02</v>
      </c>
      <c r="B643" s="1" t="s">
        <v>944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AddSpGainByHp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5"/>
        <v>1.75</v>
      </c>
      <c r="N643" s="1">
        <v>1</v>
      </c>
      <c r="O643" s="7">
        <f t="shared" ca="1" si="420"/>
        <v>1</v>
      </c>
      <c r="S643" s="7" t="str">
        <f t="shared" ca="1" si="421"/>
        <v/>
      </c>
    </row>
    <row r="644" spans="1:19" x14ac:dyDescent="0.3">
      <c r="A644" s="1" t="str">
        <f t="shared" si="418"/>
        <v>LP_SpUpOnMaxHpBetter_03</v>
      </c>
      <c r="B644" s="1" t="s">
        <v>944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AddSpGainByHp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5"/>
        <v>2.75</v>
      </c>
      <c r="N644" s="1">
        <v>1</v>
      </c>
      <c r="O644" s="7">
        <f t="shared" ca="1" si="420"/>
        <v>1</v>
      </c>
      <c r="S644" s="7" t="str">
        <f t="shared" ca="1" si="421"/>
        <v/>
      </c>
    </row>
    <row r="645" spans="1:19" x14ac:dyDescent="0.3">
      <c r="A645" s="1" t="str">
        <f t="shared" ref="A645" si="426">B645&amp;"_"&amp;TEXT(D645,"00")</f>
        <v>LP_HitSizeDown_01</v>
      </c>
      <c r="B645" s="1" t="s">
        <v>942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0.9</v>
      </c>
      <c r="O645" s="7" t="str">
        <f t="shared" ref="O645" ca="1" si="427">IF(NOT(ISBLANK(N645)),N645,
IF(ISBLANK(M645),"",
VLOOKUP(M645,OFFSET(INDIRECT("$A:$B"),0,MATCH(M$1&amp;"_Verify",INDIRECT("$1:$1"),0)-1),2,0)
))</f>
        <v/>
      </c>
      <c r="S645" s="7" t="str">
        <f t="shared" ref="S645" ca="1" si="428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ref="A646:A649" si="429">B646&amp;"_"&amp;TEXT(D646,"00")</f>
        <v>LP_HitSizeDown_02</v>
      </c>
      <c r="B646" s="1" t="s">
        <v>942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0.8</v>
      </c>
      <c r="O646" s="7" t="str">
        <f t="shared" ref="O646:O649" ca="1" si="430">IF(NOT(ISBLANK(N646)),N646,
IF(ISBLANK(M646),"",
VLOOKUP(M646,OFFSET(INDIRECT("$A:$B"),0,MATCH(M$1&amp;"_Verify",INDIRECT("$1:$1"),0)-1),2,0)
))</f>
        <v/>
      </c>
      <c r="S646" s="7" t="str">
        <f t="shared" ref="S646:S649" ca="1" si="431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29"/>
        <v>LP_HitSizeDown_03</v>
      </c>
      <c r="B647" s="1" t="s">
        <v>942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ChangeHitColliderSize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0.7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29"/>
        <v>LP_HitSizeDown_04</v>
      </c>
      <c r="B648" s="1" t="s">
        <v>942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ChangeHitColliderSize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0.6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29"/>
        <v>LP_HitSizeDown_05</v>
      </c>
      <c r="B649" s="1" t="s">
        <v>942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ChangeHitColliderSize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si="409"/>
        <v>PN_Magic1.5Times_01</v>
      </c>
      <c r="B650" s="1" t="s">
        <v>811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394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si="409"/>
        <v>PN_Machine1.5Times_01</v>
      </c>
      <c r="B651" s="1" t="s">
        <v>813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818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</v>
      </c>
      <c r="O651" s="7" t="str">
        <f t="shared" ca="1" si="410"/>
        <v/>
      </c>
      <c r="S651" s="7" t="str">
        <f t="shared" ca="1" si="411"/>
        <v/>
      </c>
    </row>
    <row r="652" spans="1:19" x14ac:dyDescent="0.3">
      <c r="A652" s="1" t="str">
        <f t="shared" si="409"/>
        <v>PN_Nature1.5Times_01</v>
      </c>
      <c r="B652" s="1" t="s">
        <v>815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397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</v>
      </c>
      <c r="O652" s="7" t="str">
        <f t="shared" ca="1" si="410"/>
        <v/>
      </c>
      <c r="S652" s="7" t="str">
        <f t="shared" ca="1" si="411"/>
        <v/>
      </c>
    </row>
    <row r="653" spans="1:19" x14ac:dyDescent="0.3">
      <c r="A653" s="1" t="str">
        <f t="shared" si="409"/>
        <v>PN_Qigong1.5Times_01</v>
      </c>
      <c r="B653" s="1" t="s">
        <v>817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819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0.5</v>
      </c>
      <c r="O653" s="7" t="str">
        <f t="shared" ca="1" si="410"/>
        <v/>
      </c>
      <c r="S653" s="7" t="str">
        <f t="shared" ca="1" si="411"/>
        <v/>
      </c>
    </row>
    <row r="654" spans="1:19" x14ac:dyDescent="0.3">
      <c r="A654" s="1" t="str">
        <f t="shared" ref="A654:A655" si="432">B654&amp;"_"&amp;TEXT(D654,"00")</f>
        <v>PN_Magic2Times_01</v>
      </c>
      <c r="B654" s="1" t="s">
        <v>385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394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ref="O654:O655" ca="1" si="433">IF(NOT(ISBLANK(N654)),N654,
IF(ISBLANK(M654),"",
VLOOKUP(M654,OFFSET(INDIRECT("$A:$B"),0,MATCH(M$1&amp;"_Verify",INDIRECT("$1:$1"),0)-1),2,0)
))</f>
        <v/>
      </c>
      <c r="S654" s="7" t="str">
        <f t="shared" ref="S654:S655" ca="1" si="434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2"/>
        <v>PN_Machine2Times_01</v>
      </c>
      <c r="B655" s="1" t="s">
        <v>402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404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O655" s="7" t="str">
        <f t="shared" ca="1" si="433"/>
        <v/>
      </c>
      <c r="S655" s="7" t="str">
        <f t="shared" ca="1" si="434"/>
        <v/>
      </c>
    </row>
    <row r="656" spans="1:19" x14ac:dyDescent="0.3">
      <c r="A656" s="1" t="str">
        <f t="shared" ref="A656:A659" si="435">B656&amp;"_"&amp;TEXT(D656,"00")</f>
        <v>PN_Nature2Times_01</v>
      </c>
      <c r="B656" s="1" t="s">
        <v>387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397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O656" s="7" t="str">
        <f t="shared" ref="O656:O659" ca="1" si="436">IF(NOT(ISBLANK(N656)),N656,
IF(ISBLANK(M656),"",
VLOOKUP(M656,OFFSET(INDIRECT("$A:$B"),0,MATCH(M$1&amp;"_Verify",INDIRECT("$1:$1"),0)-1),2,0)
))</f>
        <v/>
      </c>
      <c r="S656" s="7" t="str">
        <f t="shared" ref="S656:S659" ca="1" si="437">IF(NOT(ISBLANK(R656)),R656,
IF(ISBLANK(Q656),"",
VLOOKUP(Q656,OFFSET(INDIRECT("$A:$B"),0,MATCH(Q$1&amp;"_Verify",INDIRECT("$1:$1"),0)-1),2,0)
))</f>
        <v/>
      </c>
    </row>
    <row r="657" spans="1:19" x14ac:dyDescent="0.3">
      <c r="A657" s="1" t="str">
        <f t="shared" si="435"/>
        <v>PN_Qigong2Times_01</v>
      </c>
      <c r="B657" s="1" t="s">
        <v>403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405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</v>
      </c>
      <c r="O657" s="7" t="str">
        <f t="shared" ca="1" si="436"/>
        <v/>
      </c>
      <c r="S657" s="7" t="str">
        <f t="shared" ca="1" si="437"/>
        <v/>
      </c>
    </row>
    <row r="658" spans="1:19" x14ac:dyDescent="0.3">
      <c r="A658" s="1" t="str">
        <f t="shared" si="435"/>
        <v>PN_Magic3Times_01</v>
      </c>
      <c r="B658" s="1" t="s">
        <v>768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394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ca="1" si="436"/>
        <v/>
      </c>
      <c r="S658" s="7" t="str">
        <f t="shared" ca="1" si="437"/>
        <v/>
      </c>
    </row>
    <row r="659" spans="1:19" x14ac:dyDescent="0.3">
      <c r="A659" s="1" t="str">
        <f t="shared" si="435"/>
        <v>PN_Machine3Times_01</v>
      </c>
      <c r="B659" s="1" t="s">
        <v>765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396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2</v>
      </c>
      <c r="O659" s="7" t="str">
        <f t="shared" ca="1" si="436"/>
        <v/>
      </c>
      <c r="S659" s="7" t="str">
        <f t="shared" ca="1" si="437"/>
        <v/>
      </c>
    </row>
    <row r="660" spans="1:19" x14ac:dyDescent="0.3">
      <c r="A660" s="1" t="str">
        <f t="shared" ref="A660:A661" si="438">B660&amp;"_"&amp;TEXT(D660,"00")</f>
        <v>PN_Nature3Times_01</v>
      </c>
      <c r="B660" s="1" t="s">
        <v>769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397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2</v>
      </c>
      <c r="O660" s="7" t="str">
        <f t="shared" ref="O660:O661" ca="1" si="439">IF(NOT(ISBLANK(N660)),N660,
IF(ISBLANK(M660),"",
VLOOKUP(M660,OFFSET(INDIRECT("$A:$B"),0,MATCH(M$1&amp;"_Verify",INDIRECT("$1:$1"),0)-1),2,0)
))</f>
        <v/>
      </c>
      <c r="S660" s="7" t="str">
        <f t="shared" ref="S660:S661" ca="1" si="440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8"/>
        <v>PN_Qigong3Times_01</v>
      </c>
      <c r="B661" s="1" t="s">
        <v>767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399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2</v>
      </c>
      <c r="O661" s="7" t="str">
        <f t="shared" ca="1" si="439"/>
        <v/>
      </c>
      <c r="S661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7:Q661 M3:M661 Q3:Q41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G427:G432 G132:G140 G167:G170 G174:G418 G3:G50 G53:G119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15" activePane="bottomLeft" state="frozen"/>
      <selection pane="bottomLeft" activeCell="M21" sqref="M2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1037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1023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 t="s">
        <v>1028</v>
      </c>
      <c r="H79" s="10"/>
      <c r="I79" s="10"/>
      <c r="J79" s="4" t="s">
        <v>1003</v>
      </c>
      <c r="K79" s="4" t="s">
        <v>1004</v>
      </c>
      <c r="L79" s="4" t="s">
        <v>1032</v>
      </c>
      <c r="M79" s="2"/>
    </row>
    <row r="80" spans="1:13" s="10" customFormat="1" ht="24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 t="s">
        <v>1027</v>
      </c>
      <c r="L80" s="4" t="s">
        <v>1025</v>
      </c>
      <c r="M80" s="4" t="s">
        <v>1026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2021-03-17T06:47:31Z</dcterms:modified>
</cp:coreProperties>
</file>