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678E7CF-8322-4396-A2DE-3FE12CA09305}"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5" i="6" l="1"/>
  <c r="U4" i="6"/>
  <c r="T4" i="6"/>
  <c r="U3" i="6"/>
  <c r="T3" i="6"/>
  <c r="S3" i="6"/>
  <c r="U2" i="6"/>
  <c r="T2" i="6"/>
  <c r="S2" i="6"/>
  <c r="R2" i="6"/>
  <c r="T8" i="6"/>
  <c r="S8" i="6"/>
  <c r="R8" i="6"/>
  <c r="Q8" i="6"/>
  <c r="T7" i="6"/>
  <c r="S7" i="6"/>
  <c r="R7" i="6"/>
  <c r="Q7" i="6"/>
  <c r="Q6" i="6"/>
  <c r="R6" i="6"/>
  <c r="S6" i="6"/>
  <c r="Q5" i="6"/>
  <c r="R5" i="6"/>
  <c r="Q4" i="6"/>
  <c r="R120" i="2"/>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9" i="2"/>
  <c r="R118" i="2"/>
  <c r="R90" i="2"/>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9" i="2"/>
  <c r="R88" i="2"/>
  <c r="R87" i="2"/>
  <c r="R59" i="2"/>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8" i="2"/>
  <c r="R57" i="2"/>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11" i="2"/>
  <c r="R12" i="2" s="1"/>
  <c r="R13" i="2" s="1"/>
  <c r="R14" i="2" s="1"/>
  <c r="R15" i="2" s="1"/>
  <c r="R16" i="2" s="1"/>
  <c r="R17" i="2" s="1"/>
  <c r="R18" i="2" s="1"/>
  <c r="R10" i="2"/>
  <c r="R9" i="2"/>
  <c r="R8" i="2"/>
  <c r="R5" i="2"/>
  <c r="R6" i="2" s="1"/>
  <c r="R7" i="2" s="1"/>
  <c r="R4" i="2"/>
  <c r="R3" i="2"/>
  <c r="R2" i="2"/>
  <c r="R3" i="6"/>
  <c r="S4" i="6" s="1"/>
  <c r="T5" i="6" l="1"/>
  <c r="U6" i="6" l="1"/>
  <c r="C2"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81" i="1"/>
  <c r="D82" i="1"/>
  <c r="D67" i="1"/>
  <c r="M85" i="1"/>
  <c r="D86" i="1"/>
  <c r="D81" i="1"/>
  <c r="D85" i="1"/>
  <c r="D87" i="1"/>
  <c r="D84" i="1"/>
  <c r="D83" i="1"/>
  <c r="D128" i="1"/>
  <c r="M87" i="1"/>
  <c r="M82" i="1"/>
  <c r="M114" i="1"/>
  <c r="D114" i="1"/>
  <c r="M86" i="1"/>
  <c r="M83" i="1"/>
  <c r="M67" i="1"/>
  <c r="M128" i="1"/>
  <c r="M84"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2" i="4"/>
  <c r="O48" i="4"/>
  <c r="O6" i="4"/>
  <c r="O38" i="4"/>
  <c r="O62" i="4"/>
  <c r="O2" i="4"/>
  <c r="O40" i="4"/>
  <c r="O67" i="4"/>
  <c r="O12" i="4"/>
  <c r="O10" i="4"/>
  <c r="O30" i="4"/>
  <c r="O60" i="4"/>
  <c r="AY8" i="6"/>
  <c r="O68" i="4"/>
  <c r="AY4" i="6"/>
  <c r="O23" i="4"/>
  <c r="O78" i="4"/>
  <c r="O34" i="4"/>
  <c r="O57" i="4"/>
  <c r="O8" i="4"/>
  <c r="O52" i="4"/>
  <c r="O37" i="4"/>
  <c r="O44" i="4"/>
  <c r="O46" i="4"/>
  <c r="AY2" i="6"/>
  <c r="O29" i="4"/>
  <c r="O66" i="4"/>
  <c r="O7" i="4"/>
  <c r="O75" i="4"/>
  <c r="O17" i="4"/>
  <c r="O76" i="4"/>
  <c r="O36" i="4"/>
  <c r="O58" i="4"/>
  <c r="O42" i="4"/>
  <c r="O4" i="4"/>
  <c r="O54" i="4"/>
  <c r="O21" i="4"/>
  <c r="O74" i="4"/>
  <c r="O14" i="4"/>
  <c r="O26" i="4"/>
  <c r="AY3" i="6"/>
  <c r="O70" i="4"/>
  <c r="O35" i="4"/>
  <c r="AY5" i="6"/>
  <c r="O65" i="4"/>
  <c r="O77" i="4"/>
  <c r="O72" i="4"/>
  <c r="O24" i="4"/>
  <c r="O18" i="4"/>
  <c r="O56" i="4"/>
  <c r="O20" i="4"/>
  <c r="O51" i="4"/>
  <c r="O61" i="4"/>
  <c r="O47" i="4"/>
  <c r="O39" i="4"/>
  <c r="O13" i="4"/>
  <c r="O43" i="4"/>
  <c r="O19" i="4"/>
  <c r="O69" i="4"/>
  <c r="O59" i="4"/>
  <c r="O3" i="4"/>
  <c r="O28" i="4"/>
  <c r="O11" i="4"/>
  <c r="O41" i="4"/>
  <c r="O55" i="4"/>
  <c r="O15" i="4"/>
  <c r="AY7" i="6"/>
  <c r="O33" i="4"/>
  <c r="O50" i="4"/>
  <c r="O53" i="4"/>
  <c r="O31" i="4"/>
  <c r="O63" i="4"/>
  <c r="AY6" i="6"/>
  <c r="O27" i="4"/>
  <c r="O73" i="4"/>
  <c r="O25" i="4"/>
  <c r="O64" i="4"/>
  <c r="O5" i="4"/>
  <c r="O16" i="4"/>
  <c r="O9" i="4"/>
  <c r="O45" i="4"/>
  <c r="O22" i="4"/>
  <c r="O71" i="4"/>
  <c r="O4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J118" i="2" l="1"/>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K3" i="6"/>
  <c r="K2" i="6"/>
  <c r="D2" i="6" s="1"/>
  <c r="I39" i="4"/>
  <c r="I27" i="4"/>
  <c r="I37" i="4"/>
  <c r="I4" i="4"/>
  <c r="I31" i="4"/>
  <c r="I43" i="4"/>
  <c r="I53" i="4"/>
  <c r="I18" i="4"/>
  <c r="I78" i="4"/>
  <c r="I67" i="4"/>
  <c r="I19" i="4"/>
  <c r="I7" i="4"/>
  <c r="I20" i="4"/>
  <c r="I5" i="4"/>
  <c r="I22" i="4"/>
  <c r="I48" i="4"/>
  <c r="I26" i="4"/>
  <c r="I23" i="4"/>
  <c r="I15" i="4"/>
  <c r="I17" i="4"/>
  <c r="I62" i="4"/>
  <c r="I14" i="4"/>
  <c r="I13" i="4"/>
  <c r="I57" i="4"/>
  <c r="I29" i="4"/>
  <c r="I75" i="4"/>
  <c r="I70" i="4"/>
  <c r="I76" i="4"/>
  <c r="I60" i="4"/>
  <c r="I36" i="4"/>
  <c r="I35" i="4"/>
  <c r="I56" i="4"/>
  <c r="I44" i="4"/>
  <c r="I71" i="4"/>
  <c r="I64" i="4"/>
  <c r="I54" i="4"/>
  <c r="I73" i="4"/>
  <c r="I25" i="4"/>
  <c r="I74" i="4"/>
  <c r="I8" i="4"/>
  <c r="I52" i="4"/>
  <c r="I10" i="4"/>
  <c r="I58" i="4"/>
  <c r="I34" i="4"/>
  <c r="I24" i="4"/>
  <c r="I49" i="4"/>
  <c r="I9" i="4"/>
  <c r="I68" i="4"/>
  <c r="I46" i="4"/>
  <c r="I30" i="4"/>
  <c r="I63" i="4"/>
  <c r="I47" i="4"/>
  <c r="I38" i="4"/>
  <c r="I51" i="4"/>
  <c r="I21" i="4"/>
  <c r="I33" i="4"/>
  <c r="I40" i="4"/>
  <c r="I42" i="4"/>
  <c r="I6" i="4"/>
  <c r="I66" i="4"/>
  <c r="I32" i="4"/>
  <c r="I55" i="4"/>
  <c r="I28" i="4"/>
  <c r="I11" i="4"/>
  <c r="I41" i="4"/>
  <c r="I50" i="4"/>
  <c r="I61" i="4"/>
  <c r="I45" i="4"/>
  <c r="I12" i="4"/>
  <c r="I59" i="4"/>
  <c r="I65" i="4"/>
  <c r="I16" i="4"/>
  <c r="I77" i="4"/>
  <c r="I69" i="4"/>
  <c r="I72" i="4"/>
  <c r="L4" i="6" l="1"/>
  <c r="D3" i="6"/>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J3" i="6"/>
  <c r="C3" i="6" s="1"/>
  <c r="M2" i="6"/>
  <c r="F2" i="6" s="1"/>
  <c r="L3" i="6"/>
  <c r="E3" i="6" s="1"/>
  <c r="Y19" i="2"/>
  <c r="Y8" i="2"/>
  <c r="AF2" i="2"/>
  <c r="AC118" i="2"/>
  <c r="T118" i="2"/>
  <c r="S118" i="2"/>
  <c r="AC87" i="2"/>
  <c r="T87" i="2"/>
  <c r="S87" i="2"/>
  <c r="AE56" i="2"/>
  <c r="AD56" i="2"/>
  <c r="AC56" i="2"/>
  <c r="AD35" i="2"/>
  <c r="AC35" i="2"/>
  <c r="X19" i="2"/>
  <c r="AD19" i="2"/>
  <c r="AC19" i="2"/>
  <c r="AE8" i="2"/>
  <c r="AD8" i="2"/>
  <c r="AC8" i="2"/>
  <c r="X2" i="2"/>
  <c r="AD2" i="2"/>
  <c r="AC2" i="2"/>
  <c r="V118" i="2"/>
  <c r="U118" i="2"/>
  <c r="V87" i="2"/>
  <c r="U87" i="2"/>
  <c r="I2" i="4"/>
  <c r="I3" i="4"/>
  <c r="Q3" i="6" l="1"/>
  <c r="E4" i="6"/>
  <c r="M5" i="6"/>
  <c r="J3" i="4"/>
  <c r="J2" i="4"/>
  <c r="N2" i="6"/>
  <c r="G2" i="6" s="1"/>
  <c r="K4" i="6"/>
  <c r="D4" i="6" s="1"/>
  <c r="M4" i="6"/>
  <c r="F4" i="6" s="1"/>
  <c r="M3" i="6"/>
  <c r="F3" i="6"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Z87" i="2"/>
  <c r="AA87" i="2"/>
  <c r="AB87" i="2"/>
  <c r="F5" i="6" l="1"/>
  <c r="N6" i="6"/>
  <c r="G6" i="6" s="1"/>
  <c r="R4" i="6"/>
  <c r="N4" i="6"/>
  <c r="G4" i="6" s="1"/>
  <c r="N3" i="6"/>
  <c r="G3" i="6" s="1"/>
  <c r="J4" i="6"/>
  <c r="C4" i="6" s="1"/>
  <c r="N5" i="6"/>
  <c r="G5" i="6" s="1"/>
  <c r="L5" i="6"/>
  <c r="E5" i="6" s="1"/>
  <c r="O2" i="6"/>
  <c r="H2"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5" i="6" l="1"/>
  <c r="M6" i="6"/>
  <c r="F6" i="6" s="1"/>
  <c r="T6" i="6" s="1"/>
  <c r="O6" i="6"/>
  <c r="H6" i="6" s="1"/>
  <c r="O7" i="6"/>
  <c r="H7" i="6" s="1"/>
  <c r="O3" i="6"/>
  <c r="H3" i="6" s="1"/>
  <c r="O4" i="6"/>
  <c r="H4" i="6" s="1"/>
  <c r="K5" i="6"/>
  <c r="D5" i="6" s="1"/>
  <c r="O5" i="6"/>
  <c r="H5" i="6" s="1"/>
  <c r="P2" i="6"/>
  <c r="I2" i="6" s="1"/>
  <c r="P4" i="6" l="1"/>
  <c r="I4" i="6" s="1"/>
  <c r="P7" i="6"/>
  <c r="I7" i="6" s="1"/>
  <c r="N7" i="6"/>
  <c r="G7" i="6" s="1"/>
  <c r="P8" i="6"/>
  <c r="I8" i="6" s="1"/>
  <c r="P5" i="6"/>
  <c r="I5" i="6" s="1"/>
  <c r="P6" i="6"/>
  <c r="I6" i="6" s="1"/>
  <c r="L6" i="6"/>
  <c r="E6" i="6" s="1"/>
  <c r="J5" i="6"/>
  <c r="C5" i="6" s="1"/>
  <c r="P3" i="6"/>
  <c r="I3" i="6" s="1"/>
  <c r="I127" i="1"/>
  <c r="I126" i="1"/>
  <c r="I125" i="1"/>
  <c r="I124" i="1"/>
  <c r="I123" i="1"/>
  <c r="I122" i="1"/>
  <c r="I121" i="1"/>
  <c r="I120" i="1"/>
  <c r="I119" i="1"/>
  <c r="I118" i="1"/>
  <c r="I117" i="1"/>
  <c r="I116" i="1"/>
  <c r="I115" i="1"/>
  <c r="I5" i="1"/>
  <c r="I3" i="1"/>
  <c r="M7" i="6" l="1"/>
  <c r="F7" i="6" s="1"/>
  <c r="O8" i="6"/>
  <c r="H8" i="6" s="1"/>
  <c r="K6" i="6"/>
  <c r="D6" i="6" s="1"/>
  <c r="D3" i="2" l="1"/>
  <c r="L3" i="7" s="1"/>
  <c r="E3" i="7" s="1"/>
  <c r="D3" i="7" s="1"/>
  <c r="J6" i="6"/>
  <c r="C6" i="6" s="1"/>
  <c r="N8" i="6"/>
  <c r="G8" i="6" s="1"/>
  <c r="L7" i="6"/>
  <c r="E7" i="6" s="1"/>
  <c r="E10" i="2"/>
  <c r="M10" i="7" l="1"/>
  <c r="T10" i="2"/>
  <c r="D4" i="2"/>
  <c r="L4" i="7" s="1"/>
  <c r="E4" i="7" s="1"/>
  <c r="D4" i="7" s="1"/>
  <c r="F20" i="2"/>
  <c r="N20" i="7" s="1"/>
  <c r="G20" i="7" s="1"/>
  <c r="D20" i="7" s="1"/>
  <c r="F22" i="2"/>
  <c r="N22" i="7" s="1"/>
  <c r="F21" i="2"/>
  <c r="N21" i="7" s="1"/>
  <c r="M8" i="6"/>
  <c r="F8" i="6" s="1"/>
  <c r="F10" i="2"/>
  <c r="N10" i="7" s="1"/>
  <c r="F9" i="2"/>
  <c r="N9" i="7" s="1"/>
  <c r="G9" i="7" s="1"/>
  <c r="D10" i="2"/>
  <c r="L10" i="7" s="1"/>
  <c r="D9" i="2"/>
  <c r="L9" i="7" s="1"/>
  <c r="E9" i="7" s="1"/>
  <c r="K7" i="6"/>
  <c r="D7" i="6" s="1"/>
  <c r="E11" i="2"/>
  <c r="F23" i="2"/>
  <c r="N23" i="7" s="1"/>
  <c r="Z35" i="2"/>
  <c r="S35" i="2"/>
  <c r="AB19" i="2"/>
  <c r="U19" i="2"/>
  <c r="Z56" i="2"/>
  <c r="S56" i="2"/>
  <c r="Z2" i="2"/>
  <c r="S2" i="2"/>
  <c r="Z8" i="2"/>
  <c r="S8" i="2"/>
  <c r="U2" i="2"/>
  <c r="AB2" i="2"/>
  <c r="S19" i="2"/>
  <c r="Z19" i="2"/>
  <c r="M11" i="7" l="1"/>
  <c r="T11" i="2"/>
  <c r="D11" i="2"/>
  <c r="L11" i="7" s="1"/>
  <c r="D5" i="2"/>
  <c r="L5" i="7" s="1"/>
  <c r="E5" i="7" s="1"/>
  <c r="D5" i="7" s="1"/>
  <c r="F11" i="2"/>
  <c r="N11" i="7" s="1"/>
  <c r="G10" i="7"/>
  <c r="G21" i="7"/>
  <c r="D21" i="7" s="1"/>
  <c r="E10" i="7"/>
  <c r="G23" i="2"/>
  <c r="G22" i="2"/>
  <c r="G21" i="2"/>
  <c r="G20" i="2"/>
  <c r="J7" i="6"/>
  <c r="C7" i="6" s="1"/>
  <c r="G11" i="2"/>
  <c r="G10" i="2"/>
  <c r="G9" i="2"/>
  <c r="E21" i="2"/>
  <c r="M21" i="7" s="1"/>
  <c r="E20" i="2"/>
  <c r="M20" i="7" s="1"/>
  <c r="F20" i="7" s="1"/>
  <c r="E23" i="2"/>
  <c r="M23" i="7" s="1"/>
  <c r="E22" i="2"/>
  <c r="M22" i="7" s="1"/>
  <c r="L8" i="6"/>
  <c r="E8" i="6" s="1"/>
  <c r="G36" i="2"/>
  <c r="G38" i="2"/>
  <c r="G37" i="2"/>
  <c r="F24" i="2"/>
  <c r="N24" i="7" s="1"/>
  <c r="G12" i="2"/>
  <c r="O12" i="7" s="1"/>
  <c r="AA11" i="2"/>
  <c r="G39" i="2"/>
  <c r="O39" i="7" s="1"/>
  <c r="AA10" i="2"/>
  <c r="V2" i="2"/>
  <c r="V56" i="2"/>
  <c r="U56" i="2"/>
  <c r="AB56" i="2"/>
  <c r="T2" i="2"/>
  <c r="AA2" i="2"/>
  <c r="V19" i="2"/>
  <c r="V8" i="2"/>
  <c r="U8" i="2"/>
  <c r="AB8" i="2"/>
  <c r="U35" i="2"/>
  <c r="AB35" i="2"/>
  <c r="Z3" i="2"/>
  <c r="S3" i="2"/>
  <c r="AA8" i="2"/>
  <c r="T8" i="2"/>
  <c r="S4" i="2"/>
  <c r="Z4" i="2"/>
  <c r="V35" i="2"/>
  <c r="E11" i="7" l="1"/>
  <c r="S5" i="2"/>
  <c r="E24" i="2"/>
  <c r="M24" i="7" s="1"/>
  <c r="D6" i="2"/>
  <c r="L6" i="7" s="1"/>
  <c r="E6" i="7" s="1"/>
  <c r="D6" i="7" s="1"/>
  <c r="G24" i="2"/>
  <c r="O24" i="7" s="1"/>
  <c r="G11" i="7"/>
  <c r="E12" i="2"/>
  <c r="D12" i="2"/>
  <c r="L12" i="7" s="1"/>
  <c r="F12" i="2"/>
  <c r="N12" i="7" s="1"/>
  <c r="G22" i="7"/>
  <c r="D22" i="7" s="1"/>
  <c r="F21" i="7"/>
  <c r="F22" i="7" s="1"/>
  <c r="F23"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D8" i="6" s="1"/>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12" i="2"/>
  <c r="AC39" i="2"/>
  <c r="V7" i="6"/>
  <c r="Z5" i="2"/>
  <c r="G40" i="2"/>
  <c r="O40" i="7" s="1"/>
  <c r="U24" i="2"/>
  <c r="H62" i="2"/>
  <c r="P62" i="7" s="1"/>
  <c r="AB20" i="2"/>
  <c r="AB22" i="2"/>
  <c r="AB23" i="2"/>
  <c r="W8" i="2"/>
  <c r="W2" i="2"/>
  <c r="AB21" i="2"/>
  <c r="U21" i="2"/>
  <c r="E12" i="7" l="1"/>
  <c r="M12" i="7"/>
  <c r="T12" i="2"/>
  <c r="AC24" i="2"/>
  <c r="F24" i="7"/>
  <c r="F40" i="2"/>
  <c r="N40" i="7" s="1"/>
  <c r="G12" i="7"/>
  <c r="H40" i="2"/>
  <c r="P40" i="7" s="1"/>
  <c r="F25" i="2"/>
  <c r="N25" i="7" s="1"/>
  <c r="G25" i="2"/>
  <c r="O25" i="7" s="1"/>
  <c r="E25" i="2"/>
  <c r="M25" i="7" s="1"/>
  <c r="F25" i="7" s="1"/>
  <c r="D25" i="2"/>
  <c r="L25" i="7" s="1"/>
  <c r="D7" i="2"/>
  <c r="L7" i="7" s="1"/>
  <c r="E7" i="7" s="1"/>
  <c r="D7" i="7" s="1"/>
  <c r="T7" i="7" s="1"/>
  <c r="H25" i="2"/>
  <c r="P25" i="7" s="1"/>
  <c r="E13" i="2"/>
  <c r="F13" i="2"/>
  <c r="N13" i="7" s="1"/>
  <c r="D13" i="2"/>
  <c r="L13" i="7" s="1"/>
  <c r="G13" i="2"/>
  <c r="O13" i="7" s="1"/>
  <c r="H13" i="2"/>
  <c r="P13" i="7" s="1"/>
  <c r="AD24" i="2"/>
  <c r="G37" i="7"/>
  <c r="G38" i="7" s="1"/>
  <c r="G39" i="7" s="1"/>
  <c r="G23" i="7"/>
  <c r="G24" i="7" s="1"/>
  <c r="H37" i="7"/>
  <c r="D37" i="7" s="1"/>
  <c r="E21" i="7"/>
  <c r="E22" i="7" s="1"/>
  <c r="E23" i="7" s="1"/>
  <c r="E24"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I40" i="2"/>
  <c r="Q40" i="7" s="1"/>
  <c r="I36" i="2"/>
  <c r="Q36" i="7" s="1"/>
  <c r="J36" i="7" s="1"/>
  <c r="I38" i="2"/>
  <c r="Q38" i="7" s="1"/>
  <c r="I39" i="2"/>
  <c r="I37" i="2"/>
  <c r="Q37" i="7" s="1"/>
  <c r="W5" i="6"/>
  <c r="AD62" i="2"/>
  <c r="AC40" i="2"/>
  <c r="I99" i="2"/>
  <c r="Q99" i="7" s="1"/>
  <c r="AA12" i="2"/>
  <c r="H63" i="2"/>
  <c r="P63" i="7" s="1"/>
  <c r="I26" i="2"/>
  <c r="Q26" i="7" s="1"/>
  <c r="I14" i="2"/>
  <c r="Q14" i="7" s="1"/>
  <c r="E41" i="2"/>
  <c r="M41" i="7" s="1"/>
  <c r="S6" i="2"/>
  <c r="Z6" i="2"/>
  <c r="U20" i="2"/>
  <c r="U22" i="2"/>
  <c r="AB24" i="2"/>
  <c r="Z9" i="2"/>
  <c r="S9" i="2"/>
  <c r="AB12" i="2"/>
  <c r="U12" i="2"/>
  <c r="U23" i="2"/>
  <c r="AB10" i="2"/>
  <c r="U10" i="2"/>
  <c r="AB9" i="2"/>
  <c r="U9" i="2"/>
  <c r="Z10" i="2"/>
  <c r="S10" i="2"/>
  <c r="Z11" i="2"/>
  <c r="S11" i="2"/>
  <c r="U11" i="2"/>
  <c r="AB11" i="2"/>
  <c r="Z12" i="2"/>
  <c r="S12" i="2"/>
  <c r="E13" i="7" l="1"/>
  <c r="AB13" i="2"/>
  <c r="M13" i="7"/>
  <c r="T13" i="2"/>
  <c r="AD40" i="2"/>
  <c r="G40" i="7"/>
  <c r="E25" i="7"/>
  <c r="G13" i="7"/>
  <c r="Z13" i="2"/>
  <c r="AD25" i="2"/>
  <c r="I41" i="2"/>
  <c r="Q41" i="7" s="1"/>
  <c r="I63" i="2"/>
  <c r="Q63" i="7" s="1"/>
  <c r="AC13" i="2"/>
  <c r="AC25" i="2"/>
  <c r="U25" i="2"/>
  <c r="G63" i="2"/>
  <c r="O63" i="7" s="1"/>
  <c r="E14" i="2"/>
  <c r="F14" i="2"/>
  <c r="N14" i="7" s="1"/>
  <c r="G14" i="7" s="1"/>
  <c r="D14" i="2"/>
  <c r="L14" i="7" s="1"/>
  <c r="E14" i="7" s="1"/>
  <c r="G14" i="2"/>
  <c r="O14" i="7" s="1"/>
  <c r="H14" i="2"/>
  <c r="P14" i="7" s="1"/>
  <c r="F26" i="2"/>
  <c r="N26" i="7" s="1"/>
  <c r="G26" i="2"/>
  <c r="O26" i="7" s="1"/>
  <c r="E26" i="2"/>
  <c r="M26" i="7" s="1"/>
  <c r="F26" i="7" s="1"/>
  <c r="D26" i="2"/>
  <c r="L26" i="7" s="1"/>
  <c r="H26" i="2"/>
  <c r="P26" i="7" s="1"/>
  <c r="H13" i="7"/>
  <c r="G41" i="2"/>
  <c r="O41" i="7" s="1"/>
  <c r="H41" i="2"/>
  <c r="P41" i="7" s="1"/>
  <c r="F41" i="2"/>
  <c r="N41" i="7" s="1"/>
  <c r="AD13" i="2"/>
  <c r="H25" i="7"/>
  <c r="H38" i="7"/>
  <c r="D38" i="7" s="1"/>
  <c r="D23" i="7"/>
  <c r="J89" i="7"/>
  <c r="D89" i="7" s="1"/>
  <c r="X12" i="2"/>
  <c r="J37" i="7"/>
  <c r="J38" i="7" s="1"/>
  <c r="J10" i="7"/>
  <c r="J11" i="7" s="1"/>
  <c r="J12" i="7" s="1"/>
  <c r="J13" i="7" s="1"/>
  <c r="J14" i="7" s="1"/>
  <c r="F37" i="7"/>
  <c r="F38" i="7" s="1"/>
  <c r="F39" i="7" s="1"/>
  <c r="F40" i="7" s="1"/>
  <c r="F41" i="7" s="1"/>
  <c r="AE12" i="2"/>
  <c r="I58" i="7"/>
  <c r="D58" i="7" s="1"/>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37" i="7"/>
  <c r="I38" i="7" s="1"/>
  <c r="I39" i="7" s="1"/>
  <c r="I40"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X25" i="2"/>
  <c r="AE25" i="2"/>
  <c r="AE62" i="2"/>
  <c r="X62" i="2"/>
  <c r="J130" i="2"/>
  <c r="R130" i="7" s="1"/>
  <c r="I100" i="2"/>
  <c r="Q100" i="7" s="1"/>
  <c r="AB25" i="2"/>
  <c r="S13" i="2"/>
  <c r="U13" i="2"/>
  <c r="D42" i="2"/>
  <c r="L42" i="7" s="1"/>
  <c r="V14" i="2"/>
  <c r="Z7" i="2"/>
  <c r="S7" i="2"/>
  <c r="AA13" i="2"/>
  <c r="J64" i="2"/>
  <c r="R64" i="7" s="1"/>
  <c r="T22" i="2"/>
  <c r="AA22" i="2"/>
  <c r="W9" i="2"/>
  <c r="V13" i="2"/>
  <c r="W12" i="2"/>
  <c r="V11" i="2"/>
  <c r="AA20" i="2"/>
  <c r="T20" i="2"/>
  <c r="W10" i="2"/>
  <c r="V12" i="2"/>
  <c r="W13" i="2"/>
  <c r="V10" i="2"/>
  <c r="T19" i="2"/>
  <c r="AA19" i="2"/>
  <c r="W11" i="2"/>
  <c r="V9" i="2"/>
  <c r="AA21" i="2"/>
  <c r="T21" i="2"/>
  <c r="T23" i="2"/>
  <c r="AA23" i="2"/>
  <c r="W22" i="2"/>
  <c r="AB40" i="2"/>
  <c r="U40" i="2"/>
  <c r="AC41" i="2" l="1"/>
  <c r="AD41" i="2"/>
  <c r="AC26" i="2"/>
  <c r="E26" i="7"/>
  <c r="M14" i="7"/>
  <c r="T14" i="2"/>
  <c r="G41" i="7"/>
  <c r="AC14" i="2"/>
  <c r="AD26" i="2"/>
  <c r="AD14" i="2"/>
  <c r="I14" i="7"/>
  <c r="H26" i="7"/>
  <c r="H14" i="7"/>
  <c r="I41" i="7"/>
  <c r="J100" i="2"/>
  <c r="R100" i="7" s="1"/>
  <c r="F64" i="2"/>
  <c r="N64" i="7" s="1"/>
  <c r="E15" i="2"/>
  <c r="D15" i="2"/>
  <c r="L15" i="7" s="1"/>
  <c r="E15" i="7" s="1"/>
  <c r="F15" i="2"/>
  <c r="N15" i="7" s="1"/>
  <c r="G15" i="7" s="1"/>
  <c r="G15" i="2"/>
  <c r="O15" i="7" s="1"/>
  <c r="H15" i="2"/>
  <c r="P15" i="7" s="1"/>
  <c r="I15" i="2"/>
  <c r="Q15" i="7" s="1"/>
  <c r="J15" i="7" s="1"/>
  <c r="G42" i="2"/>
  <c r="O42" i="7" s="1"/>
  <c r="F42" i="2"/>
  <c r="N42" i="7" s="1"/>
  <c r="H42" i="2"/>
  <c r="P42" i="7" s="1"/>
  <c r="I42" i="2"/>
  <c r="Q42" i="7" s="1"/>
  <c r="E42" i="2"/>
  <c r="M42" i="7" s="1"/>
  <c r="F42" i="7" s="1"/>
  <c r="J42" i="2"/>
  <c r="R42" i="7" s="1"/>
  <c r="G100" i="2"/>
  <c r="O100" i="7" s="1"/>
  <c r="F27" i="2"/>
  <c r="N27" i="7" s="1"/>
  <c r="E27" i="2"/>
  <c r="M27" i="7" s="1"/>
  <c r="F27" i="7" s="1"/>
  <c r="G27" i="2"/>
  <c r="O27" i="7" s="1"/>
  <c r="D27" i="2"/>
  <c r="L27" i="7" s="1"/>
  <c r="E27" i="7" s="1"/>
  <c r="H27" i="2"/>
  <c r="P27" i="7" s="1"/>
  <c r="I27" i="2"/>
  <c r="Q27" i="7" s="1"/>
  <c r="H100" i="2"/>
  <c r="P100" i="7" s="1"/>
  <c r="J27" i="2"/>
  <c r="R27" i="7" s="1"/>
  <c r="I26" i="7"/>
  <c r="H64" i="2"/>
  <c r="P64" i="7" s="1"/>
  <c r="I64" i="2"/>
  <c r="Q64" i="7" s="1"/>
  <c r="G64" i="2"/>
  <c r="O64" i="7" s="1"/>
  <c r="J15" i="2"/>
  <c r="R15" i="7" s="1"/>
  <c r="H39" i="7"/>
  <c r="D39" i="7" s="1"/>
  <c r="J90" i="7"/>
  <c r="D90" i="7" s="1"/>
  <c r="I59" i="7"/>
  <c r="J24" i="7"/>
  <c r="J25" i="7" s="1"/>
  <c r="J26" i="7" s="1"/>
  <c r="K120" i="7"/>
  <c r="D120" i="7" s="1"/>
  <c r="H58" i="7"/>
  <c r="H59" i="7" s="1"/>
  <c r="H60" i="7" s="1"/>
  <c r="H61" i="7" s="1"/>
  <c r="H62" i="7" s="1"/>
  <c r="H63" i="7" s="1"/>
  <c r="J61" i="7"/>
  <c r="J62" i="7" s="1"/>
  <c r="J63" i="7" s="1"/>
  <c r="K21" i="7"/>
  <c r="K22" i="7" s="1"/>
  <c r="K23" i="7" s="1"/>
  <c r="K24" i="7" s="1"/>
  <c r="J39" i="7"/>
  <c r="J40" i="7" s="1"/>
  <c r="J41"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Y129" i="2"/>
  <c r="AF129" i="2"/>
  <c r="AE14" i="2"/>
  <c r="X14" i="2"/>
  <c r="Y14" i="2"/>
  <c r="AF14" i="2"/>
  <c r="Y41" i="2"/>
  <c r="AF41" i="2"/>
  <c r="X41" i="2"/>
  <c r="AE41" i="2"/>
  <c r="X99" i="2"/>
  <c r="AE99" i="2"/>
  <c r="Y26" i="2"/>
  <c r="AF26" i="2"/>
  <c r="AE26" i="2"/>
  <c r="X26" i="2"/>
  <c r="AF99" i="2"/>
  <c r="Y99" i="2"/>
  <c r="X63" i="2"/>
  <c r="AE63" i="2"/>
  <c r="AF63" i="2"/>
  <c r="Y63" i="2"/>
  <c r="V98" i="2"/>
  <c r="V91" i="2"/>
  <c r="V92" i="2"/>
  <c r="V96" i="2"/>
  <c r="V90" i="2"/>
  <c r="V95" i="2"/>
  <c r="V88" i="2"/>
  <c r="V97" i="2"/>
  <c r="V94" i="2"/>
  <c r="V89" i="2"/>
  <c r="V93" i="2"/>
  <c r="J131" i="2"/>
  <c r="R131" i="7" s="1"/>
  <c r="W99" i="2"/>
  <c r="V99" i="2"/>
  <c r="W14" i="2"/>
  <c r="AB26" i="2"/>
  <c r="U26" i="2"/>
  <c r="S14" i="2"/>
  <c r="Z14" i="2"/>
  <c r="AA14" i="2"/>
  <c r="AB14" i="2"/>
  <c r="U14"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T24" i="2"/>
  <c r="AA24" i="2"/>
  <c r="W23" i="2"/>
  <c r="G64" i="7" l="1"/>
  <c r="AD64" i="2"/>
  <c r="S27" i="2"/>
  <c r="M15" i="7"/>
  <c r="T15" i="2"/>
  <c r="AC100" i="2"/>
  <c r="AD27" i="2"/>
  <c r="G42" i="7"/>
  <c r="AD100" i="2"/>
  <c r="AC42" i="2"/>
  <c r="AD42" i="2"/>
  <c r="I15" i="7"/>
  <c r="H15" i="7"/>
  <c r="I42" i="7"/>
  <c r="AC15" i="2"/>
  <c r="J42" i="7"/>
  <c r="AD15" i="2"/>
  <c r="AC64" i="2"/>
  <c r="H27" i="7"/>
  <c r="J64" i="7"/>
  <c r="J27" i="7"/>
  <c r="J91" i="7"/>
  <c r="D91" i="7" s="1"/>
  <c r="I27" i="7"/>
  <c r="H40" i="7"/>
  <c r="D40" i="7" s="1"/>
  <c r="I131" i="2"/>
  <c r="Q131" i="7" s="1"/>
  <c r="E16" i="2"/>
  <c r="D16" i="2"/>
  <c r="L16" i="7" s="1"/>
  <c r="E16" i="7" s="1"/>
  <c r="F16" i="2"/>
  <c r="N16" i="7" s="1"/>
  <c r="G16" i="7" s="1"/>
  <c r="G16" i="2"/>
  <c r="O16" i="7" s="1"/>
  <c r="H16" i="2"/>
  <c r="P16" i="7" s="1"/>
  <c r="I16" i="7" s="1"/>
  <c r="I16" i="2"/>
  <c r="Q16" i="7" s="1"/>
  <c r="J16" i="7" s="1"/>
  <c r="J16" i="2"/>
  <c r="R16" i="7" s="1"/>
  <c r="H65" i="2"/>
  <c r="P65" i="7" s="1"/>
  <c r="G65" i="2"/>
  <c r="O65" i="7" s="1"/>
  <c r="I65" i="2"/>
  <c r="Q65" i="7" s="1"/>
  <c r="J65" i="2"/>
  <c r="R65" i="7" s="1"/>
  <c r="F65" i="2"/>
  <c r="N65" i="7" s="1"/>
  <c r="G65" i="7" s="1"/>
  <c r="F28" i="2"/>
  <c r="N28" i="7" s="1"/>
  <c r="E28" i="2"/>
  <c r="M28" i="7" s="1"/>
  <c r="F28" i="7" s="1"/>
  <c r="G28" i="2"/>
  <c r="O28" i="7" s="1"/>
  <c r="D28" i="2"/>
  <c r="L28" i="7" s="1"/>
  <c r="E28" i="7" s="1"/>
  <c r="H28" i="2"/>
  <c r="P28" i="7" s="1"/>
  <c r="I28" i="2"/>
  <c r="Q28" i="7" s="1"/>
  <c r="J28" i="2"/>
  <c r="R28" i="7" s="1"/>
  <c r="I101" i="2"/>
  <c r="Q101" i="7" s="1"/>
  <c r="H101" i="2"/>
  <c r="P101" i="7" s="1"/>
  <c r="J101" i="2"/>
  <c r="R101" i="7" s="1"/>
  <c r="G101" i="2"/>
  <c r="O101" i="7" s="1"/>
  <c r="AC27" i="2"/>
  <c r="E65" i="2"/>
  <c r="M65" i="7" s="1"/>
  <c r="H64" i="7"/>
  <c r="G43" i="2"/>
  <c r="O43" i="7" s="1"/>
  <c r="H43" i="2"/>
  <c r="P43" i="7" s="1"/>
  <c r="F43" i="2"/>
  <c r="N43" i="7" s="1"/>
  <c r="E43" i="2"/>
  <c r="M43" i="7" s="1"/>
  <c r="F43" i="7" s="1"/>
  <c r="I43" i="2"/>
  <c r="Q43" i="7" s="1"/>
  <c r="D43" i="2"/>
  <c r="L43" i="7" s="1"/>
  <c r="E43" i="7" s="1"/>
  <c r="J43" i="2"/>
  <c r="R43" i="7" s="1"/>
  <c r="F101" i="2"/>
  <c r="N101"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F58" i="7"/>
  <c r="F59" i="7" s="1"/>
  <c r="F60" i="7" s="1"/>
  <c r="F61" i="7" s="1"/>
  <c r="F62" i="7" s="1"/>
  <c r="F63" i="7" s="1"/>
  <c r="F64" i="7" s="1"/>
  <c r="K13" i="7"/>
  <c r="K14" i="7" s="1"/>
  <c r="K15" i="7" s="1"/>
  <c r="K121" i="7"/>
  <c r="K40" i="7"/>
  <c r="K41" i="7" s="1"/>
  <c r="K42" i="7" s="1"/>
  <c r="D26" i="7"/>
  <c r="G27" i="7"/>
  <c r="U99" i="2"/>
  <c r="N99" i="7"/>
  <c r="AE129" i="2"/>
  <c r="Q129" i="7"/>
  <c r="K98" i="7"/>
  <c r="K99" i="7" s="1"/>
  <c r="K100" i="7" s="1"/>
  <c r="K62" i="7"/>
  <c r="K63" i="7" s="1"/>
  <c r="K64"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X27" i="2"/>
  <c r="AE27" i="2"/>
  <c r="X15" i="2"/>
  <c r="AE15" i="2"/>
  <c r="AE42" i="2"/>
  <c r="X42" i="2"/>
  <c r="Y42" i="2"/>
  <c r="AF42" i="2"/>
  <c r="AE64" i="2"/>
  <c r="X64" i="2"/>
  <c r="AF27" i="2"/>
  <c r="Y27" i="2"/>
  <c r="Y130" i="2"/>
  <c r="AF130" i="2"/>
  <c r="Y15" i="2"/>
  <c r="AF15" i="2"/>
  <c r="AF100" i="2"/>
  <c r="Y100" i="2"/>
  <c r="AF64" i="2"/>
  <c r="Y64" i="2"/>
  <c r="X130" i="2"/>
  <c r="AE130" i="2"/>
  <c r="AE100" i="2"/>
  <c r="X100" i="2"/>
  <c r="U88" i="2"/>
  <c r="AB88" i="2"/>
  <c r="U93" i="2"/>
  <c r="AB93" i="2"/>
  <c r="AB95" i="2"/>
  <c r="U95" i="2"/>
  <c r="U98" i="2"/>
  <c r="AB98" i="2"/>
  <c r="U92" i="2"/>
  <c r="AB92" i="2"/>
  <c r="AB89" i="2"/>
  <c r="U89" i="2"/>
  <c r="AB94" i="2"/>
  <c r="U94" i="2"/>
  <c r="U97" i="2"/>
  <c r="AB97" i="2"/>
  <c r="AB91" i="2"/>
  <c r="U91" i="2"/>
  <c r="U96" i="2"/>
  <c r="AB96" i="2"/>
  <c r="U90" i="2"/>
  <c r="AB90" i="2"/>
  <c r="AB100" i="2"/>
  <c r="U100" i="2"/>
  <c r="V100" i="2"/>
  <c r="W100" i="2"/>
  <c r="E102" i="2"/>
  <c r="M102" i="7" s="1"/>
  <c r="Z27" i="2"/>
  <c r="Z15" i="2"/>
  <c r="S15" i="2"/>
  <c r="U27" i="2"/>
  <c r="AB27" i="2"/>
  <c r="AA15" i="2"/>
  <c r="W15" i="2"/>
  <c r="AB15" i="2"/>
  <c r="U15" i="2"/>
  <c r="V15" i="2"/>
  <c r="T41" i="2"/>
  <c r="V25" i="2"/>
  <c r="AA40" i="2"/>
  <c r="T40" i="2"/>
  <c r="V23" i="2"/>
  <c r="W41" i="2"/>
  <c r="V20" i="2"/>
  <c r="AA37" i="2"/>
  <c r="T37" i="2"/>
  <c r="V27" i="2"/>
  <c r="V26" i="2"/>
  <c r="V21" i="2"/>
  <c r="V22" i="2"/>
  <c r="AA35" i="2"/>
  <c r="T35" i="2"/>
  <c r="T36" i="2"/>
  <c r="AA36" i="2"/>
  <c r="AA39" i="2"/>
  <c r="T39" i="2"/>
  <c r="V24" i="2"/>
  <c r="T38" i="2"/>
  <c r="AA38" i="2"/>
  <c r="Z42" i="2"/>
  <c r="S42" i="2"/>
  <c r="T25" i="2"/>
  <c r="AA25"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16" i="7" l="1"/>
  <c r="H28" i="7"/>
  <c r="G43" i="7"/>
  <c r="M16" i="7"/>
  <c r="T16" i="2"/>
  <c r="AC28" i="2"/>
  <c r="I28" i="7"/>
  <c r="I43" i="7"/>
  <c r="J43" i="7"/>
  <c r="AD101" i="2"/>
  <c r="K65" i="7"/>
  <c r="H41" i="7"/>
  <c r="H42" i="7" s="1"/>
  <c r="J65" i="7"/>
  <c r="AC101" i="2"/>
  <c r="H101" i="7"/>
  <c r="AD28" i="2"/>
  <c r="AD16" i="2"/>
  <c r="AC65" i="2"/>
  <c r="J92" i="7"/>
  <c r="D92" i="7" s="1"/>
  <c r="H65" i="7"/>
  <c r="J28" i="7"/>
  <c r="I101" i="7"/>
  <c r="K28" i="7"/>
  <c r="K43" i="7"/>
  <c r="H66" i="2"/>
  <c r="P66" i="7" s="1"/>
  <c r="I66" i="2"/>
  <c r="Q66" i="7" s="1"/>
  <c r="G66" i="2"/>
  <c r="O66" i="7" s="1"/>
  <c r="F66" i="2"/>
  <c r="N66" i="7" s="1"/>
  <c r="G66" i="7" s="1"/>
  <c r="J66" i="2"/>
  <c r="R66" i="7" s="1"/>
  <c r="K66" i="7" s="1"/>
  <c r="E66" i="2"/>
  <c r="M66" i="7" s="1"/>
  <c r="K16" i="7"/>
  <c r="G44" i="2"/>
  <c r="O44" i="7" s="1"/>
  <c r="F44" i="2"/>
  <c r="N44" i="7" s="1"/>
  <c r="G44" i="7" s="1"/>
  <c r="H44" i="2"/>
  <c r="P44" i="7" s="1"/>
  <c r="I44" i="2"/>
  <c r="Q44" i="7" s="1"/>
  <c r="J44" i="7" s="1"/>
  <c r="E44" i="2"/>
  <c r="M44" i="7" s="1"/>
  <c r="F44" i="7" s="1"/>
  <c r="J44" i="2"/>
  <c r="R44" i="7" s="1"/>
  <c r="D44" i="2"/>
  <c r="L44" i="7" s="1"/>
  <c r="E44" i="7" s="1"/>
  <c r="J132" i="2"/>
  <c r="R132" i="7" s="1"/>
  <c r="I132" i="2"/>
  <c r="Q132" i="7" s="1"/>
  <c r="AC43" i="2"/>
  <c r="F65" i="7"/>
  <c r="F29" i="2"/>
  <c r="N29" i="7" s="1"/>
  <c r="G29" i="2"/>
  <c r="O29" i="7" s="1"/>
  <c r="H29" i="7" s="1"/>
  <c r="E29" i="2"/>
  <c r="M29" i="7" s="1"/>
  <c r="F29" i="7" s="1"/>
  <c r="D29" i="2"/>
  <c r="L29" i="7" s="1"/>
  <c r="E29" i="7" s="1"/>
  <c r="H29" i="2"/>
  <c r="P29" i="7" s="1"/>
  <c r="I29" i="2"/>
  <c r="Q29" i="7" s="1"/>
  <c r="J29" i="2"/>
  <c r="R29" i="7" s="1"/>
  <c r="E17" i="2"/>
  <c r="F17" i="2"/>
  <c r="N17" i="7" s="1"/>
  <c r="G17" i="7" s="1"/>
  <c r="D17" i="2"/>
  <c r="L17" i="7" s="1"/>
  <c r="E17" i="7" s="1"/>
  <c r="G17" i="2"/>
  <c r="O17" i="7" s="1"/>
  <c r="H17" i="2"/>
  <c r="P17" i="7" s="1"/>
  <c r="I17" i="7" s="1"/>
  <c r="I17" i="2"/>
  <c r="Q17" i="7" s="1"/>
  <c r="J17" i="7" s="1"/>
  <c r="J17" i="2"/>
  <c r="R17" i="7" s="1"/>
  <c r="H132" i="2"/>
  <c r="P132" i="7" s="1"/>
  <c r="D66" i="2"/>
  <c r="L66" i="7" s="1"/>
  <c r="K101" i="7"/>
  <c r="I102" i="2"/>
  <c r="Q102" i="7" s="1"/>
  <c r="J102" i="2"/>
  <c r="R102" i="7" s="1"/>
  <c r="H102" i="2"/>
  <c r="P102" i="7" s="1"/>
  <c r="G102" i="2"/>
  <c r="O102" i="7" s="1"/>
  <c r="F102" i="2"/>
  <c r="N102" i="7" s="1"/>
  <c r="AD65" i="2"/>
  <c r="AC16" i="2"/>
  <c r="AD43" i="2"/>
  <c r="D60" i="7"/>
  <c r="I61" i="7"/>
  <c r="J129" i="7"/>
  <c r="J130" i="7" s="1"/>
  <c r="J131" i="7" s="1"/>
  <c r="I120" i="7"/>
  <c r="I121" i="7" s="1"/>
  <c r="I122" i="7" s="1"/>
  <c r="I123" i="7" s="1"/>
  <c r="I124" i="7" s="1"/>
  <c r="I125" i="7" s="1"/>
  <c r="I126" i="7" s="1"/>
  <c r="I127" i="7" s="1"/>
  <c r="I128" i="7" s="1"/>
  <c r="I129" i="7" s="1"/>
  <c r="D121" i="7"/>
  <c r="K122" i="7"/>
  <c r="T100" i="2"/>
  <c r="M100"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AD123" i="2"/>
  <c r="W123" i="2"/>
  <c r="X28" i="2"/>
  <c r="AE28" i="2"/>
  <c r="X101" i="2"/>
  <c r="AE101" i="2"/>
  <c r="X131" i="2"/>
  <c r="AE131" i="2"/>
  <c r="X16" i="2"/>
  <c r="AE16" i="2"/>
  <c r="AF28" i="2"/>
  <c r="Y28" i="2"/>
  <c r="X43" i="2"/>
  <c r="AE43" i="2"/>
  <c r="Y43" i="2"/>
  <c r="AF43"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G133" i="2"/>
  <c r="O133" i="7" s="1"/>
  <c r="W101" i="2"/>
  <c r="V101" i="2"/>
  <c r="T101" i="2"/>
  <c r="AA101" i="2"/>
  <c r="U101" i="2"/>
  <c r="AB101" i="2"/>
  <c r="Z28" i="2"/>
  <c r="S28" i="2"/>
  <c r="W16" i="2"/>
  <c r="Z16" i="2"/>
  <c r="S16" i="2"/>
  <c r="V16" i="2"/>
  <c r="AB28" i="2"/>
  <c r="U28" i="2"/>
  <c r="AA16"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AB66" i="2" l="1"/>
  <c r="AC44" i="2"/>
  <c r="H66" i="7"/>
  <c r="H17" i="7"/>
  <c r="D41" i="7"/>
  <c r="M17" i="7"/>
  <c r="T17" i="2"/>
  <c r="I29" i="7"/>
  <c r="F66" i="7"/>
  <c r="AD17" i="2"/>
  <c r="AC29" i="2"/>
  <c r="AC17" i="2"/>
  <c r="I44" i="7"/>
  <c r="AD29" i="2"/>
  <c r="J66" i="7"/>
  <c r="J93" i="7"/>
  <c r="D93" i="7" s="1"/>
  <c r="AD66" i="2"/>
  <c r="H102" i="7"/>
  <c r="E66" i="7"/>
  <c r="J29" i="7"/>
  <c r="AC102" i="2"/>
  <c r="J132" i="7"/>
  <c r="AD102" i="2"/>
  <c r="AC66" i="2"/>
  <c r="I102" i="7"/>
  <c r="G45" i="2"/>
  <c r="O45" i="7" s="1"/>
  <c r="H45" i="2"/>
  <c r="P45" i="7" s="1"/>
  <c r="F45" i="2"/>
  <c r="N45" i="7" s="1"/>
  <c r="G45" i="7" s="1"/>
  <c r="E45" i="2"/>
  <c r="M45" i="7" s="1"/>
  <c r="F45" i="7" s="1"/>
  <c r="I45" i="2"/>
  <c r="Q45" i="7" s="1"/>
  <c r="J45" i="7" s="1"/>
  <c r="D45" i="2"/>
  <c r="L45" i="7" s="1"/>
  <c r="E45" i="7" s="1"/>
  <c r="J45" i="2"/>
  <c r="R45" i="7" s="1"/>
  <c r="E18" i="2"/>
  <c r="D18" i="2"/>
  <c r="L18" i="7" s="1"/>
  <c r="E18" i="7" s="1"/>
  <c r="F18" i="2"/>
  <c r="N18" i="7" s="1"/>
  <c r="G18" i="7" s="1"/>
  <c r="G18" i="2"/>
  <c r="O18" i="7" s="1"/>
  <c r="H18" i="2"/>
  <c r="P18" i="7" s="1"/>
  <c r="I18" i="7" s="1"/>
  <c r="I18" i="2"/>
  <c r="Q18" i="7" s="1"/>
  <c r="J18" i="7" s="1"/>
  <c r="J18" i="2"/>
  <c r="R18" i="7" s="1"/>
  <c r="H67" i="2"/>
  <c r="P67" i="7" s="1"/>
  <c r="G67" i="2"/>
  <c r="O67" i="7" s="1"/>
  <c r="I67" i="2"/>
  <c r="Q67" i="7" s="1"/>
  <c r="F67" i="2"/>
  <c r="N67" i="7" s="1"/>
  <c r="G67" i="7" s="1"/>
  <c r="J67" i="2"/>
  <c r="R67" i="7" s="1"/>
  <c r="K67" i="7" s="1"/>
  <c r="E67" i="2"/>
  <c r="M67" i="7" s="1"/>
  <c r="F67" i="7" s="1"/>
  <c r="D67" i="2"/>
  <c r="L67" i="7" s="1"/>
  <c r="F30" i="2"/>
  <c r="N30" i="7" s="1"/>
  <c r="G30" i="2"/>
  <c r="O30" i="7" s="1"/>
  <c r="H30" i="7" s="1"/>
  <c r="E30" i="2"/>
  <c r="M30" i="7" s="1"/>
  <c r="F30" i="7" s="1"/>
  <c r="D30" i="2"/>
  <c r="L30" i="7" s="1"/>
  <c r="E30" i="7" s="1"/>
  <c r="H30" i="2"/>
  <c r="P30" i="7" s="1"/>
  <c r="I30" i="2"/>
  <c r="Q30" i="7" s="1"/>
  <c r="J30" i="2"/>
  <c r="R30" i="7" s="1"/>
  <c r="I103" i="2"/>
  <c r="Q103" i="7" s="1"/>
  <c r="G103" i="2"/>
  <c r="O103" i="7" s="1"/>
  <c r="J103" i="2"/>
  <c r="R103" i="7" s="1"/>
  <c r="H103" i="2"/>
  <c r="P103" i="7" s="1"/>
  <c r="F103" i="2"/>
  <c r="N103" i="7" s="1"/>
  <c r="E103" i="2"/>
  <c r="M103" i="7" s="1"/>
  <c r="AD44" i="2"/>
  <c r="K102" i="7"/>
  <c r="K44" i="7"/>
  <c r="K45" i="7" s="1"/>
  <c r="D103" i="2"/>
  <c r="L103" i="7" s="1"/>
  <c r="J133" i="2"/>
  <c r="R133" i="7" s="1"/>
  <c r="I133" i="2"/>
  <c r="Q133" i="7" s="1"/>
  <c r="H133" i="2"/>
  <c r="P133" i="7" s="1"/>
  <c r="AD132" i="2"/>
  <c r="G102" i="7"/>
  <c r="K17" i="7"/>
  <c r="K29" i="7"/>
  <c r="D61" i="7"/>
  <c r="I62" i="7"/>
  <c r="I130" i="7"/>
  <c r="I131" i="7" s="1"/>
  <c r="I132" i="7" s="1"/>
  <c r="D122" i="7"/>
  <c r="K123" i="7"/>
  <c r="F100" i="7"/>
  <c r="F101" i="7" s="1"/>
  <c r="F102"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133" i="2"/>
  <c r="Y132" i="2"/>
  <c r="AF132" i="2"/>
  <c r="X17" i="2"/>
  <c r="AE17" i="2"/>
  <c r="AE44" i="2"/>
  <c r="X44" i="2"/>
  <c r="Y44" i="2"/>
  <c r="AF44"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F134" i="2"/>
  <c r="N134" i="7" s="1"/>
  <c r="AA102" i="2"/>
  <c r="T102" i="2"/>
  <c r="S102" i="2"/>
  <c r="Z102" i="2"/>
  <c r="V102" i="2"/>
  <c r="U102" i="2"/>
  <c r="AB102" i="2"/>
  <c r="W102" i="2"/>
  <c r="U66" i="2"/>
  <c r="V17" i="2"/>
  <c r="V29" i="2"/>
  <c r="AB29" i="2"/>
  <c r="U29" i="2"/>
  <c r="W17" i="2"/>
  <c r="S17" i="2"/>
  <c r="Z17" i="2"/>
  <c r="Z29" i="2"/>
  <c r="S29" i="2"/>
  <c r="AA17" i="2"/>
  <c r="U17" i="2"/>
  <c r="AB17"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67" i="7" l="1"/>
  <c r="H18" i="7"/>
  <c r="J94" i="7"/>
  <c r="D94" i="7" s="1"/>
  <c r="J133" i="7"/>
  <c r="M18" i="7"/>
  <c r="T18" i="2"/>
  <c r="AC30" i="2"/>
  <c r="AC67" i="2"/>
  <c r="I30" i="7"/>
  <c r="E67" i="7"/>
  <c r="I45" i="7"/>
  <c r="AC45" i="2"/>
  <c r="J30" i="7"/>
  <c r="J67" i="7"/>
  <c r="H103" i="7"/>
  <c r="AC103" i="2"/>
  <c r="AD45" i="2"/>
  <c r="K18" i="7"/>
  <c r="T67" i="2"/>
  <c r="AC18" i="2"/>
  <c r="K30" i="7"/>
  <c r="F103" i="7"/>
  <c r="K103" i="7"/>
  <c r="AD30" i="2"/>
  <c r="AD18" i="2"/>
  <c r="J134" i="2"/>
  <c r="R134" i="7" s="1"/>
  <c r="I134" i="2"/>
  <c r="Q134" i="7" s="1"/>
  <c r="H134" i="2"/>
  <c r="P134" i="7" s="1"/>
  <c r="G134" i="2"/>
  <c r="O134" i="7" s="1"/>
  <c r="AD67" i="2"/>
  <c r="I133" i="7"/>
  <c r="I103" i="7"/>
  <c r="F31" i="2"/>
  <c r="N31" i="7" s="1"/>
  <c r="G31" i="2"/>
  <c r="O31" i="7" s="1"/>
  <c r="H31" i="7" s="1"/>
  <c r="E31" i="2"/>
  <c r="M31" i="7" s="1"/>
  <c r="F31" i="7" s="1"/>
  <c r="H31" i="2"/>
  <c r="P31" i="7" s="1"/>
  <c r="D31" i="2"/>
  <c r="L31" i="7" s="1"/>
  <c r="E31" i="7" s="1"/>
  <c r="I31" i="2"/>
  <c r="Q31" i="7" s="1"/>
  <c r="J31" i="2"/>
  <c r="R31" i="7" s="1"/>
  <c r="K31" i="7" s="1"/>
  <c r="I104" i="2"/>
  <c r="Q104" i="7" s="1"/>
  <c r="H104" i="2"/>
  <c r="P104" i="7" s="1"/>
  <c r="G104" i="2"/>
  <c r="O104" i="7" s="1"/>
  <c r="J104" i="2"/>
  <c r="R104" i="7" s="1"/>
  <c r="F104" i="2"/>
  <c r="N104" i="7" s="1"/>
  <c r="E104" i="2"/>
  <c r="M104" i="7" s="1"/>
  <c r="D104" i="2"/>
  <c r="L104" i="7" s="1"/>
  <c r="AD133" i="2"/>
  <c r="G46" i="2"/>
  <c r="O46" i="7" s="1"/>
  <c r="F46" i="2"/>
  <c r="N46" i="7" s="1"/>
  <c r="G46" i="7" s="1"/>
  <c r="H46" i="2"/>
  <c r="P46" i="7" s="1"/>
  <c r="E46" i="2"/>
  <c r="M46" i="7" s="1"/>
  <c r="F46" i="7" s="1"/>
  <c r="I46" i="2"/>
  <c r="Q46" i="7" s="1"/>
  <c r="J46" i="7" s="1"/>
  <c r="J46" i="2"/>
  <c r="R46" i="7" s="1"/>
  <c r="K46" i="7" s="1"/>
  <c r="D46" i="2"/>
  <c r="L46" i="7" s="1"/>
  <c r="E46" i="7" s="1"/>
  <c r="H68" i="2"/>
  <c r="P68" i="7" s="1"/>
  <c r="G68" i="2"/>
  <c r="O68" i="7" s="1"/>
  <c r="I68" i="2"/>
  <c r="Q68" i="7" s="1"/>
  <c r="F68" i="2"/>
  <c r="N68" i="7" s="1"/>
  <c r="G68" i="7" s="1"/>
  <c r="J68" i="2"/>
  <c r="R68" i="7" s="1"/>
  <c r="K68" i="7" s="1"/>
  <c r="E68" i="2"/>
  <c r="M68" i="7" s="1"/>
  <c r="F68" i="7" s="1"/>
  <c r="D68" i="2"/>
  <c r="L68" i="7" s="1"/>
  <c r="AD103" i="2"/>
  <c r="J95" i="7"/>
  <c r="D95" i="7" s="1"/>
  <c r="G103" i="7"/>
  <c r="E101" i="7"/>
  <c r="E102" i="7" s="1"/>
  <c r="E103" i="7" s="1"/>
  <c r="D62" i="7"/>
  <c r="I63" i="7"/>
  <c r="H131" i="7"/>
  <c r="H132" i="7" s="1"/>
  <c r="H133" i="7" s="1"/>
  <c r="G120" i="7"/>
  <c r="G121" i="7" s="1"/>
  <c r="G122" i="7" s="1"/>
  <c r="G123" i="7" s="1"/>
  <c r="G124" i="7" s="1"/>
  <c r="G125" i="7" s="1"/>
  <c r="G126" i="7" s="1"/>
  <c r="G127" i="7" s="1"/>
  <c r="G128" i="7" s="1"/>
  <c r="G129" i="7" s="1"/>
  <c r="G130" i="7" s="1"/>
  <c r="G131" i="7" s="1"/>
  <c r="D123" i="7"/>
  <c r="K124" i="7"/>
  <c r="D43" i="7"/>
  <c r="H44"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X18" i="2"/>
  <c r="AE18" i="2"/>
  <c r="AF67" i="2"/>
  <c r="Y67" i="2"/>
  <c r="AF103" i="2"/>
  <c r="Y103" i="2"/>
  <c r="AE67" i="2"/>
  <c r="X67" i="2"/>
  <c r="X133" i="2"/>
  <c r="AE133" i="2"/>
  <c r="AE103" i="2"/>
  <c r="X103" i="2"/>
  <c r="Y18" i="2"/>
  <c r="AF18" i="2"/>
  <c r="Y133" i="2"/>
  <c r="AF133" i="2"/>
  <c r="V133" i="2"/>
  <c r="W133" i="2"/>
  <c r="U133" i="2"/>
  <c r="AB133" i="2"/>
  <c r="E135" i="2"/>
  <c r="M135" i="7" s="1"/>
  <c r="AB103" i="2"/>
  <c r="U103" i="2"/>
  <c r="W103" i="2"/>
  <c r="S103" i="2"/>
  <c r="Z103" i="2"/>
  <c r="V103" i="2"/>
  <c r="T103" i="2"/>
  <c r="AA103" i="2"/>
  <c r="AA67" i="2"/>
  <c r="Z30" i="2"/>
  <c r="S30" i="2"/>
  <c r="W18" i="2"/>
  <c r="Z18" i="2"/>
  <c r="S18" i="2"/>
  <c r="U30" i="2"/>
  <c r="AB30" i="2"/>
  <c r="AB18" i="2"/>
  <c r="U18" i="2"/>
  <c r="AB67" i="2"/>
  <c r="U67" i="2"/>
  <c r="AA18" i="2"/>
  <c r="V30" i="2"/>
  <c r="V18"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H68" i="7" l="1"/>
  <c r="AD31" i="2"/>
  <c r="I31" i="7"/>
  <c r="E68" i="7"/>
  <c r="J68" i="7"/>
  <c r="J134" i="7"/>
  <c r="I46" i="7"/>
  <c r="J31" i="7"/>
  <c r="H134" i="7"/>
  <c r="AD104" i="2"/>
  <c r="K104" i="7"/>
  <c r="AC134" i="2"/>
  <c r="H104" i="7"/>
  <c r="AD46" i="2"/>
  <c r="AC68" i="2"/>
  <c r="G104" i="7"/>
  <c r="F104" i="7"/>
  <c r="AD134" i="2"/>
  <c r="AC31" i="2"/>
  <c r="E104" i="7"/>
  <c r="Z68" i="2"/>
  <c r="J96" i="7"/>
  <c r="D96" i="7" s="1"/>
  <c r="I104" i="7"/>
  <c r="I105" i="2"/>
  <c r="Q105" i="7" s="1"/>
  <c r="H105" i="2"/>
  <c r="P105" i="7" s="1"/>
  <c r="J105" i="2"/>
  <c r="R105" i="7" s="1"/>
  <c r="G105" i="2"/>
  <c r="O105" i="7" s="1"/>
  <c r="F105" i="2"/>
  <c r="N105" i="7" s="1"/>
  <c r="G105" i="7" s="1"/>
  <c r="E105" i="2"/>
  <c r="M105" i="7" s="1"/>
  <c r="F105" i="7" s="1"/>
  <c r="D105" i="2"/>
  <c r="L105" i="7" s="1"/>
  <c r="H69" i="2"/>
  <c r="P69" i="7" s="1"/>
  <c r="G69" i="2"/>
  <c r="O69" i="7" s="1"/>
  <c r="I69" i="2"/>
  <c r="Q69" i="7" s="1"/>
  <c r="F69" i="2"/>
  <c r="N69" i="7" s="1"/>
  <c r="G69" i="7" s="1"/>
  <c r="J69" i="2"/>
  <c r="R69" i="7" s="1"/>
  <c r="K69" i="7" s="1"/>
  <c r="E69" i="2"/>
  <c r="M69" i="7" s="1"/>
  <c r="F69" i="7" s="1"/>
  <c r="D69" i="2"/>
  <c r="L69" i="7" s="1"/>
  <c r="I134" i="7"/>
  <c r="AD68" i="2"/>
  <c r="AC46" i="2"/>
  <c r="AC104" i="2"/>
  <c r="W68" i="2"/>
  <c r="F32" i="2"/>
  <c r="N32" i="7" s="1"/>
  <c r="G32" i="2"/>
  <c r="O32" i="7" s="1"/>
  <c r="H32" i="7" s="1"/>
  <c r="E32" i="2"/>
  <c r="M32" i="7" s="1"/>
  <c r="F32" i="7" s="1"/>
  <c r="H32" i="2"/>
  <c r="P32" i="7" s="1"/>
  <c r="I32" i="7" s="1"/>
  <c r="D32" i="2"/>
  <c r="L32" i="7" s="1"/>
  <c r="E32" i="7" s="1"/>
  <c r="I32" i="2"/>
  <c r="Q32" i="7" s="1"/>
  <c r="J32" i="2"/>
  <c r="R32" i="7" s="1"/>
  <c r="K32" i="7" s="1"/>
  <c r="G47" i="2"/>
  <c r="O47" i="7" s="1"/>
  <c r="H47" i="2"/>
  <c r="P47" i="7" s="1"/>
  <c r="F47" i="2"/>
  <c r="N47" i="7" s="1"/>
  <c r="G47" i="7" s="1"/>
  <c r="E47" i="2"/>
  <c r="M47" i="7" s="1"/>
  <c r="F47" i="7" s="1"/>
  <c r="I47" i="2"/>
  <c r="Q47" i="7" s="1"/>
  <c r="J47" i="7" s="1"/>
  <c r="J47" i="2"/>
  <c r="R47" i="7" s="1"/>
  <c r="K47" i="7" s="1"/>
  <c r="D47" i="2"/>
  <c r="L47" i="7" s="1"/>
  <c r="E47" i="7" s="1"/>
  <c r="J135" i="2"/>
  <c r="R135" i="7" s="1"/>
  <c r="I135" i="2"/>
  <c r="Q135" i="7" s="1"/>
  <c r="H135" i="2"/>
  <c r="P135" i="7" s="1"/>
  <c r="G135" i="2"/>
  <c r="O135" i="7" s="1"/>
  <c r="F135" i="2"/>
  <c r="N135" i="7" s="1"/>
  <c r="D63" i="7"/>
  <c r="I64" i="7"/>
  <c r="D124" i="7"/>
  <c r="K125" i="7"/>
  <c r="G132" i="7"/>
  <c r="G133" i="7" s="1"/>
  <c r="G134" i="7" s="1"/>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Y104" i="2"/>
  <c r="AF104" i="2"/>
  <c r="Y134" i="2"/>
  <c r="AF134" i="2"/>
  <c r="AE68" i="2"/>
  <c r="X68" i="2"/>
  <c r="Y68" i="2"/>
  <c r="AF68" i="2"/>
  <c r="AE104" i="2"/>
  <c r="X104" i="2"/>
  <c r="AF31" i="2"/>
  <c r="Y31" i="2"/>
  <c r="AE46" i="2"/>
  <c r="X46" i="2"/>
  <c r="AF46" i="2"/>
  <c r="Y46" i="2"/>
  <c r="X31" i="2"/>
  <c r="AE31" i="2"/>
  <c r="AE134" i="2"/>
  <c r="X134" i="2"/>
  <c r="W134" i="2"/>
  <c r="T134" i="2"/>
  <c r="AA134" i="2"/>
  <c r="D136" i="2"/>
  <c r="L136" i="7" s="1"/>
  <c r="AB134" i="2"/>
  <c r="U134" i="2"/>
  <c r="V134" i="2"/>
  <c r="T104" i="2"/>
  <c r="AA104" i="2"/>
  <c r="U104" i="2"/>
  <c r="AB104" i="2"/>
  <c r="Z104" i="2"/>
  <c r="S104" i="2"/>
  <c r="W104" i="2"/>
  <c r="V104" i="2"/>
  <c r="S68" i="2"/>
  <c r="T68" i="2"/>
  <c r="AA68" i="2"/>
  <c r="AB31" i="2"/>
  <c r="U31" i="2"/>
  <c r="AB68" i="2"/>
  <c r="U68" i="2"/>
  <c r="Z31" i="2"/>
  <c r="S31" i="2"/>
  <c r="V31" i="2"/>
  <c r="V59" i="2"/>
  <c r="V61" i="2"/>
  <c r="V68" i="2"/>
  <c r="V65" i="2"/>
  <c r="V63" i="2"/>
  <c r="V57" i="2"/>
  <c r="V64" i="2"/>
  <c r="V66" i="2"/>
  <c r="V58" i="2"/>
  <c r="V67" i="2"/>
  <c r="V62" i="2"/>
  <c r="V60" i="2"/>
  <c r="W45" i="2"/>
  <c r="T46" i="2"/>
  <c r="AA46" i="2"/>
  <c r="S46" i="2"/>
  <c r="Z46" i="2"/>
  <c r="T29" i="2"/>
  <c r="AA29" i="2"/>
  <c r="V45" i="2"/>
  <c r="AB46" i="2"/>
  <c r="U46" i="2"/>
  <c r="W28" i="2"/>
  <c r="H69" i="7" l="1"/>
  <c r="E69" i="7"/>
  <c r="J135" i="7"/>
  <c r="I47" i="7"/>
  <c r="J69" i="7"/>
  <c r="H135" i="7"/>
  <c r="J32" i="7"/>
  <c r="K105" i="7"/>
  <c r="H105" i="7"/>
  <c r="I105" i="7"/>
  <c r="AC69" i="2"/>
  <c r="V69" i="2"/>
  <c r="AC47" i="2"/>
  <c r="AC32" i="2"/>
  <c r="E105" i="7"/>
  <c r="AD32" i="2"/>
  <c r="J97" i="7"/>
  <c r="J98" i="7" s="1"/>
  <c r="AD105" i="2"/>
  <c r="AD135" i="2"/>
  <c r="G135" i="7"/>
  <c r="AC135" i="2"/>
  <c r="AD69" i="2"/>
  <c r="F33" i="2"/>
  <c r="N33" i="7" s="1"/>
  <c r="G33" i="2"/>
  <c r="O33" i="7" s="1"/>
  <c r="H33" i="7" s="1"/>
  <c r="E33" i="2"/>
  <c r="M33" i="7" s="1"/>
  <c r="F33" i="7" s="1"/>
  <c r="H33" i="2"/>
  <c r="P33" i="7" s="1"/>
  <c r="I33" i="7" s="1"/>
  <c r="D33" i="2"/>
  <c r="L33" i="7" s="1"/>
  <c r="E33" i="7" s="1"/>
  <c r="I33" i="2"/>
  <c r="Q33" i="7" s="1"/>
  <c r="J33" i="2"/>
  <c r="R33" i="7" s="1"/>
  <c r="K33" i="7" s="1"/>
  <c r="I106" i="2"/>
  <c r="Q106" i="7" s="1"/>
  <c r="G106" i="2"/>
  <c r="O106" i="7" s="1"/>
  <c r="H106" i="2"/>
  <c r="P106" i="7" s="1"/>
  <c r="J106" i="2"/>
  <c r="R106" i="7" s="1"/>
  <c r="F106" i="2"/>
  <c r="N106" i="7" s="1"/>
  <c r="G106" i="7" s="1"/>
  <c r="E106" i="2"/>
  <c r="M106" i="7" s="1"/>
  <c r="F106" i="7" s="1"/>
  <c r="D106" i="2"/>
  <c r="L106" i="7" s="1"/>
  <c r="I135" i="7"/>
  <c r="G48" i="2"/>
  <c r="O48" i="7" s="1"/>
  <c r="H48" i="2"/>
  <c r="P48" i="7" s="1"/>
  <c r="F48" i="2"/>
  <c r="N48" i="7" s="1"/>
  <c r="G48" i="7" s="1"/>
  <c r="I48" i="2"/>
  <c r="Q48" i="7" s="1"/>
  <c r="J48" i="7" s="1"/>
  <c r="E48" i="2"/>
  <c r="M48" i="7" s="1"/>
  <c r="F48" i="7" s="1"/>
  <c r="J48" i="2"/>
  <c r="R48" i="7" s="1"/>
  <c r="K48" i="7" s="1"/>
  <c r="D48" i="2"/>
  <c r="L48" i="7" s="1"/>
  <c r="E48" i="7" s="1"/>
  <c r="AD47" i="2"/>
  <c r="H70" i="2"/>
  <c r="P70" i="7" s="1"/>
  <c r="I70" i="2"/>
  <c r="Q70" i="7" s="1"/>
  <c r="J70" i="7" s="1"/>
  <c r="G70" i="2"/>
  <c r="O70" i="7" s="1"/>
  <c r="H70" i="7" s="1"/>
  <c r="J70" i="2"/>
  <c r="R70" i="7" s="1"/>
  <c r="K70" i="7" s="1"/>
  <c r="F70" i="2"/>
  <c r="N70" i="7" s="1"/>
  <c r="G70" i="7" s="1"/>
  <c r="E70" i="2"/>
  <c r="M70" i="7" s="1"/>
  <c r="F70" i="7" s="1"/>
  <c r="D70" i="2"/>
  <c r="L70" i="7" s="1"/>
  <c r="E70" i="7" s="1"/>
  <c r="J136" i="2"/>
  <c r="R136" i="7" s="1"/>
  <c r="I136" i="2"/>
  <c r="Q136" i="7" s="1"/>
  <c r="H136" i="2"/>
  <c r="P136" i="7" s="1"/>
  <c r="G136" i="2"/>
  <c r="O136" i="7" s="1"/>
  <c r="F136" i="2"/>
  <c r="N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Y105" i="2"/>
  <c r="AF105" i="2"/>
  <c r="X135" i="2"/>
  <c r="AE135" i="2"/>
  <c r="Y32" i="2"/>
  <c r="AF32" i="2"/>
  <c r="V135" i="2"/>
  <c r="S135" i="2"/>
  <c r="Z135" i="2"/>
  <c r="W135" i="2"/>
  <c r="T135" i="2"/>
  <c r="AA135" i="2"/>
  <c r="U135" i="2"/>
  <c r="AB135" i="2"/>
  <c r="U105" i="2"/>
  <c r="AB105" i="2"/>
  <c r="V105" i="2"/>
  <c r="AA105" i="2"/>
  <c r="T105" i="2"/>
  <c r="W105" i="2"/>
  <c r="S105" i="2"/>
  <c r="Z105" i="2"/>
  <c r="Z69" i="2"/>
  <c r="S69" i="2"/>
  <c r="V32" i="2"/>
  <c r="AA69" i="2"/>
  <c r="T69" i="2"/>
  <c r="Z32" i="2"/>
  <c r="S32" i="2"/>
  <c r="U69" i="2"/>
  <c r="AB69" i="2"/>
  <c r="W69" i="2"/>
  <c r="U32" i="2"/>
  <c r="AB32" i="2"/>
  <c r="W29" i="2"/>
  <c r="Z47" i="2"/>
  <c r="S47" i="2"/>
  <c r="T30" i="2"/>
  <c r="AA30" i="2"/>
  <c r="U47" i="2"/>
  <c r="AB47" i="2"/>
  <c r="V46" i="2"/>
  <c r="T47" i="2"/>
  <c r="AA47" i="2"/>
  <c r="W46" i="2"/>
  <c r="I48" i="7" l="1"/>
  <c r="H106" i="7"/>
  <c r="J136" i="7"/>
  <c r="H136" i="7"/>
  <c r="K106" i="7"/>
  <c r="J33" i="7"/>
  <c r="D97" i="7"/>
  <c r="G136" i="7"/>
  <c r="AD70" i="2"/>
  <c r="I106" i="7"/>
  <c r="AC106" i="2"/>
  <c r="AC136" i="2"/>
  <c r="E106" i="7"/>
  <c r="AD106" i="2"/>
  <c r="AC70" i="2"/>
  <c r="G49" i="2"/>
  <c r="O49" i="7" s="1"/>
  <c r="F49" i="2"/>
  <c r="N49" i="7" s="1"/>
  <c r="G49" i="7" s="1"/>
  <c r="H49" i="2"/>
  <c r="P49" i="7" s="1"/>
  <c r="E49" i="2"/>
  <c r="M49" i="7" s="1"/>
  <c r="F49" i="7" s="1"/>
  <c r="I49" i="2"/>
  <c r="Q49" i="7" s="1"/>
  <c r="J49" i="7" s="1"/>
  <c r="D49" i="2"/>
  <c r="L49" i="7" s="1"/>
  <c r="E49" i="7" s="1"/>
  <c r="J49" i="2"/>
  <c r="R49" i="7" s="1"/>
  <c r="K49" i="7" s="1"/>
  <c r="AD136" i="2"/>
  <c r="F136" i="7"/>
  <c r="I107" i="2"/>
  <c r="Q107" i="7" s="1"/>
  <c r="G107" i="2"/>
  <c r="O107" i="7" s="1"/>
  <c r="H107" i="7" s="1"/>
  <c r="J107" i="2"/>
  <c r="R107" i="7" s="1"/>
  <c r="H107" i="2"/>
  <c r="P107" i="7" s="1"/>
  <c r="I107" i="7" s="1"/>
  <c r="F107" i="2"/>
  <c r="N107" i="7" s="1"/>
  <c r="G107" i="7" s="1"/>
  <c r="E107" i="2"/>
  <c r="M107" i="7" s="1"/>
  <c r="F107" i="7" s="1"/>
  <c r="D107" i="2"/>
  <c r="L107" i="7" s="1"/>
  <c r="E107" i="7" s="1"/>
  <c r="AC33" i="2"/>
  <c r="AD33" i="2"/>
  <c r="F34" i="2"/>
  <c r="N34" i="7" s="1"/>
  <c r="G34" i="2"/>
  <c r="O34" i="7" s="1"/>
  <c r="H34" i="7" s="1"/>
  <c r="E34" i="2"/>
  <c r="M34" i="7" s="1"/>
  <c r="F34" i="7" s="1"/>
  <c r="H34" i="2"/>
  <c r="P34" i="7" s="1"/>
  <c r="I34" i="7" s="1"/>
  <c r="D34" i="2"/>
  <c r="L34" i="7" s="1"/>
  <c r="E34" i="7" s="1"/>
  <c r="I34" i="2"/>
  <c r="Q34" i="7" s="1"/>
  <c r="J34" i="2"/>
  <c r="R34" i="7" s="1"/>
  <c r="K34" i="7" s="1"/>
  <c r="J137" i="2"/>
  <c r="R137" i="7" s="1"/>
  <c r="I137" i="2"/>
  <c r="Q137" i="7" s="1"/>
  <c r="J137" i="7" s="1"/>
  <c r="H137" i="2"/>
  <c r="P137" i="7" s="1"/>
  <c r="G137" i="2"/>
  <c r="O137" i="7" s="1"/>
  <c r="F137" i="2"/>
  <c r="N137" i="7" s="1"/>
  <c r="E137" i="2"/>
  <c r="M137" i="7" s="1"/>
  <c r="D137" i="2"/>
  <c r="L137" i="7" s="1"/>
  <c r="AC48" i="2"/>
  <c r="I136" i="7"/>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X106" i="2"/>
  <c r="AE106" i="2"/>
  <c r="X70" i="2"/>
  <c r="AE70" i="2"/>
  <c r="Y70" i="2"/>
  <c r="AF70" i="2"/>
  <c r="X48" i="2"/>
  <c r="AE48" i="2"/>
  <c r="AF136" i="2"/>
  <c r="Y136" i="2"/>
  <c r="Y33" i="2"/>
  <c r="AF33" i="2"/>
  <c r="Y48" i="2"/>
  <c r="AF48" i="2"/>
  <c r="Y106" i="2"/>
  <c r="AF106" i="2"/>
  <c r="AE136" i="2"/>
  <c r="X136" i="2"/>
  <c r="X33" i="2"/>
  <c r="AE33" i="2"/>
  <c r="S136" i="2"/>
  <c r="Z136" i="2"/>
  <c r="T136" i="2"/>
  <c r="AA136" i="2"/>
  <c r="V136" i="2"/>
  <c r="W136" i="2"/>
  <c r="U136" i="2"/>
  <c r="AB136" i="2"/>
  <c r="T106" i="2"/>
  <c r="AA106" i="2"/>
  <c r="V106" i="2"/>
  <c r="W106" i="2"/>
  <c r="AB106" i="2"/>
  <c r="U106" i="2"/>
  <c r="S106" i="2"/>
  <c r="Z106" i="2"/>
  <c r="S33" i="2"/>
  <c r="Z33" i="2"/>
  <c r="Z70" i="2"/>
  <c r="S70" i="2"/>
  <c r="AA70" i="2"/>
  <c r="T70" i="2"/>
  <c r="AB33" i="2"/>
  <c r="U33" i="2"/>
  <c r="W70" i="2"/>
  <c r="V70" i="2"/>
  <c r="V33" i="2"/>
  <c r="AB70" i="2"/>
  <c r="U70" i="2"/>
  <c r="W47" i="2"/>
  <c r="AB48" i="2"/>
  <c r="U48" i="2"/>
  <c r="T48" i="2"/>
  <c r="AA48" i="2"/>
  <c r="Z48" i="2"/>
  <c r="S48" i="2"/>
  <c r="T31" i="2"/>
  <c r="AA31" i="2"/>
  <c r="V47" i="2"/>
  <c r="W30" i="2"/>
  <c r="J34" i="7" l="1"/>
  <c r="I49" i="7"/>
  <c r="H137" i="7"/>
  <c r="K107" i="7"/>
  <c r="G137" i="7"/>
  <c r="AC49" i="2"/>
  <c r="AD107" i="2"/>
  <c r="AC137" i="2"/>
  <c r="AD71" i="2"/>
  <c r="I137" i="7"/>
  <c r="AD34" i="2"/>
  <c r="AD137" i="2"/>
  <c r="J138" i="2"/>
  <c r="R138" i="7" s="1"/>
  <c r="I138" i="2"/>
  <c r="Q138" i="7" s="1"/>
  <c r="J138" i="7" s="1"/>
  <c r="H138" i="2"/>
  <c r="P138" i="7" s="1"/>
  <c r="G138" i="2"/>
  <c r="O138" i="7" s="1"/>
  <c r="H138" i="7" s="1"/>
  <c r="F138" i="2"/>
  <c r="N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F50" i="2"/>
  <c r="N50" i="7" s="1"/>
  <c r="G50" i="7" s="1"/>
  <c r="E50" i="2"/>
  <c r="M50" i="7" s="1"/>
  <c r="F50" i="7" s="1"/>
  <c r="I50" i="2"/>
  <c r="Q50" i="7" s="1"/>
  <c r="J50" i="7" s="1"/>
  <c r="D50" i="2"/>
  <c r="L50" i="7" s="1"/>
  <c r="E50" i="7" s="1"/>
  <c r="J50" i="2"/>
  <c r="R50" i="7" s="1"/>
  <c r="K50" i="7" s="1"/>
  <c r="F137" i="7"/>
  <c r="H72" i="2"/>
  <c r="P72" i="7" s="1"/>
  <c r="I72" i="2"/>
  <c r="Q72" i="7" s="1"/>
  <c r="J72" i="7" s="1"/>
  <c r="G72" i="2"/>
  <c r="O72" i="7" s="1"/>
  <c r="H72" i="7" s="1"/>
  <c r="J72" i="2"/>
  <c r="R72" i="7" s="1"/>
  <c r="K72" i="7" s="1"/>
  <c r="F72" i="2"/>
  <c r="N72" i="7" s="1"/>
  <c r="G72" i="7" s="1"/>
  <c r="E72" i="2"/>
  <c r="M72" i="7" s="1"/>
  <c r="F72" i="7" s="1"/>
  <c r="D72" i="2"/>
  <c r="L72" i="7" s="1"/>
  <c r="E72" i="7" s="1"/>
  <c r="AD49" i="2"/>
  <c r="AC34" i="2"/>
  <c r="AC107" i="2"/>
  <c r="E137" i="7"/>
  <c r="I67" i="7"/>
  <c r="D66" i="7"/>
  <c r="D127" i="7"/>
  <c r="K128" i="7"/>
  <c r="D47" i="7"/>
  <c r="H48" i="7"/>
  <c r="D99" i="7"/>
  <c r="J100" i="7"/>
  <c r="D33" i="7"/>
  <c r="G34" i="7"/>
  <c r="D34" i="7" s="1"/>
  <c r="T34" i="7" s="1"/>
  <c r="AE71" i="2"/>
  <c r="X71" i="2"/>
  <c r="AF71" i="2"/>
  <c r="Y71" i="2"/>
  <c r="AF107" i="2"/>
  <c r="Y107" i="2"/>
  <c r="Y34" i="2"/>
  <c r="AF34" i="2"/>
  <c r="X137" i="2"/>
  <c r="AE137" i="2"/>
  <c r="AE107" i="2"/>
  <c r="X107" i="2"/>
  <c r="Y137" i="2"/>
  <c r="AF137" i="2"/>
  <c r="AE34" i="2"/>
  <c r="X34" i="2"/>
  <c r="AE49" i="2"/>
  <c r="X49" i="2"/>
  <c r="AF49" i="2"/>
  <c r="Y49" i="2"/>
  <c r="W137" i="2"/>
  <c r="T137" i="2"/>
  <c r="AA137" i="2"/>
  <c r="U137" i="2"/>
  <c r="AB137" i="2"/>
  <c r="Z137" i="2"/>
  <c r="S137" i="2"/>
  <c r="V137" i="2"/>
  <c r="T107" i="2"/>
  <c r="AA107" i="2"/>
  <c r="U107" i="2"/>
  <c r="AB107" i="2"/>
  <c r="W107" i="2"/>
  <c r="V107" i="2"/>
  <c r="Z107" i="2"/>
  <c r="S107" i="2"/>
  <c r="Z71" i="2"/>
  <c r="S71" i="2"/>
  <c r="T71" i="2"/>
  <c r="AA71" i="2"/>
  <c r="U34" i="2"/>
  <c r="AB34" i="2"/>
  <c r="V71" i="2"/>
  <c r="U71" i="2"/>
  <c r="AB71" i="2"/>
  <c r="Z34" i="2"/>
  <c r="S34" i="2"/>
  <c r="W71" i="2"/>
  <c r="V34" i="2"/>
  <c r="W31" i="2"/>
  <c r="S49" i="2"/>
  <c r="Z49" i="2"/>
  <c r="T49" i="2"/>
  <c r="AA49" i="2"/>
  <c r="T32" i="2"/>
  <c r="AA32" i="2"/>
  <c r="V48" i="2"/>
  <c r="AB49" i="2"/>
  <c r="U49" i="2"/>
  <c r="W48" i="2"/>
  <c r="G138" i="7" l="1"/>
  <c r="I50" i="7"/>
  <c r="AD50" i="2"/>
  <c r="AC108" i="2"/>
  <c r="AC50" i="2"/>
  <c r="I138" i="7"/>
  <c r="AC138" i="2"/>
  <c r="F138" i="7"/>
  <c r="E138" i="7"/>
  <c r="AD72" i="2"/>
  <c r="AC72" i="2"/>
  <c r="AD108" i="2"/>
  <c r="AD138" i="2"/>
  <c r="I109" i="2"/>
  <c r="Q109" i="7" s="1"/>
  <c r="G109" i="2"/>
  <c r="O109" i="7" s="1"/>
  <c r="H109" i="7" s="1"/>
  <c r="J109" i="2"/>
  <c r="R109" i="7" s="1"/>
  <c r="K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J139" i="2"/>
  <c r="R139" i="7" s="1"/>
  <c r="I139" i="2"/>
  <c r="Q139" i="7" s="1"/>
  <c r="J139" i="7" s="1"/>
  <c r="H139" i="2"/>
  <c r="P139" i="7" s="1"/>
  <c r="I139" i="7" s="1"/>
  <c r="G139" i="2"/>
  <c r="O139" i="7" s="1"/>
  <c r="H139" i="7" s="1"/>
  <c r="F139" i="2"/>
  <c r="N139" i="7" s="1"/>
  <c r="E139" i="2"/>
  <c r="M139" i="7" s="1"/>
  <c r="D139" i="2"/>
  <c r="L139" i="7" s="1"/>
  <c r="G51" i="2"/>
  <c r="O51" i="7" s="1"/>
  <c r="H51" i="2"/>
  <c r="P51" i="7" s="1"/>
  <c r="F51" i="2"/>
  <c r="N51" i="7" s="1"/>
  <c r="G51" i="7" s="1"/>
  <c r="I51" i="2"/>
  <c r="Q51" i="7" s="1"/>
  <c r="J51" i="7" s="1"/>
  <c r="E51" i="2"/>
  <c r="M51" i="7" s="1"/>
  <c r="F51" i="7" s="1"/>
  <c r="D51" i="2"/>
  <c r="L51" i="7" s="1"/>
  <c r="E51" i="7" s="1"/>
  <c r="J51" i="2"/>
  <c r="R51" i="7" s="1"/>
  <c r="K51" i="7" s="1"/>
  <c r="D67" i="7"/>
  <c r="I68" i="7"/>
  <c r="D128" i="7"/>
  <c r="K129" i="7"/>
  <c r="D100" i="7"/>
  <c r="J101" i="7"/>
  <c r="D48" i="7"/>
  <c r="H49" i="7"/>
  <c r="X108" i="2"/>
  <c r="AE108" i="2"/>
  <c r="X72" i="2"/>
  <c r="AE72" i="2"/>
  <c r="Y72" i="2"/>
  <c r="AF72" i="2"/>
  <c r="X138" i="2"/>
  <c r="AE138" i="2"/>
  <c r="Y108" i="2"/>
  <c r="AF108" i="2"/>
  <c r="Y138" i="2"/>
  <c r="AF138" i="2"/>
  <c r="AE50" i="2"/>
  <c r="X50" i="2"/>
  <c r="Y50" i="2"/>
  <c r="AF50" i="2"/>
  <c r="W138" i="2"/>
  <c r="AA138" i="2"/>
  <c r="T138" i="2"/>
  <c r="Z138" i="2"/>
  <c r="S138" i="2"/>
  <c r="U138" i="2"/>
  <c r="AB138" i="2"/>
  <c r="V138" i="2"/>
  <c r="AA108" i="2"/>
  <c r="T108" i="2"/>
  <c r="U108" i="2"/>
  <c r="AB108" i="2"/>
  <c r="V108" i="2"/>
  <c r="W108" i="2"/>
  <c r="S108" i="2"/>
  <c r="Z108" i="2"/>
  <c r="V72" i="2"/>
  <c r="U72" i="2"/>
  <c r="AB72" i="2"/>
  <c r="AA72" i="2"/>
  <c r="T72" i="2"/>
  <c r="W72" i="2"/>
  <c r="S72" i="2"/>
  <c r="Z72" i="2"/>
  <c r="AB50" i="2"/>
  <c r="U50" i="2"/>
  <c r="W49" i="2"/>
  <c r="T34" i="2"/>
  <c r="AA34" i="2"/>
  <c r="T50" i="2"/>
  <c r="AA50" i="2"/>
  <c r="W32" i="2"/>
  <c r="Z50" i="2"/>
  <c r="S50" i="2"/>
  <c r="T33" i="2"/>
  <c r="AA33" i="2"/>
  <c r="V49" i="2"/>
  <c r="G139" i="7" l="1"/>
  <c r="I51" i="7"/>
  <c r="F139" i="7"/>
  <c r="AC109" i="2"/>
  <c r="E139" i="7"/>
  <c r="AC51" i="2"/>
  <c r="H74" i="2"/>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D140" i="2"/>
  <c r="L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X73" i="2"/>
  <c r="AE73" i="2"/>
  <c r="Y73" i="2"/>
  <c r="AF73" i="2"/>
  <c r="X51" i="2"/>
  <c r="AE51" i="2"/>
  <c r="Y51" i="2"/>
  <c r="AF51" i="2"/>
  <c r="Y109" i="2"/>
  <c r="AF109" i="2"/>
  <c r="AE139" i="2"/>
  <c r="X139" i="2"/>
  <c r="AF139" i="2"/>
  <c r="Y139" i="2"/>
  <c r="X109" i="2"/>
  <c r="AE109" i="2"/>
  <c r="AA139" i="2"/>
  <c r="T139" i="2"/>
  <c r="AB139" i="2"/>
  <c r="U139" i="2"/>
  <c r="V139" i="2"/>
  <c r="S139" i="2"/>
  <c r="Z139" i="2"/>
  <c r="W139" i="2"/>
  <c r="S109" i="2"/>
  <c r="Z109" i="2"/>
  <c r="T109" i="2"/>
  <c r="AA109" i="2"/>
  <c r="AB109" i="2"/>
  <c r="U109" i="2"/>
  <c r="W109" i="2"/>
  <c r="V109" i="2"/>
  <c r="U73" i="2"/>
  <c r="AB73" i="2"/>
  <c r="T73" i="2"/>
  <c r="AA73" i="2"/>
  <c r="Z73" i="2"/>
  <c r="S73" i="2"/>
  <c r="V73" i="2"/>
  <c r="W73" i="2"/>
  <c r="AB51" i="2"/>
  <c r="U51" i="2"/>
  <c r="V50" i="2"/>
  <c r="W50" i="2"/>
  <c r="W34" i="2"/>
  <c r="T51" i="2"/>
  <c r="AA51" i="2"/>
  <c r="W33" i="2"/>
  <c r="Z51" i="2"/>
  <c r="S51" i="2"/>
  <c r="F140" i="7" l="1"/>
  <c r="E140" i="7"/>
  <c r="AC74" i="2"/>
  <c r="AD110" i="2"/>
  <c r="AD140" i="2"/>
  <c r="AC52" i="2"/>
  <c r="AC110" i="2"/>
  <c r="AC140" i="2"/>
  <c r="I111" i="2"/>
  <c r="Q111" i="7" s="1"/>
  <c r="H111" i="2"/>
  <c r="P111" i="7" s="1"/>
  <c r="I111" i="7" s="1"/>
  <c r="J111" i="2"/>
  <c r="R111" i="7" s="1"/>
  <c r="K111" i="7" s="1"/>
  <c r="G111" i="2"/>
  <c r="O111" i="7" s="1"/>
  <c r="H111" i="7" s="1"/>
  <c r="F111" i="2"/>
  <c r="N111" i="7" s="1"/>
  <c r="G111" i="7" s="1"/>
  <c r="E111" i="2"/>
  <c r="M111" i="7" s="1"/>
  <c r="F111" i="7" s="1"/>
  <c r="D111" i="2"/>
  <c r="L111" i="7" s="1"/>
  <c r="E111" i="7" s="1"/>
  <c r="G53" i="2"/>
  <c r="O53" i="7" s="1"/>
  <c r="H53" i="2"/>
  <c r="P53" i="7" s="1"/>
  <c r="I53" i="7" s="1"/>
  <c r="F53" i="2"/>
  <c r="N53" i="7" s="1"/>
  <c r="G53" i="7" s="1"/>
  <c r="I53" i="2"/>
  <c r="Q53" i="7" s="1"/>
  <c r="J53" i="7" s="1"/>
  <c r="E53" i="2"/>
  <c r="M53" i="7" s="1"/>
  <c r="F53" i="7" s="1"/>
  <c r="D53" i="2"/>
  <c r="L53" i="7" s="1"/>
  <c r="E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J141" i="2"/>
  <c r="R141" i="7" s="1"/>
  <c r="I141" i="2"/>
  <c r="Q141" i="7" s="1"/>
  <c r="J141" i="7" s="1"/>
  <c r="H141" i="2"/>
  <c r="P141" i="7" s="1"/>
  <c r="I141" i="7" s="1"/>
  <c r="G141" i="2"/>
  <c r="O141" i="7" s="1"/>
  <c r="H141" i="7" s="1"/>
  <c r="F141" i="2"/>
  <c r="N141" i="7" s="1"/>
  <c r="G141" i="7" s="1"/>
  <c r="E141" i="2"/>
  <c r="M141" i="7" s="1"/>
  <c r="D141" i="2"/>
  <c r="L141" i="7" s="1"/>
  <c r="AD52" i="2"/>
  <c r="AD74" i="2"/>
  <c r="D69" i="7"/>
  <c r="I70" i="7"/>
  <c r="D130" i="7"/>
  <c r="K131" i="7"/>
  <c r="D50" i="7"/>
  <c r="H51" i="7"/>
  <c r="D102" i="7"/>
  <c r="J103" i="7"/>
  <c r="Y140" i="2"/>
  <c r="AF140" i="2"/>
  <c r="Y110" i="2"/>
  <c r="AF110" i="2"/>
  <c r="Y52" i="2"/>
  <c r="AF52" i="2"/>
  <c r="X52" i="2"/>
  <c r="AE52" i="2"/>
  <c r="AE140" i="2"/>
  <c r="X140" i="2"/>
  <c r="AE110" i="2"/>
  <c r="X110" i="2"/>
  <c r="AE74" i="2"/>
  <c r="X74" i="2"/>
  <c r="Y74" i="2"/>
  <c r="AF74" i="2"/>
  <c r="AB140" i="2"/>
  <c r="U140" i="2"/>
  <c r="W140" i="2"/>
  <c r="V140" i="2"/>
  <c r="S140" i="2"/>
  <c r="Z140" i="2"/>
  <c r="T140" i="2"/>
  <c r="AA140" i="2"/>
  <c r="T110" i="2"/>
  <c r="AA110" i="2"/>
  <c r="U110" i="2"/>
  <c r="AB110" i="2"/>
  <c r="Z110" i="2"/>
  <c r="S110" i="2"/>
  <c r="W110" i="2"/>
  <c r="V110" i="2"/>
  <c r="T74" i="2"/>
  <c r="AA74" i="2"/>
  <c r="V74" i="2"/>
  <c r="W74" i="2"/>
  <c r="U74" i="2"/>
  <c r="AB74" i="2"/>
  <c r="S74" i="2"/>
  <c r="Z74" i="2"/>
  <c r="W51" i="2"/>
  <c r="AB52" i="2"/>
  <c r="U52" i="2"/>
  <c r="T52" i="2"/>
  <c r="AA52" i="2"/>
  <c r="Z52" i="2"/>
  <c r="S52" i="2"/>
  <c r="V51" i="2"/>
  <c r="F141" i="7" l="1"/>
  <c r="E141" i="7"/>
  <c r="AC111" i="2"/>
  <c r="AD141" i="2"/>
  <c r="AD53" i="2"/>
  <c r="AD75" i="2"/>
  <c r="G54" i="2"/>
  <c r="O54" i="7" s="1"/>
  <c r="F54" i="2"/>
  <c r="N54" i="7" s="1"/>
  <c r="G54" i="7" s="1"/>
  <c r="H54" i="2"/>
  <c r="P54" i="7" s="1"/>
  <c r="I54" i="7" s="1"/>
  <c r="E54" i="2"/>
  <c r="M54" i="7" s="1"/>
  <c r="F54" i="7" s="1"/>
  <c r="I54" i="2"/>
  <c r="Q54" i="7" s="1"/>
  <c r="J54" i="7" s="1"/>
  <c r="J54" i="2"/>
  <c r="R54" i="7" s="1"/>
  <c r="K54" i="7" s="1"/>
  <c r="D54" i="2"/>
  <c r="L54" i="7" s="1"/>
  <c r="E54" i="7" s="1"/>
  <c r="AC75" i="2"/>
  <c r="AD111" i="2"/>
  <c r="H76" i="2"/>
  <c r="P76" i="7" s="1"/>
  <c r="G76" i="2"/>
  <c r="O76" i="7" s="1"/>
  <c r="H76" i="7" s="1"/>
  <c r="I76" i="2"/>
  <c r="Q76" i="7" s="1"/>
  <c r="J76" i="7" s="1"/>
  <c r="F76" i="2"/>
  <c r="N76" i="7" s="1"/>
  <c r="G76" i="7" s="1"/>
  <c r="J76" i="2"/>
  <c r="R76" i="7" s="1"/>
  <c r="K76" i="7" s="1"/>
  <c r="E76" i="2"/>
  <c r="M76" i="7" s="1"/>
  <c r="F76" i="7" s="1"/>
  <c r="D76" i="2"/>
  <c r="L76" i="7" s="1"/>
  <c r="E76" i="7" s="1"/>
  <c r="I112" i="2"/>
  <c r="Q112" i="7" s="1"/>
  <c r="H112" i="2"/>
  <c r="P112" i="7" s="1"/>
  <c r="I112" i="7" s="1"/>
  <c r="J112" i="2"/>
  <c r="R112" i="7" s="1"/>
  <c r="K112" i="7" s="1"/>
  <c r="G112" i="2"/>
  <c r="O112" i="7" s="1"/>
  <c r="H112" i="7" s="1"/>
  <c r="F112" i="2"/>
  <c r="N112" i="7" s="1"/>
  <c r="G112" i="7" s="1"/>
  <c r="E112" i="2"/>
  <c r="M112" i="7" s="1"/>
  <c r="F112" i="7" s="1"/>
  <c r="D112" i="2"/>
  <c r="L112" i="7" s="1"/>
  <c r="E112" i="7" s="1"/>
  <c r="AC53" i="2"/>
  <c r="AC141" i="2"/>
  <c r="J142" i="2"/>
  <c r="R142" i="7" s="1"/>
  <c r="I142" i="2"/>
  <c r="Q142" i="7" s="1"/>
  <c r="J142" i="7" s="1"/>
  <c r="H142" i="2"/>
  <c r="P142" i="7" s="1"/>
  <c r="I142" i="7" s="1"/>
  <c r="G142" i="2"/>
  <c r="O142" i="7" s="1"/>
  <c r="H142" i="7" s="1"/>
  <c r="F142" i="2"/>
  <c r="N142" i="7" s="1"/>
  <c r="G142" i="7" s="1"/>
  <c r="E142" i="2"/>
  <c r="M142" i="7" s="1"/>
  <c r="F142" i="7" s="1"/>
  <c r="D142" i="2"/>
  <c r="L142" i="7" s="1"/>
  <c r="E142" i="7" s="1"/>
  <c r="D70" i="7"/>
  <c r="I71" i="7"/>
  <c r="D131" i="7"/>
  <c r="K132" i="7"/>
  <c r="D103" i="7"/>
  <c r="J104" i="7"/>
  <c r="D51" i="7"/>
  <c r="H52" i="7"/>
  <c r="X141" i="2"/>
  <c r="AE141" i="2"/>
  <c r="AE53" i="2"/>
  <c r="X53" i="2"/>
  <c r="AF53" i="2"/>
  <c r="Y53" i="2"/>
  <c r="Y111" i="2"/>
  <c r="AF111" i="2"/>
  <c r="AE111" i="2"/>
  <c r="X111" i="2"/>
  <c r="AD54" i="2"/>
  <c r="Y141" i="2"/>
  <c r="AF141" i="2"/>
  <c r="AE75" i="2"/>
  <c r="X75" i="2"/>
  <c r="Y75" i="2"/>
  <c r="AF75" i="2"/>
  <c r="W141" i="2"/>
  <c r="S141" i="2"/>
  <c r="Z141" i="2"/>
  <c r="T141" i="2"/>
  <c r="AA141" i="2"/>
  <c r="V141" i="2"/>
  <c r="U141" i="2"/>
  <c r="AB141" i="2"/>
  <c r="U111" i="2"/>
  <c r="AB111" i="2"/>
  <c r="V111" i="2"/>
  <c r="AA111" i="2"/>
  <c r="T111" i="2"/>
  <c r="W111" i="2"/>
  <c r="S111" i="2"/>
  <c r="Z111" i="2"/>
  <c r="S75" i="2"/>
  <c r="Z75" i="2"/>
  <c r="W75" i="2"/>
  <c r="AB75" i="2"/>
  <c r="U75" i="2"/>
  <c r="AA75" i="2"/>
  <c r="T75" i="2"/>
  <c r="V75" i="2"/>
  <c r="AA53" i="2"/>
  <c r="T53" i="2"/>
  <c r="S53" i="2"/>
  <c r="Z53" i="2"/>
  <c r="U53" i="2"/>
  <c r="AB53" i="2"/>
  <c r="V52" i="2"/>
  <c r="W52" i="2"/>
  <c r="AD112" i="2" l="1"/>
  <c r="AC142" i="2"/>
  <c r="AC76" i="2"/>
  <c r="AC54" i="2"/>
  <c r="AD76" i="2"/>
  <c r="AC112" i="2"/>
  <c r="J143" i="2"/>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X76" i="2"/>
  <c r="AE76" i="2"/>
  <c r="Y76" i="2"/>
  <c r="AF76" i="2"/>
  <c r="Y142" i="2"/>
  <c r="AF142" i="2"/>
  <c r="X112" i="2"/>
  <c r="AE112" i="2"/>
  <c r="Y112" i="2"/>
  <c r="AF112" i="2"/>
  <c r="X142" i="2"/>
  <c r="AE142" i="2"/>
  <c r="X54" i="2"/>
  <c r="AE54" i="2"/>
  <c r="Y54" i="2"/>
  <c r="AF54" i="2"/>
  <c r="W142" i="2"/>
  <c r="T142" i="2"/>
  <c r="AA142" i="2"/>
  <c r="U142" i="2"/>
  <c r="AB142" i="2"/>
  <c r="S142" i="2"/>
  <c r="Z142" i="2"/>
  <c r="V142" i="2"/>
  <c r="T112" i="2"/>
  <c r="AA112" i="2"/>
  <c r="V112" i="2"/>
  <c r="W112" i="2"/>
  <c r="AB112" i="2"/>
  <c r="U112" i="2"/>
  <c r="S112" i="2"/>
  <c r="Z112" i="2"/>
  <c r="U76" i="2"/>
  <c r="AB76" i="2"/>
  <c r="Z76" i="2"/>
  <c r="S76" i="2"/>
  <c r="T76" i="2"/>
  <c r="AA76" i="2"/>
  <c r="V76" i="2"/>
  <c r="W76" i="2"/>
  <c r="T54" i="2"/>
  <c r="AA54" i="2"/>
  <c r="Z54" i="2"/>
  <c r="S54" i="2"/>
  <c r="V53" i="2"/>
  <c r="W53" i="2"/>
  <c r="AB54" i="2"/>
  <c r="U54" i="2"/>
  <c r="AD143" i="2" l="1"/>
  <c r="AD55" i="2"/>
  <c r="AD113" i="2"/>
  <c r="AD77" i="2"/>
  <c r="AC55" i="2"/>
  <c r="AC143" i="2"/>
  <c r="AC77" i="2"/>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K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D72" i="7"/>
  <c r="I73" i="7"/>
  <c r="D133" i="7"/>
  <c r="K134" i="7"/>
  <c r="D53" i="7"/>
  <c r="H54" i="7"/>
  <c r="D105" i="7"/>
  <c r="J106" i="7"/>
  <c r="AE143" i="2"/>
  <c r="X143" i="2"/>
  <c r="X77" i="2"/>
  <c r="AE77" i="2"/>
  <c r="Y77" i="2"/>
  <c r="AF77" i="2"/>
  <c r="Y113" i="2"/>
  <c r="AF113" i="2"/>
  <c r="X113" i="2"/>
  <c r="AE113" i="2"/>
  <c r="AF143" i="2"/>
  <c r="Y143" i="2"/>
  <c r="X55" i="2"/>
  <c r="AE55" i="2"/>
  <c r="Y55" i="2"/>
  <c r="AF55" i="2"/>
  <c r="U143" i="2"/>
  <c r="AB143" i="2"/>
  <c r="W143" i="2"/>
  <c r="S143" i="2"/>
  <c r="Z143" i="2"/>
  <c r="V143" i="2"/>
  <c r="T143" i="2"/>
  <c r="AA143" i="2"/>
  <c r="T113" i="2"/>
  <c r="AA113" i="2"/>
  <c r="U113" i="2"/>
  <c r="AB113" i="2"/>
  <c r="W113" i="2"/>
  <c r="V113" i="2"/>
  <c r="Z113" i="2"/>
  <c r="S113" i="2"/>
  <c r="V77" i="2"/>
  <c r="W77" i="2"/>
  <c r="S77" i="2"/>
  <c r="Z77" i="2"/>
  <c r="U77" i="2"/>
  <c r="AB77" i="2"/>
  <c r="T77" i="2"/>
  <c r="AA77" i="2"/>
  <c r="U55" i="2"/>
  <c r="AB55" i="2"/>
  <c r="AA55" i="2"/>
  <c r="T55" i="2"/>
  <c r="S55" i="2"/>
  <c r="Z55" i="2"/>
  <c r="V54" i="2"/>
  <c r="W54" i="2"/>
  <c r="AC114" i="2" l="1"/>
  <c r="AC78" i="2"/>
  <c r="AD78" i="2"/>
  <c r="H79" i="2"/>
  <c r="P79" i="7" s="1"/>
  <c r="I79" i="2"/>
  <c r="Q79" i="7" s="1"/>
  <c r="J79" i="7" s="1"/>
  <c r="G79" i="2"/>
  <c r="O79" i="7" s="1"/>
  <c r="H79" i="7" s="1"/>
  <c r="J79" i="2"/>
  <c r="R79" i="7" s="1"/>
  <c r="K79" i="7" s="1"/>
  <c r="F79" i="2"/>
  <c r="N79" i="7" s="1"/>
  <c r="G79" i="7" s="1"/>
  <c r="E79" i="2"/>
  <c r="M79" i="7" s="1"/>
  <c r="F79" i="7" s="1"/>
  <c r="D79" i="2"/>
  <c r="L79" i="7" s="1"/>
  <c r="E79" i="7" s="1"/>
  <c r="AD114" i="2"/>
  <c r="AD144" i="2"/>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D73" i="7"/>
  <c r="I74" i="7"/>
  <c r="D134" i="7"/>
  <c r="K135" i="7"/>
  <c r="D106" i="7"/>
  <c r="J107" i="7"/>
  <c r="D54" i="7"/>
  <c r="H55" i="7"/>
  <c r="D55" i="7" s="1"/>
  <c r="T55" i="7" s="1"/>
  <c r="X144" i="2"/>
  <c r="AE144" i="2"/>
  <c r="AE78" i="2"/>
  <c r="X78" i="2"/>
  <c r="Y78" i="2"/>
  <c r="AF78" i="2"/>
  <c r="Y144" i="2"/>
  <c r="AF144" i="2"/>
  <c r="AE114" i="2"/>
  <c r="X114" i="2"/>
  <c r="Y114" i="2"/>
  <c r="AF114" i="2"/>
  <c r="W144" i="2"/>
  <c r="T144" i="2"/>
  <c r="AA144" i="2"/>
  <c r="Z144" i="2"/>
  <c r="S144" i="2"/>
  <c r="U144" i="2"/>
  <c r="AB144" i="2"/>
  <c r="V144" i="2"/>
  <c r="V114" i="2"/>
  <c r="U114" i="2"/>
  <c r="AB114" i="2"/>
  <c r="S114" i="2"/>
  <c r="Z114" i="2"/>
  <c r="AA114" i="2"/>
  <c r="T114" i="2"/>
  <c r="W114" i="2"/>
  <c r="S78" i="2"/>
  <c r="Z78" i="2"/>
  <c r="U78" i="2"/>
  <c r="AB78" i="2"/>
  <c r="AA78" i="2"/>
  <c r="T78" i="2"/>
  <c r="W78" i="2"/>
  <c r="V78" i="2"/>
  <c r="V55" i="2"/>
  <c r="W55" i="2"/>
  <c r="D92" i="1"/>
  <c r="AD115" i="2" l="1"/>
  <c r="AC79" i="2"/>
  <c r="AD79" i="2"/>
  <c r="AD145" i="2"/>
  <c r="AC145" i="2"/>
  <c r="AC115" i="2"/>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X145" i="2"/>
  <c r="AE145" i="2"/>
  <c r="X79" i="2"/>
  <c r="AE79" i="2"/>
  <c r="Y79" i="2"/>
  <c r="AF79" i="2"/>
  <c r="Y145" i="2"/>
  <c r="AF145" i="2"/>
  <c r="X115" i="2"/>
  <c r="AE115" i="2"/>
  <c r="AA145" i="2"/>
  <c r="T145" i="2"/>
  <c r="V145" i="2"/>
  <c r="W145" i="2"/>
  <c r="U145" i="2"/>
  <c r="AB145" i="2"/>
  <c r="S145" i="2"/>
  <c r="Z145" i="2"/>
  <c r="S115" i="2"/>
  <c r="Z115" i="2"/>
  <c r="AB115" i="2"/>
  <c r="U115" i="2"/>
  <c r="V115" i="2"/>
  <c r="W115" i="2"/>
  <c r="T115" i="2"/>
  <c r="AA115" i="2"/>
  <c r="T79" i="2"/>
  <c r="AA79" i="2"/>
  <c r="S79" i="2"/>
  <c r="Z79" i="2"/>
  <c r="AB79" i="2"/>
  <c r="U79" i="2"/>
  <c r="V79" i="2"/>
  <c r="W79" i="2"/>
  <c r="D103" i="1"/>
  <c r="AD80" i="2" l="1"/>
  <c r="AD116" i="2"/>
  <c r="AC146" i="2"/>
  <c r="AC80" i="2"/>
  <c r="I117" i="2"/>
  <c r="Q117" i="7" s="1"/>
  <c r="J117" i="2"/>
  <c r="R117" i="7" s="1"/>
  <c r="K117" i="7" s="1"/>
  <c r="G117" i="2"/>
  <c r="O117" i="7" s="1"/>
  <c r="H117" i="7" s="1"/>
  <c r="H117" i="2"/>
  <c r="P117" i="7" s="1"/>
  <c r="I117" i="7" s="1"/>
  <c r="F117" i="2"/>
  <c r="N117" i="7" s="1"/>
  <c r="G117" i="7" s="1"/>
  <c r="E117" i="2"/>
  <c r="M117" i="7" s="1"/>
  <c r="F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E146" i="2"/>
  <c r="X146" i="2"/>
  <c r="AE116" i="2"/>
  <c r="X116" i="2"/>
  <c r="Y146" i="2"/>
  <c r="AF146" i="2"/>
  <c r="AE80" i="2"/>
  <c r="X80" i="2"/>
  <c r="Y80" i="2"/>
  <c r="AF80" i="2"/>
  <c r="Y116" i="2"/>
  <c r="AF116" i="2"/>
  <c r="W146" i="2"/>
  <c r="T146" i="2"/>
  <c r="AA146" i="2"/>
  <c r="S146" i="2"/>
  <c r="Z146" i="2"/>
  <c r="AB146" i="2"/>
  <c r="U146" i="2"/>
  <c r="V146" i="2"/>
  <c r="T116" i="2"/>
  <c r="AA116" i="2"/>
  <c r="U116" i="2"/>
  <c r="AB116" i="2"/>
  <c r="Z116" i="2"/>
  <c r="S116" i="2"/>
  <c r="W116" i="2"/>
  <c r="V116" i="2"/>
  <c r="W80" i="2"/>
  <c r="AB80" i="2"/>
  <c r="U80" i="2"/>
  <c r="V80" i="2"/>
  <c r="Z80" i="2"/>
  <c r="S80" i="2"/>
  <c r="AA80" i="2"/>
  <c r="T80" i="2"/>
  <c r="D115" i="1"/>
  <c r="AD81" i="2" l="1"/>
  <c r="AC117" i="2"/>
  <c r="AD117" i="2"/>
  <c r="AC81" i="2"/>
  <c r="AC147" i="2"/>
  <c r="J148" i="2"/>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D126" i="1"/>
  <c r="AD148" i="2" l="1"/>
  <c r="AC82" i="2"/>
  <c r="AC148" i="2"/>
  <c r="AD82" i="2"/>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S148" i="2"/>
  <c r="Z148" i="2"/>
  <c r="W148" i="2"/>
  <c r="T148" i="2"/>
  <c r="AA148" i="2"/>
  <c r="V148" i="2"/>
  <c r="U148" i="2"/>
  <c r="AB148" i="2"/>
  <c r="AB82" i="2"/>
  <c r="U82" i="2"/>
  <c r="V82" i="2"/>
  <c r="W82" i="2"/>
  <c r="S82" i="2"/>
  <c r="Z82" i="2"/>
  <c r="T82" i="2"/>
  <c r="AA82" i="2"/>
  <c r="D9" i="1"/>
  <c r="AD83" i="2" l="1"/>
  <c r="AC83" i="2"/>
  <c r="H84" i="2"/>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Y83" i="2"/>
  <c r="AF83" i="2"/>
  <c r="X83" i="2"/>
  <c r="AE83" i="2"/>
  <c r="AA83" i="2"/>
  <c r="T83" i="2"/>
  <c r="V83" i="2"/>
  <c r="AB83" i="2"/>
  <c r="U83" i="2"/>
  <c r="W83" i="2"/>
  <c r="Z83" i="2"/>
  <c r="S83" i="2"/>
  <c r="D124" i="1"/>
  <c r="AD84" i="2" l="1"/>
  <c r="AC84" i="2"/>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X84" i="2"/>
  <c r="AE84" i="2"/>
  <c r="Y84" i="2"/>
  <c r="AF84" i="2"/>
  <c r="U84" i="2"/>
  <c r="AB84" i="2"/>
  <c r="V84" i="2"/>
  <c r="T84" i="2"/>
  <c r="AA84" i="2"/>
  <c r="Z84" i="2"/>
  <c r="S84" i="2"/>
  <c r="W84" i="2"/>
  <c r="D55" i="1"/>
  <c r="AD85" i="2" l="1"/>
  <c r="H86" i="2"/>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W85" i="2"/>
  <c r="AA85" i="2"/>
  <c r="T85" i="2"/>
  <c r="U85" i="2"/>
  <c r="AB85" i="2"/>
  <c r="S85" i="2"/>
  <c r="Z85" i="2"/>
  <c r="V85" i="2"/>
  <c r="D49" i="1"/>
  <c r="AC86" i="2" l="1"/>
  <c r="AD86" i="2"/>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6" i="1"/>
  <c r="D102" i="1"/>
  <c r="D37" i="1"/>
  <c r="D30" i="1"/>
  <c r="D111" i="1"/>
  <c r="D47" i="1"/>
  <c r="D11"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41" i="1"/>
  <c r="D78" i="1"/>
  <c r="D96" i="1"/>
  <c r="D5" i="1"/>
  <c r="B122" i="1" l="1"/>
  <c r="B19" i="1"/>
  <c r="B48" i="1"/>
  <c r="B118" i="1"/>
  <c r="H96" i="1"/>
  <c r="H41" i="1"/>
  <c r="H78" i="1"/>
  <c r="H5" i="1"/>
  <c r="A96" i="1"/>
  <c r="A78" i="1"/>
  <c r="A5" i="1"/>
  <c r="A41" i="1"/>
  <c r="D52" i="1"/>
  <c r="D107" i="1"/>
  <c r="D16" i="1"/>
  <c r="B78" i="1" l="1"/>
  <c r="B96" i="1"/>
  <c r="B41" i="1"/>
  <c r="B5" i="1"/>
  <c r="H107" i="1"/>
  <c r="H52" i="1"/>
  <c r="H16" i="1"/>
  <c r="A107" i="1"/>
  <c r="A16" i="1"/>
  <c r="A52" i="1"/>
  <c r="D112" i="1"/>
  <c r="D63" i="1"/>
  <c r="D27" i="1"/>
  <c r="B107" i="1" l="1"/>
  <c r="B52" i="1"/>
  <c r="B16" i="1"/>
  <c r="H112" i="1"/>
  <c r="H63" i="1"/>
  <c r="H27" i="1"/>
  <c r="A112" i="1"/>
  <c r="A27" i="1"/>
  <c r="A63" i="1"/>
  <c r="D26" i="1"/>
  <c r="D69" i="1"/>
  <c r="D93" i="1"/>
  <c r="B27" i="1" l="1"/>
  <c r="B112" i="1"/>
  <c r="B63" i="1"/>
  <c r="H93" i="1"/>
  <c r="H69" i="1"/>
  <c r="H26" i="1"/>
  <c r="A93" i="1"/>
  <c r="A69" i="1"/>
  <c r="A26" i="1"/>
  <c r="D59" i="1"/>
  <c r="D71" i="1"/>
  <c r="D61" i="1"/>
  <c r="D66" i="1"/>
  <c r="D13" i="1"/>
  <c r="B69" i="1" l="1"/>
  <c r="B93" i="1"/>
  <c r="B26" i="1"/>
  <c r="H71" i="1"/>
  <c r="H59" i="1"/>
  <c r="H61" i="1"/>
  <c r="H66" i="1"/>
  <c r="H13" i="1"/>
  <c r="A71" i="1"/>
  <c r="A59" i="1"/>
  <c r="A61" i="1"/>
  <c r="A66" i="1"/>
  <c r="A13" i="1"/>
  <c r="D45" i="1"/>
  <c r="D50" i="1"/>
  <c r="D104" i="1"/>
  <c r="B71" i="1" l="1"/>
  <c r="B13" i="1"/>
  <c r="B66" i="1"/>
  <c r="B61" i="1"/>
  <c r="B59" i="1"/>
  <c r="H104" i="1"/>
  <c r="H50" i="1"/>
  <c r="H45" i="1"/>
  <c r="A104" i="1"/>
  <c r="A50" i="1"/>
  <c r="A45" i="1"/>
  <c r="D38" i="1"/>
  <c r="D97" i="1"/>
  <c r="B45" i="1" l="1"/>
  <c r="B50" i="1"/>
  <c r="B104" i="1"/>
  <c r="H97" i="1"/>
  <c r="H38" i="1"/>
  <c r="A97" i="1"/>
  <c r="A38" i="1"/>
  <c r="D125" i="1"/>
  <c r="D44" i="1"/>
  <c r="D98" i="1"/>
  <c r="D108"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46" i="1"/>
  <c r="D10" i="1"/>
  <c r="D90" i="1"/>
  <c r="B127" i="1" l="1"/>
  <c r="B72" i="1"/>
  <c r="B35" i="1"/>
  <c r="H101" i="1"/>
  <c r="H46" i="1"/>
  <c r="H90" i="1"/>
  <c r="H10" i="1"/>
  <c r="A101" i="1"/>
  <c r="A90" i="1"/>
  <c r="A10" i="1"/>
  <c r="A46" i="1"/>
  <c r="D57" i="1"/>
  <c r="D21" i="1"/>
  <c r="D106" i="1"/>
  <c r="B46" i="1" l="1"/>
  <c r="B10" i="1"/>
  <c r="B90" i="1"/>
  <c r="B101" i="1"/>
  <c r="H106" i="1"/>
  <c r="H57" i="1"/>
  <c r="H21" i="1"/>
  <c r="A106" i="1"/>
  <c r="A21" i="1"/>
  <c r="A57" i="1"/>
  <c r="D14" i="1"/>
  <c r="D62" i="1"/>
  <c r="D80" i="1"/>
  <c r="B106" i="1" l="1"/>
  <c r="B57" i="1"/>
  <c r="B21" i="1"/>
  <c r="H80" i="1"/>
  <c r="H62" i="1"/>
  <c r="H14" i="1"/>
  <c r="A80" i="1"/>
  <c r="A14" i="1"/>
  <c r="A62" i="1"/>
  <c r="D54" i="1"/>
  <c r="D117" i="1"/>
  <c r="D23" i="1"/>
  <c r="D89" i="1"/>
  <c r="D34" i="1"/>
  <c r="D3" i="1"/>
  <c r="D12" i="1"/>
  <c r="B62" i="1" l="1"/>
  <c r="B80" i="1"/>
  <c r="B14" i="1"/>
  <c r="H117" i="1"/>
  <c r="H89" i="1"/>
  <c r="H34" i="1"/>
  <c r="H54" i="1"/>
  <c r="H23" i="1"/>
  <c r="H12" i="1"/>
  <c r="H3" i="1"/>
  <c r="A89" i="1"/>
  <c r="A117" i="1"/>
  <c r="A34" i="1"/>
  <c r="A23" i="1"/>
  <c r="A12" i="1"/>
  <c r="A3" i="1"/>
  <c r="A54" i="1"/>
  <c r="D73" i="1"/>
  <c r="D94" i="1"/>
  <c r="D24" i="1"/>
  <c r="B12" i="1" l="1"/>
  <c r="B23" i="1"/>
  <c r="B34" i="1"/>
  <c r="B117" i="1"/>
  <c r="B89" i="1"/>
  <c r="B54" i="1"/>
  <c r="B3" i="1"/>
  <c r="H73" i="1"/>
  <c r="H94" i="1"/>
  <c r="H24" i="1"/>
  <c r="A73" i="1"/>
  <c r="A94" i="1"/>
  <c r="A24" i="1"/>
  <c r="D39" i="1"/>
  <c r="D43" i="1"/>
  <c r="D53" i="1"/>
  <c r="D60" i="1"/>
  <c r="D64" i="1"/>
  <c r="D70" i="1"/>
  <c r="B73" i="1" l="1"/>
  <c r="B24" i="1"/>
  <c r="B94" i="1"/>
  <c r="H70" i="1"/>
  <c r="H60" i="1"/>
  <c r="H43" i="1"/>
  <c r="H39" i="1"/>
  <c r="H64" i="1"/>
  <c r="H53" i="1"/>
  <c r="A70" i="1"/>
  <c r="A60" i="1"/>
  <c r="A43" i="1"/>
  <c r="A39" i="1"/>
  <c r="A64" i="1"/>
  <c r="A53" i="1"/>
  <c r="D109" i="1"/>
  <c r="D123" i="1"/>
  <c r="D74" i="1"/>
  <c r="D18"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77" i="1"/>
  <c r="D40" i="1"/>
  <c r="D95" i="1"/>
  <c r="D4" i="1"/>
  <c r="B121" i="1" l="1"/>
  <c r="B65" i="1"/>
  <c r="B29" i="1"/>
  <c r="H95" i="1"/>
  <c r="H40" i="1"/>
  <c r="H77" i="1"/>
  <c r="H4" i="1"/>
  <c r="A95" i="1"/>
  <c r="A77" i="1"/>
  <c r="A4" i="1"/>
  <c r="A40" i="1"/>
  <c r="D100" i="1"/>
  <c r="D51" i="1"/>
  <c r="D15" i="1"/>
  <c r="B4" i="1" l="1"/>
  <c r="B40" i="1"/>
  <c r="B77" i="1"/>
  <c r="B95" i="1"/>
  <c r="H100" i="1"/>
  <c r="H51" i="1"/>
  <c r="H15" i="1"/>
  <c r="A100" i="1"/>
  <c r="A15" i="1"/>
  <c r="A51" i="1"/>
  <c r="D68" i="1"/>
  <c r="D8" i="1"/>
  <c r="D56" i="1"/>
  <c r="B100" i="1" l="1"/>
  <c r="B51" i="1"/>
  <c r="B15" i="1"/>
  <c r="H68" i="1"/>
  <c r="H56" i="1"/>
  <c r="H8" i="1"/>
  <c r="A68" i="1"/>
  <c r="A8" i="1"/>
  <c r="A56" i="1"/>
  <c r="M59" i="1"/>
  <c r="M70" i="1"/>
  <c r="M118" i="1"/>
  <c r="M60" i="1"/>
  <c r="M46" i="1"/>
  <c r="M99" i="1"/>
  <c r="M74" i="1"/>
  <c r="M117" i="1"/>
  <c r="M102" i="1"/>
  <c r="M89" i="1"/>
  <c r="M52" i="1"/>
  <c r="M43" i="1"/>
  <c r="M106" i="1"/>
  <c r="M36" i="1"/>
  <c r="M21" i="1"/>
  <c r="M100" i="1"/>
  <c r="M91" i="1"/>
  <c r="M109" i="1"/>
  <c r="M7" i="1"/>
  <c r="M55" i="1"/>
  <c r="M5" i="1"/>
  <c r="M23" i="1"/>
  <c r="M40" i="1"/>
  <c r="M88" i="1"/>
  <c r="M12" i="1"/>
  <c r="M29" i="1"/>
  <c r="M38" i="1"/>
  <c r="M111" i="1"/>
  <c r="M28" i="1"/>
  <c r="M75" i="1"/>
  <c r="M33" i="1"/>
  <c r="M77" i="1"/>
  <c r="M123" i="1"/>
  <c r="M25" i="1"/>
  <c r="M66" i="1"/>
  <c r="D110" i="1"/>
  <c r="M101" i="1"/>
  <c r="M47" i="1"/>
  <c r="M65" i="1"/>
  <c r="M54" i="1"/>
  <c r="M58" i="1"/>
  <c r="M15" i="1"/>
  <c r="M93" i="1"/>
  <c r="M34" i="1"/>
  <c r="M16" i="1"/>
  <c r="M72" i="1"/>
  <c r="M22" i="1"/>
  <c r="M56" i="1"/>
  <c r="M68" i="1"/>
  <c r="M39" i="1"/>
  <c r="M9" i="1"/>
  <c r="M6" i="1"/>
  <c r="M24" i="1"/>
  <c r="M127" i="1"/>
  <c r="M10" i="1"/>
  <c r="M73" i="1"/>
  <c r="M76" i="1"/>
  <c r="M79" i="1"/>
  <c r="M18" i="1"/>
  <c r="M3" i="1"/>
  <c r="M61" i="1"/>
  <c r="M17" i="1"/>
  <c r="M125" i="1"/>
  <c r="M51" i="1"/>
  <c r="M105" i="1"/>
  <c r="M104" i="1"/>
  <c r="M44" i="1"/>
  <c r="M50" i="1"/>
  <c r="M96" i="1"/>
  <c r="M103" i="1"/>
  <c r="M11" i="1"/>
  <c r="M4" i="1"/>
  <c r="M19" i="1"/>
  <c r="M64" i="1"/>
  <c r="M37" i="1"/>
  <c r="M122" i="1"/>
  <c r="M42" i="1"/>
  <c r="M14" i="1"/>
  <c r="M97" i="1"/>
  <c r="M57" i="1"/>
  <c r="M49" i="1"/>
  <c r="M27" i="1"/>
  <c r="M48" i="1"/>
  <c r="M92" i="1"/>
  <c r="M80" i="1"/>
  <c r="M112" i="1"/>
  <c r="M13" i="1"/>
  <c r="M108" i="1"/>
  <c r="M20" i="1"/>
  <c r="M69" i="1"/>
  <c r="D42" i="1"/>
  <c r="M98" i="1"/>
  <c r="M63" i="1"/>
  <c r="M62" i="1"/>
  <c r="M115" i="1"/>
  <c r="M107" i="1"/>
  <c r="M8" i="1"/>
  <c r="M121" i="1"/>
  <c r="M31" i="1"/>
  <c r="M32" i="1"/>
  <c r="M119" i="1"/>
  <c r="M90" i="1"/>
  <c r="M30" i="1"/>
  <c r="M116" i="1"/>
  <c r="M71" i="1"/>
  <c r="M110" i="1"/>
  <c r="M126" i="1"/>
  <c r="M113" i="1"/>
  <c r="M78" i="1"/>
  <c r="M120" i="1"/>
  <c r="M41" i="1"/>
  <c r="M45" i="1"/>
  <c r="M53" i="1"/>
  <c r="M26" i="1"/>
  <c r="M35" i="1"/>
  <c r="M94" i="1"/>
  <c r="M95" i="1"/>
  <c r="M124"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T9" i="2" s="1"/>
  <c r="M9" i="7" l="1"/>
  <c r="F9" i="7" s="1"/>
  <c r="AA9" i="2"/>
  <c r="D9" i="7" l="1"/>
  <c r="F10" i="7"/>
  <c r="D10" i="7" l="1"/>
  <c r="F11" i="7"/>
  <c r="D11" i="7" l="1"/>
  <c r="F12" i="7"/>
  <c r="F13" i="7" l="1"/>
  <c r="D12" i="7"/>
  <c r="D13" i="7" l="1"/>
  <c r="F14" i="7"/>
  <c r="D14" i="7" l="1"/>
  <c r="F15" i="7"/>
  <c r="D15" i="7" l="1"/>
  <c r="F16" i="7"/>
  <c r="D16" i="7" l="1"/>
  <c r="F17" i="7"/>
  <c r="D17" i="7" l="1"/>
  <c r="F18" i="7"/>
  <c r="D18" i="7" s="1"/>
  <c r="T18" i="7" s="1"/>
  <c r="E7" i="2"/>
  <c r="T7" i="2" s="1"/>
  <c r="E6" i="2"/>
  <c r="M6" i="7" s="1"/>
  <c r="E5" i="2"/>
  <c r="M5" i="7" s="1"/>
  <c r="E4" i="2"/>
  <c r="M4" i="7" s="1"/>
  <c r="F4" i="7" s="1"/>
  <c r="E3" i="2"/>
  <c r="M3" i="7" s="1"/>
  <c r="F3" i="7" s="1"/>
  <c r="F3" i="2"/>
  <c r="AB3" i="2" s="1"/>
  <c r="F5" i="2"/>
  <c r="AA6" i="2" l="1"/>
  <c r="T6" i="2"/>
  <c r="T4" i="2"/>
  <c r="M7" i="7"/>
  <c r="AA3" i="2"/>
  <c r="AA4" i="2"/>
  <c r="T3" i="2"/>
  <c r="N5" i="7"/>
  <c r="AB5" i="2"/>
  <c r="U5" i="2"/>
  <c r="F5" i="7"/>
  <c r="F6" i="7" s="1"/>
  <c r="F4" i="2"/>
  <c r="N3" i="7"/>
  <c r="G3" i="7" s="1"/>
  <c r="F7" i="2"/>
  <c r="T5" i="2"/>
  <c r="U3" i="2"/>
  <c r="G5" i="2"/>
  <c r="G6" i="2"/>
  <c r="F6" i="2"/>
  <c r="AA5" i="2"/>
  <c r="AA7" i="2"/>
  <c r="F7" i="7" l="1"/>
  <c r="G7" i="2"/>
  <c r="G3" i="2"/>
  <c r="G4" i="2"/>
  <c r="AB4" i="2"/>
  <c r="U4" i="2"/>
  <c r="N4" i="7"/>
  <c r="G4" i="7" s="1"/>
  <c r="G5" i="7" s="1"/>
  <c r="V6" i="2"/>
  <c r="O6" i="7"/>
  <c r="AC6" i="2"/>
  <c r="AB6" i="2"/>
  <c r="N6" i="7"/>
  <c r="U6" i="2"/>
  <c r="U7" i="2"/>
  <c r="AB7" i="2"/>
  <c r="N7" i="7"/>
  <c r="V5" i="2"/>
  <c r="AC5" i="2"/>
  <c r="O5" i="7"/>
  <c r="V4" i="2" l="1"/>
  <c r="O4" i="7"/>
  <c r="AC4" i="2"/>
  <c r="V3" i="2"/>
  <c r="AC3" i="2"/>
  <c r="O3" i="7"/>
  <c r="H3" i="7" s="1"/>
  <c r="H3" i="2"/>
  <c r="H4" i="2"/>
  <c r="H6" i="2"/>
  <c r="V2" i="6"/>
  <c r="H5" i="2"/>
  <c r="H7" i="2"/>
  <c r="O7" i="7"/>
  <c r="AC7" i="2"/>
  <c r="V7" i="2"/>
  <c r="G6" i="7"/>
  <c r="G7" i="7" s="1"/>
  <c r="W7" i="2" l="1"/>
  <c r="AD7" i="2"/>
  <c r="P7" i="7"/>
  <c r="W5" i="2"/>
  <c r="AD5" i="2"/>
  <c r="P5" i="7"/>
  <c r="I5" i="2"/>
  <c r="I6" i="2"/>
  <c r="I7" i="2"/>
  <c r="I3" i="2"/>
  <c r="W2" i="6"/>
  <c r="I4" i="2"/>
  <c r="P6" i="7"/>
  <c r="W6" i="2"/>
  <c r="AD6" i="2"/>
  <c r="P4" i="7"/>
  <c r="W4" i="2"/>
  <c r="AD4" i="2"/>
  <c r="H4" i="7"/>
  <c r="H5" i="7" s="1"/>
  <c r="H6" i="7" s="1"/>
  <c r="H7" i="7" s="1"/>
  <c r="W3" i="2"/>
  <c r="AD3" i="2"/>
  <c r="P3" i="7"/>
  <c r="I3" i="7" s="1"/>
  <c r="I4" i="7" l="1"/>
  <c r="Q4" i="7"/>
  <c r="X4" i="2"/>
  <c r="AE4" i="2"/>
  <c r="I5" i="7"/>
  <c r="I6" i="7" s="1"/>
  <c r="J6" i="2"/>
  <c r="J7" i="2"/>
  <c r="J5" i="2"/>
  <c r="J3" i="2"/>
  <c r="J4" i="2"/>
  <c r="Q3" i="7"/>
  <c r="J3" i="7" s="1"/>
  <c r="X3" i="2"/>
  <c r="AE3" i="2"/>
  <c r="X7" i="2"/>
  <c r="AE7" i="2"/>
  <c r="Q7" i="7"/>
  <c r="I7" i="7"/>
  <c r="Q6" i="7"/>
  <c r="X6" i="2"/>
  <c r="AE6" i="2"/>
  <c r="AE5" i="2"/>
  <c r="X5" i="2"/>
  <c r="Q5" i="7"/>
  <c r="R7" i="7" l="1"/>
  <c r="AF7" i="2"/>
  <c r="Y7" i="2"/>
  <c r="Y6" i="2"/>
  <c r="AF6" i="2"/>
  <c r="R6" i="7"/>
  <c r="AF4" i="2"/>
  <c r="R4" i="7"/>
  <c r="Y4" i="2"/>
  <c r="R3" i="7"/>
  <c r="K3" i="7" s="1"/>
  <c r="Y3" i="2"/>
  <c r="AF3" i="2"/>
  <c r="R5" i="7"/>
  <c r="Y5" i="2"/>
  <c r="AF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<sst xmlns="http://schemas.openxmlformats.org/spreadsheetml/2006/main" count="864" uniqueCount="333">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</sst>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A128"/>
  <sheetViews>
    <sheetView tabSelected="1" zoomScaleNormal="100" workbookViewId="0">
      <pane xSplit="6" ySplit="1" topLeftCell="AH97" activePane="bottomRight" state="frozen"/>
      <selection pane="topRight" activeCell="G1" sqref="G1"/>
      <selection pane="bottomLeft" activeCell="A2" sqref="A2"/>
      <selection pane="bottomRight" activeCell="AN101" sqref="AN101"/>
    </sheetView>
    <sheetView tabSelected="1" workbookViewId="1">
      <selection activeCell="AG2" sqref="AG2"/>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customWidth="1" outlineLevel="1"/>
    <col min="21" max="25" width="9" customWidth="1" outlineLevel="1"/>
    <col min="26" max="27" width="9" style="5" customWidth="1" outlineLevel="1"/>
    <col min="28" max="28" width="9" customWidth="1" outlineLevel="1"/>
    <col min="29" max="30" width="9" style="7" customWidth="1" outlineLevel="1"/>
    <col min="31" max="32" width="9" customWidth="1" outlineLevel="1"/>
    <col min="33" max="35" width="9" customWidth="1"/>
    <col min="36" max="37" width="9" customWidth="1" outlineLevel="1"/>
    <col min="38" max="38" width="9" customWidth="1"/>
    <col min="39" max="45" width="9" customWidth="1" outlineLevel="1"/>
    <col min="47" max="48" width="9" customWidth="1" outlineLevel="1"/>
    <col min="50" max="50" width="17.75" customWidth="1" outlineLevel="1"/>
    <col min="51" max="53" width="9" customWidth="1" outlineLevel="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600</v>
      </c>
      <c r="AO2">
        <v>900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600</v>
      </c>
      <c r="AO3">
        <v>900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1000</v>
      </c>
      <c r="AO4">
        <v>1500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1000</v>
      </c>
      <c r="AO5">
        <v>1500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2500</v>
      </c>
      <c r="AO6">
        <v>3500</v>
      </c>
      <c r="AP6">
        <v>4</v>
      </c>
      <c r="AQ6">
        <v>5</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2500</v>
      </c>
      <c r="AO7">
        <v>3500</v>
      </c>
      <c r="AP7">
        <v>4</v>
      </c>
      <c r="AQ7">
        <v>5</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10</v>
      </c>
      <c r="AQ8">
        <v>12</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10</v>
      </c>
      <c r="AQ9">
        <v>12</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14</v>
      </c>
      <c r="AQ10">
        <v>21</v>
      </c>
      <c r="AR10">
        <v>26</v>
      </c>
      <c r="AS10">
        <v>29</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14</v>
      </c>
      <c r="AQ11">
        <v>21</v>
      </c>
      <c r="AR11">
        <v>26</v>
      </c>
      <c r="AS11">
        <v>29</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16</v>
      </c>
      <c r="AQ12">
        <v>24</v>
      </c>
      <c r="AR12">
        <v>30</v>
      </c>
      <c r="AS12">
        <v>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16</v>
      </c>
      <c r="AQ13">
        <v>24</v>
      </c>
      <c r="AR13">
        <v>30</v>
      </c>
      <c r="AS13">
        <v>34</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19</v>
      </c>
      <c r="AQ14">
        <v>30</v>
      </c>
      <c r="AR14">
        <v>37</v>
      </c>
      <c r="AS14">
        <v>43</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600</v>
      </c>
      <c r="AO15">
        <v>900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600</v>
      </c>
      <c r="AO16">
        <v>900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1000</v>
      </c>
      <c r="AO17">
        <v>1500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1000</v>
      </c>
      <c r="AO18">
        <v>1500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2500</v>
      </c>
      <c r="AO19">
        <v>3500</v>
      </c>
      <c r="AP19">
        <v>4</v>
      </c>
      <c r="AQ19">
        <v>5</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2500</v>
      </c>
      <c r="AO20">
        <v>3500</v>
      </c>
      <c r="AP20">
        <v>4</v>
      </c>
      <c r="AQ20">
        <v>5</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10</v>
      </c>
      <c r="AQ21">
        <v>12</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10</v>
      </c>
      <c r="AQ22">
        <v>12</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14</v>
      </c>
      <c r="AQ23">
        <v>21</v>
      </c>
      <c r="AR23">
        <v>26</v>
      </c>
      <c r="AS23">
        <v>29</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14</v>
      </c>
      <c r="AQ24">
        <v>21</v>
      </c>
      <c r="AR24">
        <v>26</v>
      </c>
      <c r="AS24">
        <v>29</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16</v>
      </c>
      <c r="AQ25">
        <v>24</v>
      </c>
      <c r="AR25">
        <v>30</v>
      </c>
      <c r="AS25">
        <v>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16</v>
      </c>
      <c r="AQ26">
        <v>24</v>
      </c>
      <c r="AR26">
        <v>30</v>
      </c>
      <c r="AS26">
        <v>34</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19</v>
      </c>
      <c r="AQ27">
        <v>30</v>
      </c>
      <c r="AR27">
        <v>37</v>
      </c>
      <c r="AS27">
        <v>43</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600</v>
      </c>
      <c r="AO28">
        <v>900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600</v>
      </c>
      <c r="AO29">
        <v>900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1000</v>
      </c>
      <c r="AO30">
        <v>1500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1000</v>
      </c>
      <c r="AO31">
        <v>1500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2500</v>
      </c>
      <c r="AO32">
        <v>3500</v>
      </c>
      <c r="AP32">
        <v>4</v>
      </c>
      <c r="AQ32">
        <v>5</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2500</v>
      </c>
      <c r="AO33">
        <v>3500</v>
      </c>
      <c r="AP33">
        <v>4</v>
      </c>
      <c r="AQ33">
        <v>5</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10</v>
      </c>
      <c r="AQ34">
        <v>12</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10</v>
      </c>
      <c r="AQ35">
        <v>12</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14</v>
      </c>
      <c r="AQ36">
        <v>21</v>
      </c>
      <c r="AR36">
        <v>26</v>
      </c>
      <c r="AS36">
        <v>29</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14</v>
      </c>
      <c r="AQ37">
        <v>21</v>
      </c>
      <c r="AR37">
        <v>26</v>
      </c>
      <c r="AS37">
        <v>29</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16</v>
      </c>
      <c r="AQ38">
        <v>24</v>
      </c>
      <c r="AR38">
        <v>30</v>
      </c>
      <c r="AS38">
        <v>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16</v>
      </c>
      <c r="AQ39">
        <v>24</v>
      </c>
      <c r="AR39">
        <v>30</v>
      </c>
      <c r="AS39">
        <v>34</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19</v>
      </c>
      <c r="AQ40">
        <v>30</v>
      </c>
      <c r="AR40">
        <v>37</v>
      </c>
      <c r="AS40">
        <v>43</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600</v>
      </c>
      <c r="AO41">
        <v>900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600</v>
      </c>
      <c r="AO42">
        <v>900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1000</v>
      </c>
      <c r="AO43">
        <v>1500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1000</v>
      </c>
      <c r="AO44">
        <v>1500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2500</v>
      </c>
      <c r="AO45">
        <v>3500</v>
      </c>
      <c r="AP45">
        <v>4</v>
      </c>
      <c r="AQ45">
        <v>5</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2500</v>
      </c>
      <c r="AO46">
        <v>3500</v>
      </c>
      <c r="AP46">
        <v>4</v>
      </c>
      <c r="AQ46">
        <v>5</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10</v>
      </c>
      <c r="AQ47">
        <v>12</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10</v>
      </c>
      <c r="AQ48">
        <v>12</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14</v>
      </c>
      <c r="AQ49">
        <v>21</v>
      </c>
      <c r="AR49">
        <v>26</v>
      </c>
      <c r="AS49">
        <v>29</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14</v>
      </c>
      <c r="AQ50">
        <v>21</v>
      </c>
      <c r="AR50">
        <v>26</v>
      </c>
      <c r="AS50">
        <v>29</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16</v>
      </c>
      <c r="AQ51">
        <v>24</v>
      </c>
      <c r="AR51">
        <v>30</v>
      </c>
      <c r="AS51">
        <v>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16</v>
      </c>
      <c r="AQ52">
        <v>24</v>
      </c>
      <c r="AR52">
        <v>30</v>
      </c>
      <c r="AS52">
        <v>34</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19</v>
      </c>
      <c r="AQ53">
        <v>30</v>
      </c>
      <c r="AR53">
        <v>37</v>
      </c>
      <c r="AS53">
        <v>43</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600</v>
      </c>
      <c r="AO54">
        <v>900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600</v>
      </c>
      <c r="AO55">
        <v>900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1000</v>
      </c>
      <c r="AO56">
        <v>1500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1000</v>
      </c>
      <c r="AO57">
        <v>1500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2500</v>
      </c>
      <c r="AO58">
        <v>3500</v>
      </c>
      <c r="AP58">
        <v>4</v>
      </c>
      <c r="AQ58">
        <v>5</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2500</v>
      </c>
      <c r="AO59">
        <v>3500</v>
      </c>
      <c r="AP59">
        <v>4</v>
      </c>
      <c r="AQ59">
        <v>5</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10</v>
      </c>
      <c r="AQ60">
        <v>12</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10</v>
      </c>
      <c r="AQ61">
        <v>12</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14</v>
      </c>
      <c r="AQ62">
        <v>21</v>
      </c>
      <c r="AR62">
        <v>26</v>
      </c>
      <c r="AS62">
        <v>29</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14</v>
      </c>
      <c r="AQ63">
        <v>21</v>
      </c>
      <c r="AR63">
        <v>26</v>
      </c>
      <c r="AS63">
        <v>29</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16</v>
      </c>
      <c r="AQ64">
        <v>24</v>
      </c>
      <c r="AR64">
        <v>30</v>
      </c>
      <c r="AS64">
        <v>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16</v>
      </c>
      <c r="AQ65">
        <v>24</v>
      </c>
      <c r="AR65">
        <v>30</v>
      </c>
      <c r="AS65">
        <v>34</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19</v>
      </c>
      <c r="AQ66">
        <v>30</v>
      </c>
      <c r="AR66">
        <v>37</v>
      </c>
      <c r="AS66">
        <v>43</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600</v>
      </c>
      <c r="AO68">
        <v>900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600</v>
      </c>
      <c r="AO69">
        <v>900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1000</v>
      </c>
      <c r="AO70">
        <v>1500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1000</v>
      </c>
      <c r="AO71">
        <v>1500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2500</v>
      </c>
      <c r="AO72">
        <v>3500</v>
      </c>
      <c r="AP72">
        <v>4</v>
      </c>
      <c r="AQ72">
        <v>5</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2500</v>
      </c>
      <c r="AO73">
        <v>3500</v>
      </c>
      <c r="AP73">
        <v>4</v>
      </c>
      <c r="AQ73">
        <v>5</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10</v>
      </c>
      <c r="AQ74">
        <v>12</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10</v>
      </c>
      <c r="AQ75">
        <v>12</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14</v>
      </c>
      <c r="AQ76">
        <v>21</v>
      </c>
      <c r="AR76">
        <v>26</v>
      </c>
      <c r="AS76">
        <v>29</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14</v>
      </c>
      <c r="AQ77">
        <v>21</v>
      </c>
      <c r="AR77">
        <v>26</v>
      </c>
      <c r="AS77">
        <v>29</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16</v>
      </c>
      <c r="AQ78">
        <v>24</v>
      </c>
      <c r="AR78">
        <v>30</v>
      </c>
      <c r="AS78">
        <v>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16</v>
      </c>
      <c r="AQ79">
        <v>24</v>
      </c>
      <c r="AR79">
        <v>30</v>
      </c>
      <c r="AS79">
        <v>34</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19</v>
      </c>
      <c r="AQ80">
        <v>30</v>
      </c>
      <c r="AR80">
        <v>37</v>
      </c>
      <c r="AS80">
        <v>43</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1700</v>
      </c>
      <c r="AO88">
        <v>2300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1700</v>
      </c>
      <c r="AO89">
        <v>2300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3100</v>
      </c>
      <c r="AO90">
        <v>3900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3100</v>
      </c>
      <c r="AO91">
        <v>3900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8900</v>
      </c>
      <c r="AO92">
        <v>9900</v>
      </c>
      <c r="AP92">
        <v>14</v>
      </c>
      <c r="AQ92">
        <v>16</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8900</v>
      </c>
      <c r="AO93">
        <v>9900</v>
      </c>
      <c r="AP93">
        <v>14</v>
      </c>
      <c r="AQ93">
        <v>16</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33</v>
      </c>
      <c r="AQ94">
        <v>37</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33</v>
      </c>
      <c r="AQ95">
        <v>37</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45</v>
      </c>
      <c r="AQ96">
        <v>69</v>
      </c>
      <c r="AR96">
        <v>82</v>
      </c>
      <c r="AS96">
        <v>87</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45</v>
      </c>
      <c r="AQ97">
        <v>69</v>
      </c>
      <c r="AR97">
        <v>82</v>
      </c>
      <c r="AS97">
        <v>87</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49</v>
      </c>
      <c r="AQ98">
        <v>79</v>
      </c>
      <c r="AR98">
        <v>95</v>
      </c>
      <c r="AS98">
        <v>103</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49</v>
      </c>
      <c r="AQ99">
        <v>79</v>
      </c>
      <c r="AR99">
        <v>95</v>
      </c>
      <c r="AS99">
        <v>103</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63</v>
      </c>
      <c r="AQ100">
        <v>89</v>
      </c>
      <c r="AR100">
        <v>114</v>
      </c>
      <c r="AS100">
        <v>123</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1700</v>
      </c>
      <c r="AO101">
        <v>2300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1700</v>
      </c>
      <c r="AO102">
        <v>2300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3100</v>
      </c>
      <c r="AO103">
        <v>3900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3100</v>
      </c>
      <c r="AO104">
        <v>3900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8900</v>
      </c>
      <c r="AO105">
        <v>9900</v>
      </c>
      <c r="AP105">
        <v>14</v>
      </c>
      <c r="AQ105">
        <v>16</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8900</v>
      </c>
      <c r="AO106">
        <v>9900</v>
      </c>
      <c r="AP106">
        <v>14</v>
      </c>
      <c r="AQ106">
        <v>16</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33</v>
      </c>
      <c r="AQ107">
        <v>37</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33</v>
      </c>
      <c r="AQ108">
        <v>37</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45</v>
      </c>
      <c r="AQ109">
        <v>69</v>
      </c>
      <c r="AR109">
        <v>82</v>
      </c>
      <c r="AS109">
        <v>87</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45</v>
      </c>
      <c r="AQ110">
        <v>69</v>
      </c>
      <c r="AR110">
        <v>82</v>
      </c>
      <c r="AS110">
        <v>87</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49</v>
      </c>
      <c r="AQ111">
        <v>79</v>
      </c>
      <c r="AR111">
        <v>95</v>
      </c>
      <c r="AS111">
        <v>103</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49</v>
      </c>
      <c r="AQ112">
        <v>79</v>
      </c>
      <c r="AR112">
        <v>95</v>
      </c>
      <c r="AS112">
        <v>103</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63</v>
      </c>
      <c r="AQ113">
        <v>89</v>
      </c>
      <c r="AR113">
        <v>114</v>
      </c>
      <c r="AS113">
        <v>123</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4500</v>
      </c>
      <c r="AO115">
        <v>5500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4500</v>
      </c>
      <c r="AO116">
        <v>5500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7500</v>
      </c>
      <c r="AO117">
        <v>8500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7500</v>
      </c>
      <c r="AO118">
        <v>8500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28900</v>
      </c>
      <c r="AO119">
        <v>29900</v>
      </c>
      <c r="AP119">
        <v>36</v>
      </c>
      <c r="AQ119">
        <v>44</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28900</v>
      </c>
      <c r="AO120">
        <v>29900</v>
      </c>
      <c r="AP120">
        <v>36</v>
      </c>
      <c r="AQ120">
        <v>44</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89</v>
      </c>
      <c r="AQ121">
        <v>99</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89</v>
      </c>
      <c r="AQ122">
        <v>99</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99</v>
      </c>
      <c r="AQ123">
        <v>189</v>
      </c>
      <c r="AR123">
        <v>240</v>
      </c>
      <c r="AS123">
        <v>250</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99</v>
      </c>
      <c r="AQ124">
        <v>189</v>
      </c>
      <c r="AR124">
        <v>240</v>
      </c>
      <c r="AS124">
        <v>250</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109</v>
      </c>
      <c r="AQ125">
        <v>229</v>
      </c>
      <c r="AR125">
        <v>280</v>
      </c>
      <c r="AS125">
        <v>300</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109</v>
      </c>
      <c r="AQ126">
        <v>229</v>
      </c>
      <c r="AR126">
        <v>280</v>
      </c>
      <c r="AS126">
        <v>300</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129</v>
      </c>
      <c r="AQ127">
        <v>299</v>
      </c>
      <c r="AR127">
        <v>340</v>
      </c>
      <c r="AS127">
        <v>360</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F148"/>
  <sheetViews>
    <sheetView workbookViewId="0">
      <pane ySplit="1" topLeftCell="A2" activePane="bottomLeft" state="frozen"/>
      <selection pane="bottomLeft" activeCell="C3" sqref="C3"/>
    </sheetView>
    <sheetView topLeftCell="A4" workbookViewId="1">
      <selection activeCell="E16" sqref="E16"/>
    </sheetView>
  </sheetViews>
  <sheetFormatPr defaultRowHeight="16.5" outlineLevelCol="1"/>
  <cols>
    <col min="2" max="2" width="13.125" customWidth="1"/>
    <col min="3" max="3" width="9" customWidth="1"/>
    <col min="11" max="32" width="9" customWidth="1" outlineLevel="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0.58823529411764697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1.0908712114635717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0.56022408963585424</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1.1837335004129945</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0.53354675203414692</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1.2800636947042912</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0.50813976384204462</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0.99999999999999956</v>
      </c>
      <c r="T12">
        <f t="shared" si="3"/>
        <v>1</v>
      </c>
      <c r="U12">
        <f t="shared" si="4"/>
        <v>1</v>
      </c>
      <c r="V12">
        <f t="shared" si="5"/>
        <v>1</v>
      </c>
      <c r="W12">
        <f t="shared" si="6"/>
        <v>1</v>
      </c>
      <c r="X12">
        <f t="shared" si="7"/>
        <v>1</v>
      </c>
      <c r="Y12">
        <f t="shared" si="8"/>
        <v>1</v>
      </c>
      <c r="Z12">
        <f t="shared" si="9"/>
        <v>1.3801861836021441</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0.46194523985640418</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0.99999999999996525</v>
      </c>
      <c r="T13">
        <f t="shared" si="3"/>
        <v>1</v>
      </c>
      <c r="U13">
        <f t="shared" si="4"/>
        <v>1</v>
      </c>
      <c r="V13">
        <f t="shared" si="5"/>
        <v>1</v>
      </c>
      <c r="W13">
        <f t="shared" si="6"/>
        <v>1</v>
      </c>
      <c r="X13">
        <f t="shared" si="7"/>
        <v>1</v>
      </c>
      <c r="Y13">
        <f t="shared" si="8"/>
        <v>1</v>
      </c>
      <c r="Z13">
        <f t="shared" si="9"/>
        <v>1.5878985155549346</v>
      </c>
      <c r="AA13">
        <f t="shared" si="10"/>
        <v>0.59002391913908914</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0.43994784748228966</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0.9999999999997421</v>
      </c>
      <c r="T14">
        <f t="shared" si="3"/>
        <v>1</v>
      </c>
      <c r="U14">
        <f t="shared" si="4"/>
        <v>1</v>
      </c>
      <c r="V14">
        <f t="shared" si="5"/>
        <v>1</v>
      </c>
      <c r="W14">
        <f t="shared" si="6"/>
        <v>1</v>
      </c>
      <c r="X14">
        <f t="shared" si="7"/>
        <v>1</v>
      </c>
      <c r="Y14">
        <f t="shared" si="8"/>
        <v>1</v>
      </c>
      <c r="Z14">
        <f t="shared" si="9"/>
        <v>1.7010341718748556</v>
      </c>
      <c r="AA14">
        <f t="shared" si="10"/>
        <v>0.6713152850820292</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0.418997949983133</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0.99999999999838241</v>
      </c>
      <c r="T15">
        <f t="shared" si="3"/>
        <v>1</v>
      </c>
      <c r="U15">
        <f t="shared" si="4"/>
        <v>1</v>
      </c>
      <c r="V15">
        <f t="shared" si="5"/>
        <v>1</v>
      </c>
      <c r="W15">
        <f t="shared" si="6"/>
        <v>1</v>
      </c>
      <c r="X15">
        <f t="shared" si="7"/>
        <v>1</v>
      </c>
      <c r="Y15">
        <f t="shared" si="8"/>
        <v>1</v>
      </c>
      <c r="Z15">
        <f t="shared" si="9"/>
        <v>1.8191852842695926</v>
      </c>
      <c r="AA15">
        <f t="shared" si="10"/>
        <v>0.75302906959207416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0.39904566665060281</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1</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0.99999999999124867</v>
      </c>
      <c r="T16">
        <f t="shared" si="3"/>
        <v>1</v>
      </c>
      <c r="U16">
        <f t="shared" si="4"/>
        <v>1</v>
      </c>
      <c r="V16">
        <f t="shared" si="5"/>
        <v>1</v>
      </c>
      <c r="W16">
        <f t="shared" si="6"/>
        <v>1</v>
      </c>
      <c r="X16">
        <f t="shared" si="7"/>
        <v>1</v>
      </c>
      <c r="Y16">
        <f t="shared" si="8"/>
        <v>1</v>
      </c>
      <c r="Z16">
        <f t="shared" si="9"/>
        <v>1.942665987373547</v>
      </c>
      <c r="AA16">
        <f t="shared" si="10"/>
        <v>0.83599099863531867</v>
      </c>
      <c r="AB16">
        <f t="shared" si="11"/>
        <v>0</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0.38004349204819315</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1</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0.99999999995849875</v>
      </c>
      <c r="T17">
        <f t="shared" si="3"/>
        <v>1</v>
      </c>
      <c r="U17">
        <f t="shared" si="4"/>
        <v>1</v>
      </c>
      <c r="V17">
        <f t="shared" si="5"/>
        <v>1</v>
      </c>
      <c r="W17">
        <f t="shared" si="6"/>
        <v>1</v>
      </c>
      <c r="X17">
        <f t="shared" si="7"/>
        <v>1</v>
      </c>
      <c r="Y17">
        <f t="shared" si="8"/>
        <v>1</v>
      </c>
      <c r="Z17">
        <f t="shared" si="9"/>
        <v>2.071797533474844</v>
      </c>
      <c r="AA17">
        <f t="shared" si="10"/>
        <v>0.92081853282815562</v>
      </c>
      <c r="AB17">
        <f t="shared" si="11"/>
        <v>0</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0.34549408368017559</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0.99809401952050736</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0.99999999937528949</v>
      </c>
      <c r="T18">
        <f t="shared" si="3"/>
        <v>1</v>
      </c>
      <c r="U18">
        <f t="shared" si="4"/>
        <v>1</v>
      </c>
      <c r="V18">
        <f t="shared" si="5"/>
        <v>1</v>
      </c>
      <c r="W18">
        <f t="shared" si="6"/>
        <v>1</v>
      </c>
      <c r="X18">
        <f t="shared" si="7"/>
        <v>1</v>
      </c>
      <c r="Y18">
        <f t="shared" si="8"/>
        <v>1</v>
      </c>
      <c r="Z18">
        <f t="shared" si="9"/>
        <v>2.3416186774947905</v>
      </c>
      <c r="AA18">
        <f t="shared" si="10"/>
        <v>1.0937213280014066</v>
      </c>
      <c r="AB18">
        <f t="shared" si="11"/>
        <v>4.3740905654786777E-2</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0.36764705882352944</v>
      </c>
      <c r="E20">
        <f>MIN(1,IF($B20=0,0,
IF(NOT(ISBLANK(L20)),L20,
VLOOKUP($A20,InnerGradeTable!$A:$W,MATCH(SUBSTITUTE(E$1,"|Float","표준수치"),InnerGradeTable!$1:$1,0),0)*EnhanceTable!$R20)))</f>
        <v>0.58823529411764697</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0.99999999988831956</v>
      </c>
      <c r="T20">
        <f t="shared" si="3"/>
        <v>1</v>
      </c>
      <c r="U20">
        <f t="shared" si="4"/>
        <v>1</v>
      </c>
      <c r="V20">
        <f t="shared" si="5"/>
        <v>1</v>
      </c>
      <c r="W20">
        <f t="shared" si="6"/>
        <v>1</v>
      </c>
      <c r="X20">
        <f t="shared" si="7"/>
        <v>1</v>
      </c>
      <c r="Y20">
        <f t="shared" si="8"/>
        <v>1</v>
      </c>
      <c r="Z20">
        <f t="shared" si="9"/>
        <v>2.1629609335353237</v>
      </c>
      <c r="AA20">
        <f t="shared" si="10"/>
        <v>1.0908712114635717</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0.350140056022409</v>
      </c>
      <c r="E21">
        <f>MIN(1,IF($B21=0,0,
IF(NOT(ISBLANK(L21)),L21,
VLOOKUP($A21,InnerGradeTable!$A:$W,MATCH(SUBSTITUTE(E$1,"|Float","표준수치"),InnerGradeTable!$1:$1,0),0)*EnhanceTable!$R21)))</f>
        <v>0.56022408963585424</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0.99999999956248953</v>
      </c>
      <c r="T21">
        <f t="shared" si="3"/>
        <v>1</v>
      </c>
      <c r="U21">
        <f t="shared" si="4"/>
        <v>1</v>
      </c>
      <c r="V21">
        <f t="shared" si="5"/>
        <v>1</v>
      </c>
      <c r="W21">
        <f t="shared" si="6"/>
        <v>1</v>
      </c>
      <c r="X21">
        <f t="shared" si="7"/>
        <v>1</v>
      </c>
      <c r="Y21">
        <f t="shared" si="8"/>
        <v>1</v>
      </c>
      <c r="Z21">
        <f t="shared" si="9"/>
        <v>2.302332730080515</v>
      </c>
      <c r="AA21">
        <f t="shared" si="10"/>
        <v>1.1837335004129945</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0.33346672002134187</v>
      </c>
      <c r="E22">
        <f>MIN(1,IF($B22=0,0,
IF(NOT(ISBLANK(L22)),L22,
VLOOKUP($A22,InnerGradeTable!$A:$W,MATCH(SUBSTITUTE(E$1,"|Float","표준수치"),InnerGradeTable!$1:$1,0),0)*EnhanceTable!$R22)))</f>
        <v>0.53354675203414692</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0.99999999844728438</v>
      </c>
      <c r="T22">
        <f t="shared" si="3"/>
        <v>1</v>
      </c>
      <c r="U22">
        <f t="shared" si="4"/>
        <v>1</v>
      </c>
      <c r="V22">
        <f t="shared" si="5"/>
        <v>1</v>
      </c>
      <c r="W22">
        <f t="shared" si="6"/>
        <v>1</v>
      </c>
      <c r="X22">
        <f t="shared" si="7"/>
        <v>1</v>
      </c>
      <c r="Y22">
        <f t="shared" si="8"/>
        <v>1</v>
      </c>
      <c r="Z22">
        <f t="shared" si="9"/>
        <v>2.448264985658211</v>
      </c>
      <c r="AA22">
        <f t="shared" si="10"/>
        <v>1.2800636947042912</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0.31758735240127794</v>
      </c>
      <c r="E23">
        <f>MIN(1,IF($B23=0,0,
IF(NOT(ISBLANK(L23)),L23,
VLOOKUP($A23,InnerGradeTable!$A:$W,MATCH(SUBSTITUTE(E$1,"|Float","표준수치"),InnerGradeTable!$1:$1,0),0)*EnhanceTable!$R23)))</f>
        <v>0.50813976384204462</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0.99999999496089553</v>
      </c>
      <c r="T23">
        <f t="shared" si="3"/>
        <v>0.99999999999999956</v>
      </c>
      <c r="U23">
        <f t="shared" si="4"/>
        <v>1</v>
      </c>
      <c r="V23">
        <f t="shared" si="5"/>
        <v>1</v>
      </c>
      <c r="W23">
        <f t="shared" si="6"/>
        <v>1</v>
      </c>
      <c r="X23">
        <f t="shared" si="7"/>
        <v>1</v>
      </c>
      <c r="Y23">
        <f t="shared" si="8"/>
        <v>1</v>
      </c>
      <c r="Z23">
        <f t="shared" si="9"/>
        <v>2.6011196795995377</v>
      </c>
      <c r="AA23">
        <f t="shared" si="10"/>
        <v>1.3801861836021441</v>
      </c>
      <c r="AB23">
        <f t="shared" si="11"/>
        <v>0.42716582333445186</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0.28871577491025269</v>
      </c>
      <c r="E24">
        <f>MIN(1,IF($B24=0,0,
IF(NOT(ISBLANK(L24)),L24,
VLOOKUP($A24,InnerGradeTable!$A:$W,MATCH(SUBSTITUTE(E$1,"|Float","표준수치"),InnerGradeTable!$1:$1,0),0)*EnhanceTable!$R24)))</f>
        <v>0.46194523985640418</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1</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0.99999995999089375</v>
      </c>
      <c r="T24">
        <f t="shared" si="3"/>
        <v>0.99999999999996525</v>
      </c>
      <c r="U24">
        <f t="shared" si="4"/>
        <v>1</v>
      </c>
      <c r="V24">
        <f t="shared" si="5"/>
        <v>1</v>
      </c>
      <c r="W24">
        <f t="shared" si="6"/>
        <v>1</v>
      </c>
      <c r="X24">
        <f t="shared" si="7"/>
        <v>1</v>
      </c>
      <c r="Y24">
        <f t="shared" si="8"/>
        <v>1</v>
      </c>
      <c r="Z24">
        <f t="shared" si="9"/>
        <v>2.9211312776039353</v>
      </c>
      <c r="AA24">
        <f t="shared" si="10"/>
        <v>1.5878985155549346</v>
      </c>
      <c r="AB24">
        <f t="shared" si="11"/>
        <v>0.59002391913908914</v>
      </c>
      <c r="AC24">
        <f t="shared" si="12"/>
        <v>0</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0.2749674046764311</v>
      </c>
      <c r="E25">
        <f>MIN(1,IF($B25=0,0,
IF(NOT(ISBLANK(L25)),L25,
VLOOKUP($A25,InnerGradeTable!$A:$W,MATCH(SUBSTITUTE(E$1,"|Float","표준수치"),InnerGradeTable!$1:$1,0),0)*EnhanceTable!$R25)))</f>
        <v>0.43994784748228966</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0.99999989579787385</v>
      </c>
      <c r="T25">
        <f t="shared" si="3"/>
        <v>0.9999999999997421</v>
      </c>
      <c r="U25">
        <f t="shared" si="4"/>
        <v>1</v>
      </c>
      <c r="V25">
        <f t="shared" si="5"/>
        <v>1</v>
      </c>
      <c r="W25">
        <f t="shared" si="6"/>
        <v>1</v>
      </c>
      <c r="X25">
        <f t="shared" si="7"/>
        <v>1</v>
      </c>
      <c r="Y25">
        <f t="shared" si="8"/>
        <v>1</v>
      </c>
      <c r="Z25">
        <f t="shared" si="9"/>
        <v>3.0966887137631534</v>
      </c>
      <c r="AA25">
        <f t="shared" si="10"/>
        <v>1.7010341718748556</v>
      </c>
      <c r="AB25">
        <f t="shared" si="11"/>
        <v>0.6713152850820292</v>
      </c>
      <c r="AC25">
        <f t="shared" si="12"/>
        <v>0</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0.26187371873945819</v>
      </c>
      <c r="E26">
        <f>MIN(1,IF($B26=0,0,
IF(NOT(ISBLANK(L26)),L26,
VLOOKUP($A26,InnerGradeTable!$A:$W,MATCH(SUBSTITUTE(E$1,"|Float","표준수치"),InnerGradeTable!$1:$1,0),0)*EnhanceTable!$R26)))</f>
        <v>0.418997949983133</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1</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0.99999974500395716</v>
      </c>
      <c r="T26">
        <f t="shared" si="3"/>
        <v>0.99999999999838241</v>
      </c>
      <c r="U26">
        <f t="shared" si="4"/>
        <v>1</v>
      </c>
      <c r="V26">
        <f t="shared" si="5"/>
        <v>1</v>
      </c>
      <c r="W26">
        <f t="shared" si="6"/>
        <v>1</v>
      </c>
      <c r="X26">
        <f t="shared" si="7"/>
        <v>1</v>
      </c>
      <c r="Y26">
        <f t="shared" si="8"/>
        <v>1</v>
      </c>
      <c r="Z26">
        <f t="shared" si="9"/>
        <v>3.280752126139336</v>
      </c>
      <c r="AA26">
        <f t="shared" si="10"/>
        <v>1.8191852842695926</v>
      </c>
      <c r="AB26">
        <f t="shared" si="11"/>
        <v>0.75302906959207416</v>
      </c>
      <c r="AC26">
        <f t="shared" si="12"/>
        <v>0</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0.24940354165662681</v>
      </c>
      <c r="E27">
        <f>MIN(1,IF($B27=0,0,
IF(NOT(ISBLANK(L27)),L27,
VLOOKUP($A27,InnerGradeTable!$A:$W,MATCH(SUBSTITUTE(E$1,"|Float","표준수치"),InnerGradeTable!$1:$1,0),0)*EnhanceTable!$R27)))</f>
        <v>0.39904566665060281</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1</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0.67837763330602485</v>
      </c>
      <c r="S27">
        <f t="shared" si="2"/>
        <v>0.99999941071478604</v>
      </c>
      <c r="T27">
        <f t="shared" si="3"/>
        <v>0.99999999999124867</v>
      </c>
      <c r="U27">
        <f t="shared" si="4"/>
        <v>1</v>
      </c>
      <c r="V27">
        <f t="shared" si="5"/>
        <v>1</v>
      </c>
      <c r="W27">
        <f t="shared" si="6"/>
        <v>1</v>
      </c>
      <c r="X27">
        <f t="shared" si="7"/>
        <v>1</v>
      </c>
      <c r="Y27">
        <f t="shared" si="8"/>
        <v>1</v>
      </c>
      <c r="Z27">
        <f t="shared" si="9"/>
        <v>3.4737666312815221</v>
      </c>
      <c r="AA27">
        <f t="shared" si="10"/>
        <v>1.942665987373547</v>
      </c>
      <c r="AB27">
        <f t="shared" si="11"/>
        <v>0.83599099863531867</v>
      </c>
      <c r="AC27">
        <f t="shared" si="12"/>
        <v>0</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0.23752718253012078</v>
      </c>
      <c r="E28">
        <f>MIN(1,IF($B28=0,0,
IF(NOT(ISBLANK(L28)),L28,
VLOOKUP($A28,InnerGradeTable!$A:$W,MATCH(SUBSTITUTE(E$1,"|Float","표준수치"),InnerGradeTable!$1:$1,0),0)*EnhanceTable!$R28)))</f>
        <v>0.38004349204819315</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0.64607393648192846</v>
      </c>
      <c r="S28">
        <f t="shared" si="2"/>
        <v>0.99999870813160308</v>
      </c>
      <c r="T28">
        <f t="shared" si="3"/>
        <v>0.99999999995849875</v>
      </c>
      <c r="U28">
        <f t="shared" si="4"/>
        <v>1</v>
      </c>
      <c r="V28">
        <f t="shared" si="5"/>
        <v>1</v>
      </c>
      <c r="W28">
        <f t="shared" si="6"/>
        <v>1</v>
      </c>
      <c r="X28">
        <f t="shared" si="7"/>
        <v>1</v>
      </c>
      <c r="Y28">
        <f t="shared" si="8"/>
        <v>1</v>
      </c>
      <c r="Z28">
        <f t="shared" si="9"/>
        <v>3.6761977543674602</v>
      </c>
      <c r="AA28">
        <f t="shared" si="10"/>
        <v>2.071797533474844</v>
      </c>
      <c r="AB28">
        <f t="shared" si="11"/>
        <v>0.92081853282815562</v>
      </c>
      <c r="AC28">
        <f t="shared" si="12"/>
        <v>0</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0.21593380230010981</v>
      </c>
      <c r="E29">
        <f>MIN(1,IF($B29=0,0,
IF(NOT(ISBLANK(L29)),L29,
VLOOKUP($A29,InnerGradeTable!$A:$W,MATCH(SUBSTITUTE(E$1,"|Float","표준수치"),InnerGradeTable!$1:$1,0),0)*EnhanceTable!$R29)))</f>
        <v>0.34549408368017559</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0.95970578800048778</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0.5873399422562986</v>
      </c>
      <c r="S29">
        <f t="shared" si="2"/>
        <v>0.99999478040798795</v>
      </c>
      <c r="T29">
        <f t="shared" si="3"/>
        <v>0.99999999937528949</v>
      </c>
      <c r="U29">
        <f t="shared" si="4"/>
        <v>1</v>
      </c>
      <c r="V29">
        <f t="shared" si="5"/>
        <v>1</v>
      </c>
      <c r="W29">
        <f t="shared" si="6"/>
        <v>1</v>
      </c>
      <c r="X29">
        <f t="shared" si="7"/>
        <v>1</v>
      </c>
      <c r="Y29">
        <f t="shared" si="8"/>
        <v>1</v>
      </c>
      <c r="Z29">
        <f t="shared" si="9"/>
        <v>4.1006786152363137</v>
      </c>
      <c r="AA29">
        <f t="shared" si="10"/>
        <v>2.3416186774947905</v>
      </c>
      <c r="AB29">
        <f t="shared" si="11"/>
        <v>1.0937213280014066</v>
      </c>
      <c r="AC29">
        <f t="shared" si="12"/>
        <v>0.2091622088237772</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0.20565124028581883</v>
      </c>
      <c r="E30">
        <f>MIN(1,IF($B30=0,0,
IF(NOT(ISBLANK(L30)),L30,
VLOOKUP($A30,InnerGradeTable!$A:$W,MATCH(SUBSTITUTE(E$1,"|Float","표준수치"),InnerGradeTable!$1:$1,0),0)*EnhanceTable!$R30)))</f>
        <v>0.32904198445731003</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0.91400551238141681</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0.55937137357742717</v>
      </c>
      <c r="S30">
        <f t="shared" si="2"/>
        <v>0.99998998707210185</v>
      </c>
      <c r="T30">
        <f t="shared" si="3"/>
        <v>0.99999999783844007</v>
      </c>
      <c r="U30">
        <f t="shared" si="4"/>
        <v>1</v>
      </c>
      <c r="V30">
        <f t="shared" si="5"/>
        <v>1</v>
      </c>
      <c r="W30">
        <f t="shared" si="6"/>
        <v>1</v>
      </c>
      <c r="X30">
        <f t="shared" si="7"/>
        <v>1</v>
      </c>
      <c r="Y30">
        <f t="shared" si="8"/>
        <v>1</v>
      </c>
      <c r="Z30">
        <f t="shared" si="9"/>
        <v>4.3338540119154496</v>
      </c>
      <c r="AA30">
        <f t="shared" si="10"/>
        <v>2.4894095828815286</v>
      </c>
      <c r="AB30">
        <f t="shared" si="11"/>
        <v>1.1866868154088628</v>
      </c>
      <c r="AC30">
        <f t="shared" si="12"/>
        <v>0.32083851061831659</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0.1958583240817322</v>
      </c>
      <c r="E31">
        <f>MIN(1,IF($B31=0,0,
IF(NOT(ISBLANK(L31)),L31,
VLOOKUP($A31,InnerGradeTable!$A:$W,MATCH(SUBSTITUTE(E$1,"|Float","표준수치"),InnerGradeTable!$1:$1,0),0)*EnhanceTable!$R31)))</f>
        <v>0.31337331853077144</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0.87048144036325403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0.53273464150231153</v>
      </c>
      <c r="S31">
        <f t="shared" si="2"/>
        <v>0.9999815231243927</v>
      </c>
      <c r="T31">
        <f t="shared" si="3"/>
        <v>0.99999999314458454</v>
      </c>
      <c r="U31">
        <f t="shared" si="4"/>
        <v>1</v>
      </c>
      <c r="V31">
        <f t="shared" si="5"/>
        <v>1</v>
      </c>
      <c r="W31">
        <f t="shared" si="6"/>
        <v>1</v>
      </c>
      <c r="X31">
        <f t="shared" si="7"/>
        <v>1</v>
      </c>
      <c r="Y31">
        <f t="shared" si="8"/>
        <v>1</v>
      </c>
      <c r="Z31">
        <f t="shared" si="9"/>
        <v>4.5785108882657592</v>
      </c>
      <c r="AA31">
        <f t="shared" si="10"/>
        <v>2.6442244771706451</v>
      </c>
      <c r="AB31">
        <f t="shared" si="11"/>
        <v>1.2831305774211428</v>
      </c>
      <c r="AC31">
        <f t="shared" si="12"/>
        <v>0.41343428351422157</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0.18653173722069732</v>
      </c>
      <c r="E32">
        <f>MIN(1,IF($B32=0,0,
IF(NOT(ISBLANK(L32)),L32,
VLOOKUP($A32,InnerGradeTable!$A:$W,MATCH(SUBSTITUTE(E$1,"|Float","표준수치"),InnerGradeTable!$1:$1,0),0)*EnhanceTable!$R32)))</f>
        <v>0.29845077955311566</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0.82902994320309897</v>
      </c>
      <c r="H32">
        <f>MIN(1,IF($B32=0,0,
IF(NOT(ISBLANK(O32)),O32,
VLOOKUP($A32,InnerGradeTable!$A:$W,MATCH(SUBSTITUTE(H$1,"|Float","표준수치"),InnerGradeTable!$1:$1,0),0)*EnhanceTable!$R32)))</f>
        <v>1</v>
      </c>
      <c r="I32">
        <f>MIN(1,IF($B32=0,0,
IF(NOT(ISBLANK(P32)),P32,
VLOOKUP($A32,InnerGradeTable!$A:$W,MATCH(SUBSTITUTE(I$1,"|Float","표준수치"),InnerGradeTable!$1:$1,0),0)*EnhanceTable!$R32)))</f>
        <v>1</v>
      </c>
      <c r="J32">
        <f>MIN(1,IF($B32=0,0,
IF(NOT(ISBLANK(Q32)),Q32,
VLOOKUP($A32,InnerGradeTable!$A:$W,MATCH(SUBSTITUTE(J$1,"|Float","표준수치"),InnerGradeTable!$1:$1,0),0)*EnhanceTable!$R32)))</f>
        <v>1</v>
      </c>
      <c r="R32">
        <f t="shared" si="1"/>
        <v>0.50736632524029668</v>
      </c>
      <c r="S32">
        <f t="shared" si="2"/>
        <v>0.99996711251320536</v>
      </c>
      <c r="T32">
        <f t="shared" si="3"/>
        <v>0.99999997991335898</v>
      </c>
      <c r="U32">
        <f t="shared" si="4"/>
        <v>0.99999999999999956</v>
      </c>
      <c r="V32">
        <f t="shared" si="5"/>
        <v>1</v>
      </c>
      <c r="W32">
        <f t="shared" si="6"/>
        <v>1</v>
      </c>
      <c r="X32">
        <f t="shared" si="7"/>
        <v>1</v>
      </c>
      <c r="Y32">
        <f t="shared" si="8"/>
        <v>1</v>
      </c>
      <c r="Z32">
        <f t="shared" si="9"/>
        <v>4.8352348395949027</v>
      </c>
      <c r="AA32">
        <f t="shared" si="10"/>
        <v>2.8064438377265701</v>
      </c>
      <c r="AB32">
        <f t="shared" si="11"/>
        <v>1.3833765473294843</v>
      </c>
      <c r="AC32">
        <f t="shared" si="12"/>
        <v>0.49875792693593712</v>
      </c>
      <c r="AD32">
        <f t="shared" si="13"/>
        <v>0</v>
      </c>
      <c r="AE32">
        <f t="shared" si="14"/>
        <v>0</v>
      </c>
      <c r="AF32">
        <f t="shared" si="15"/>
        <v>0</v>
      </c>
    </row>
    <row r="33" spans="1:32">
      <c r="A33">
        <v>2</v>
      </c>
      <c r="B33">
        <v>14</v>
      </c>
      <c r="C33" s="2">
        <f t="shared" si="0"/>
        <v>3.7974983358324148</v>
      </c>
      <c r="D33">
        <f>MIN(1,IF($B33=0,0,
IF(NOT(ISBLANK(K33)),K33,
VLOOKUP($A33,InnerGradeTable!$A:$W,MATCH(SUBSTITUTE(D$1,"|Float","표준수치"),InnerGradeTable!$1:$1,0),0)*EnhanceTable!$R33)))</f>
        <v>0.17764927354352125</v>
      </c>
      <c r="E33">
        <f>MIN(1,IF($B33=0,0,
IF(NOT(ISBLANK(L33)),L33,
VLOOKUP($A33,InnerGradeTable!$A:$W,MATCH(SUBSTITUTE(E$1,"|Float","표준수치"),InnerGradeTable!$1:$1,0),0)*EnhanceTable!$R33)))</f>
        <v>0.28423883766963393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0.78955232686009424</v>
      </c>
      <c r="H33">
        <f>MIN(1,IF($B33=0,0,
IF(NOT(ISBLANK(O33)),O33,
VLOOKUP($A33,InnerGradeTable!$A:$W,MATCH(SUBSTITUTE(H$1,"|Float","표준수치"),InnerGradeTable!$1:$1,0),0)*EnhanceTable!$R33)))</f>
        <v>1</v>
      </c>
      <c r="I33">
        <f>MIN(1,IF($B33=0,0,
IF(NOT(ISBLANK(P33)),P33,
VLOOKUP($A33,InnerGradeTable!$A:$W,MATCH(SUBSTITUTE(I$1,"|Float","표준수치"),InnerGradeTable!$1:$1,0),0)*EnhanceTable!$R33)))</f>
        <v>1</v>
      </c>
      <c r="J33">
        <f>MIN(1,IF($B33=0,0,
IF(NOT(ISBLANK(Q33)),Q33,
VLOOKUP($A33,InnerGradeTable!$A:$W,MATCH(SUBSTITUTE(J$1,"|Float","표준수치"),InnerGradeTable!$1:$1,0),0)*EnhanceTable!$R33)))</f>
        <v>1</v>
      </c>
      <c r="R33">
        <f t="shared" si="1"/>
        <v>0.48320602403837776</v>
      </c>
      <c r="S33">
        <f t="shared" si="2"/>
        <v>0.99994339510091446</v>
      </c>
      <c r="T33">
        <f t="shared" si="3"/>
        <v>0.99999994524718161</v>
      </c>
      <c r="U33">
        <f t="shared" si="4"/>
        <v>0.99999999999999534</v>
      </c>
      <c r="V33">
        <f t="shared" si="5"/>
        <v>1</v>
      </c>
      <c r="W33">
        <f t="shared" si="6"/>
        <v>1</v>
      </c>
      <c r="X33">
        <f t="shared" si="7"/>
        <v>1</v>
      </c>
      <c r="Y33">
        <f t="shared" si="8"/>
        <v>1</v>
      </c>
      <c r="Z33">
        <f t="shared" si="9"/>
        <v>5.104639824129837</v>
      </c>
      <c r="AA33">
        <f t="shared" si="10"/>
        <v>2.976464082810816</v>
      </c>
      <c r="AB33">
        <f t="shared" si="11"/>
        <v>1.4877377446030804</v>
      </c>
      <c r="AC33">
        <f t="shared" si="12"/>
        <v>0.58102008605330957</v>
      </c>
      <c r="AD33">
        <f t="shared" si="13"/>
        <v>0</v>
      </c>
      <c r="AE33">
        <f t="shared" si="14"/>
        <v>0</v>
      </c>
      <c r="AF33">
        <f t="shared" si="15"/>
        <v>0</v>
      </c>
    </row>
    <row r="34" spans="1:32">
      <c r="A34">
        <v>2</v>
      </c>
      <c r="B34">
        <v>15</v>
      </c>
      <c r="C34" s="2">
        <f t="shared" si="0"/>
        <v>4.1772481694156562</v>
      </c>
      <c r="D34">
        <f>MIN(1,IF($B34=0,0,
IF(NOT(ISBLANK(K34)),K34,
VLOOKUP($A34,InnerGradeTable!$A:$W,MATCH(SUBSTITUTE(D$1,"|Float","표준수치"),InnerGradeTable!$1:$1,0),0)*EnhanceTable!$R34)))</f>
        <v>0.1614993395850193</v>
      </c>
      <c r="E34">
        <f>MIN(1,IF($B34=0,0,
IF(NOT(ISBLANK(L34)),L34,
VLOOKUP($A34,InnerGradeTable!$A:$W,MATCH(SUBSTITUTE(E$1,"|Float","표준수치"),InnerGradeTable!$1:$1,0),0)*EnhanceTable!$R34)))</f>
        <v>0.25839894333603081</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0.71777484260008562</v>
      </c>
      <c r="H34">
        <f>MIN(1,IF($B34=0,0,
IF(NOT(ISBLANK(O34)),O34,
VLOOKUP($A34,InnerGradeTable!$A:$W,MATCH(SUBSTITUTE(H$1,"|Float","표준수치"),InnerGradeTable!$1:$1,0),0)*EnhanceTable!$R34)))</f>
        <v>1</v>
      </c>
      <c r="I34">
        <f>MIN(1,IF($B34=0,0,
IF(NOT(ISBLANK(P34)),P34,
VLOOKUP($A34,InnerGradeTable!$A:$W,MATCH(SUBSTITUTE(I$1,"|Float","표준수치"),InnerGradeTable!$1:$1,0),0)*EnhanceTable!$R34)))</f>
        <v>1</v>
      </c>
      <c r="J34">
        <f>MIN(1,IF($B34=0,0,
IF(NOT(ISBLANK(Q34)),Q34,
VLOOKUP($A34,InnerGradeTable!$A:$W,MATCH(SUBSTITUTE(J$1,"|Float","표준수치"),InnerGradeTable!$1:$1,0),0)*EnhanceTable!$R34)))</f>
        <v>1</v>
      </c>
      <c r="R34">
        <f t="shared" si="1"/>
        <v>0.43927820367125248</v>
      </c>
      <c r="S34">
        <f t="shared" ref="S34:S65" si="16">1-(1-D34)^S$1</f>
        <v>0.99985031769928434</v>
      </c>
      <c r="T34">
        <f t="shared" ref="T34:T65" si="17">1-(1-E34)^T$1</f>
        <v>0.99999967750944707</v>
      </c>
      <c r="U34">
        <f t="shared" ref="U34:U65" si="18">1-(1-F34)^U$1</f>
        <v>0.99999999999972622</v>
      </c>
      <c r="V34">
        <f t="shared" ref="V34:V65" si="19">1-(1-G34)^V$1</f>
        <v>1</v>
      </c>
      <c r="W34">
        <f t="shared" ref="W34:W65" si="20">1-(1-H34)^W$1</f>
        <v>1</v>
      </c>
      <c r="X34">
        <f t="shared" ref="X34:X65" si="21">1-(1-I34)^X$1</f>
        <v>1</v>
      </c>
      <c r="Y34">
        <f t="shared" ref="Y34:Y65" si="22">1-(1-J34)^Y$1</f>
        <v>1</v>
      </c>
      <c r="Z34">
        <f t="shared" ref="Z34:Z65" si="23">SQRT((1-D34)/D34^2)</f>
        <v>5.669972516401578</v>
      </c>
      <c r="AA34">
        <f t="shared" ref="AA34:AA65" si="24">SQRT((1-E34)/E34^2)</f>
        <v>3.3326863030352873</v>
      </c>
      <c r="AB34">
        <f t="shared" ref="AB34:AB65" si="25">SQRT((1-F34)/F34^2)</f>
        <v>1.7046454530465978</v>
      </c>
      <c r="AC34">
        <f t="shared" ref="AC34:AC65" si="26">SQRT((1-G34)/G34^2)</f>
        <v>0.74013276311942899</v>
      </c>
      <c r="AD34">
        <f t="shared" ref="AD34:AD65" si="27">SQRT((1-H34)/H34^2)</f>
        <v>0</v>
      </c>
      <c r="AE34">
        <f t="shared" ref="AE34:AE65" si="28">SQRT((1-I34)/I34^2)</f>
        <v>0</v>
      </c>
      <c r="AF34">
        <f t="shared" ref="AF34:AF65" si="29">SQRT((1-J34)/J34^2)</f>
        <v>0</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0.14344629729245109</v>
      </c>
      <c r="E36">
        <f>MIN(1,IF($B36=0,0,
IF(NOT(ISBLANK(L36)),L36,
VLOOKUP($A36,InnerGradeTable!$A:$W,MATCH(SUBSTITUTE(E$1,"|Float","표준수치"),InnerGradeTable!$1:$1,0),0)*EnhanceTable!$R36)))</f>
        <v>0.36324786324786329</v>
      </c>
      <c r="F36">
        <f>MIN(1,IF($B36=0,0,
IF(NOT(ISBLANK(M36)),M36,
VLOOKUP($A36,InnerGradeTable!$A:$W,MATCH(SUBSTITUTE(F$1,"|Float","표준수치"),InnerGradeTable!$1:$1,0),0)*EnhanceTable!$R36)))</f>
        <v>0.60606060606060597</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0.99956575998639174</v>
      </c>
      <c r="T36">
        <f t="shared" si="17"/>
        <v>0.99999999984204968</v>
      </c>
      <c r="U36">
        <f t="shared" si="18"/>
        <v>1</v>
      </c>
      <c r="V36">
        <f t="shared" si="19"/>
        <v>1</v>
      </c>
      <c r="W36">
        <f t="shared" si="20"/>
        <v>1</v>
      </c>
      <c r="X36">
        <f t="shared" si="21"/>
        <v>1</v>
      </c>
      <c r="Y36">
        <f t="shared" si="22"/>
        <v>1</v>
      </c>
      <c r="Z36">
        <f t="shared" si="23"/>
        <v>6.4519048785998097</v>
      </c>
      <c r="AA36">
        <f t="shared" si="24"/>
        <v>2.1967575980605316</v>
      </c>
      <c r="AB36">
        <f t="shared" si="25"/>
        <v>1.0356157588603994</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0.13661552123090578</v>
      </c>
      <c r="E37">
        <f>MIN(1,IF($B37=0,0,
IF(NOT(ISBLANK(L37)),L37,
VLOOKUP($A37,InnerGradeTable!$A:$W,MATCH(SUBSTITUTE(E$1,"|Float","표준수치"),InnerGradeTable!$1:$1,0),0)*EnhanceTable!$R37)))</f>
        <v>0.34595034595034596</v>
      </c>
      <c r="F37">
        <f>MIN(1,IF($B37=0,0,
IF(NOT(ISBLANK(M37)),M37,
VLOOKUP($A37,InnerGradeTable!$A:$W,MATCH(SUBSTITUTE(F$1,"|Float","표준수치"),InnerGradeTable!$1:$1,0),0)*EnhanceTable!$R37)))</f>
        <v>0.57720057720057705</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0.99935403074274032</v>
      </c>
      <c r="T37">
        <f t="shared" si="17"/>
        <v>0.99999999939669626</v>
      </c>
      <c r="U37">
        <f t="shared" si="18"/>
        <v>1</v>
      </c>
      <c r="V37">
        <f t="shared" si="19"/>
        <v>1</v>
      </c>
      <c r="W37">
        <f t="shared" si="20"/>
        <v>1</v>
      </c>
      <c r="X37">
        <f t="shared" si="21"/>
        <v>1</v>
      </c>
      <c r="Y37">
        <f t="shared" si="22"/>
        <v>1</v>
      </c>
      <c r="Z37">
        <f t="shared" si="23"/>
        <v>6.801458853448743</v>
      </c>
      <c r="AA37">
        <f t="shared" si="24"/>
        <v>2.3377151474734137</v>
      </c>
      <c r="AB37">
        <f t="shared" si="25"/>
        <v>1.1265239677876371</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0.13011002021991028</v>
      </c>
      <c r="E38">
        <f>MIN(1,IF($B38=0,0,
IF(NOT(ISBLANK(L38)),L38,
VLOOKUP($A38,InnerGradeTable!$A:$W,MATCH(SUBSTITUTE(E$1,"|Float","표준수치"),InnerGradeTable!$1:$1,0),0)*EnhanceTable!$R38)))</f>
        <v>0.32947651995271043</v>
      </c>
      <c r="F38">
        <f>MIN(1,IF($B38=0,0,
IF(NOT(ISBLANK(M38)),M38,
VLOOKUP($A38,InnerGradeTable!$A:$W,MATCH(SUBSTITUTE(F$1,"|Float","표준수치"),InnerGradeTable!$1:$1,0),0)*EnhanceTable!$R38)))</f>
        <v>0.54971483542912103</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0.9990598083003146</v>
      </c>
      <c r="T38">
        <f t="shared" si="17"/>
        <v>0.99999999790733596</v>
      </c>
      <c r="U38">
        <f t="shared" si="18"/>
        <v>1</v>
      </c>
      <c r="V38">
        <f t="shared" si="19"/>
        <v>1</v>
      </c>
      <c r="W38">
        <f t="shared" si="20"/>
        <v>1</v>
      </c>
      <c r="X38">
        <f t="shared" si="21"/>
        <v>1</v>
      </c>
      <c r="Y38">
        <f t="shared" si="22"/>
        <v>1</v>
      </c>
      <c r="Z38">
        <f t="shared" si="23"/>
        <v>7.1683866072680402</v>
      </c>
      <c r="AA38">
        <f t="shared" si="24"/>
        <v>2.4853212034723131</v>
      </c>
      <c r="AB38">
        <f t="shared" si="25"/>
        <v>1.2206927400558263</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0.12391430497134312</v>
      </c>
      <c r="E39">
        <f>MIN(1,IF($B39=0,0,
IF(NOT(ISBLANK(L39)),L39,
VLOOKUP($A39,InnerGradeTable!$A:$W,MATCH(SUBSTITUTE(E$1,"|Float","표준수치"),InnerGradeTable!$1:$1,0),0)*EnhanceTable!$R39)))</f>
        <v>0.31378716185972422</v>
      </c>
      <c r="F39">
        <f>MIN(1,IF($B39=0,0,
IF(NOT(ISBLANK(M39)),M39,
VLOOKUP($A39,InnerGradeTable!$A:$W,MATCH(SUBSTITUTE(F$1,"|Float","표준수치"),InnerGradeTable!$1:$1,0),0)*EnhanceTable!$R39)))</f>
        <v>0.52353793850392483</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0.99865930664905256</v>
      </c>
      <c r="T39">
        <f t="shared" si="17"/>
        <v>0.9999999933481577</v>
      </c>
      <c r="U39">
        <f t="shared" si="18"/>
        <v>0.99999999999999989</v>
      </c>
      <c r="V39">
        <f t="shared" si="19"/>
        <v>1</v>
      </c>
      <c r="W39">
        <f t="shared" si="20"/>
        <v>1</v>
      </c>
      <c r="X39">
        <f t="shared" si="21"/>
        <v>1</v>
      </c>
      <c r="Y39">
        <f t="shared" si="22"/>
        <v>1</v>
      </c>
      <c r="Z39">
        <f t="shared" si="23"/>
        <v>7.5535628869313349</v>
      </c>
      <c r="AA39">
        <f t="shared" si="24"/>
        <v>2.6399411665894439</v>
      </c>
      <c r="AB39">
        <f t="shared" si="25"/>
        <v>1.3184571026778091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0.11264936815576646</v>
      </c>
      <c r="E40">
        <f>MIN(1,IF($B40=0,0,
IF(NOT(ISBLANK(L40)),L40,
VLOOKUP($A40,InnerGradeTable!$A:$W,MATCH(SUBSTITUTE(E$1,"|Float","표준수치"),InnerGradeTable!$1:$1,0),0)*EnhanceTable!$R40)))</f>
        <v>0.28526105623611292</v>
      </c>
      <c r="F40">
        <f>MIN(1,IF($B40=0,0,
IF(NOT(ISBLANK(M40)),M40,
VLOOKUP($A40,InnerGradeTable!$A:$W,MATCH(SUBSTITUTE(F$1,"|Float","표준수치"),InnerGradeTable!$1:$1,0),0)*EnhanceTable!$R40)))</f>
        <v>0.47594358045811336</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1</v>
      </c>
      <c r="I40">
        <f>MIN(1,IF($B40=0,0,
IF(NOT(ISBLANK(P40)),P40,
VLOOKUP($A40,InnerGradeTable!$A:$W,MATCH(SUBSTITUTE(I$1,"|Float","표준수치"),InnerGradeTable!$1:$1,0),0)*EnhanceTable!$R40)))</f>
        <v>1</v>
      </c>
      <c r="J40">
        <f>MIN(1,IF($B40=0,0,
IF(NOT(ISBLANK(Q40)),Q40,
VLOOKUP($A40,InnerGradeTable!$A:$W,MATCH(SUBSTITUTE(J$1,"|Float","표준수치"),InnerGradeTable!$1:$1,0),0)*EnhanceTable!$R40)))</f>
        <v>1</v>
      </c>
      <c r="R40">
        <f t="shared" si="1"/>
        <v>0.78530690775588718</v>
      </c>
      <c r="S40">
        <f t="shared" si="16"/>
        <v>0.99746041271459551</v>
      </c>
      <c r="T40">
        <f t="shared" si="17"/>
        <v>0.99999994902323153</v>
      </c>
      <c r="U40">
        <f t="shared" si="18"/>
        <v>0.99999999999999067</v>
      </c>
      <c r="V40">
        <f t="shared" si="19"/>
        <v>1</v>
      </c>
      <c r="W40">
        <f t="shared" si="20"/>
        <v>1</v>
      </c>
      <c r="X40">
        <f t="shared" si="21"/>
        <v>1</v>
      </c>
      <c r="Y40">
        <f t="shared" si="22"/>
        <v>1</v>
      </c>
      <c r="Z40">
        <f t="shared" si="23"/>
        <v>8.3621676692109883</v>
      </c>
      <c r="AA40">
        <f t="shared" si="24"/>
        <v>2.9636795065475945</v>
      </c>
      <c r="AB40">
        <f t="shared" si="25"/>
        <v>1.5210151829412792</v>
      </c>
      <c r="AC40">
        <f t="shared" si="26"/>
        <v>0.59002391913908914</v>
      </c>
      <c r="AD40">
        <f t="shared" si="27"/>
        <v>0</v>
      </c>
      <c r="AE40">
        <f t="shared" si="28"/>
        <v>0</v>
      </c>
      <c r="AF40">
        <f t="shared" si="29"/>
        <v>0</v>
      </c>
    </row>
    <row r="41" spans="1:32">
      <c r="A41">
        <v>3</v>
      </c>
      <c r="B41">
        <v>6</v>
      </c>
      <c r="C41" s="2">
        <f t="shared" si="30"/>
        <v>1.7715610000000011</v>
      </c>
      <c r="D41">
        <f>MIN(1,IF($B41=0,0,
IF(NOT(ISBLANK(K41)),K41,
VLOOKUP($A41,InnerGradeTable!$A:$W,MATCH(SUBSTITUTE(D$1,"|Float","표준수치"),InnerGradeTable!$1:$1,0),0)*EnhanceTable!$R41)))</f>
        <v>0.10728511252930138</v>
      </c>
      <c r="E41">
        <f>MIN(1,IF($B41=0,0,
IF(NOT(ISBLANK(L41)),L41,
VLOOKUP($A41,InnerGradeTable!$A:$W,MATCH(SUBSTITUTE(E$1,"|Float","표준수치"),InnerGradeTable!$1:$1,0),0)*EnhanceTable!$R41)))</f>
        <v>0.2716771964153456</v>
      </c>
      <c r="F41">
        <f>MIN(1,IF($B41=0,0,
IF(NOT(ISBLANK(M41)),M41,
VLOOKUP($A41,InnerGradeTable!$A:$W,MATCH(SUBSTITUTE(F$1,"|Float","표준수치"),InnerGradeTable!$1:$1,0),0)*EnhanceTable!$R41)))</f>
        <v>0.45327960043629845</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1</v>
      </c>
      <c r="I41">
        <f>MIN(1,IF($B41=0,0,
IF(NOT(ISBLANK(P41)),P41,
VLOOKUP($A41,InnerGradeTable!$A:$W,MATCH(SUBSTITUTE(I$1,"|Float","표준수치"),InnerGradeTable!$1:$1,0),0)*EnhanceTable!$R41)))</f>
        <v>1</v>
      </c>
      <c r="J41">
        <f>MIN(1,IF($B41=0,0,
IF(NOT(ISBLANK(Q41)),Q41,
VLOOKUP($A41,InnerGradeTable!$A:$W,MATCH(SUBSTITUTE(J$1,"|Float","표준수치"),InnerGradeTable!$1:$1,0),0)*EnhanceTable!$R41)))</f>
        <v>1</v>
      </c>
      <c r="R41">
        <f t="shared" si="1"/>
        <v>0.74791134071989251</v>
      </c>
      <c r="S41">
        <f t="shared" si="16"/>
        <v>0.99656727612970397</v>
      </c>
      <c r="T41">
        <f t="shared" si="17"/>
        <v>0.99999986932413298</v>
      </c>
      <c r="U41">
        <f t="shared" si="18"/>
        <v>0.99999999999992273</v>
      </c>
      <c r="V41">
        <f t="shared" si="19"/>
        <v>1</v>
      </c>
      <c r="W41">
        <f t="shared" si="20"/>
        <v>1</v>
      </c>
      <c r="X41">
        <f t="shared" si="21"/>
        <v>1</v>
      </c>
      <c r="Y41">
        <f t="shared" si="22"/>
        <v>1</v>
      </c>
      <c r="Z41">
        <f t="shared" si="23"/>
        <v>8.8067755420533711</v>
      </c>
      <c r="AA41">
        <f t="shared" si="24"/>
        <v>3.1412953182008483</v>
      </c>
      <c r="AB41">
        <f t="shared" si="25"/>
        <v>1.6312347518263663</v>
      </c>
      <c r="AC41">
        <f t="shared" si="26"/>
        <v>0.6713152850820292</v>
      </c>
      <c r="AD41">
        <f t="shared" si="27"/>
        <v>0</v>
      </c>
      <c r="AE41">
        <f t="shared" si="28"/>
        <v>0</v>
      </c>
      <c r="AF41">
        <f t="shared" si="29"/>
        <v>0</v>
      </c>
    </row>
    <row r="42" spans="1:32">
      <c r="A42">
        <v>3</v>
      </c>
      <c r="B42">
        <v>7</v>
      </c>
      <c r="C42" s="2">
        <f t="shared" si="30"/>
        <v>1.9487171000000014</v>
      </c>
      <c r="D42">
        <f>MIN(1,IF($B42=0,0,
IF(NOT(ISBLANK(K42)),K42,
VLOOKUP($A42,InnerGradeTable!$A:$W,MATCH(SUBSTITUTE(D$1,"|Float","표준수치"),InnerGradeTable!$1:$1,0),0)*EnhanceTable!$R42)))</f>
        <v>0.1021762976469537</v>
      </c>
      <c r="E42">
        <f>MIN(1,IF($B42=0,0,
IF(NOT(ISBLANK(L42)),L42,
VLOOKUP($A42,InnerGradeTable!$A:$W,MATCH(SUBSTITUTE(E$1,"|Float","표준수치"),InnerGradeTable!$1:$1,0),0)*EnhanceTable!$R42)))</f>
        <v>0.2587401870622339</v>
      </c>
      <c r="F42">
        <f>MIN(1,IF($B42=0,0,
IF(NOT(ISBLANK(M42)),M42,
VLOOKUP($A42,InnerGradeTable!$A:$W,MATCH(SUBSTITUTE(F$1,"|Float","표준수치"),InnerGradeTable!$1:$1,0),0)*EnhanceTable!$R42)))</f>
        <v>0.43169485755837944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1</v>
      </c>
      <c r="I42">
        <f>MIN(1,IF($B42=0,0,
IF(NOT(ISBLANK(P42)),P42,
VLOOKUP($A42,InnerGradeTable!$A:$W,MATCH(SUBSTITUTE(I$1,"|Float","표준수치"),InnerGradeTable!$1:$1,0),0)*EnhanceTable!$R42)))</f>
        <v>1</v>
      </c>
      <c r="J42">
        <f>MIN(1,IF($B42=0,0,
IF(NOT(ISBLANK(Q42)),Q42,
VLOOKUP($A42,InnerGradeTable!$A:$W,MATCH(SUBSTITUTE(J$1,"|Float","표준수치"),InnerGradeTable!$1:$1,0),0)*EnhanceTable!$R42)))</f>
        <v>1</v>
      </c>
      <c r="R42">
        <f t="shared" si="1"/>
        <v>0.71229651497132618</v>
      </c>
      <c r="S42">
        <f t="shared" si="16"/>
        <v>0.99543381687300747</v>
      </c>
      <c r="T42">
        <f t="shared" si="17"/>
        <v>0.99999968484602864</v>
      </c>
      <c r="U42">
        <f t="shared" si="18"/>
        <v>0.9999999999994641</v>
      </c>
      <c r="V42">
        <f t="shared" si="19"/>
        <v>1</v>
      </c>
      <c r="W42">
        <f t="shared" si="20"/>
        <v>1</v>
      </c>
      <c r="X42">
        <f t="shared" si="21"/>
        <v>1</v>
      </c>
      <c r="Y42">
        <f t="shared" si="22"/>
        <v>1</v>
      </c>
      <c r="Z42">
        <f t="shared" si="23"/>
        <v>9.2735361924609148</v>
      </c>
      <c r="AA42">
        <f t="shared" si="24"/>
        <v>3.3275250995440602</v>
      </c>
      <c r="AB42">
        <f t="shared" si="25"/>
        <v>1.7462801510520642</v>
      </c>
      <c r="AC42">
        <f t="shared" si="26"/>
        <v>0.75302906959207416</v>
      </c>
      <c r="AD42">
        <f t="shared" si="27"/>
        <v>0</v>
      </c>
      <c r="AE42">
        <f t="shared" si="28"/>
        <v>0</v>
      </c>
      <c r="AF42">
        <f t="shared" si="29"/>
        <v>0</v>
      </c>
    </row>
    <row r="43" spans="1:32">
      <c r="A43">
        <v>3</v>
      </c>
      <c r="B43">
        <v>8</v>
      </c>
      <c r="C43" s="2">
        <f t="shared" si="30"/>
        <v>2.1435888100000016</v>
      </c>
      <c r="D43">
        <f>MIN(1,IF($B43=0,0,
IF(NOT(ISBLANK(K43)),K43,
VLOOKUP($A43,InnerGradeTable!$A:$W,MATCH(SUBSTITUTE(D$1,"|Float","표준수치"),InnerGradeTable!$1:$1,0),0)*EnhanceTable!$R43)))</f>
        <v>9.7310759663765414E-2</v>
      </c>
      <c r="E43">
        <f>MIN(1,IF($B43=0,0,
IF(NOT(ISBLANK(L43)),L43,
VLOOKUP($A43,InnerGradeTable!$A:$W,MATCH(SUBSTITUTE(E$1,"|Float","표준수치"),InnerGradeTable!$1:$1,0),0)*EnhanceTable!$R43)))</f>
        <v>0.24641922577355607</v>
      </c>
      <c r="F43">
        <f>MIN(1,IF($B43=0,0,
IF(NOT(ISBLANK(M43)),M43,
VLOOKUP($A43,InnerGradeTable!$A:$W,MATCH(SUBSTITUTE(F$1,"|Float","표준수치"),InnerGradeTable!$1:$1,0),0)*EnhanceTable!$R43)))</f>
        <v>0.41113795957940896</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1</v>
      </c>
      <c r="I43">
        <f>MIN(1,IF($B43=0,0,
IF(NOT(ISBLANK(P43)),P43,
VLOOKUP($A43,InnerGradeTable!$A:$W,MATCH(SUBSTITUTE(I$1,"|Float","표준수치"),InnerGradeTable!$1:$1,0),0)*EnhanceTable!$R43)))</f>
        <v>1</v>
      </c>
      <c r="J43">
        <f>MIN(1,IF($B43=0,0,
IF(NOT(ISBLANK(Q43)),Q43,
VLOOKUP($A43,InnerGradeTable!$A:$W,MATCH(SUBSTITUTE(J$1,"|Float","표준수치"),InnerGradeTable!$1:$1,0),0)*EnhanceTable!$R43)))</f>
        <v>1</v>
      </c>
      <c r="R43">
        <f t="shared" si="1"/>
        <v>0.67837763330602485</v>
      </c>
      <c r="S43">
        <f t="shared" si="16"/>
        <v>0.99401707864041522</v>
      </c>
      <c r="T43">
        <f t="shared" si="17"/>
        <v>0.99999928139456407</v>
      </c>
      <c r="U43">
        <f t="shared" si="18"/>
        <v>0.99999999999683276</v>
      </c>
      <c r="V43">
        <f t="shared" si="19"/>
        <v>1</v>
      </c>
      <c r="W43">
        <f t="shared" si="20"/>
        <v>1</v>
      </c>
      <c r="X43">
        <f t="shared" si="21"/>
        <v>1</v>
      </c>
      <c r="Y43">
        <f t="shared" si="22"/>
        <v>1</v>
      </c>
      <c r="Z43">
        <f t="shared" si="23"/>
        <v>9.763561585987043</v>
      </c>
      <c r="AA43">
        <f t="shared" si="24"/>
        <v>3.5228188884680423</v>
      </c>
      <c r="AB43">
        <f t="shared" si="25"/>
        <v>1.8664622197772658</v>
      </c>
      <c r="AC43">
        <f t="shared" si="26"/>
        <v>0.83599099863531867</v>
      </c>
      <c r="AD43">
        <f t="shared" si="27"/>
        <v>0</v>
      </c>
      <c r="AE43">
        <f t="shared" si="28"/>
        <v>0</v>
      </c>
      <c r="AF43">
        <f t="shared" si="29"/>
        <v>0</v>
      </c>
    </row>
    <row r="44" spans="1:32">
      <c r="A44">
        <v>3</v>
      </c>
      <c r="B44">
        <v>9</v>
      </c>
      <c r="C44" s="2">
        <f t="shared" si="30"/>
        <v>2.3579476910000019</v>
      </c>
      <c r="D44">
        <f>MIN(1,IF($B44=0,0,
IF(NOT(ISBLANK(K44)),K44,
VLOOKUP($A44,InnerGradeTable!$A:$W,MATCH(SUBSTITUTE(D$1,"|Float","표준수치"),InnerGradeTable!$1:$1,0),0)*EnhanceTable!$R44)))</f>
        <v>9.2676913965490867E-2</v>
      </c>
      <c r="E44">
        <f>MIN(1,IF($B44=0,0,
IF(NOT(ISBLANK(L44)),L44,
VLOOKUP($A44,InnerGradeTable!$A:$W,MATCH(SUBSTITUTE(E$1,"|Float","표준수치"),InnerGradeTable!$1:$1,0),0)*EnhanceTable!$R44)))</f>
        <v>0.23468497692719625</v>
      </c>
      <c r="F44">
        <f>MIN(1,IF($B44=0,0,
IF(NOT(ISBLANK(M44)),M44,
VLOOKUP($A44,InnerGradeTable!$A:$W,MATCH(SUBSTITUTE(F$1,"|Float","표준수치"),InnerGradeTable!$1:$1,0),0)*EnhanceTable!$R44)))</f>
        <v>0.39155996150419903</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1</v>
      </c>
      <c r="I44">
        <f>MIN(1,IF($B44=0,0,
IF(NOT(ISBLANK(P44)),P44,
VLOOKUP($A44,InnerGradeTable!$A:$W,MATCH(SUBSTITUTE(I$1,"|Float","표준수치"),InnerGradeTable!$1:$1,0),0)*EnhanceTable!$R44)))</f>
        <v>1</v>
      </c>
      <c r="J44">
        <f>MIN(1,IF($B44=0,0,
IF(NOT(ISBLANK(Q44)),Q44,
VLOOKUP($A44,InnerGradeTable!$A:$W,MATCH(SUBSTITUTE(J$1,"|Float","표준수치"),InnerGradeTable!$1:$1,0),0)*EnhanceTable!$R44)))</f>
        <v>1</v>
      </c>
      <c r="R44">
        <f t="shared" si="1"/>
        <v>0.64607393648192846</v>
      </c>
      <c r="S44">
        <f t="shared" si="16"/>
        <v>0.99227144925399346</v>
      </c>
      <c r="T44">
        <f t="shared" si="17"/>
        <v>0.9999984439916294</v>
      </c>
      <c r="U44">
        <f t="shared" si="18"/>
        <v>0.99999999998374867</v>
      </c>
      <c r="V44">
        <f t="shared" si="19"/>
        <v>1</v>
      </c>
      <c r="W44">
        <f t="shared" si="20"/>
        <v>1</v>
      </c>
      <c r="X44">
        <f t="shared" si="21"/>
        <v>1</v>
      </c>
      <c r="Y44">
        <f t="shared" si="22"/>
        <v>1</v>
      </c>
      <c r="Z44">
        <f t="shared" si="23"/>
        <v>10.278019013894934</v>
      </c>
      <c r="AA44">
        <f t="shared" si="24"/>
        <v>3.7276474355090339</v>
      </c>
      <c r="AB44">
        <f t="shared" si="25"/>
        <v>1.9920976145867351</v>
      </c>
      <c r="AC44">
        <f t="shared" si="26"/>
        <v>0.92081853282815562</v>
      </c>
      <c r="AD44">
        <f t="shared" si="27"/>
        <v>0</v>
      </c>
      <c r="AE44">
        <f t="shared" si="28"/>
        <v>0</v>
      </c>
      <c r="AF44">
        <f t="shared" si="29"/>
        <v>0</v>
      </c>
    </row>
    <row r="45" spans="1:32">
      <c r="A45">
        <v>3</v>
      </c>
      <c r="B45">
        <v>10</v>
      </c>
      <c r="C45" s="2">
        <f t="shared" si="30"/>
        <v>2.5937424601000023</v>
      </c>
      <c r="D45">
        <f>MIN(1,IF($B45=0,0,
IF(NOT(ISBLANK(K45)),K45,
VLOOKUP($A45,InnerGradeTable!$A:$W,MATCH(SUBSTITUTE(D$1,"|Float","표준수치"),InnerGradeTable!$1:$1,0),0)*EnhanceTable!$R45)))</f>
        <v>8.4251739968628073E-2</v>
      </c>
      <c r="E45">
        <f>MIN(1,IF($B45=0,0,
IF(NOT(ISBLANK(L45)),L45,
VLOOKUP($A45,InnerGradeTable!$A:$W,MATCH(SUBSTITUTE(E$1,"|Float","표준수치"),InnerGradeTable!$1:$1,0),0)*EnhanceTable!$R45)))</f>
        <v>0.21334997902472388</v>
      </c>
      <c r="F45">
        <f>MIN(1,IF($B45=0,0,
IF(NOT(ISBLANK(M45)),M45,
VLOOKUP($A45,InnerGradeTable!$A:$W,MATCH(SUBSTITUTE(F$1,"|Float","표준수치"),InnerGradeTable!$1:$1,0),0)*EnhanceTable!$R45)))</f>
        <v>0.35596360136745364</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1</v>
      </c>
      <c r="I45">
        <f>MIN(1,IF($B45=0,0,
IF(NOT(ISBLANK(P45)),P45,
VLOOKUP($A45,InnerGradeTable!$A:$W,MATCH(SUBSTITUTE(I$1,"|Float","표준수치"),InnerGradeTable!$1:$1,0),0)*EnhanceTable!$R45)))</f>
        <v>1</v>
      </c>
      <c r="J45">
        <f>MIN(1,IF($B45=0,0,
IF(NOT(ISBLANK(Q45)),Q45,
VLOOKUP($A45,InnerGradeTable!$A:$W,MATCH(SUBSTITUTE(J$1,"|Float","표준수치"),InnerGradeTable!$1:$1,0),0)*EnhanceTable!$R45)))</f>
        <v>1</v>
      </c>
      <c r="R45">
        <f t="shared" si="1"/>
        <v>0.5873399422562986</v>
      </c>
      <c r="S45">
        <f t="shared" si="16"/>
        <v>0.98773111465891206</v>
      </c>
      <c r="T45">
        <f t="shared" si="17"/>
        <v>0.99999384712731276</v>
      </c>
      <c r="U45">
        <f t="shared" si="18"/>
        <v>0.99999999972105369</v>
      </c>
      <c r="V45">
        <f t="shared" si="19"/>
        <v>1</v>
      </c>
      <c r="W45">
        <f t="shared" si="20"/>
        <v>1</v>
      </c>
      <c r="X45">
        <f t="shared" si="21"/>
        <v>1</v>
      </c>
      <c r="Y45">
        <f t="shared" si="22"/>
        <v>1</v>
      </c>
      <c r="Z45">
        <f t="shared" si="23"/>
        <v>11.35819112693026</v>
      </c>
      <c r="AA45">
        <f t="shared" si="24"/>
        <v>4.1571737353677154</v>
      </c>
      <c r="AB45">
        <f t="shared" si="25"/>
        <v>2.254496754420892</v>
      </c>
      <c r="AC45">
        <f t="shared" si="26"/>
        <v>1.0937213280014066</v>
      </c>
      <c r="AD45">
        <f t="shared" si="27"/>
        <v>0</v>
      </c>
      <c r="AE45">
        <f t="shared" si="28"/>
        <v>0</v>
      </c>
      <c r="AF45">
        <f t="shared" si="29"/>
        <v>0</v>
      </c>
    </row>
    <row r="46" spans="1:32">
      <c r="A46">
        <v>3</v>
      </c>
      <c r="B46">
        <v>11</v>
      </c>
      <c r="C46" s="2">
        <f t="shared" si="30"/>
        <v>2.8531167061100029</v>
      </c>
      <c r="D46">
        <f>MIN(1,IF($B46=0,0,
IF(NOT(ISBLANK(K46)),K46,
VLOOKUP($A46,InnerGradeTable!$A:$W,MATCH(SUBSTITUTE(D$1,"|Float","표준수치"),InnerGradeTable!$1:$1,0),0)*EnhanceTable!$R46)))</f>
        <v>8.0239752351074334E-2</v>
      </c>
      <c r="E46">
        <f>MIN(1,IF($B46=0,0,
IF(NOT(ISBLANK(L46)),L46,
VLOOKUP($A46,InnerGradeTable!$A:$W,MATCH(SUBSTITUTE(E$1,"|Float","표준수치"),InnerGradeTable!$1:$1,0),0)*EnhanceTable!$R46)))</f>
        <v>0.20319045621402271</v>
      </c>
      <c r="F46">
        <f>MIN(1,IF($B46=0,0,
IF(NOT(ISBLANK(M46)),M46,
VLOOKUP($A46,InnerGradeTable!$A:$W,MATCH(SUBSTITUTE(F$1,"|Float","표준수치"),InnerGradeTable!$1:$1,0),0)*EnhanceTable!$R46)))</f>
        <v>0.33901295368328915</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0.95619038218363606</v>
      </c>
      <c r="I46">
        <f>MIN(1,IF($B46=0,0,
IF(NOT(ISBLANK(P46)),P46,
VLOOKUP($A46,InnerGradeTable!$A:$W,MATCH(SUBSTITUTE(I$1,"|Float","표준수치"),InnerGradeTable!$1:$1,0),0)*EnhanceTable!$R46)))</f>
        <v>0.95619038218363606</v>
      </c>
      <c r="J46">
        <f>MIN(1,IF($B46=0,0,
IF(NOT(ISBLANK(Q46)),Q46,
VLOOKUP($A46,InnerGradeTable!$A:$W,MATCH(SUBSTITUTE(J$1,"|Float","표준수치"),InnerGradeTable!$1:$1,0),0)*EnhanceTable!$R46)))</f>
        <v>0.95619038218363606</v>
      </c>
      <c r="R46">
        <f t="shared" si="1"/>
        <v>0.55937137357742717</v>
      </c>
      <c r="S46">
        <f t="shared" si="16"/>
        <v>0.9847337712912545</v>
      </c>
      <c r="T46">
        <f t="shared" si="17"/>
        <v>0.99998831237253161</v>
      </c>
      <c r="U46">
        <f t="shared" si="18"/>
        <v>0.99999999897753744</v>
      </c>
      <c r="V46">
        <f t="shared" si="19"/>
        <v>1</v>
      </c>
      <c r="W46">
        <f t="shared" si="20"/>
        <v>1</v>
      </c>
      <c r="X46">
        <f t="shared" si="21"/>
        <v>1</v>
      </c>
      <c r="Y46">
        <f t="shared" si="22"/>
        <v>1</v>
      </c>
      <c r="Z46">
        <f t="shared" si="23"/>
        <v>11.952196870828262</v>
      </c>
      <c r="AA46">
        <f t="shared" si="24"/>
        <v>4.3931290210873195</v>
      </c>
      <c r="AB46">
        <f t="shared" si="25"/>
        <v>2.3981711898818334</v>
      </c>
      <c r="AC46">
        <f t="shared" si="26"/>
        <v>1.1866868154088628</v>
      </c>
      <c r="AD46">
        <f t="shared" si="27"/>
        <v>0.21889727804772111</v>
      </c>
      <c r="AE46">
        <f t="shared" si="28"/>
        <v>0.21889727804772111</v>
      </c>
      <c r="AF46">
        <f t="shared" si="29"/>
        <v>0.21889727804772111</v>
      </c>
    </row>
    <row r="47" spans="1:32">
      <c r="A47">
        <v>3</v>
      </c>
      <c r="B47">
        <v>12</v>
      </c>
      <c r="C47" s="2">
        <f t="shared" si="30"/>
        <v>3.1384283767210035</v>
      </c>
      <c r="D47">
        <f>MIN(1,IF($B47=0,0,
IF(NOT(ISBLANK(K47)),K47,
VLOOKUP($A47,InnerGradeTable!$A:$W,MATCH(SUBSTITUTE(D$1,"|Float","표준수치"),InnerGradeTable!$1:$1,0),0)*EnhanceTable!$R47)))</f>
        <v>7.6418811762927932E-2</v>
      </c>
      <c r="E47">
        <f>MIN(1,IF($B47=0,0,
IF(NOT(ISBLANK(L47)),L47,
VLOOKUP($A47,InnerGradeTable!$A:$W,MATCH(SUBSTITUTE(E$1,"|Float","표준수치"),InnerGradeTable!$1:$1,0),0)*EnhanceTable!$R47)))</f>
        <v>0.19351472020383115</v>
      </c>
      <c r="F47">
        <f>MIN(1,IF($B47=0,0,
IF(NOT(ISBLANK(M47)),M47,
VLOOKUP($A47,InnerGradeTable!$A:$W,MATCH(SUBSTITUTE(F$1,"|Float","표준수치"),InnerGradeTable!$1:$1,0),0)*EnhanceTable!$R47)))</f>
        <v>0.3228694796983706</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0.910657506841558</v>
      </c>
      <c r="I47">
        <f>MIN(1,IF($B47=0,0,
IF(NOT(ISBLANK(P47)),P47,
VLOOKUP($A47,InnerGradeTable!$A:$W,MATCH(SUBSTITUTE(I$1,"|Float","표준수치"),InnerGradeTable!$1:$1,0),0)*EnhanceTable!$R47)))</f>
        <v>0.910657506841558</v>
      </c>
      <c r="J47">
        <f>MIN(1,IF($B47=0,0,
IF(NOT(ISBLANK(Q47)),Q47,
VLOOKUP($A47,InnerGradeTable!$A:$W,MATCH(SUBSTITUTE(J$1,"|Float","표준수치"),InnerGradeTable!$1:$1,0),0)*EnhanceTable!$R47)))</f>
        <v>0.910657506841558</v>
      </c>
      <c r="R47">
        <f t="shared" si="1"/>
        <v>0.53273464150231153</v>
      </c>
      <c r="S47">
        <f t="shared" si="16"/>
        <v>0.9812174771819272</v>
      </c>
      <c r="T47">
        <f t="shared" si="17"/>
        <v>0.99997862912783875</v>
      </c>
      <c r="U47">
        <f t="shared" si="18"/>
        <v>0.99999999658320082</v>
      </c>
      <c r="V47">
        <f t="shared" si="19"/>
        <v>1</v>
      </c>
      <c r="W47">
        <f t="shared" si="20"/>
        <v>1</v>
      </c>
      <c r="X47">
        <f t="shared" si="21"/>
        <v>1</v>
      </c>
      <c r="Y47">
        <f t="shared" si="22"/>
        <v>1</v>
      </c>
      <c r="Z47">
        <f t="shared" si="23"/>
        <v>12.575847395940738</v>
      </c>
      <c r="AA47">
        <f t="shared" si="24"/>
        <v>4.6407077142503441</v>
      </c>
      <c r="AB47">
        <f t="shared" si="25"/>
        <v>2.548644142162098</v>
      </c>
      <c r="AC47">
        <f t="shared" si="26"/>
        <v>1.2831305774211428</v>
      </c>
      <c r="AD47">
        <f t="shared" si="27"/>
        <v>0.32822674190296114</v>
      </c>
      <c r="AE47">
        <f t="shared" si="28"/>
        <v>0.32822674190296114</v>
      </c>
      <c r="AF47">
        <f t="shared" si="29"/>
        <v>0.32822674190296114</v>
      </c>
    </row>
    <row r="48" spans="1:32">
      <c r="A48">
        <v>3</v>
      </c>
      <c r="B48">
        <v>13</v>
      </c>
      <c r="C48" s="2">
        <f t="shared" si="30"/>
        <v>3.4522712143931042</v>
      </c>
      <c r="D48">
        <f>MIN(1,IF($B48=0,0,
IF(NOT(ISBLANK(K48)),K48,
VLOOKUP($A48,InnerGradeTable!$A:$W,MATCH(SUBSTITUTE(D$1,"|Float","표준수치"),InnerGradeTable!$1:$1,0),0)*EnhanceTable!$R48)))</f>
        <v>7.2779820726598027E-2</v>
      </c>
      <c r="E48">
        <f>MIN(1,IF($B48=0,0,
IF(NOT(ISBLANK(L48)),L48,
VLOOKUP($A48,InnerGradeTable!$A:$W,MATCH(SUBSTITUTE(E$1,"|Float","표준수치"),InnerGradeTable!$1:$1,0),0)*EnhanceTable!$R48)))</f>
        <v>0.18429973352745821</v>
      </c>
      <c r="F48">
        <f>MIN(1,IF($B48=0,0,
IF(NOT(ISBLANK(M48)),M48,
VLOOKUP($A48,InnerGradeTable!$A:$W,MATCH(SUBSTITUTE(F$1,"|Float","표준수치"),InnerGradeTable!$1:$1,0),0)*EnhanceTable!$R48)))</f>
        <v>0.30749474256987674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0.86729286365862668</v>
      </c>
      <c r="I48">
        <f>MIN(1,IF($B48=0,0,
IF(NOT(ISBLANK(P48)),P48,
VLOOKUP($A48,InnerGradeTable!$A:$W,MATCH(SUBSTITUTE(I$1,"|Float","표준수치"),InnerGradeTable!$1:$1,0),0)*EnhanceTable!$R48)))</f>
        <v>0.86729286365862668</v>
      </c>
      <c r="J48">
        <f>MIN(1,IF($B48=0,0,
IF(NOT(ISBLANK(Q48)),Q48,
VLOOKUP($A48,InnerGradeTable!$A:$W,MATCH(SUBSTITUTE(J$1,"|Float","표준수치"),InnerGradeTable!$1:$1,0),0)*EnhanceTable!$R48)))</f>
        <v>0.86729286365862668</v>
      </c>
      <c r="R48">
        <f t="shared" si="1"/>
        <v>0.50736632524029668</v>
      </c>
      <c r="S48">
        <f t="shared" si="16"/>
        <v>0.97713644626555585</v>
      </c>
      <c r="T48">
        <f t="shared" si="17"/>
        <v>0.99996228360207307</v>
      </c>
      <c r="U48">
        <f t="shared" si="18"/>
        <v>0.99999998950085955</v>
      </c>
      <c r="V48">
        <f t="shared" si="19"/>
        <v>0.99999999999999956</v>
      </c>
      <c r="W48">
        <f t="shared" si="20"/>
        <v>1</v>
      </c>
      <c r="X48">
        <f t="shared" si="21"/>
        <v>1</v>
      </c>
      <c r="Y48">
        <f t="shared" si="22"/>
        <v>1</v>
      </c>
      <c r="Z48">
        <f t="shared" si="23"/>
        <v>13.230627912489723</v>
      </c>
      <c r="AA48">
        <f t="shared" si="24"/>
        <v>4.9005022711138517</v>
      </c>
      <c r="AB48">
        <f t="shared" si="25"/>
        <v>2.7062869458432153</v>
      </c>
      <c r="AC48">
        <f t="shared" si="26"/>
        <v>1.3833765473294843</v>
      </c>
      <c r="AD48">
        <f t="shared" si="27"/>
        <v>0.42003102096598482</v>
      </c>
      <c r="AE48">
        <f t="shared" si="28"/>
        <v>0.42003102096598482</v>
      </c>
      <c r="AF48">
        <f t="shared" si="29"/>
        <v>0.42003102096598482</v>
      </c>
    </row>
    <row r="49" spans="1:32">
      <c r="A49">
        <v>3</v>
      </c>
      <c r="B49">
        <v>14</v>
      </c>
      <c r="C49" s="2">
        <f t="shared" si="30"/>
        <v>3.7974983358324148</v>
      </c>
      <c r="D49">
        <f>MIN(1,IF($B49=0,0,
IF(NOT(ISBLANK(K49)),K49,
VLOOKUP($A49,InnerGradeTable!$A:$W,MATCH(SUBSTITUTE(D$1,"|Float","표준수치"),InnerGradeTable!$1:$1,0),0)*EnhanceTable!$R49)))</f>
        <v>6.9314114977712407E-2</v>
      </c>
      <c r="E49">
        <f>MIN(1,IF($B49=0,0,
IF(NOT(ISBLANK(L49)),L49,
VLOOKUP($A49,InnerGradeTable!$A:$W,MATCH(SUBSTITUTE(E$1,"|Float","표준수치"),InnerGradeTable!$1:$1,0),0)*EnhanceTable!$R49)))</f>
        <v>0.17552355574043638</v>
      </c>
      <c r="F49">
        <f>MIN(1,IF($B49=0,0,
IF(NOT(ISBLANK(M49)),M49,
VLOOKUP($A49,InnerGradeTable!$A:$W,MATCH(SUBSTITUTE(F$1,"|Float","표준수치"),InnerGradeTable!$1:$1,0),0)*EnhanceTable!$R49)))</f>
        <v>0.29285213578083497</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0.8259932034844063</v>
      </c>
      <c r="I49">
        <f>MIN(1,IF($B49=0,0,
IF(NOT(ISBLANK(P49)),P49,
VLOOKUP($A49,InnerGradeTable!$A:$W,MATCH(SUBSTITUTE(I$1,"|Float","표준수치"),InnerGradeTable!$1:$1,0),0)*EnhanceTable!$R49)))</f>
        <v>0.8259932034844063</v>
      </c>
      <c r="J49">
        <f>MIN(1,IF($B49=0,0,
IF(NOT(ISBLANK(Q49)),Q49,
VLOOKUP($A49,InnerGradeTable!$A:$W,MATCH(SUBSTITUTE(J$1,"|Float","표준수치"),InnerGradeTable!$1:$1,0),0)*EnhanceTable!$R49)))</f>
        <v>0.8259932034844063</v>
      </c>
      <c r="R49">
        <f t="shared" si="1"/>
        <v>0.48320602403837776</v>
      </c>
      <c r="S49">
        <f t="shared" si="16"/>
        <v>0.97244779455895347</v>
      </c>
      <c r="T49">
        <f t="shared" si="17"/>
        <v>0.99993559603483806</v>
      </c>
      <c r="U49">
        <f t="shared" si="18"/>
        <v>0.9999999701109783</v>
      </c>
      <c r="V49">
        <f t="shared" si="19"/>
        <v>0.99999999999999534</v>
      </c>
      <c r="W49">
        <f t="shared" si="20"/>
        <v>1</v>
      </c>
      <c r="X49">
        <f t="shared" si="21"/>
        <v>1</v>
      </c>
      <c r="Y49">
        <f t="shared" si="22"/>
        <v>1</v>
      </c>
      <c r="Z49">
        <f t="shared" si="23"/>
        <v>13.918097716234984</v>
      </c>
      <c r="AA49">
        <f t="shared" si="24"/>
        <v>5.1731338777271514</v>
      </c>
      <c r="AB49">
        <f t="shared" si="25"/>
        <v>2.8714861196900472</v>
      </c>
      <c r="AC49">
        <f t="shared" si="26"/>
        <v>1.4877377446030804</v>
      </c>
      <c r="AD49">
        <f t="shared" si="27"/>
        <v>0.50501773761885482</v>
      </c>
      <c r="AE49">
        <f t="shared" si="28"/>
        <v>0.50501773761885482</v>
      </c>
      <c r="AF49">
        <f t="shared" si="29"/>
        <v>0.50501773761885482</v>
      </c>
    </row>
    <row r="50" spans="1:32">
      <c r="A50">
        <v>3</v>
      </c>
      <c r="B50">
        <v>15</v>
      </c>
      <c r="C50" s="2">
        <f t="shared" si="30"/>
        <v>4.1772481694156562</v>
      </c>
      <c r="D50">
        <f>MIN(1,IF($B50=0,0,
IF(NOT(ISBLANK(K50)),K50,
VLOOKUP($A50,InnerGradeTable!$A:$W,MATCH(SUBSTITUTE(D$1,"|Float","표준수치"),InnerGradeTable!$1:$1,0),0)*EnhanceTable!$R50)))</f>
        <v>6.301283179792036E-2</v>
      </c>
      <c r="E50">
        <f>MIN(1,IF($B50=0,0,
IF(NOT(ISBLANK(L50)),L50,
VLOOKUP($A50,InnerGradeTable!$A:$W,MATCH(SUBSTITUTE(E$1,"|Float","표준수치"),InnerGradeTable!$1:$1,0),0)*EnhanceTable!$R50)))</f>
        <v>0.15956686885494215</v>
      </c>
      <c r="F50">
        <f>MIN(1,IF($B50=0,0,
IF(NOT(ISBLANK(M50)),M50,
VLOOKUP($A50,InnerGradeTable!$A:$W,MATCH(SUBSTITUTE(F$1,"|Float","표준수치"),InnerGradeTable!$1:$1,0),0)*EnhanceTable!$R50)))</f>
        <v>0.26622921434621361</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0.7509029122585511</v>
      </c>
      <c r="I50">
        <f>MIN(1,IF($B50=0,0,
IF(NOT(ISBLANK(P50)),P50,
VLOOKUP($A50,InnerGradeTable!$A:$W,MATCH(SUBSTITUTE(I$1,"|Float","표준수치"),InnerGradeTable!$1:$1,0),0)*EnhanceTable!$R50)))</f>
        <v>0.7509029122585511</v>
      </c>
      <c r="J50">
        <f>MIN(1,IF($B50=0,0,
IF(NOT(ISBLANK(Q50)),Q50,
VLOOKUP($A50,InnerGradeTable!$A:$W,MATCH(SUBSTITUTE(J$1,"|Float","표준수치"),InnerGradeTable!$1:$1,0),0)*EnhanceTable!$R50)))</f>
        <v>0.7509029122585511</v>
      </c>
      <c r="R50">
        <f t="shared" si="1"/>
        <v>0.43927820367125248</v>
      </c>
      <c r="S50">
        <f t="shared" si="16"/>
        <v>0.96139156756939737</v>
      </c>
      <c r="T50">
        <f t="shared" si="17"/>
        <v>0.99983205842150535</v>
      </c>
      <c r="U50">
        <f t="shared" si="18"/>
        <v>0.99999981032030694</v>
      </c>
      <c r="V50">
        <f t="shared" si="19"/>
        <v>0.99999999999972622</v>
      </c>
      <c r="W50">
        <f t="shared" si="20"/>
        <v>1</v>
      </c>
      <c r="X50">
        <f t="shared" si="21"/>
        <v>1</v>
      </c>
      <c r="Y50">
        <f t="shared" si="22"/>
        <v>1</v>
      </c>
      <c r="Z50">
        <f t="shared" si="23"/>
        <v>15.361648532608603</v>
      </c>
      <c r="AA50">
        <f t="shared" si="24"/>
        <v>5.7452490453020442</v>
      </c>
      <c r="AB50">
        <f t="shared" si="25"/>
        <v>3.2175440239685247</v>
      </c>
      <c r="AC50">
        <f t="shared" si="26"/>
        <v>1.7046454530465978</v>
      </c>
      <c r="AD50">
        <f t="shared" si="27"/>
        <v>0.6646615199749315</v>
      </c>
      <c r="AE50">
        <f t="shared" si="28"/>
        <v>0.6646615199749315</v>
      </c>
      <c r="AF50">
        <f t="shared" si="29"/>
        <v>0.6646615199749315</v>
      </c>
    </row>
    <row r="51" spans="1:32">
      <c r="A51">
        <v>3</v>
      </c>
      <c r="B51">
        <v>16</v>
      </c>
      <c r="C51" s="2">
        <f t="shared" si="30"/>
        <v>4.594972986357222</v>
      </c>
      <c r="D51">
        <f>MIN(1,IF($B51=0,0,
IF(NOT(ISBLANK(K51)),K51,
VLOOKUP($A51,InnerGradeTable!$A:$W,MATCH(SUBSTITUTE(D$1,"|Float","표준수치"),InnerGradeTable!$1:$1,0),0)*EnhanceTable!$R51)))</f>
        <v>6.0012220759924149E-2</v>
      </c>
      <c r="E51">
        <f>MIN(1,IF($B51=0,0,
IF(NOT(ISBLANK(L51)),L51,
VLOOKUP($A51,InnerGradeTable!$A:$W,MATCH(SUBSTITUTE(E$1,"|Float","표준수치"),InnerGradeTable!$1:$1,0),0)*EnhanceTable!$R51)))</f>
        <v>0.15196844652851632</v>
      </c>
      <c r="F51">
        <f>MIN(1,IF($B51=0,0,
IF(NOT(ISBLANK(M51)),M51,
VLOOKUP($A51,InnerGradeTable!$A:$W,MATCH(SUBSTITUTE(F$1,"|Float","표준수치"),InnerGradeTable!$1:$1,0),0)*EnhanceTable!$R51)))</f>
        <v>0.2535516327106796</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0.71514563072242954</v>
      </c>
      <c r="I51">
        <f>MIN(1,IF($B51=0,0,
IF(NOT(ISBLANK(P51)),P51,
VLOOKUP($A51,InnerGradeTable!$A:$W,MATCH(SUBSTITUTE(I$1,"|Float","표준수치"),InnerGradeTable!$1:$1,0),0)*EnhanceTable!$R51)))</f>
        <v>0.71514563072242954</v>
      </c>
      <c r="J51">
        <f>MIN(1,IF($B51=0,0,
IF(NOT(ISBLANK(Q51)),Q51,
VLOOKUP($A51,InnerGradeTable!$A:$W,MATCH(SUBSTITUTE(J$1,"|Float","표준수치"),InnerGradeTable!$1:$1,0),0)*EnhanceTable!$R51)))</f>
        <v>0.71514563072242954</v>
      </c>
      <c r="R51">
        <f t="shared" si="1"/>
        <v>0.41836019397262136</v>
      </c>
      <c r="S51">
        <f t="shared" si="16"/>
        <v>0.95469873086006252</v>
      </c>
      <c r="T51">
        <f t="shared" si="17"/>
        <v>0.99973660920865826</v>
      </c>
      <c r="U51">
        <f t="shared" si="18"/>
        <v>0.9999995533281103</v>
      </c>
      <c r="V51">
        <f t="shared" si="19"/>
        <v>0.99999999999829114</v>
      </c>
      <c r="W51">
        <f t="shared" si="20"/>
        <v>1</v>
      </c>
      <c r="X51">
        <f t="shared" si="21"/>
        <v>1</v>
      </c>
      <c r="Y51">
        <f t="shared" si="22"/>
        <v>1</v>
      </c>
      <c r="Z51">
        <f t="shared" si="23"/>
        <v>16.155537269077584</v>
      </c>
      <c r="AA51">
        <f t="shared" si="24"/>
        <v>6.0597203431026507</v>
      </c>
      <c r="AB51">
        <f t="shared" si="25"/>
        <v>3.4074812498645151</v>
      </c>
      <c r="AC51">
        <f t="shared" si="26"/>
        <v>1.8229581760012872</v>
      </c>
      <c r="AD51">
        <f t="shared" si="27"/>
        <v>0.74630603415078711</v>
      </c>
      <c r="AE51">
        <f t="shared" si="28"/>
        <v>0.74630603415078711</v>
      </c>
      <c r="AF51">
        <f t="shared" si="29"/>
        <v>0.74630603415078711</v>
      </c>
    </row>
    <row r="52" spans="1:32">
      <c r="A52">
        <v>3</v>
      </c>
      <c r="B52">
        <v>17</v>
      </c>
      <c r="C52" s="2">
        <f t="shared" si="30"/>
        <v>5.0544702849929442</v>
      </c>
      <c r="D52">
        <f>MIN(1,IF($B52=0,0,
IF(NOT(ISBLANK(K52)),K52,
VLOOKUP($A52,InnerGradeTable!$A:$W,MATCH(SUBSTITUTE(D$1,"|Float","표준수치"),InnerGradeTable!$1:$1,0),0)*EnhanceTable!$R52)))</f>
        <v>5.7154495961832523E-2</v>
      </c>
      <c r="E52">
        <f>MIN(1,IF($B52=0,0,
IF(NOT(ISBLANK(L52)),L52,
VLOOKUP($A52,InnerGradeTable!$A:$W,MATCH(SUBSTITUTE(E$1,"|Float","표준수치"),InnerGradeTable!$1:$1,0),0)*EnhanceTable!$R52)))</f>
        <v>0.14473185383668222</v>
      </c>
      <c r="F52">
        <f>MIN(1,IF($B52=0,0,
IF(NOT(ISBLANK(M52)),M52,
VLOOKUP($A52,InnerGradeTable!$A:$W,MATCH(SUBSTITUTE(F$1,"|Float","표준수치"),InnerGradeTable!$1:$1,0),0)*EnhanceTable!$R52)))</f>
        <v>0.24147774543874245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0.68109107687850434</v>
      </c>
      <c r="I52">
        <f>MIN(1,IF($B52=0,0,
IF(NOT(ISBLANK(P52)),P52,
VLOOKUP($A52,InnerGradeTable!$A:$W,MATCH(SUBSTITUTE(I$1,"|Float","표준수치"),InnerGradeTable!$1:$1,0),0)*EnhanceTable!$R52)))</f>
        <v>0.68109107687850434</v>
      </c>
      <c r="J52">
        <f>MIN(1,IF($B52=0,0,
IF(NOT(ISBLANK(Q52)),Q52,
VLOOKUP($A52,InnerGradeTable!$A:$W,MATCH(SUBSTITUTE(J$1,"|Float","표준수치"),InnerGradeTable!$1:$1,0),0)*EnhanceTable!$R52)))</f>
        <v>0.68109107687850434</v>
      </c>
      <c r="R52">
        <f t="shared" si="1"/>
        <v>0.39843827997392511</v>
      </c>
      <c r="S52">
        <f t="shared" si="16"/>
        <v>0.94727376951258357</v>
      </c>
      <c r="T52">
        <f t="shared" si="17"/>
        <v>0.99959717643607859</v>
      </c>
      <c r="U52">
        <f t="shared" si="18"/>
        <v>0.99999900363982164</v>
      </c>
      <c r="V52">
        <f t="shared" si="19"/>
        <v>0.99999999999079525</v>
      </c>
      <c r="W52">
        <f t="shared" si="20"/>
        <v>1</v>
      </c>
      <c r="X52">
        <f t="shared" si="21"/>
        <v>1</v>
      </c>
      <c r="Y52">
        <f t="shared" si="22"/>
        <v>1</v>
      </c>
      <c r="Z52">
        <f t="shared" si="23"/>
        <v>16.989080262798758</v>
      </c>
      <c r="AA52">
        <f t="shared" si="24"/>
        <v>6.3897964504836731</v>
      </c>
      <c r="AB52">
        <f t="shared" si="25"/>
        <v>3.6066753464045207</v>
      </c>
      <c r="AC52">
        <f t="shared" si="26"/>
        <v>1.9466104012603986</v>
      </c>
      <c r="AD52">
        <f t="shared" si="27"/>
        <v>0.82914053031378865</v>
      </c>
      <c r="AE52">
        <f t="shared" si="28"/>
        <v>0.82914053031378865</v>
      </c>
      <c r="AF52">
        <f t="shared" si="29"/>
        <v>0.82914053031378865</v>
      </c>
    </row>
    <row r="53" spans="1:32">
      <c r="A53">
        <v>3</v>
      </c>
      <c r="B53">
        <v>18</v>
      </c>
      <c r="C53" s="2">
        <f t="shared" si="30"/>
        <v>5.5599173134922388</v>
      </c>
      <c r="D53">
        <f>MIN(1,IF($B53=0,0,
IF(NOT(ISBLANK(K53)),K53,
VLOOKUP($A53,InnerGradeTable!$A:$W,MATCH(SUBSTITUTE(D$1,"|Float","표준수치"),InnerGradeTable!$1:$1,0),0)*EnhanceTable!$R53)))</f>
        <v>5.4432853296983351E-2</v>
      </c>
      <c r="E53">
        <f>MIN(1,IF($B53=0,0,
IF(NOT(ISBLANK(L53)),L53,
VLOOKUP($A53,InnerGradeTable!$A:$W,MATCH(SUBSTITUTE(E$1,"|Float","표준수치"),InnerGradeTable!$1:$1,0),0)*EnhanceTable!$R53)))</f>
        <v>0.13783986079684019</v>
      </c>
      <c r="F53">
        <f>MIN(1,IF($B53=0,0,
IF(NOT(ISBLANK(M53)),M53,
VLOOKUP($A53,InnerGradeTable!$A:$W,MATCH(SUBSTITUTE(F$1,"|Float","표준수치"),InnerGradeTable!$1:$1,0),0)*EnhanceTable!$R53)))</f>
        <v>0.22997880517975469</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0.64865816845571833</v>
      </c>
      <c r="I53">
        <f>MIN(1,IF($B53=0,0,
IF(NOT(ISBLANK(P53)),P53,
VLOOKUP($A53,InnerGradeTable!$A:$W,MATCH(SUBSTITUTE(I$1,"|Float","표준수치"),InnerGradeTable!$1:$1,0),0)*EnhanceTable!$R53)))</f>
        <v>0.64865816845571833</v>
      </c>
      <c r="J53">
        <f>MIN(1,IF($B53=0,0,
IF(NOT(ISBLANK(Q53)),Q53,
VLOOKUP($A53,InnerGradeTable!$A:$W,MATCH(SUBSTITUTE(J$1,"|Float","표준수치"),InnerGradeTable!$1:$1,0),0)*EnhanceTable!$R53)))</f>
        <v>0.64865816845571833</v>
      </c>
      <c r="R53">
        <f t="shared" si="1"/>
        <v>0.37946502854659531</v>
      </c>
      <c r="S53">
        <f t="shared" si="16"/>
        <v>0.93909979958664469</v>
      </c>
      <c r="T53">
        <f t="shared" si="17"/>
        <v>0.99939827646465196</v>
      </c>
      <c r="U53">
        <f t="shared" si="18"/>
        <v>0.99999788585892413</v>
      </c>
      <c r="V53">
        <f t="shared" si="19"/>
        <v>0.99999999995651767</v>
      </c>
      <c r="W53">
        <f t="shared" si="20"/>
        <v>1</v>
      </c>
      <c r="X53">
        <f t="shared" si="21"/>
        <v>1</v>
      </c>
      <c r="Y53">
        <f t="shared" si="22"/>
        <v>1</v>
      </c>
      <c r="Z53">
        <f t="shared" si="23"/>
        <v>17.86426231394849</v>
      </c>
      <c r="AA53">
        <f t="shared" si="24"/>
        <v>6.7362646969598829</v>
      </c>
      <c r="AB53">
        <f t="shared" si="25"/>
        <v>3.8156060287377338</v>
      </c>
      <c r="AC53">
        <f t="shared" si="26"/>
        <v>2.0759236348678911</v>
      </c>
      <c r="AD53">
        <f t="shared" si="27"/>
        <v>0.91379555043999405</v>
      </c>
      <c r="AE53">
        <f t="shared" si="28"/>
        <v>0.91379555043999405</v>
      </c>
      <c r="AF53">
        <f t="shared" si="29"/>
        <v>0.91379555043999405</v>
      </c>
    </row>
    <row r="54" spans="1:32">
      <c r="A54">
        <v>3</v>
      </c>
      <c r="B54">
        <v>19</v>
      </c>
      <c r="C54" s="2">
        <f t="shared" si="30"/>
        <v>6.1159090448414632</v>
      </c>
      <c r="D54">
        <f>MIN(1,IF($B54=0,0,
IF(NOT(ISBLANK(K54)),K54,
VLOOKUP($A54,InnerGradeTable!$A:$W,MATCH(SUBSTITUTE(D$1,"|Float","표준수치"),InnerGradeTable!$1:$1,0),0)*EnhanceTable!$R54)))</f>
        <v>5.1840812663793659E-2</v>
      </c>
      <c r="E54">
        <f>MIN(1,IF($B54=0,0,
IF(NOT(ISBLANK(L54)),L54,
VLOOKUP($A54,InnerGradeTable!$A:$W,MATCH(SUBSTITUTE(E$1,"|Float","표준수치"),InnerGradeTable!$1:$1,0),0)*EnhanceTable!$R54)))</f>
        <v>0.13127605790175254</v>
      </c>
      <c r="F54">
        <f>MIN(1,IF($B54=0,0,
IF(NOT(ISBLANK(M54)),M54,
VLOOKUP($A54,InnerGradeTable!$A:$W,MATCH(SUBSTITUTE(F$1,"|Float","표준수치"),InnerGradeTable!$1:$1,0),0)*EnhanceTable!$R54)))</f>
        <v>0.21902743350452825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0.61776968424354117</v>
      </c>
      <c r="I54">
        <f>MIN(1,IF($B54=0,0,
IF(NOT(ISBLANK(P54)),P54,
VLOOKUP($A54,InnerGradeTable!$A:$W,MATCH(SUBSTITUTE(I$1,"|Float","표준수치"),InnerGradeTable!$1:$1,0),0)*EnhanceTable!$R54)))</f>
        <v>0.61776968424354117</v>
      </c>
      <c r="J54">
        <f>MIN(1,IF($B54=0,0,
IF(NOT(ISBLANK(Q54)),Q54,
VLOOKUP($A54,InnerGradeTable!$A:$W,MATCH(SUBSTITUTE(J$1,"|Float","표준수치"),InnerGradeTable!$1:$1,0),0)*EnhanceTable!$R54)))</f>
        <v>0.61776968424354117</v>
      </c>
      <c r="R54">
        <f t="shared" si="1"/>
        <v>0.36139526528247168</v>
      </c>
      <c r="S54">
        <f t="shared" si="16"/>
        <v>0.93016664965238061</v>
      </c>
      <c r="T54">
        <f t="shared" si="17"/>
        <v>0.99912079622657723</v>
      </c>
      <c r="U54">
        <f t="shared" si="18"/>
        <v>0.9999957165971004</v>
      </c>
      <c r="V54">
        <f t="shared" si="19"/>
        <v>0.99999999981735543</v>
      </c>
      <c r="W54">
        <f t="shared" si="20"/>
        <v>1</v>
      </c>
      <c r="X54">
        <f t="shared" si="21"/>
        <v>1</v>
      </c>
      <c r="Y54">
        <f t="shared" si="22"/>
        <v>1</v>
      </c>
      <c r="Z54">
        <f t="shared" si="23"/>
        <v>18.783167345974341</v>
      </c>
      <c r="AA54">
        <f t="shared" si="24"/>
        <v>7.0999512809934675</v>
      </c>
      <c r="AB54">
        <f t="shared" si="25"/>
        <v>4.0347754996617571</v>
      </c>
      <c r="AC54">
        <f t="shared" si="26"/>
        <v>2.211228425393398</v>
      </c>
      <c r="AD54">
        <f t="shared" si="27"/>
        <v>1.0007739038979453</v>
      </c>
      <c r="AE54">
        <f t="shared" si="28"/>
        <v>1.0007739038979453</v>
      </c>
      <c r="AF54">
        <f t="shared" si="29"/>
        <v>1.0007739038979453</v>
      </c>
    </row>
    <row r="55" spans="1:32">
      <c r="A55">
        <v>3</v>
      </c>
      <c r="B55">
        <v>20</v>
      </c>
      <c r="C55" s="2">
        <f t="shared" si="30"/>
        <v>6.72749994932561</v>
      </c>
      <c r="D55">
        <f>MIN(1,IF($B55=0,0,
IF(NOT(ISBLANK(K55)),K55,
VLOOKUP($A55,InnerGradeTable!$A:$W,MATCH(SUBSTITUTE(D$1,"|Float","표준수치"),InnerGradeTable!$1:$1,0),0)*EnhanceTable!$R55)))</f>
        <v>3.9877548202918202E-2</v>
      </c>
      <c r="E55">
        <f>MIN(1,IF($B55=0,0,
IF(NOT(ISBLANK(L55)),L55,
VLOOKUP($A55,InnerGradeTable!$A:$W,MATCH(SUBSTITUTE(E$1,"|Float","표준수치"),InnerGradeTable!$1:$1,0),0)*EnhanceTable!$R55)))</f>
        <v>0.10098158300134812</v>
      </c>
      <c r="F55">
        <f>MIN(1,IF($B55=0,0,
IF(NOT(ISBLANK(M55)),M55,
VLOOKUP($A55,InnerGradeTable!$A:$W,MATCH(SUBSTITUTE(F$1,"|Float","표준수치"),InnerGradeTable!$1:$1,0),0)*EnhanceTable!$R55)))</f>
        <v>0.16848264115732942</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0.47520744941810861</v>
      </c>
      <c r="I55">
        <f>MIN(1,IF($B55=0,0,
IF(NOT(ISBLANK(P55)),P55,
VLOOKUP($A55,InnerGradeTable!$A:$W,MATCH(SUBSTITUTE(I$1,"|Float","표준수치"),InnerGradeTable!$1:$1,0),0)*EnhanceTable!$R55)))</f>
        <v>0.47520744941810861</v>
      </c>
      <c r="J55">
        <f>MIN(1,IF($B55=0,0,
IF(NOT(ISBLANK(Q55)),Q55,
VLOOKUP($A55,InnerGradeTable!$A:$W,MATCH(SUBSTITUTE(J$1,"|Float","표준수치"),InnerGradeTable!$1:$1,0),0)*EnhanceTable!$R55)))</f>
        <v>0.47520744941810861</v>
      </c>
      <c r="R55">
        <f t="shared" si="1"/>
        <v>0.27799635790959359</v>
      </c>
      <c r="S55">
        <f t="shared" si="16"/>
        <v>0.8692832401286843</v>
      </c>
      <c r="T55">
        <f t="shared" si="17"/>
        <v>0.99511989201510465</v>
      </c>
      <c r="U55">
        <f t="shared" si="18"/>
        <v>0.99990147056297363</v>
      </c>
      <c r="V55">
        <f t="shared" si="19"/>
        <v>0.99999991547806777</v>
      </c>
      <c r="W55">
        <f t="shared" si="20"/>
        <v>0.99999999999999001</v>
      </c>
      <c r="X55">
        <f t="shared" si="21"/>
        <v>0.99999999999999001</v>
      </c>
      <c r="Y55">
        <f t="shared" si="22"/>
        <v>0.99999999999999001</v>
      </c>
      <c r="Z55">
        <f t="shared" si="23"/>
        <v>24.571680750173616</v>
      </c>
      <c r="AA55">
        <f t="shared" si="24"/>
        <v>9.3894925100937829</v>
      </c>
      <c r="AB55">
        <f t="shared" si="25"/>
        <v>5.4122830117693574</v>
      </c>
      <c r="AC55">
        <f t="shared" si="26"/>
        <v>3.0565435496510061</v>
      </c>
      <c r="AD55">
        <f t="shared" si="27"/>
        <v>1.5244408949259807</v>
      </c>
      <c r="AE55">
        <f t="shared" si="28"/>
        <v>1.5244408949259807</v>
      </c>
      <c r="AF55">
        <f t="shared" si="29"/>
        <v>1.5244408949259807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0.1360544217687075</v>
      </c>
      <c r="E57">
        <f>MIN(1,IF($B57=0,0,
IF(NOT(ISBLANK(L57)),L57,
VLOOKUP($A57,InnerGradeTable!$A:$W,MATCH(SUBSTITUTE(E$1,"|Float","표준수치"),InnerGradeTable!$1:$1,0),0)*EnhanceTable!$R57)))</f>
        <v>0.2271062271062271</v>
      </c>
      <c r="F57">
        <f>MIN(1,IF($B57=0,0,
IF(NOT(ISBLANK(M57)),M57,
VLOOKUP($A57,InnerGradeTable!$A:$W,MATCH(SUBSTITUTE(F$1,"|Float","표준수치"),InnerGradeTable!$1:$1,0),0)*EnhanceTable!$R57)))</f>
        <v>0.36507936507936511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0.99933270278794195</v>
      </c>
      <c r="T57">
        <f t="shared" si="17"/>
        <v>0.99999745322596867</v>
      </c>
      <c r="U57">
        <f t="shared" si="18"/>
        <v>0.99999999986323596</v>
      </c>
      <c r="V57">
        <f t="shared" si="19"/>
        <v>1</v>
      </c>
      <c r="W57">
        <f t="shared" si="20"/>
        <v>1</v>
      </c>
      <c r="X57">
        <f t="shared" si="21"/>
        <v>1</v>
      </c>
      <c r="Y57">
        <f t="shared" si="22"/>
        <v>1</v>
      </c>
      <c r="Z57">
        <f t="shared" si="23"/>
        <v>6.831727453580096</v>
      </c>
      <c r="AA57">
        <f t="shared" si="24"/>
        <v>3.8710685470745472</v>
      </c>
      <c r="AB57">
        <f t="shared" si="25"/>
        <v>2.1825913735671536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0.12957563977972142</v>
      </c>
      <c r="E58">
        <f>MIN(1,IF($B58=0,0,
IF(NOT(ISBLANK(L58)),L58,
VLOOKUP($A58,InnerGradeTable!$A:$W,MATCH(SUBSTITUTE(E$1,"|Float","표준수치"),InnerGradeTable!$1:$1,0),0)*EnhanceTable!$R58)))</f>
        <v>0.21629164486307342</v>
      </c>
      <c r="F58">
        <f>MIN(1,IF($B58=0,0,
IF(NOT(ISBLANK(M58)),M58,
VLOOKUP($A58,InnerGradeTable!$A:$W,MATCH(SUBSTITUTE(F$1,"|Float","표준수치"),InnerGradeTable!$1:$1,0),0)*EnhanceTable!$R58)))</f>
        <v>0.34769463340891915</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0.99903049099432295</v>
      </c>
      <c r="T58">
        <f t="shared" si="17"/>
        <v>0.99999489819516652</v>
      </c>
      <c r="U58">
        <f t="shared" si="18"/>
        <v>0.99999999947210494</v>
      </c>
      <c r="V58">
        <f t="shared" si="19"/>
        <v>1</v>
      </c>
      <c r="W58">
        <f t="shared" si="20"/>
        <v>1</v>
      </c>
      <c r="X58">
        <f t="shared" si="21"/>
        <v>1</v>
      </c>
      <c r="Y58">
        <f t="shared" si="22"/>
        <v>1</v>
      </c>
      <c r="Z58">
        <f t="shared" si="23"/>
        <v>7.2001601544687874</v>
      </c>
      <c r="AA58">
        <f t="shared" si="24"/>
        <v>4.0929599496994733</v>
      </c>
      <c r="AB58">
        <f t="shared" si="25"/>
        <v>2.3228838164989525</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0.1234053712187823</v>
      </c>
      <c r="E59">
        <f>MIN(1,IF($B59=0,0,
IF(NOT(ISBLANK(L59)),L59,
VLOOKUP($A59,InnerGradeTable!$A:$W,MATCH(SUBSTITUTE(E$1,"|Float","표준수치"),InnerGradeTable!$1:$1,0),0)*EnhanceTable!$R59)))</f>
        <v>0.20599204272673657</v>
      </c>
      <c r="F59">
        <f>MIN(1,IF($B59=0,0,
IF(NOT(ISBLANK(M59)),M59,
VLOOKUP($A59,InnerGradeTable!$A:$W,MATCH(SUBSTITUTE(F$1,"|Float","표준수치"),InnerGradeTable!$1:$1,0),0)*EnhanceTable!$R59)))</f>
        <v>0.33113774610373253</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0.99861980559615671</v>
      </c>
      <c r="T59">
        <f t="shared" si="17"/>
        <v>0.9999901996239593</v>
      </c>
      <c r="U59">
        <f t="shared" si="18"/>
        <v>0.99999999815143636</v>
      </c>
      <c r="V59">
        <f t="shared" si="19"/>
        <v>1</v>
      </c>
      <c r="W59">
        <f t="shared" si="20"/>
        <v>1</v>
      </c>
      <c r="X59">
        <f t="shared" si="21"/>
        <v>1</v>
      </c>
      <c r="Y59">
        <f t="shared" si="22"/>
        <v>1</v>
      </c>
      <c r="Z59">
        <f t="shared" si="23"/>
        <v>7.5869171203213366</v>
      </c>
      <c r="AA59">
        <f t="shared" si="24"/>
        <v>4.3257556438480851</v>
      </c>
      <c r="AB59">
        <f t="shared" si="25"/>
        <v>2.4697878827396873</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0.11752892497026886</v>
      </c>
      <c r="E60">
        <f>MIN(1,IF($B60=0,0,
IF(NOT(ISBLANK(L60)),L60,
VLOOKUP($A60,InnerGradeTable!$A:$W,MATCH(SUBSTITUTE(E$1,"|Float","표준수치"),InnerGradeTable!$1:$1,0),0)*EnhanceTable!$R60)))</f>
        <v>0.19618289783498721</v>
      </c>
      <c r="F60">
        <f>MIN(1,IF($B60=0,0,
IF(NOT(ISBLANK(M60)),M60,
VLOOKUP($A60,InnerGradeTable!$A:$W,MATCH(SUBSTITUTE(F$1,"|Float","표준수치"),InnerGradeTable!$1:$1,0),0)*EnhanceTable!$R60)))</f>
        <v>0.31536928200355474</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0.99807236871654748</v>
      </c>
      <c r="T60">
        <f t="shared" si="17"/>
        <v>0.999981892349466</v>
      </c>
      <c r="U60">
        <f t="shared" si="18"/>
        <v>0.9999999940732166</v>
      </c>
      <c r="V60">
        <f t="shared" si="19"/>
        <v>0.99999999999999989</v>
      </c>
      <c r="W60">
        <f t="shared" si="20"/>
        <v>1</v>
      </c>
      <c r="X60">
        <f t="shared" si="21"/>
        <v>1</v>
      </c>
      <c r="Y60">
        <f t="shared" si="22"/>
        <v>1</v>
      </c>
      <c r="Z60">
        <f t="shared" si="23"/>
        <v>7.9929201794878484</v>
      </c>
      <c r="AA60">
        <f t="shared" si="24"/>
        <v>4.5700134242414769</v>
      </c>
      <c r="AB60">
        <f t="shared" si="25"/>
        <v>2.6236675338623123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0.10684447724569894</v>
      </c>
      <c r="E61">
        <f>MIN(1,IF($B61=0,0,
IF(NOT(ISBLANK(L61)),L61,
VLOOKUP($A61,InnerGradeTable!$A:$W,MATCH(SUBSTITUTE(E$1,"|Float","표준수치"),InnerGradeTable!$1:$1,0),0)*EnhanceTable!$R61)))</f>
        <v>0.17834808894089746</v>
      </c>
      <c r="F61">
        <f>MIN(1,IF($B61=0,0,
IF(NOT(ISBLANK(M61)),M61,
VLOOKUP($A61,InnerGradeTable!$A:$W,MATCH(SUBSTITUTE(F$1,"|Float","표준수치"),InnerGradeTable!$1:$1,0),0)*EnhanceTable!$R61)))</f>
        <v>0.28669934727595886</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0.99648152556507552</v>
      </c>
      <c r="T61">
        <f t="shared" si="17"/>
        <v>0.99994575078164716</v>
      </c>
      <c r="U61">
        <f t="shared" si="18"/>
        <v>0.99999995390741436</v>
      </c>
      <c r="V61">
        <f t="shared" si="19"/>
        <v>0.99999999999999067</v>
      </c>
      <c r="W61">
        <f t="shared" si="20"/>
        <v>1</v>
      </c>
      <c r="X61">
        <f t="shared" si="21"/>
        <v>1</v>
      </c>
      <c r="Y61">
        <f t="shared" si="22"/>
        <v>1</v>
      </c>
      <c r="Z61">
        <f t="shared" si="23"/>
        <v>8.8452775613461423</v>
      </c>
      <c r="AA61">
        <f t="shared" si="24"/>
        <v>5.0824776177013833</v>
      </c>
      <c r="AB61">
        <f t="shared" si="25"/>
        <v>2.9458430631699275</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0.10175664499590376</v>
      </c>
      <c r="E62">
        <f>MIN(1,IF($B62=0,0,
IF(NOT(ISBLANK(L62)),L62,
VLOOKUP($A62,InnerGradeTable!$A:$W,MATCH(SUBSTITUTE(E$1,"|Float","표준수치"),InnerGradeTable!$1:$1,0),0)*EnhanceTable!$R62)))</f>
        <v>0.16985532280085472</v>
      </c>
      <c r="F62">
        <f>MIN(1,IF($B62=0,0,
IF(NOT(ISBLANK(M62)),M62,
VLOOKUP($A62,InnerGradeTable!$A:$W,MATCH(SUBSTITUTE(F$1,"|Float","표준수치"),InnerGradeTable!$1:$1,0),0)*EnhanceTable!$R62)))</f>
        <v>0.27304699740567506</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0.99532587143326845</v>
      </c>
      <c r="T62">
        <f t="shared" si="17"/>
        <v>0.99990928285375003</v>
      </c>
      <c r="U62">
        <f t="shared" si="18"/>
        <v>0.99999988106306714</v>
      </c>
      <c r="V62">
        <f t="shared" si="19"/>
        <v>0.99999999999992273</v>
      </c>
      <c r="W62">
        <f t="shared" si="20"/>
        <v>1</v>
      </c>
      <c r="X62">
        <f t="shared" si="21"/>
        <v>1</v>
      </c>
      <c r="Y62">
        <f t="shared" si="22"/>
        <v>1</v>
      </c>
      <c r="Z62">
        <f t="shared" si="23"/>
        <v>9.3139569673895597</v>
      </c>
      <c r="AA62">
        <f t="shared" si="24"/>
        <v>5.3641107111570561</v>
      </c>
      <c r="AB62">
        <f t="shared" si="25"/>
        <v>3.1225957351950768</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9.6911090472289282E-2</v>
      </c>
      <c r="E63">
        <f>MIN(1,IF($B63=0,0,
IF(NOT(ISBLANK(L63)),L63,
VLOOKUP($A63,InnerGradeTable!$A:$W,MATCH(SUBSTITUTE(E$1,"|Float","표준수치"),InnerGradeTable!$1:$1,0),0)*EnhanceTable!$R63)))</f>
        <v>0.16176697409605209</v>
      </c>
      <c r="F63">
        <f>MIN(1,IF($B63=0,0,
IF(NOT(ISBLANK(M63)),M63,
VLOOKUP($A63,InnerGradeTable!$A:$W,MATCH(SUBSTITUTE(F$1,"|Float","표준수치"),InnerGradeTable!$1:$1,0),0)*EnhanceTable!$R63)))</f>
        <v>0.26004475943397626</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0.99388318359105488</v>
      </c>
      <c r="T63">
        <f t="shared" si="17"/>
        <v>0.99985268791055204</v>
      </c>
      <c r="U63">
        <f t="shared" si="18"/>
        <v>0.99999971141582233</v>
      </c>
      <c r="V63">
        <f t="shared" si="19"/>
        <v>0.9999999999994641</v>
      </c>
      <c r="W63">
        <f t="shared" si="20"/>
        <v>1</v>
      </c>
      <c r="X63">
        <f t="shared" si="21"/>
        <v>1</v>
      </c>
      <c r="Y63">
        <f t="shared" si="22"/>
        <v>1</v>
      </c>
      <c r="Z63">
        <f t="shared" si="23"/>
        <v>9.8059974065384896</v>
      </c>
      <c r="AA63">
        <f t="shared" si="24"/>
        <v>5.6596884082240013</v>
      </c>
      <c r="AB63">
        <f t="shared" si="25"/>
        <v>3.3079171150791753</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9.2296276640275496E-2</v>
      </c>
      <c r="E64">
        <f>MIN(1,IF($B64=0,0,
IF(NOT(ISBLANK(L64)),L64,
VLOOKUP($A64,InnerGradeTable!$A:$W,MATCH(SUBSTITUTE(E$1,"|Float","표준수치"),InnerGradeTable!$1:$1,0),0)*EnhanceTable!$R64)))</f>
        <v>0.15406378485338293</v>
      </c>
      <c r="F64">
        <f>MIN(1,IF($B64=0,0,
IF(NOT(ISBLANK(M64)),M64,
VLOOKUP($A64,InnerGradeTable!$A:$W,MATCH(SUBSTITUTE(F$1,"|Float","표준수치"),InnerGradeTable!$1:$1,0),0)*EnhanceTable!$R64)))</f>
        <v>0.24766167565140593</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0.99210765892794084</v>
      </c>
      <c r="T64">
        <f t="shared" si="17"/>
        <v>0.99976725471535044</v>
      </c>
      <c r="U64">
        <f t="shared" si="18"/>
        <v>0.99999933830283494</v>
      </c>
      <c r="V64">
        <f t="shared" si="19"/>
        <v>0.99999999999683276</v>
      </c>
      <c r="W64">
        <f t="shared" si="20"/>
        <v>1</v>
      </c>
      <c r="X64">
        <f t="shared" si="21"/>
        <v>1</v>
      </c>
      <c r="Y64">
        <f t="shared" si="22"/>
        <v>1</v>
      </c>
      <c r="Z64">
        <f t="shared" si="23"/>
        <v>10.322570962522313</v>
      </c>
      <c r="AA64">
        <f t="shared" si="24"/>
        <v>5.9699163521890615</v>
      </c>
      <c r="AB64">
        <f t="shared" si="25"/>
        <v>3.5022551755789078</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8.7901215847881436E-2</v>
      </c>
      <c r="E65">
        <f>MIN(1,IF($B65=0,0,
IF(NOT(ISBLANK(L65)),L65,
VLOOKUP($A65,InnerGradeTable!$A:$W,MATCH(SUBSTITUTE(E$1,"|Float","표준수치"),InnerGradeTable!$1:$1,0),0)*EnhanceTable!$R65)))</f>
        <v>0.14672741414607898</v>
      </c>
      <c r="F65">
        <f>MIN(1,IF($B65=0,0,
IF(NOT(ISBLANK(M65)),M65,
VLOOKUP($A65,InnerGradeTable!$A:$W,MATCH(SUBSTITUTE(F$1,"|Float","표준수치"),InnerGradeTable!$1:$1,0),0)*EnhanceTable!$R65)))</f>
        <v>0.2358682625251485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0.98995167113973526</v>
      </c>
      <c r="T65">
        <f t="shared" si="17"/>
        <v>0.99964158214453003</v>
      </c>
      <c r="U65">
        <f t="shared" si="18"/>
        <v>0.99999855983615782</v>
      </c>
      <c r="V65">
        <f t="shared" si="19"/>
        <v>0.99999999998374867</v>
      </c>
      <c r="W65">
        <f t="shared" si="20"/>
        <v>1</v>
      </c>
      <c r="X65">
        <f t="shared" si="21"/>
        <v>1</v>
      </c>
      <c r="Y65">
        <f t="shared" si="22"/>
        <v>1</v>
      </c>
      <c r="Z65">
        <f t="shared" si="23"/>
        <v>10.864908072689305</v>
      </c>
      <c r="AA65">
        <f t="shared" si="24"/>
        <v>6.2955348525451047</v>
      </c>
      <c r="AB65">
        <f t="shared" si="25"/>
        <v>3.706078474915294</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7.9910196225346758E-2</v>
      </c>
      <c r="E66">
        <f>MIN(1,IF($B66=0,0,
IF(NOT(ISBLANK(L66)),L66,
VLOOKUP($A66,InnerGradeTable!$A:$W,MATCH(SUBSTITUTE(E$1,"|Float","표준수치"),InnerGradeTable!$1:$1,0),0)*EnhanceTable!$R66)))</f>
        <v>0.13338855831461727</v>
      </c>
      <c r="F66">
        <f>MIN(1,IF($B66=0,0,
IF(NOT(ISBLANK(M66)),M66,
VLOOKUP($A66,InnerGradeTable!$A:$W,MATCH(SUBSTITUTE(F$1,"|Float","표준수치"),InnerGradeTable!$1:$1,0),0)*EnhanceTable!$R66)))</f>
        <v>0.21442569320468047</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0.98445785705990474</v>
      </c>
      <c r="T66">
        <f t="shared" ref="T66:T97" si="33">1-(1-E66)^T$1</f>
        <v>0.99922156755021541</v>
      </c>
      <c r="U66">
        <f t="shared" ref="U66:U97" si="34">1-(1-F66)^U$1</f>
        <v>0.99999425402750264</v>
      </c>
      <c r="V66">
        <f t="shared" ref="V66:V97" si="35">1-(1-G66)^V$1</f>
        <v>0.99999999972105369</v>
      </c>
      <c r="W66">
        <f t="shared" ref="W66:W97" si="36">1-(1-H66)^W$1</f>
        <v>1</v>
      </c>
      <c r="X66">
        <f t="shared" ref="X66:X97" si="37">1-(1-I66)^X$1</f>
        <v>1</v>
      </c>
      <c r="Y66">
        <f t="shared" ref="Y66:Y97" si="38">1-(1-J66)^Y$1</f>
        <v>1</v>
      </c>
      <c r="Z66">
        <f t="shared" ref="Z66:Z96" si="39">SQRT((1-D66)/D66^2)</f>
        <v>12.003638612885524</v>
      </c>
      <c r="AA66">
        <f t="shared" ref="AA66:AA96" si="40">SQRT((1-E66)/E66^2)</f>
        <v>6.9790069475834899</v>
      </c>
      <c r="AB66">
        <f t="shared" ref="AB66:AB96" si="41">SQRT((1-F66)/F66^2)</f>
        <v>4.1334892517086033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7.6104948786044513E-2</v>
      </c>
      <c r="E67">
        <f>MIN(1,IF($B67=0,0,
IF(NOT(ISBLANK(L67)),L67,
VLOOKUP($A67,InnerGradeTable!$A:$W,MATCH(SUBSTITUTE(E$1,"|Float","표준수치"),InnerGradeTable!$1:$1,0),0)*EnhanceTable!$R67)))</f>
        <v>0.12703672220439738</v>
      </c>
      <c r="F67">
        <f>MIN(1,IF($B67=0,0,
IF(NOT(ISBLANK(M67)),M67,
VLOOKUP($A67,InnerGradeTable!$A:$W,MATCH(SUBSTITUTE(F$1,"|Float","표준수치"),InnerGradeTable!$1:$1,0),0)*EnhanceTable!$R67)))</f>
        <v>0.20421494590921946</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0.9808956598436559</v>
      </c>
      <c r="T67">
        <f t="shared" si="33"/>
        <v>0.99887850136418832</v>
      </c>
      <c r="U67">
        <f t="shared" si="34"/>
        <v>0.99998904054613602</v>
      </c>
      <c r="V67">
        <f t="shared" si="35"/>
        <v>0.99999999897753744</v>
      </c>
      <c r="W67">
        <f t="shared" si="36"/>
        <v>1</v>
      </c>
      <c r="X67">
        <f t="shared" si="37"/>
        <v>1</v>
      </c>
      <c r="Y67">
        <f t="shared" si="38"/>
        <v>1</v>
      </c>
      <c r="Z67">
        <f t="shared" si="39"/>
        <v>12.629856681410555</v>
      </c>
      <c r="AA67">
        <f t="shared" si="40"/>
        <v>7.3547634291011708</v>
      </c>
      <c r="AB67">
        <f t="shared" si="41"/>
        <v>4.3682789664566659</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7.248090360575668E-2</v>
      </c>
      <c r="E68">
        <f>MIN(1,IF($B68=0,0,
IF(NOT(ISBLANK(L68)),L68,
VLOOKUP($A68,InnerGradeTable!$A:$W,MATCH(SUBSTITUTE(E$1,"|Float","표준수치"),InnerGradeTable!$1:$1,0),0)*EnhanceTable!$R68)))</f>
        <v>0.12098735448037844</v>
      </c>
      <c r="F68">
        <f>MIN(1,IF($B68=0,0,
IF(NOT(ISBLANK(M68)),M68,
VLOOKUP($A68,InnerGradeTable!$A:$W,MATCH(SUBSTITUTE(F$1,"|Float","표준수치"),InnerGradeTable!$1:$1,0),0)*EnhanceTable!$R68)))</f>
        <v>0.19449042467544708</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0.97676498289820901</v>
      </c>
      <c r="T68">
        <f t="shared" si="33"/>
        <v>0.99841599647020751</v>
      </c>
      <c r="U68">
        <f t="shared" si="34"/>
        <v>0.9999798842898826</v>
      </c>
      <c r="V68">
        <f t="shared" si="35"/>
        <v>0.99999999658320082</v>
      </c>
      <c r="W68">
        <f t="shared" si="36"/>
        <v>1</v>
      </c>
      <c r="X68">
        <f t="shared" si="37"/>
        <v>1</v>
      </c>
      <c r="Y68">
        <f t="shared" si="38"/>
        <v>1</v>
      </c>
      <c r="Z68">
        <f t="shared" si="39"/>
        <v>13.287333360994245</v>
      </c>
      <c r="AA68">
        <f t="shared" si="40"/>
        <v>7.7492126890996706</v>
      </c>
      <c r="AB68">
        <f t="shared" si="41"/>
        <v>4.614632592037772</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6.9029432005482547E-2</v>
      </c>
      <c r="E69">
        <f>MIN(1,IF($B69=0,0,
IF(NOT(ISBLANK(L69)),L69,
VLOOKUP($A69,InnerGradeTable!$A:$W,MATCH(SUBSTITUTE(E$1,"|Float","표준수치"),InnerGradeTable!$1:$1,0),0)*EnhanceTable!$R69)))</f>
        <v>0.1152260518860747</v>
      </c>
      <c r="F69">
        <f>MIN(1,IF($B69=0,0,
IF(NOT(ISBLANK(M69)),M69,
VLOOKUP($A69,InnerGradeTable!$A:$W,MATCH(SUBSTITUTE(F$1,"|Float","표준수치"),InnerGradeTable!$1:$1,0),0)*EnhanceTable!$R69)))</f>
        <v>0.18522897588137818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0.97202323057285045</v>
      </c>
      <c r="T69">
        <f t="shared" si="33"/>
        <v>0.99780408096000128</v>
      </c>
      <c r="U69">
        <f t="shared" si="34"/>
        <v>0.99996437303848673</v>
      </c>
      <c r="V69">
        <f t="shared" si="35"/>
        <v>0.99999998950085955</v>
      </c>
      <c r="W69">
        <f t="shared" si="36"/>
        <v>0.99999999999999956</v>
      </c>
      <c r="X69">
        <f t="shared" si="37"/>
        <v>0.99999999999999956</v>
      </c>
      <c r="Y69">
        <f t="shared" si="38"/>
        <v>0.99999999999999956</v>
      </c>
      <c r="Z69">
        <f t="shared" si="39"/>
        <v>13.977634364175771</v>
      </c>
      <c r="AA69">
        <f t="shared" si="40"/>
        <v>8.163294826298463</v>
      </c>
      <c r="AB69">
        <f t="shared" si="41"/>
        <v>4.873139707478634</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6.5742316195697661E-2</v>
      </c>
      <c r="E70">
        <f>MIN(1,IF($B70=0,0,
IF(NOT(ISBLANK(L70)),L70,
VLOOKUP($A70,InnerGradeTable!$A:$W,MATCH(SUBSTITUTE(E$1,"|Float","표준수치"),InnerGradeTable!$1:$1,0),0)*EnhanceTable!$R70)))</f>
        <v>0.10973909703435686</v>
      </c>
      <c r="F70">
        <f>MIN(1,IF($B70=0,0,
IF(NOT(ISBLANK(M70)),M70,
VLOOKUP($A70,InnerGradeTable!$A:$W,MATCH(SUBSTITUTE(F$1,"|Float","표준수치"),InnerGradeTable!$1:$1,0),0)*EnhanceTable!$R70)))</f>
        <v>0.17640854845845538</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0.9666317124314201</v>
      </c>
      <c r="T70">
        <f t="shared" si="33"/>
        <v>0.99700866496374696</v>
      </c>
      <c r="U70">
        <f t="shared" si="34"/>
        <v>0.999938963234558</v>
      </c>
      <c r="V70">
        <f t="shared" si="35"/>
        <v>0.9999999701109783</v>
      </c>
      <c r="W70">
        <f t="shared" si="36"/>
        <v>0.99999999999999534</v>
      </c>
      <c r="X70">
        <f t="shared" si="37"/>
        <v>0.99999999999999534</v>
      </c>
      <c r="Y70">
        <f t="shared" si="38"/>
        <v>0.99999999999999534</v>
      </c>
      <c r="Z70">
        <f t="shared" si="39"/>
        <v>14.70240352699391</v>
      </c>
      <c r="AA70">
        <f t="shared" si="40"/>
        <v>8.5979965834139325</v>
      </c>
      <c r="AB70">
        <f t="shared" si="41"/>
        <v>5.1444184678794498</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5.9765741996088778E-2</v>
      </c>
      <c r="E71">
        <f>MIN(1,IF($B71=0,0,
IF(NOT(ISBLANK(L71)),L71,
VLOOKUP($A71,InnerGradeTable!$A:$W,MATCH(SUBSTITUTE(E$1,"|Float","표준수치"),InnerGradeTable!$1:$1,0),0)*EnhanceTable!$R71)))</f>
        <v>9.976281548577895E-2</v>
      </c>
      <c r="F71">
        <f>MIN(1,IF($B71=0,0,
IF(NOT(ISBLANK(M71)),M71,
VLOOKUP($A71,InnerGradeTable!$A:$W,MATCH(SUBSTITUTE(F$1,"|Float","표준수치"),InnerGradeTable!$1:$1,0),0)*EnhanceTable!$R71)))</f>
        <v>0.16037140768950489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0.95410096592120952</v>
      </c>
      <c r="T71">
        <f t="shared" si="33"/>
        <v>0.99477787358813696</v>
      </c>
      <c r="U71">
        <f t="shared" si="34"/>
        <v>0.99983991119199878</v>
      </c>
      <c r="V71">
        <f t="shared" si="35"/>
        <v>0.99999981032030694</v>
      </c>
      <c r="W71">
        <f t="shared" si="36"/>
        <v>0.99999999999972622</v>
      </c>
      <c r="X71">
        <f t="shared" si="37"/>
        <v>0.99999999999972622</v>
      </c>
      <c r="Y71">
        <f t="shared" si="38"/>
        <v>0.99999999999972622</v>
      </c>
      <c r="Z71">
        <f t="shared" si="39"/>
        <v>16.224290720963307</v>
      </c>
      <c r="AA71">
        <f t="shared" si="40"/>
        <v>9.5106407373387665</v>
      </c>
      <c r="AB71">
        <f t="shared" si="41"/>
        <v>5.713689929423575</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5.6919754281989303E-2</v>
      </c>
      <c r="E72">
        <f>MIN(1,IF($B72=0,0,
IF(NOT(ISBLANK(L72)),L72,
VLOOKUP($A72,InnerGradeTable!$A:$W,MATCH(SUBSTITUTE(E$1,"|Float","표준수치"),InnerGradeTable!$1:$1,0),0)*EnhanceTable!$R72)))</f>
        <v>9.5012205224551366E-2</v>
      </c>
      <c r="F72">
        <f>MIN(1,IF($B72=0,0,
IF(NOT(ISBLANK(M72)),M72,
VLOOKUP($A72,InnerGradeTable!$A:$W,MATCH(SUBSTITUTE(F$1,"|Float","표준수치"),InnerGradeTable!$1:$1,0),0)*EnhanceTable!$R72)))</f>
        <v>0.15273467399000465</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0.94661338331922762</v>
      </c>
      <c r="T72">
        <f t="shared" si="33"/>
        <v>0.99320583477614777</v>
      </c>
      <c r="U72">
        <f t="shared" si="34"/>
        <v>0.99974824872875545</v>
      </c>
      <c r="V72">
        <f t="shared" si="35"/>
        <v>0.9999995533281103</v>
      </c>
      <c r="W72">
        <f t="shared" si="36"/>
        <v>0.99999999999829114</v>
      </c>
      <c r="X72">
        <f t="shared" si="37"/>
        <v>0.99999999999829114</v>
      </c>
      <c r="Y72">
        <f t="shared" si="38"/>
        <v>0.99999999999829114</v>
      </c>
      <c r="Z72">
        <f t="shared" si="39"/>
        <v>17.061268095150986</v>
      </c>
      <c r="AA72">
        <f t="shared" si="40"/>
        <v>10.012486946581987</v>
      </c>
      <c r="AB72">
        <f t="shared" si="41"/>
        <v>6.0265959371884552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5.4209289792370767E-2</v>
      </c>
      <c r="E73">
        <f>MIN(1,IF($B73=0,0,
IF(NOT(ISBLANK(L73)),L73,
VLOOKUP($A73,InnerGradeTable!$A:$W,MATCH(SUBSTITUTE(E$1,"|Float","표준수치"),InnerGradeTable!$1:$1,0),0)*EnhanceTable!$R73)))</f>
        <v>9.048781449957273E-2</v>
      </c>
      <c r="F73">
        <f>MIN(1,IF($B73=0,0,
IF(NOT(ISBLANK(M73)),M73,
VLOOKUP($A73,InnerGradeTable!$A:$W,MATCH(SUBSTITUTE(F$1,"|Float","표준수치"),InnerGradeTable!$1:$1,0),0)*EnhanceTable!$R73)))</f>
        <v>0.1454615942761949</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0.93837567183603376</v>
      </c>
      <c r="T73">
        <f t="shared" si="33"/>
        <v>0.99128181456138764</v>
      </c>
      <c r="U73">
        <f t="shared" si="34"/>
        <v>0.99961400711019965</v>
      </c>
      <c r="V73">
        <f t="shared" si="35"/>
        <v>0.99999900363982164</v>
      </c>
      <c r="W73">
        <f t="shared" si="36"/>
        <v>0.99999999999079525</v>
      </c>
      <c r="X73">
        <f t="shared" si="37"/>
        <v>0.99999999999079525</v>
      </c>
      <c r="Y73">
        <f t="shared" si="38"/>
        <v>0.99999999999079525</v>
      </c>
      <c r="Z73">
        <f t="shared" si="39"/>
        <v>17.940056416416699</v>
      </c>
      <c r="AA73">
        <f t="shared" si="40"/>
        <v>10.539358124018161</v>
      </c>
      <c r="AB73">
        <f t="shared" si="41"/>
        <v>6.3550277291357729</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5.162789504035311E-2</v>
      </c>
      <c r="E74">
        <f>MIN(1,IF($B74=0,0,
IF(NOT(ISBLANK(L74)),L74,
VLOOKUP($A74,InnerGradeTable!$A:$W,MATCH(SUBSTITUTE(E$1,"|Float","표준수치"),InnerGradeTable!$1:$1,0),0)*EnhanceTable!$R74)))</f>
        <v>8.6178870951974018E-2</v>
      </c>
      <c r="F74">
        <f>MIN(1,IF($B74=0,0,
IF(NOT(ISBLANK(M74)),M74,
VLOOKUP($A74,InnerGradeTable!$A:$W,MATCH(SUBSTITUTE(F$1,"|Float","표준수치"),InnerGradeTable!$1:$1,0),0)*EnhanceTable!$R74)))</f>
        <v>0.13853485169161417</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0.9293782351538723</v>
      </c>
      <c r="T74">
        <f t="shared" si="33"/>
        <v>0.98895769415330947</v>
      </c>
      <c r="U74">
        <f t="shared" si="34"/>
        <v>0.99942205619935709</v>
      </c>
      <c r="V74">
        <f t="shared" si="35"/>
        <v>0.99999788585892413</v>
      </c>
      <c r="W74">
        <f t="shared" si="36"/>
        <v>0.99999999995651767</v>
      </c>
      <c r="X74">
        <f t="shared" si="37"/>
        <v>0.99999999995651767</v>
      </c>
      <c r="Y74">
        <f t="shared" si="38"/>
        <v>0.99999999995651767</v>
      </c>
      <c r="Z74">
        <f t="shared" si="39"/>
        <v>18.862748193186874</v>
      </c>
      <c r="AA74">
        <f t="shared" si="40"/>
        <v>11.092509203271291</v>
      </c>
      <c r="AB74">
        <f t="shared" si="41"/>
        <v>6.6997687374319437</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4.9169423847955335E-2</v>
      </c>
      <c r="E75">
        <f>MIN(1,IF($B75=0,0,
IF(NOT(ISBLANK(L75)),L75,
VLOOKUP($A75,InnerGradeTable!$A:$W,MATCH(SUBSTITUTE(E$1,"|Float","표준수치"),InnerGradeTable!$1:$1,0),0)*EnhanceTable!$R75)))</f>
        <v>8.2075115192356204E-2</v>
      </c>
      <c r="F75">
        <f>MIN(1,IF($B75=0,0,
IF(NOT(ISBLANK(M75)),M75,
VLOOKUP($A75,InnerGradeTable!$A:$W,MATCH(SUBSTITUTE(F$1,"|Float","표준수치"),InnerGradeTable!$1:$1,0),0)*EnhanceTable!$R75)))</f>
        <v>0.1319379539920135</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0.91961834363828976</v>
      </c>
      <c r="T75">
        <f t="shared" si="33"/>
        <v>0.98618479976782103</v>
      </c>
      <c r="U75">
        <f t="shared" si="34"/>
        <v>0.99915367259105958</v>
      </c>
      <c r="V75">
        <f t="shared" si="35"/>
        <v>0.9999957165971004</v>
      </c>
      <c r="W75">
        <f t="shared" si="36"/>
        <v>0.99999999981735543</v>
      </c>
      <c r="X75">
        <f t="shared" si="37"/>
        <v>0.99999999981735543</v>
      </c>
      <c r="Y75">
        <f t="shared" si="38"/>
        <v>0.99999999981735543</v>
      </c>
      <c r="Z75">
        <f t="shared" si="39"/>
        <v>19.831540450505326</v>
      </c>
      <c r="AA75">
        <f t="shared" si="40"/>
        <v>11.673257639434572</v>
      </c>
      <c r="AB75">
        <f t="shared" si="41"/>
        <v>7.0616410636251121</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3.7822633729196413E-2</v>
      </c>
      <c r="E76">
        <f>MIN(1,IF($B76=0,0,
IF(NOT(ISBLANK(L76)),L76,
VLOOKUP($A76,InnerGradeTable!$A:$W,MATCH(SUBSTITUTE(E$1,"|Float","표준수치"),InnerGradeTable!$1:$1,0),0)*EnhanceTable!$R76)))</f>
        <v>6.3134703994120162E-2</v>
      </c>
      <c r="F76">
        <f>MIN(1,IF($B76=0,0,
IF(NOT(ISBLANK(M76)),M76,
VLOOKUP($A76,InnerGradeTable!$A:$W,MATCH(SUBSTITUTE(F$1,"|Float","표준수치"),InnerGradeTable!$1:$1,0),0)*EnhanceTable!$R76)))</f>
        <v>0.10149073384001037</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0.85453556342379244</v>
      </c>
      <c r="T76">
        <f t="shared" si="33"/>
        <v>0.96164185548943559</v>
      </c>
      <c r="U76">
        <f t="shared" si="34"/>
        <v>0.99525618205804833</v>
      </c>
      <c r="V76">
        <f t="shared" si="35"/>
        <v>0.99990147056297363</v>
      </c>
      <c r="W76">
        <f t="shared" si="36"/>
        <v>0.99999991547806777</v>
      </c>
      <c r="X76">
        <f t="shared" si="37"/>
        <v>0.99999991547806777</v>
      </c>
      <c r="Y76">
        <f t="shared" si="38"/>
        <v>0.99999991547806777</v>
      </c>
      <c r="Z76">
        <f t="shared" si="39"/>
        <v>25.934375892090237</v>
      </c>
      <c r="AA76">
        <f t="shared" si="40"/>
        <v>15.330998010464024</v>
      </c>
      <c r="AB76">
        <f t="shared" si="41"/>
        <v>9.3397421700426495</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3.6021555932568006E-2</v>
      </c>
      <c r="E77">
        <f>MIN(1,IF($B77=0,0,
IF(NOT(ISBLANK(L77)),L77,
VLOOKUP($A77,InnerGradeTable!$A:$W,MATCH(SUBSTITUTE(E$1,"|Float","표준수치"),InnerGradeTable!$1:$1,0),0)*EnhanceTable!$R77)))</f>
        <v>6.0128289518209664E-2</v>
      </c>
      <c r="F77">
        <f>MIN(1,IF($B77=0,0,
IF(NOT(ISBLANK(M77)),M77,
VLOOKUP($A77,InnerGradeTable!$A:$W,MATCH(SUBSTITUTE(F$1,"|Float","표준수치"),InnerGradeTable!$1:$1,0),0)*EnhanceTable!$R77)))</f>
        <v>9.6657841752390825E-2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0.84027748927577284</v>
      </c>
      <c r="T77">
        <f t="shared" si="33"/>
        <v>0.95497757419599238</v>
      </c>
      <c r="U77">
        <f t="shared" si="34"/>
        <v>0.99379682627839638</v>
      </c>
      <c r="V77">
        <f t="shared" si="35"/>
        <v>0.99984075034912567</v>
      </c>
      <c r="W77">
        <f t="shared" si="36"/>
        <v>0.99999979034631159</v>
      </c>
      <c r="X77">
        <f t="shared" si="37"/>
        <v>0.99999979034631159</v>
      </c>
      <c r="Y77">
        <f t="shared" si="38"/>
        <v>0.99999979034631159</v>
      </c>
      <c r="Z77">
        <f t="shared" si="39"/>
        <v>27.256569402422731</v>
      </c>
      <c r="AA77">
        <f t="shared" si="40"/>
        <v>16.123355856726562</v>
      </c>
      <c r="AB77">
        <f t="shared" si="41"/>
        <v>9.8330680739228633</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3.4306243745302868E-2</v>
      </c>
      <c r="E78">
        <f>MIN(1,IF($B78=0,0,
IF(NOT(ISBLANK(L78)),L78,
VLOOKUP($A78,InnerGradeTable!$A:$W,MATCH(SUBSTITUTE(E$1,"|Float","표준수치"),InnerGradeTable!$1:$1,0),0)*EnhanceTable!$R78)))</f>
        <v>5.7265037636390161E-2</v>
      </c>
      <c r="F78">
        <f>MIN(1,IF($B78=0,0,
IF(NOT(ISBLANK(M78)),M78,
VLOOKUP($A78,InnerGradeTable!$A:$W,MATCH(SUBSTITUTE(F$1,"|Float","표준수치"),InnerGradeTable!$1:$1,0),0)*EnhanceTable!$R78)))</f>
        <v>9.2055087383229359E-2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0.82542937250381976</v>
      </c>
      <c r="T78">
        <f t="shared" si="33"/>
        <v>0.94758197140058953</v>
      </c>
      <c r="U78">
        <f t="shared" si="34"/>
        <v>0.9920021182793034</v>
      </c>
      <c r="V78">
        <f t="shared" si="35"/>
        <v>0.99974949437660543</v>
      </c>
      <c r="W78">
        <f t="shared" si="36"/>
        <v>0.99999950943222882</v>
      </c>
      <c r="X78">
        <f t="shared" si="37"/>
        <v>0.99999950943222882</v>
      </c>
      <c r="Y78">
        <f t="shared" si="38"/>
        <v>0.99999950943222882</v>
      </c>
      <c r="Z78">
        <f t="shared" si="39"/>
        <v>28.644849366474034</v>
      </c>
      <c r="AA78">
        <f t="shared" si="40"/>
        <v>16.955291330555902</v>
      </c>
      <c r="AB78">
        <f t="shared" si="41"/>
        <v>10.350991576864871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3.2672613090764635E-2</v>
      </c>
      <c r="E79">
        <f>MIN(1,IF($B79=0,0,
IF(NOT(ISBLANK(L79)),L79,
VLOOKUP($A79,InnerGradeTable!$A:$W,MATCH(SUBSTITUTE(E$1,"|Float","표준수치"),InnerGradeTable!$1:$1,0),0)*EnhanceTable!$R79)))</f>
        <v>5.4538131082276342E-2</v>
      </c>
      <c r="F79">
        <f>MIN(1,IF($B79=0,0,
IF(NOT(ISBLANK(M79)),M79,
VLOOKUP($A79,InnerGradeTable!$A:$W,MATCH(SUBSTITUTE(F$1,"|Float","표준수치"),InnerGradeTable!$1:$1,0),0)*EnhanceTable!$R79)))</f>
        <v>8.767151179355176E-2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0.81003474138531939</v>
      </c>
      <c r="T79">
        <f t="shared" si="33"/>
        <v>0.93943790250839632</v>
      </c>
      <c r="U79">
        <f t="shared" si="34"/>
        <v>0.98982435812482283</v>
      </c>
      <c r="V79">
        <f t="shared" si="35"/>
        <v>0.99961581079331085</v>
      </c>
      <c r="W79">
        <f t="shared" si="36"/>
        <v>0.99999891213939207</v>
      </c>
      <c r="X79">
        <f t="shared" si="37"/>
        <v>0.99999891213939207</v>
      </c>
      <c r="Y79">
        <f t="shared" si="38"/>
        <v>0.99999891213939207</v>
      </c>
      <c r="Z79">
        <f t="shared" si="39"/>
        <v>30.10252127167967</v>
      </c>
      <c r="AA79">
        <f t="shared" si="40"/>
        <v>17.828785405426451</v>
      </c>
      <c r="AB79">
        <f t="shared" si="41"/>
        <v>10.894746327424858</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3.1116774372156791E-2</v>
      </c>
      <c r="E80">
        <f>MIN(1,IF($B80=0,0,
IF(NOT(ISBLANK(L80)),L80,
VLOOKUP($A80,InnerGradeTable!$A:$W,MATCH(SUBSTITUTE(E$1,"|Float","표준수치"),InnerGradeTable!$1:$1,0),0)*EnhanceTable!$R80)))</f>
        <v>5.1941077221215562E-2</v>
      </c>
      <c r="F80">
        <f>MIN(1,IF($B80=0,0,
IF(NOT(ISBLANK(M80)),M80,
VLOOKUP($A80,InnerGradeTable!$A:$W,MATCH(SUBSTITUTE(F$1,"|Float","표준수치"),InnerGradeTable!$1:$1,0),0)*EnhanceTable!$R80)))</f>
        <v>8.3496677898620725E-2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0.79414005644286001</v>
      </c>
      <c r="T80">
        <f t="shared" si="33"/>
        <v>0.9305349264402738</v>
      </c>
      <c r="U80">
        <f t="shared" si="34"/>
        <v>0.98721495751187283</v>
      </c>
      <c r="V80">
        <f t="shared" si="35"/>
        <v>0.99942460787914933</v>
      </c>
      <c r="W80">
        <f t="shared" si="36"/>
        <v>0.99999770420487644</v>
      </c>
      <c r="X80">
        <f t="shared" si="37"/>
        <v>0.99999770420487644</v>
      </c>
      <c r="Y80">
        <f t="shared" si="38"/>
        <v>0.99999770420487644</v>
      </c>
      <c r="Z80">
        <f t="shared" si="39"/>
        <v>31.633055818670503</v>
      </c>
      <c r="AA80">
        <f t="shared" si="40"/>
        <v>18.745917986446209</v>
      </c>
      <c r="AB80">
        <f t="shared" si="41"/>
        <v>11.465627425334196</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2.0744516248104528E-2</v>
      </c>
      <c r="E81">
        <f>MIN(1,IF($B81=0,0,
IF(NOT(ISBLANK(L81)),L81,
VLOOKUP($A81,InnerGradeTable!$A:$W,MATCH(SUBSTITUTE(E$1,"|Float","표준수치"),InnerGradeTable!$1:$1,0),0)*EnhanceTable!$R81)))</f>
        <v>3.4627384814143708E-2</v>
      </c>
      <c r="F81">
        <f>MIN(1,IF($B81=0,0,
IF(NOT(ISBLANK(M81)),M81,
VLOOKUP($A81,InnerGradeTable!$A:$W,MATCH(SUBSTITUTE(F$1,"|Float","표준수치"),InnerGradeTable!$1:$1,0),0)*EnhanceTable!$R81)))</f>
        <v>5.5664451932413817E-2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0.6494091219867103</v>
      </c>
      <c r="T81">
        <f t="shared" si="33"/>
        <v>0.82830851803345396</v>
      </c>
      <c r="U81">
        <f t="shared" si="34"/>
        <v>0.94294195104743994</v>
      </c>
      <c r="V81">
        <f t="shared" si="35"/>
        <v>0.99215582023966986</v>
      </c>
      <c r="W81">
        <f t="shared" si="36"/>
        <v>0.99974431940449837</v>
      </c>
      <c r="X81">
        <f t="shared" si="37"/>
        <v>0.99974431940449837</v>
      </c>
      <c r="Y81">
        <f t="shared" si="38"/>
        <v>0.99974431940449837</v>
      </c>
      <c r="Z81">
        <f t="shared" si="39"/>
        <v>47.702890387395691</v>
      </c>
      <c r="AA81">
        <f t="shared" si="40"/>
        <v>28.37447235257833</v>
      </c>
      <c r="AB81">
        <f t="shared" si="41"/>
        <v>17.457627870812011</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1.9756682141051928E-2</v>
      </c>
      <c r="E82">
        <f>MIN(1,IF($B82=0,0,
IF(NOT(ISBLANK(L82)),L82,
VLOOKUP($A82,InnerGradeTable!$A:$W,MATCH(SUBSTITUTE(E$1,"|Float","표준수치"),InnerGradeTable!$1:$1,0),0)*EnhanceTable!$R82)))</f>
        <v>3.2978461727755912E-2</v>
      </c>
      <c r="F82">
        <f>MIN(1,IF($B82=0,0,
IF(NOT(ISBLANK(M82)),M82,
VLOOKUP($A82,InnerGradeTable!$A:$W,MATCH(SUBSTITUTE(F$1,"|Float","표준수치"),InnerGradeTable!$1:$1,0),0)*EnhanceTable!$R82)))</f>
        <v>5.3013763745156012E-2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0.6312818434817824</v>
      </c>
      <c r="T82">
        <f t="shared" si="33"/>
        <v>0.81301474664520235</v>
      </c>
      <c r="U82">
        <f t="shared" si="34"/>
        <v>0.93435776720518171</v>
      </c>
      <c r="V82">
        <f t="shared" si="35"/>
        <v>0.9900097967041126</v>
      </c>
      <c r="W82">
        <f t="shared" si="36"/>
        <v>0.99960832067689642</v>
      </c>
      <c r="X82">
        <f t="shared" si="37"/>
        <v>0.99960832067689642</v>
      </c>
      <c r="Y82">
        <f t="shared" si="38"/>
        <v>0.99960832067689642</v>
      </c>
      <c r="Z82">
        <f t="shared" si="39"/>
        <v>50.113291950671105</v>
      </c>
      <c r="AA82">
        <f t="shared" si="40"/>
        <v>29.818629532249904</v>
      </c>
      <c r="AB82">
        <f t="shared" si="41"/>
        <v>18.356217507614552</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1.8815887753382787E-2</v>
      </c>
      <c r="E83">
        <f>MIN(1,IF($B83=0,0,
IF(NOT(ISBLANK(L83)),L83,
VLOOKUP($A83,InnerGradeTable!$A:$W,MATCH(SUBSTITUTE(E$1,"|Float","표준수치"),InnerGradeTable!$1:$1,0),0)*EnhanceTable!$R83)))</f>
        <v>3.1408058788338959E-2</v>
      </c>
      <c r="F83">
        <f>MIN(1,IF($B83=0,0,
IF(NOT(ISBLANK(M83)),M83,
VLOOKUP($A83,InnerGradeTable!$A:$W,MATCH(SUBSTITUTE(F$1,"|Float","표준수치"),InnerGradeTable!$1:$1,0),0)*EnhanceTable!$R83)))</f>
        <v>5.048929880491048E-2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0.61316535251980286</v>
      </c>
      <c r="T83">
        <f t="shared" si="33"/>
        <v>0.79721185270354444</v>
      </c>
      <c r="U83">
        <f t="shared" si="34"/>
        <v>0.92501175584136253</v>
      </c>
      <c r="V83">
        <f t="shared" si="35"/>
        <v>0.98743594674609936</v>
      </c>
      <c r="W83">
        <f t="shared" si="36"/>
        <v>0.99941401578543121</v>
      </c>
      <c r="X83">
        <f t="shared" si="37"/>
        <v>0.99941401578543121</v>
      </c>
      <c r="Y83">
        <f t="shared" si="38"/>
        <v>0.99941401578543121</v>
      </c>
      <c r="Z83">
        <f t="shared" si="39"/>
        <v>52.644201171632218</v>
      </c>
      <c r="AA83">
        <f t="shared" si="40"/>
        <v>31.334973411241144</v>
      </c>
      <c r="AB83">
        <f t="shared" si="41"/>
        <v>19.29970152540351</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1.7919893098459795E-2</v>
      </c>
      <c r="E84">
        <f>MIN(1,IF($B84=0,0,
IF(NOT(ISBLANK(L84)),L84,
VLOOKUP($A84,InnerGradeTable!$A:$W,MATCH(SUBSTITUTE(E$1,"|Float","표준수치"),InnerGradeTable!$1:$1,0),0)*EnhanceTable!$R84)))</f>
        <v>2.9912436941275194E-2</v>
      </c>
      <c r="F84">
        <f>MIN(1,IF($B84=0,0,
IF(NOT(ISBLANK(M84)),M84,
VLOOKUP($A84,InnerGradeTable!$A:$W,MATCH(SUBSTITUTE(F$1,"|Float","표준수치"),InnerGradeTable!$1:$1,0),0)*EnhanceTable!$R84)))</f>
        <v>4.8085046480867116E-2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0.59510193500680852</v>
      </c>
      <c r="T84">
        <f t="shared" si="33"/>
        <v>0.78094819359564649</v>
      </c>
      <c r="U84">
        <f t="shared" si="34"/>
        <v>0.91490433085009359</v>
      </c>
      <c r="V84">
        <f t="shared" si="35"/>
        <v>0.98438571853985113</v>
      </c>
      <c r="W84">
        <f t="shared" si="36"/>
        <v>0.99914254843138184</v>
      </c>
      <c r="X84">
        <f t="shared" si="37"/>
        <v>0.99914254843138184</v>
      </c>
      <c r="Y84">
        <f t="shared" si="38"/>
        <v>0.99914254843138184</v>
      </c>
      <c r="Z84">
        <f t="shared" si="39"/>
        <v>55.301644041637807</v>
      </c>
      <c r="AA84">
        <f t="shared" si="40"/>
        <v>32.927114381152577</v>
      </c>
      <c r="AB84">
        <f t="shared" si="41"/>
        <v>20.290326448045775</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1.7066564855675995E-2</v>
      </c>
      <c r="E85">
        <f>MIN(1,IF($B85=0,0,
IF(NOT(ISBLANK(L85)),L85,
VLOOKUP($A85,InnerGradeTable!$A:$W,MATCH(SUBSTITUTE(E$1,"|Float","표준수치"),InnerGradeTable!$1:$1,0),0)*EnhanceTable!$R85)))</f>
        <v>2.8488035182166849E-2</v>
      </c>
      <c r="F85">
        <f>MIN(1,IF($B85=0,0,
IF(NOT(ISBLANK(M85)),M85,
VLOOKUP($A85,InnerGradeTable!$A:$W,MATCH(SUBSTITUTE(F$1,"|Float","표준수치"),InnerGradeTable!$1:$1,0),0)*EnhanceTable!$R85)))</f>
        <v>4.5795282362730581E-2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0.57713143015312807</v>
      </c>
      <c r="T85">
        <f t="shared" si="33"/>
        <v>0.7642738952628676</v>
      </c>
      <c r="U85">
        <f t="shared" si="34"/>
        <v>0.90404271090939448</v>
      </c>
      <c r="V85">
        <f t="shared" si="35"/>
        <v>0.98081156762287436</v>
      </c>
      <c r="W85">
        <f t="shared" si="36"/>
        <v>0.99877114941471834</v>
      </c>
      <c r="X85">
        <f t="shared" si="37"/>
        <v>0.99877114941471834</v>
      </c>
      <c r="Y85">
        <f t="shared" si="38"/>
        <v>0.99877114941471834</v>
      </c>
      <c r="Z85">
        <f t="shared" si="39"/>
        <v>58.091947821020817</v>
      </c>
      <c r="AA85">
        <f t="shared" si="40"/>
        <v>34.598843298114488</v>
      </c>
      <c r="AB85">
        <f t="shared" si="41"/>
        <v>21.330451026477064</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1.0039155797456466E-2</v>
      </c>
      <c r="E86">
        <f>MIN(1,IF($B86=0,0,
IF(NOT(ISBLANK(L86)),L86,
VLOOKUP($A86,InnerGradeTable!$A:$W,MATCH(SUBSTITUTE(E$1,"|Float","표준수치"),InnerGradeTable!$1:$1,0),0)*EnhanceTable!$R86)))</f>
        <v>1.6757667754215794E-2</v>
      </c>
      <c r="F86">
        <f>MIN(1,IF($B86=0,0,
IF(NOT(ISBLANK(M86)),M86,
VLOOKUP($A86,InnerGradeTable!$A:$W,MATCH(SUBSTITUTE(F$1,"|Float","표준수치"),InnerGradeTable!$1:$1,0),0)*EnhanceTable!$R86)))</f>
        <v>2.6938401389841521E-2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0.39618921338042135</v>
      </c>
      <c r="T86">
        <f t="shared" si="33"/>
        <v>0.57043546978940707</v>
      </c>
      <c r="U86">
        <f t="shared" si="34"/>
        <v>0.74472006299852156</v>
      </c>
      <c r="V86">
        <f t="shared" si="35"/>
        <v>0.89848339404855448</v>
      </c>
      <c r="W86">
        <f t="shared" si="36"/>
        <v>0.9783466560641999</v>
      </c>
      <c r="X86">
        <f t="shared" si="37"/>
        <v>0.9783466560641999</v>
      </c>
      <c r="Y86">
        <f t="shared" si="38"/>
        <v>0.9783466560641999</v>
      </c>
      <c r="Z86">
        <f t="shared" si="39"/>
        <v>99.108707988731396</v>
      </c>
      <c r="AA86">
        <f t="shared" si="40"/>
        <v>59.172062664292937</v>
      </c>
      <c r="AB86">
        <f t="shared" si="41"/>
        <v>36.618314227062115</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0.1360544217687075</v>
      </c>
      <c r="E88">
        <f>MIN(1,IF($B88=0,0,
IF(NOT(ISBLANK(L88)),L88,
VLOOKUP($A88,InnerGradeTable!$A:$W,MATCH(SUBSTITUTE(E$1,"|Float","표준수치"),InnerGradeTable!$1:$1,0),0)*EnhanceTable!$R88)))</f>
        <v>0.2271062271062271</v>
      </c>
      <c r="F88">
        <f>MIN(1,IF($B88=0,0,
IF(NOT(ISBLANK(M88)),M88,
VLOOKUP($A88,InnerGradeTable!$A:$W,MATCH(SUBSTITUTE(F$1,"|Float","표준수치"),InnerGradeTable!$1:$1,0),0)*EnhanceTable!$R88)))</f>
        <v>0.36507936507936511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0.99933270278794195</v>
      </c>
      <c r="T88">
        <f t="shared" si="33"/>
        <v>0.99999745322596867</v>
      </c>
      <c r="U88">
        <f t="shared" si="34"/>
        <v>0.99999999986323596</v>
      </c>
      <c r="V88">
        <f t="shared" si="35"/>
        <v>1</v>
      </c>
      <c r="W88">
        <f t="shared" si="36"/>
        <v>1</v>
      </c>
      <c r="X88">
        <f t="shared" si="37"/>
        <v>1</v>
      </c>
      <c r="Y88">
        <f t="shared" si="38"/>
        <v>1</v>
      </c>
      <c r="Z88">
        <f t="shared" si="39"/>
        <v>6.831727453580096</v>
      </c>
      <c r="AA88">
        <f t="shared" si="40"/>
        <v>3.8710685470745472</v>
      </c>
      <c r="AB88">
        <f t="shared" si="41"/>
        <v>2.1825913735671536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0.12957563977972142</v>
      </c>
      <c r="E89">
        <f>MIN(1,IF($B89=0,0,
IF(NOT(ISBLANK(L89)),L89,
VLOOKUP($A89,InnerGradeTable!$A:$W,MATCH(SUBSTITUTE(E$1,"|Float","표준수치"),InnerGradeTable!$1:$1,0),0)*EnhanceTable!$R89)))</f>
        <v>0.21629164486307342</v>
      </c>
      <c r="F89">
        <f>MIN(1,IF($B89=0,0,
IF(NOT(ISBLANK(M89)),M89,
VLOOKUP($A89,InnerGradeTable!$A:$W,MATCH(SUBSTITUTE(F$1,"|Float","표준수치"),InnerGradeTable!$1:$1,0),0)*EnhanceTable!$R89)))</f>
        <v>0.34769463340891915</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0.99903049099432295</v>
      </c>
      <c r="T89">
        <f t="shared" si="33"/>
        <v>0.99999489819516652</v>
      </c>
      <c r="U89">
        <f t="shared" si="34"/>
        <v>0.99999999947210494</v>
      </c>
      <c r="V89">
        <f t="shared" si="35"/>
        <v>1</v>
      </c>
      <c r="W89">
        <f t="shared" si="36"/>
        <v>1</v>
      </c>
      <c r="X89">
        <f t="shared" si="37"/>
        <v>1</v>
      </c>
      <c r="Y89">
        <f t="shared" si="38"/>
        <v>1</v>
      </c>
      <c r="Z89">
        <f t="shared" si="39"/>
        <v>7.2001601544687874</v>
      </c>
      <c r="AA89">
        <f t="shared" si="40"/>
        <v>4.0929599496994733</v>
      </c>
      <c r="AB89">
        <f t="shared" si="41"/>
        <v>2.3228838164989525</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0.1234053712187823</v>
      </c>
      <c r="E90">
        <f>MIN(1,IF($B90=0,0,
IF(NOT(ISBLANK(L90)),L90,
VLOOKUP($A90,InnerGradeTable!$A:$W,MATCH(SUBSTITUTE(E$1,"|Float","표준수치"),InnerGradeTable!$1:$1,0),0)*EnhanceTable!$R90)))</f>
        <v>0.20599204272673657</v>
      </c>
      <c r="F90">
        <f>MIN(1,IF($B90=0,0,
IF(NOT(ISBLANK(M90)),M90,
VLOOKUP($A90,InnerGradeTable!$A:$W,MATCH(SUBSTITUTE(F$1,"|Float","표준수치"),InnerGradeTable!$1:$1,0),0)*EnhanceTable!$R90)))</f>
        <v>0.33113774610373253</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0.99861980559615671</v>
      </c>
      <c r="T90">
        <f t="shared" si="33"/>
        <v>0.9999901996239593</v>
      </c>
      <c r="U90">
        <f t="shared" si="34"/>
        <v>0.99999999815143636</v>
      </c>
      <c r="V90">
        <f t="shared" si="35"/>
        <v>1</v>
      </c>
      <c r="W90">
        <f t="shared" si="36"/>
        <v>1</v>
      </c>
      <c r="X90">
        <f t="shared" si="37"/>
        <v>1</v>
      </c>
      <c r="Y90">
        <f t="shared" si="38"/>
        <v>1</v>
      </c>
      <c r="Z90">
        <f t="shared" si="39"/>
        <v>7.5869171203213366</v>
      </c>
      <c r="AA90">
        <f t="shared" si="40"/>
        <v>4.3257556438480851</v>
      </c>
      <c r="AB90">
        <f t="shared" si="41"/>
        <v>2.4697878827396873</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0.11752892497026886</v>
      </c>
      <c r="E91">
        <f>MIN(1,IF($B91=0,0,
IF(NOT(ISBLANK(L91)),L91,
VLOOKUP($A91,InnerGradeTable!$A:$W,MATCH(SUBSTITUTE(E$1,"|Float","표준수치"),InnerGradeTable!$1:$1,0),0)*EnhanceTable!$R91)))</f>
        <v>0.19618289783498721</v>
      </c>
      <c r="F91">
        <f>MIN(1,IF($B91=0,0,
IF(NOT(ISBLANK(M91)),M91,
VLOOKUP($A91,InnerGradeTable!$A:$W,MATCH(SUBSTITUTE(F$1,"|Float","표준수치"),InnerGradeTable!$1:$1,0),0)*EnhanceTable!$R91)))</f>
        <v>0.31536928200355474</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0.99807236871654748</v>
      </c>
      <c r="T91">
        <f t="shared" si="33"/>
        <v>0.999981892349466</v>
      </c>
      <c r="U91">
        <f t="shared" si="34"/>
        <v>0.9999999940732166</v>
      </c>
      <c r="V91">
        <f t="shared" si="35"/>
        <v>0.99999999999999989</v>
      </c>
      <c r="W91">
        <f t="shared" si="36"/>
        <v>1</v>
      </c>
      <c r="X91">
        <f t="shared" si="37"/>
        <v>1</v>
      </c>
      <c r="Y91">
        <f t="shared" si="38"/>
        <v>1</v>
      </c>
      <c r="Z91">
        <f t="shared" si="39"/>
        <v>7.9929201794878484</v>
      </c>
      <c r="AA91">
        <f t="shared" si="40"/>
        <v>4.5700134242414769</v>
      </c>
      <c r="AB91">
        <f t="shared" si="41"/>
        <v>2.6236675338623123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0.10684447724569894</v>
      </c>
      <c r="E92">
        <f>MIN(1,IF($B92=0,0,
IF(NOT(ISBLANK(L92)),L92,
VLOOKUP($A92,InnerGradeTable!$A:$W,MATCH(SUBSTITUTE(E$1,"|Float","표준수치"),InnerGradeTable!$1:$1,0),0)*EnhanceTable!$R92)))</f>
        <v>0.17834808894089746</v>
      </c>
      <c r="F92">
        <f>MIN(1,IF($B92=0,0,
IF(NOT(ISBLANK(M92)),M92,
VLOOKUP($A92,InnerGradeTable!$A:$W,MATCH(SUBSTITUTE(F$1,"|Float","표준수치"),InnerGradeTable!$1:$1,0),0)*EnhanceTable!$R92)))</f>
        <v>0.28669934727595886</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0.99648152556507552</v>
      </c>
      <c r="T92">
        <f t="shared" si="33"/>
        <v>0.99994575078164716</v>
      </c>
      <c r="U92">
        <f t="shared" si="34"/>
        <v>0.99999995390741436</v>
      </c>
      <c r="V92">
        <f t="shared" si="35"/>
        <v>0.99999999999999067</v>
      </c>
      <c r="W92">
        <f t="shared" si="36"/>
        <v>1</v>
      </c>
      <c r="X92">
        <f t="shared" si="37"/>
        <v>1</v>
      </c>
      <c r="Y92">
        <f t="shared" si="38"/>
        <v>1</v>
      </c>
      <c r="Z92">
        <f t="shared" si="39"/>
        <v>8.8452775613461423</v>
      </c>
      <c r="AA92">
        <f t="shared" si="40"/>
        <v>5.0824776177013833</v>
      </c>
      <c r="AB92">
        <f t="shared" si="41"/>
        <v>2.9458430631699275</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0.10175664499590376</v>
      </c>
      <c r="E93">
        <f>MIN(1,IF($B93=0,0,
IF(NOT(ISBLANK(L93)),L93,
VLOOKUP($A93,InnerGradeTable!$A:$W,MATCH(SUBSTITUTE(E$1,"|Float","표준수치"),InnerGradeTable!$1:$1,0),0)*EnhanceTable!$R93)))</f>
        <v>0.16985532280085472</v>
      </c>
      <c r="F93">
        <f>MIN(1,IF($B93=0,0,
IF(NOT(ISBLANK(M93)),M93,
VLOOKUP($A93,InnerGradeTable!$A:$W,MATCH(SUBSTITUTE(F$1,"|Float","표준수치"),InnerGradeTable!$1:$1,0),0)*EnhanceTable!$R93)))</f>
        <v>0.27304699740567506</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0.99532587143326845</v>
      </c>
      <c r="T93">
        <f t="shared" si="33"/>
        <v>0.99990928285375003</v>
      </c>
      <c r="U93">
        <f t="shared" si="34"/>
        <v>0.99999988106306714</v>
      </c>
      <c r="V93">
        <f t="shared" si="35"/>
        <v>0.99999999999992273</v>
      </c>
      <c r="W93">
        <f t="shared" si="36"/>
        <v>1</v>
      </c>
      <c r="X93">
        <f t="shared" si="37"/>
        <v>1</v>
      </c>
      <c r="Y93">
        <f t="shared" si="38"/>
        <v>1</v>
      </c>
      <c r="Z93">
        <f t="shared" si="39"/>
        <v>9.3139569673895597</v>
      </c>
      <c r="AA93">
        <f t="shared" si="40"/>
        <v>5.3641107111570561</v>
      </c>
      <c r="AB93">
        <f t="shared" si="41"/>
        <v>3.1225957351950768</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9.6911090472289282E-2</v>
      </c>
      <c r="E94">
        <f>MIN(1,IF($B94=0,0,
IF(NOT(ISBLANK(L94)),L94,
VLOOKUP($A94,InnerGradeTable!$A:$W,MATCH(SUBSTITUTE(E$1,"|Float","표준수치"),InnerGradeTable!$1:$1,0),0)*EnhanceTable!$R94)))</f>
        <v>0.16176697409605209</v>
      </c>
      <c r="F94">
        <f>MIN(1,IF($B94=0,0,
IF(NOT(ISBLANK(M94)),M94,
VLOOKUP($A94,InnerGradeTable!$A:$W,MATCH(SUBSTITUTE(F$1,"|Float","표준수치"),InnerGradeTable!$1:$1,0),0)*EnhanceTable!$R94)))</f>
        <v>0.26004475943397626</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0.99388318359105488</v>
      </c>
      <c r="T94">
        <f t="shared" si="33"/>
        <v>0.99985268791055204</v>
      </c>
      <c r="U94">
        <f t="shared" si="34"/>
        <v>0.99999971141582233</v>
      </c>
      <c r="V94">
        <f t="shared" si="35"/>
        <v>0.9999999999994641</v>
      </c>
      <c r="W94">
        <f t="shared" si="36"/>
        <v>1</v>
      </c>
      <c r="X94">
        <f t="shared" si="37"/>
        <v>1</v>
      </c>
      <c r="Y94">
        <f t="shared" si="38"/>
        <v>1</v>
      </c>
      <c r="Z94">
        <f t="shared" si="39"/>
        <v>9.8059974065384896</v>
      </c>
      <c r="AA94">
        <f t="shared" si="40"/>
        <v>5.6596884082240013</v>
      </c>
      <c r="AB94">
        <f t="shared" si="41"/>
        <v>3.3079171150791753</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9.2296276640275496E-2</v>
      </c>
      <c r="E95">
        <f>MIN(1,IF($B95=0,0,
IF(NOT(ISBLANK(L95)),L95,
VLOOKUP($A95,InnerGradeTable!$A:$W,MATCH(SUBSTITUTE(E$1,"|Float","표준수치"),InnerGradeTable!$1:$1,0),0)*EnhanceTable!$R95)))</f>
        <v>0.15406378485338293</v>
      </c>
      <c r="F95">
        <f>MIN(1,IF($B95=0,0,
IF(NOT(ISBLANK(M95)),M95,
VLOOKUP($A95,InnerGradeTable!$A:$W,MATCH(SUBSTITUTE(F$1,"|Float","표준수치"),InnerGradeTable!$1:$1,0),0)*EnhanceTable!$R95)))</f>
        <v>0.24766167565140593</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0.99210765892794084</v>
      </c>
      <c r="T95">
        <f t="shared" si="33"/>
        <v>0.99976725471535044</v>
      </c>
      <c r="U95">
        <f t="shared" si="34"/>
        <v>0.99999933830283494</v>
      </c>
      <c r="V95">
        <f t="shared" si="35"/>
        <v>0.99999999999683276</v>
      </c>
      <c r="W95">
        <f t="shared" si="36"/>
        <v>1</v>
      </c>
      <c r="X95">
        <f t="shared" si="37"/>
        <v>1</v>
      </c>
      <c r="Y95">
        <f t="shared" si="38"/>
        <v>1</v>
      </c>
      <c r="Z95">
        <f t="shared" si="39"/>
        <v>10.322570962522313</v>
      </c>
      <c r="AA95">
        <f t="shared" si="40"/>
        <v>5.9699163521890615</v>
      </c>
      <c r="AB95">
        <f t="shared" si="41"/>
        <v>3.5022551755789078</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8.7901215847881436E-2</v>
      </c>
      <c r="E96">
        <f>MIN(1,IF($B96=0,0,
IF(NOT(ISBLANK(L96)),L96,
VLOOKUP($A96,InnerGradeTable!$A:$W,MATCH(SUBSTITUTE(E$1,"|Float","표준수치"),InnerGradeTable!$1:$1,0),0)*EnhanceTable!$R96)))</f>
        <v>0.14672741414607898</v>
      </c>
      <c r="F96">
        <f>MIN(1,IF($B96=0,0,
IF(NOT(ISBLANK(M96)),M96,
VLOOKUP($A96,InnerGradeTable!$A:$W,MATCH(SUBSTITUTE(F$1,"|Float","표준수치"),InnerGradeTable!$1:$1,0),0)*EnhanceTable!$R96)))</f>
        <v>0.2358682625251485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0.98995167113973526</v>
      </c>
      <c r="T96">
        <f t="shared" si="33"/>
        <v>0.99964158214453003</v>
      </c>
      <c r="U96">
        <f t="shared" si="34"/>
        <v>0.99999855983615782</v>
      </c>
      <c r="V96">
        <f t="shared" si="35"/>
        <v>0.99999999998374867</v>
      </c>
      <c r="W96">
        <f t="shared" si="36"/>
        <v>1</v>
      </c>
      <c r="X96">
        <f t="shared" si="37"/>
        <v>1</v>
      </c>
      <c r="Y96">
        <f t="shared" si="38"/>
        <v>1</v>
      </c>
      <c r="Z96">
        <f t="shared" si="39"/>
        <v>10.864908072689305</v>
      </c>
      <c r="AA96">
        <f t="shared" si="40"/>
        <v>6.2955348525451047</v>
      </c>
      <c r="AB96">
        <f t="shared" si="41"/>
        <v>3.706078474915294</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7.9910196225346758E-2</v>
      </c>
      <c r="E97">
        <f>MIN(1,IF($B97=0,0,
IF(NOT(ISBLANK(L97)),L97,
VLOOKUP($A97,InnerGradeTable!$A:$W,MATCH(SUBSTITUTE(E$1,"|Float","표준수치"),InnerGradeTable!$1:$1,0),0)*EnhanceTable!$R97)))</f>
        <v>0.13338855831461727</v>
      </c>
      <c r="F97">
        <f>MIN(1,IF($B97=0,0,
IF(NOT(ISBLANK(M97)),M97,
VLOOKUP($A97,InnerGradeTable!$A:$W,MATCH(SUBSTITUTE(F$1,"|Float","표준수치"),InnerGradeTable!$1:$1,0),0)*EnhanceTable!$R97)))</f>
        <v>0.21442569320468047</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0.98445785705990474</v>
      </c>
      <c r="T97">
        <f t="shared" si="33"/>
        <v>0.99922156755021541</v>
      </c>
      <c r="U97">
        <f t="shared" si="34"/>
        <v>0.99999425402750264</v>
      </c>
      <c r="V97">
        <f t="shared" si="35"/>
        <v>0.99999999972105369</v>
      </c>
      <c r="W97">
        <f t="shared" si="36"/>
        <v>1</v>
      </c>
      <c r="X97">
        <f t="shared" si="37"/>
        <v>1</v>
      </c>
      <c r="Y97">
        <f t="shared" si="38"/>
        <v>1</v>
      </c>
      <c r="Z97">
        <f t="shared" ref="Z97:Z127" si="48">SQRT((1-D97)/D97^2)</f>
        <v>12.003638612885524</v>
      </c>
      <c r="AA97">
        <f t="shared" ref="AA97:AA127" si="49">SQRT((1-E97)/E97^2)</f>
        <v>6.9790069475834899</v>
      </c>
      <c r="AB97">
        <f t="shared" ref="AB97:AB127" si="50">SQRT((1-F97)/F97^2)</f>
        <v>4.1334892517086033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7.6104948786044513E-2</v>
      </c>
      <c r="E98">
        <f>MIN(1,IF($B98=0,0,
IF(NOT(ISBLANK(L98)),L98,
VLOOKUP($A98,InnerGradeTable!$A:$W,MATCH(SUBSTITUTE(E$1,"|Float","표준수치"),InnerGradeTable!$1:$1,0),0)*EnhanceTable!$R98)))</f>
        <v>0.12703672220439738</v>
      </c>
      <c r="F98">
        <f>MIN(1,IF($B98=0,0,
IF(NOT(ISBLANK(M98)),M98,
VLOOKUP($A98,InnerGradeTable!$A:$W,MATCH(SUBSTITUTE(F$1,"|Float","표준수치"),InnerGradeTable!$1:$1,0),0)*EnhanceTable!$R98)))</f>
        <v>0.20421494590921946</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0.9808956598436559</v>
      </c>
      <c r="T98">
        <f t="shared" ref="T98:T129" si="52">1-(1-E98)^T$1</f>
        <v>0.99887850136418832</v>
      </c>
      <c r="U98">
        <f t="shared" ref="U98:U129" si="53">1-(1-F98)^U$1</f>
        <v>0.99998904054613602</v>
      </c>
      <c r="V98">
        <f t="shared" ref="V98:V129" si="54">1-(1-G98)^V$1</f>
        <v>0.99999999897753744</v>
      </c>
      <c r="W98">
        <f t="shared" ref="W98:W129" si="55">1-(1-H98)^W$1</f>
        <v>1</v>
      </c>
      <c r="X98">
        <f t="shared" ref="X98:X129" si="56">1-(1-I98)^X$1</f>
        <v>1</v>
      </c>
      <c r="Y98">
        <f t="shared" ref="Y98:Y129" si="57">1-(1-J98)^Y$1</f>
        <v>1</v>
      </c>
      <c r="Z98">
        <f t="shared" si="48"/>
        <v>12.629856681410555</v>
      </c>
      <c r="AA98">
        <f t="shared" si="49"/>
        <v>7.3547634291011708</v>
      </c>
      <c r="AB98">
        <f t="shared" si="50"/>
        <v>4.3682789664566659</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7.248090360575668E-2</v>
      </c>
      <c r="E99">
        <f>MIN(1,IF($B99=0,0,
IF(NOT(ISBLANK(L99)),L99,
VLOOKUP($A99,InnerGradeTable!$A:$W,MATCH(SUBSTITUTE(E$1,"|Float","표준수치"),InnerGradeTable!$1:$1,0),0)*EnhanceTable!$R99)))</f>
        <v>0.12098735448037844</v>
      </c>
      <c r="F99">
        <f>MIN(1,IF($B99=0,0,
IF(NOT(ISBLANK(M99)),M99,
VLOOKUP($A99,InnerGradeTable!$A:$W,MATCH(SUBSTITUTE(F$1,"|Float","표준수치"),InnerGradeTable!$1:$1,0),0)*EnhanceTable!$R99)))</f>
        <v>0.19449042467544708</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0.97676498289820901</v>
      </c>
      <c r="T99">
        <f t="shared" si="52"/>
        <v>0.99841599647020751</v>
      </c>
      <c r="U99">
        <f t="shared" si="53"/>
        <v>0.9999798842898826</v>
      </c>
      <c r="V99">
        <f t="shared" si="54"/>
        <v>0.99999999658320082</v>
      </c>
      <c r="W99">
        <f t="shared" si="55"/>
        <v>1</v>
      </c>
      <c r="X99">
        <f t="shared" si="56"/>
        <v>1</v>
      </c>
      <c r="Y99">
        <f t="shared" si="57"/>
        <v>1</v>
      </c>
      <c r="Z99">
        <f t="shared" si="48"/>
        <v>13.287333360994245</v>
      </c>
      <c r="AA99">
        <f t="shared" si="49"/>
        <v>7.7492126890996706</v>
      </c>
      <c r="AB99">
        <f t="shared" si="50"/>
        <v>4.614632592037772</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6.9029432005482547E-2</v>
      </c>
      <c r="E100">
        <f>MIN(1,IF($B100=0,0,
IF(NOT(ISBLANK(L100)),L100,
VLOOKUP($A100,InnerGradeTable!$A:$W,MATCH(SUBSTITUTE(E$1,"|Float","표준수치"),InnerGradeTable!$1:$1,0),0)*EnhanceTable!$R100)))</f>
        <v>0.1152260518860747</v>
      </c>
      <c r="F100">
        <f>MIN(1,IF($B100=0,0,
IF(NOT(ISBLANK(M100)),M100,
VLOOKUP($A100,InnerGradeTable!$A:$W,MATCH(SUBSTITUTE(F$1,"|Float","표준수치"),InnerGradeTable!$1:$1,0),0)*EnhanceTable!$R100)))</f>
        <v>0.18522897588137818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0.97202323057285045</v>
      </c>
      <c r="T100">
        <f t="shared" si="52"/>
        <v>0.99780408096000128</v>
      </c>
      <c r="U100">
        <f t="shared" si="53"/>
        <v>0.99996437303848673</v>
      </c>
      <c r="V100">
        <f t="shared" si="54"/>
        <v>0.99999998950085955</v>
      </c>
      <c r="W100">
        <f t="shared" si="55"/>
        <v>0.99999999999999956</v>
      </c>
      <c r="X100">
        <f t="shared" si="56"/>
        <v>0.99999999999999956</v>
      </c>
      <c r="Y100">
        <f t="shared" si="57"/>
        <v>0.99999999999999956</v>
      </c>
      <c r="Z100">
        <f t="shared" si="48"/>
        <v>13.977634364175771</v>
      </c>
      <c r="AA100">
        <f t="shared" si="49"/>
        <v>8.163294826298463</v>
      </c>
      <c r="AB100">
        <f t="shared" si="50"/>
        <v>4.873139707478634</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6.5742316195697661E-2</v>
      </c>
      <c r="E101">
        <f>MIN(1,IF($B101=0,0,
IF(NOT(ISBLANK(L101)),L101,
VLOOKUP($A101,InnerGradeTable!$A:$W,MATCH(SUBSTITUTE(E$1,"|Float","표준수치"),InnerGradeTable!$1:$1,0),0)*EnhanceTable!$R101)))</f>
        <v>0.10973909703435686</v>
      </c>
      <c r="F101">
        <f>MIN(1,IF($B101=0,0,
IF(NOT(ISBLANK(M101)),M101,
VLOOKUP($A101,InnerGradeTable!$A:$W,MATCH(SUBSTITUTE(F$1,"|Float","표준수치"),InnerGradeTable!$1:$1,0),0)*EnhanceTable!$R101)))</f>
        <v>0.17640854845845538</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0.9666317124314201</v>
      </c>
      <c r="T101">
        <f t="shared" si="52"/>
        <v>0.99700866496374696</v>
      </c>
      <c r="U101">
        <f t="shared" si="53"/>
        <v>0.999938963234558</v>
      </c>
      <c r="V101">
        <f t="shared" si="54"/>
        <v>0.9999999701109783</v>
      </c>
      <c r="W101">
        <f t="shared" si="55"/>
        <v>0.99999999999999534</v>
      </c>
      <c r="X101">
        <f t="shared" si="56"/>
        <v>0.99999999999999534</v>
      </c>
      <c r="Y101">
        <f t="shared" si="57"/>
        <v>0.99999999999999534</v>
      </c>
      <c r="Z101">
        <f t="shared" si="48"/>
        <v>14.70240352699391</v>
      </c>
      <c r="AA101">
        <f t="shared" si="49"/>
        <v>8.5979965834139325</v>
      </c>
      <c r="AB101">
        <f t="shared" si="50"/>
        <v>5.1444184678794498</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5.9765741996088778E-2</v>
      </c>
      <c r="E102">
        <f>MIN(1,IF($B102=0,0,
IF(NOT(ISBLANK(L102)),L102,
VLOOKUP($A102,InnerGradeTable!$A:$W,MATCH(SUBSTITUTE(E$1,"|Float","표준수치"),InnerGradeTable!$1:$1,0),0)*EnhanceTable!$R102)))</f>
        <v>9.976281548577895E-2</v>
      </c>
      <c r="F102">
        <f>MIN(1,IF($B102=0,0,
IF(NOT(ISBLANK(M102)),M102,
VLOOKUP($A102,InnerGradeTable!$A:$W,MATCH(SUBSTITUTE(F$1,"|Float","표준수치"),InnerGradeTable!$1:$1,0),0)*EnhanceTable!$R102)))</f>
        <v>0.16037140768950489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0.95410096592120952</v>
      </c>
      <c r="T102">
        <f t="shared" si="52"/>
        <v>0.99477787358813696</v>
      </c>
      <c r="U102">
        <f t="shared" si="53"/>
        <v>0.99983991119199878</v>
      </c>
      <c r="V102">
        <f t="shared" si="54"/>
        <v>0.99999981032030694</v>
      </c>
      <c r="W102">
        <f t="shared" si="55"/>
        <v>0.99999999999972622</v>
      </c>
      <c r="X102">
        <f t="shared" si="56"/>
        <v>0.99999999999972622</v>
      </c>
      <c r="Y102">
        <f t="shared" si="57"/>
        <v>0.99999999999972622</v>
      </c>
      <c r="Z102">
        <f t="shared" si="48"/>
        <v>16.224290720963307</v>
      </c>
      <c r="AA102">
        <f t="shared" si="49"/>
        <v>9.5106407373387665</v>
      </c>
      <c r="AB102">
        <f t="shared" si="50"/>
        <v>5.713689929423575</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5.6919754281989303E-2</v>
      </c>
      <c r="E103">
        <f>MIN(1,IF($B103=0,0,
IF(NOT(ISBLANK(L103)),L103,
VLOOKUP($A103,InnerGradeTable!$A:$W,MATCH(SUBSTITUTE(E$1,"|Float","표준수치"),InnerGradeTable!$1:$1,0),0)*EnhanceTable!$R103)))</f>
        <v>9.5012205224551366E-2</v>
      </c>
      <c r="F103">
        <f>MIN(1,IF($B103=0,0,
IF(NOT(ISBLANK(M103)),M103,
VLOOKUP($A103,InnerGradeTable!$A:$W,MATCH(SUBSTITUTE(F$1,"|Float","표준수치"),InnerGradeTable!$1:$1,0),0)*EnhanceTable!$R103)))</f>
        <v>0.15273467399000465</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0.94661338331922762</v>
      </c>
      <c r="T103">
        <f t="shared" si="52"/>
        <v>0.99320583477614777</v>
      </c>
      <c r="U103">
        <f t="shared" si="53"/>
        <v>0.99974824872875545</v>
      </c>
      <c r="V103">
        <f t="shared" si="54"/>
        <v>0.9999995533281103</v>
      </c>
      <c r="W103">
        <f t="shared" si="55"/>
        <v>0.99999999999829114</v>
      </c>
      <c r="X103">
        <f t="shared" si="56"/>
        <v>0.99999999999829114</v>
      </c>
      <c r="Y103">
        <f t="shared" si="57"/>
        <v>0.99999999999829114</v>
      </c>
      <c r="Z103">
        <f t="shared" si="48"/>
        <v>17.061268095150986</v>
      </c>
      <c r="AA103">
        <f t="shared" si="49"/>
        <v>10.012486946581987</v>
      </c>
      <c r="AB103">
        <f t="shared" si="50"/>
        <v>6.0265959371884552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5.4209289792370767E-2</v>
      </c>
      <c r="E104">
        <f>MIN(1,IF($B104=0,0,
IF(NOT(ISBLANK(L104)),L104,
VLOOKUP($A104,InnerGradeTable!$A:$W,MATCH(SUBSTITUTE(E$1,"|Float","표준수치"),InnerGradeTable!$1:$1,0),0)*EnhanceTable!$R104)))</f>
        <v>9.048781449957273E-2</v>
      </c>
      <c r="F104">
        <f>MIN(1,IF($B104=0,0,
IF(NOT(ISBLANK(M104)),M104,
VLOOKUP($A104,InnerGradeTable!$A:$W,MATCH(SUBSTITUTE(F$1,"|Float","표준수치"),InnerGradeTable!$1:$1,0),0)*EnhanceTable!$R104)))</f>
        <v>0.1454615942761949</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0.93837567183603376</v>
      </c>
      <c r="T104">
        <f t="shared" si="52"/>
        <v>0.99128181456138764</v>
      </c>
      <c r="U104">
        <f t="shared" si="53"/>
        <v>0.99961400711019965</v>
      </c>
      <c r="V104">
        <f t="shared" si="54"/>
        <v>0.99999900363982164</v>
      </c>
      <c r="W104">
        <f t="shared" si="55"/>
        <v>0.99999999999079525</v>
      </c>
      <c r="X104">
        <f t="shared" si="56"/>
        <v>0.99999999999079525</v>
      </c>
      <c r="Y104">
        <f t="shared" si="57"/>
        <v>0.99999999999079525</v>
      </c>
      <c r="Z104">
        <f t="shared" si="48"/>
        <v>17.940056416416699</v>
      </c>
      <c r="AA104">
        <f t="shared" si="49"/>
        <v>10.539358124018161</v>
      </c>
      <c r="AB104">
        <f t="shared" si="50"/>
        <v>6.3550277291357729</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5.162789504035311E-2</v>
      </c>
      <c r="E105">
        <f>MIN(1,IF($B105=0,0,
IF(NOT(ISBLANK(L105)),L105,
VLOOKUP($A105,InnerGradeTable!$A:$W,MATCH(SUBSTITUTE(E$1,"|Float","표준수치"),InnerGradeTable!$1:$1,0),0)*EnhanceTable!$R105)))</f>
        <v>8.6178870951974018E-2</v>
      </c>
      <c r="F105">
        <f>MIN(1,IF($B105=0,0,
IF(NOT(ISBLANK(M105)),M105,
VLOOKUP($A105,InnerGradeTable!$A:$W,MATCH(SUBSTITUTE(F$1,"|Float","표준수치"),InnerGradeTable!$1:$1,0),0)*EnhanceTable!$R105)))</f>
        <v>0.13853485169161417</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0.9293782351538723</v>
      </c>
      <c r="T105">
        <f t="shared" si="52"/>
        <v>0.98895769415330947</v>
      </c>
      <c r="U105">
        <f t="shared" si="53"/>
        <v>0.99942205619935709</v>
      </c>
      <c r="V105">
        <f t="shared" si="54"/>
        <v>0.99999788585892413</v>
      </c>
      <c r="W105">
        <f t="shared" si="55"/>
        <v>0.99999999995651767</v>
      </c>
      <c r="X105">
        <f t="shared" si="56"/>
        <v>0.99999999995651767</v>
      </c>
      <c r="Y105">
        <f t="shared" si="57"/>
        <v>0.99999999995651767</v>
      </c>
      <c r="Z105">
        <f t="shared" si="48"/>
        <v>18.862748193186874</v>
      </c>
      <c r="AA105">
        <f t="shared" si="49"/>
        <v>11.092509203271291</v>
      </c>
      <c r="AB105">
        <f t="shared" si="50"/>
        <v>6.6997687374319437</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4.9169423847955335E-2</v>
      </c>
      <c r="E106">
        <f>MIN(1,IF($B106=0,0,
IF(NOT(ISBLANK(L106)),L106,
VLOOKUP($A106,InnerGradeTable!$A:$W,MATCH(SUBSTITUTE(E$1,"|Float","표준수치"),InnerGradeTable!$1:$1,0),0)*EnhanceTable!$R106)))</f>
        <v>8.2075115192356204E-2</v>
      </c>
      <c r="F106">
        <f>MIN(1,IF($B106=0,0,
IF(NOT(ISBLANK(M106)),M106,
VLOOKUP($A106,InnerGradeTable!$A:$W,MATCH(SUBSTITUTE(F$1,"|Float","표준수치"),InnerGradeTable!$1:$1,0),0)*EnhanceTable!$R106)))</f>
        <v>0.1319379539920135</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0.91961834363828976</v>
      </c>
      <c r="T106">
        <f t="shared" si="52"/>
        <v>0.98618479976782103</v>
      </c>
      <c r="U106">
        <f t="shared" si="53"/>
        <v>0.99915367259105958</v>
      </c>
      <c r="V106">
        <f t="shared" si="54"/>
        <v>0.9999957165971004</v>
      </c>
      <c r="W106">
        <f t="shared" si="55"/>
        <v>0.99999999981735543</v>
      </c>
      <c r="X106">
        <f t="shared" si="56"/>
        <v>0.99999999981735543</v>
      </c>
      <c r="Y106">
        <f t="shared" si="57"/>
        <v>0.99999999981735543</v>
      </c>
      <c r="Z106">
        <f t="shared" si="48"/>
        <v>19.831540450505326</v>
      </c>
      <c r="AA106">
        <f t="shared" si="49"/>
        <v>11.673257639434572</v>
      </c>
      <c r="AB106">
        <f t="shared" si="50"/>
        <v>7.0616410636251121</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3.7822633729196413E-2</v>
      </c>
      <c r="E107">
        <f>MIN(1,IF($B107=0,0,
IF(NOT(ISBLANK(L107)),L107,
VLOOKUP($A107,InnerGradeTable!$A:$W,MATCH(SUBSTITUTE(E$1,"|Float","표준수치"),InnerGradeTable!$1:$1,0),0)*EnhanceTable!$R107)))</f>
        <v>6.3134703994120162E-2</v>
      </c>
      <c r="F107">
        <f>MIN(1,IF($B107=0,0,
IF(NOT(ISBLANK(M107)),M107,
VLOOKUP($A107,InnerGradeTable!$A:$W,MATCH(SUBSTITUTE(F$1,"|Float","표준수치"),InnerGradeTable!$1:$1,0),0)*EnhanceTable!$R107)))</f>
        <v>0.10149073384001037</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0.85453556342379244</v>
      </c>
      <c r="T107">
        <f t="shared" si="52"/>
        <v>0.96164185548943559</v>
      </c>
      <c r="U107">
        <f t="shared" si="53"/>
        <v>0.99525618205804833</v>
      </c>
      <c r="V107">
        <f t="shared" si="54"/>
        <v>0.99990147056297363</v>
      </c>
      <c r="W107">
        <f t="shared" si="55"/>
        <v>0.99999991547806777</v>
      </c>
      <c r="X107">
        <f t="shared" si="56"/>
        <v>0.99999991547806777</v>
      </c>
      <c r="Y107">
        <f t="shared" si="57"/>
        <v>0.99999991547806777</v>
      </c>
      <c r="Z107">
        <f t="shared" si="48"/>
        <v>25.934375892090237</v>
      </c>
      <c r="AA107">
        <f t="shared" si="49"/>
        <v>15.330998010464024</v>
      </c>
      <c r="AB107">
        <f t="shared" si="50"/>
        <v>9.3397421700426495</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3.6021555932568006E-2</v>
      </c>
      <c r="E108">
        <f>MIN(1,IF($B108=0,0,
IF(NOT(ISBLANK(L108)),L108,
VLOOKUP($A108,InnerGradeTable!$A:$W,MATCH(SUBSTITUTE(E$1,"|Float","표준수치"),InnerGradeTable!$1:$1,0),0)*EnhanceTable!$R108)))</f>
        <v>6.0128289518209664E-2</v>
      </c>
      <c r="F108">
        <f>MIN(1,IF($B108=0,0,
IF(NOT(ISBLANK(M108)),M108,
VLOOKUP($A108,InnerGradeTable!$A:$W,MATCH(SUBSTITUTE(F$1,"|Float","표준수치"),InnerGradeTable!$1:$1,0),0)*EnhanceTable!$R108)))</f>
        <v>9.6657841752390825E-2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0.84027748927577284</v>
      </c>
      <c r="T108">
        <f t="shared" si="52"/>
        <v>0.95497757419599238</v>
      </c>
      <c r="U108">
        <f t="shared" si="53"/>
        <v>0.99379682627839638</v>
      </c>
      <c r="V108">
        <f t="shared" si="54"/>
        <v>0.99984075034912567</v>
      </c>
      <c r="W108">
        <f t="shared" si="55"/>
        <v>0.99999979034631159</v>
      </c>
      <c r="X108">
        <f t="shared" si="56"/>
        <v>0.99999979034631159</v>
      </c>
      <c r="Y108">
        <f t="shared" si="57"/>
        <v>0.99999979034631159</v>
      </c>
      <c r="Z108">
        <f t="shared" si="48"/>
        <v>27.256569402422731</v>
      </c>
      <c r="AA108">
        <f t="shared" si="49"/>
        <v>16.123355856726562</v>
      </c>
      <c r="AB108">
        <f t="shared" si="50"/>
        <v>9.8330680739228633</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3.4306243745302868E-2</v>
      </c>
      <c r="E109">
        <f>MIN(1,IF($B109=0,0,
IF(NOT(ISBLANK(L109)),L109,
VLOOKUP($A109,InnerGradeTable!$A:$W,MATCH(SUBSTITUTE(E$1,"|Float","표준수치"),InnerGradeTable!$1:$1,0),0)*EnhanceTable!$R109)))</f>
        <v>5.7265037636390161E-2</v>
      </c>
      <c r="F109">
        <f>MIN(1,IF($B109=0,0,
IF(NOT(ISBLANK(M109)),M109,
VLOOKUP($A109,InnerGradeTable!$A:$W,MATCH(SUBSTITUTE(F$1,"|Float","표준수치"),InnerGradeTable!$1:$1,0),0)*EnhanceTable!$R109)))</f>
        <v>9.2055087383229359E-2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0.82542937250381976</v>
      </c>
      <c r="T109">
        <f t="shared" si="52"/>
        <v>0.94758197140058953</v>
      </c>
      <c r="U109">
        <f t="shared" si="53"/>
        <v>0.9920021182793034</v>
      </c>
      <c r="V109">
        <f t="shared" si="54"/>
        <v>0.99974949437660543</v>
      </c>
      <c r="W109">
        <f t="shared" si="55"/>
        <v>0.99999950943222882</v>
      </c>
      <c r="X109">
        <f t="shared" si="56"/>
        <v>0.99999950943222882</v>
      </c>
      <c r="Y109">
        <f t="shared" si="57"/>
        <v>0.99999950943222882</v>
      </c>
      <c r="Z109">
        <f t="shared" si="48"/>
        <v>28.644849366474034</v>
      </c>
      <c r="AA109">
        <f t="shared" si="49"/>
        <v>16.955291330555902</v>
      </c>
      <c r="AB109">
        <f t="shared" si="50"/>
        <v>10.350991576864871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3.2672613090764635E-2</v>
      </c>
      <c r="E110">
        <f>MIN(1,IF($B110=0,0,
IF(NOT(ISBLANK(L110)),L110,
VLOOKUP($A110,InnerGradeTable!$A:$W,MATCH(SUBSTITUTE(E$1,"|Float","표준수치"),InnerGradeTable!$1:$1,0),0)*EnhanceTable!$R110)))</f>
        <v>5.4538131082276342E-2</v>
      </c>
      <c r="F110">
        <f>MIN(1,IF($B110=0,0,
IF(NOT(ISBLANK(M110)),M110,
VLOOKUP($A110,InnerGradeTable!$A:$W,MATCH(SUBSTITUTE(F$1,"|Float","표준수치"),InnerGradeTable!$1:$1,0),0)*EnhanceTable!$R110)))</f>
        <v>8.767151179355176E-2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0.81003474138531939</v>
      </c>
      <c r="T110">
        <f t="shared" si="52"/>
        <v>0.93943790250839632</v>
      </c>
      <c r="U110">
        <f t="shared" si="53"/>
        <v>0.98982435812482283</v>
      </c>
      <c r="V110">
        <f t="shared" si="54"/>
        <v>0.99961581079331085</v>
      </c>
      <c r="W110">
        <f t="shared" si="55"/>
        <v>0.99999891213939207</v>
      </c>
      <c r="X110">
        <f t="shared" si="56"/>
        <v>0.99999891213939207</v>
      </c>
      <c r="Y110">
        <f t="shared" si="57"/>
        <v>0.99999891213939207</v>
      </c>
      <c r="Z110">
        <f t="shared" si="48"/>
        <v>30.10252127167967</v>
      </c>
      <c r="AA110">
        <f t="shared" si="49"/>
        <v>17.828785405426451</v>
      </c>
      <c r="AB110">
        <f t="shared" si="50"/>
        <v>10.894746327424858</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3.1116774372156791E-2</v>
      </c>
      <c r="E111">
        <f>MIN(1,IF($B111=0,0,
IF(NOT(ISBLANK(L111)),L111,
VLOOKUP($A111,InnerGradeTable!$A:$W,MATCH(SUBSTITUTE(E$1,"|Float","표준수치"),InnerGradeTable!$1:$1,0),0)*EnhanceTable!$R111)))</f>
        <v>5.1941077221215562E-2</v>
      </c>
      <c r="F111">
        <f>MIN(1,IF($B111=0,0,
IF(NOT(ISBLANK(M111)),M111,
VLOOKUP($A111,InnerGradeTable!$A:$W,MATCH(SUBSTITUTE(F$1,"|Float","표준수치"),InnerGradeTable!$1:$1,0),0)*EnhanceTable!$R111)))</f>
        <v>8.3496677898620725E-2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0.79414005644286001</v>
      </c>
      <c r="T111">
        <f t="shared" si="52"/>
        <v>0.9305349264402738</v>
      </c>
      <c r="U111">
        <f t="shared" si="53"/>
        <v>0.98721495751187283</v>
      </c>
      <c r="V111">
        <f t="shared" si="54"/>
        <v>0.99942460787914933</v>
      </c>
      <c r="W111">
        <f t="shared" si="55"/>
        <v>0.99999770420487644</v>
      </c>
      <c r="X111">
        <f t="shared" si="56"/>
        <v>0.99999770420487644</v>
      </c>
      <c r="Y111">
        <f t="shared" si="57"/>
        <v>0.99999770420487644</v>
      </c>
      <c r="Z111">
        <f t="shared" si="48"/>
        <v>31.633055818670503</v>
      </c>
      <c r="AA111">
        <f t="shared" si="49"/>
        <v>18.745917986446209</v>
      </c>
      <c r="AB111">
        <f t="shared" si="50"/>
        <v>11.465627425334196</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2.0744516248104528E-2</v>
      </c>
      <c r="E112">
        <f>MIN(1,IF($B112=0,0,
IF(NOT(ISBLANK(L112)),L112,
VLOOKUP($A112,InnerGradeTable!$A:$W,MATCH(SUBSTITUTE(E$1,"|Float","표준수치"),InnerGradeTable!$1:$1,0),0)*EnhanceTable!$R112)))</f>
        <v>3.4627384814143708E-2</v>
      </c>
      <c r="F112">
        <f>MIN(1,IF($B112=0,0,
IF(NOT(ISBLANK(M112)),M112,
VLOOKUP($A112,InnerGradeTable!$A:$W,MATCH(SUBSTITUTE(F$1,"|Float","표준수치"),InnerGradeTable!$1:$1,0),0)*EnhanceTable!$R112)))</f>
        <v>5.5664451932413817E-2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0.6494091219867103</v>
      </c>
      <c r="T112">
        <f t="shared" si="52"/>
        <v>0.82830851803345396</v>
      </c>
      <c r="U112">
        <f t="shared" si="53"/>
        <v>0.94294195104743994</v>
      </c>
      <c r="V112">
        <f t="shared" si="54"/>
        <v>0.99215582023966986</v>
      </c>
      <c r="W112">
        <f t="shared" si="55"/>
        <v>0.99974431940449837</v>
      </c>
      <c r="X112">
        <f t="shared" si="56"/>
        <v>0.99974431940449837</v>
      </c>
      <c r="Y112">
        <f t="shared" si="57"/>
        <v>0.99974431940449837</v>
      </c>
      <c r="Z112">
        <f t="shared" si="48"/>
        <v>47.702890387395691</v>
      </c>
      <c r="AA112">
        <f t="shared" si="49"/>
        <v>28.37447235257833</v>
      </c>
      <c r="AB112">
        <f t="shared" si="50"/>
        <v>17.457627870812011</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1.9756682141051928E-2</v>
      </c>
      <c r="E113">
        <f>MIN(1,IF($B113=0,0,
IF(NOT(ISBLANK(L113)),L113,
VLOOKUP($A113,InnerGradeTable!$A:$W,MATCH(SUBSTITUTE(E$1,"|Float","표준수치"),InnerGradeTable!$1:$1,0),0)*EnhanceTable!$R113)))</f>
        <v>3.2978461727755912E-2</v>
      </c>
      <c r="F113">
        <f>MIN(1,IF($B113=0,0,
IF(NOT(ISBLANK(M113)),M113,
VLOOKUP($A113,InnerGradeTable!$A:$W,MATCH(SUBSTITUTE(F$1,"|Float","표준수치"),InnerGradeTable!$1:$1,0),0)*EnhanceTable!$R113)))</f>
        <v>5.3013763745156012E-2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0.6312818434817824</v>
      </c>
      <c r="T113">
        <f t="shared" si="52"/>
        <v>0.81301474664520235</v>
      </c>
      <c r="U113">
        <f t="shared" si="53"/>
        <v>0.93435776720518171</v>
      </c>
      <c r="V113">
        <f t="shared" si="54"/>
        <v>0.9900097967041126</v>
      </c>
      <c r="W113">
        <f t="shared" si="55"/>
        <v>0.99960832067689642</v>
      </c>
      <c r="X113">
        <f t="shared" si="56"/>
        <v>0.99960832067689642</v>
      </c>
      <c r="Y113">
        <f t="shared" si="57"/>
        <v>0.99960832067689642</v>
      </c>
      <c r="Z113">
        <f t="shared" si="48"/>
        <v>50.113291950671105</v>
      </c>
      <c r="AA113">
        <f t="shared" si="49"/>
        <v>29.818629532249904</v>
      </c>
      <c r="AB113">
        <f t="shared" si="50"/>
        <v>18.356217507614552</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1.8815887753382787E-2</v>
      </c>
      <c r="E114">
        <f>MIN(1,IF($B114=0,0,
IF(NOT(ISBLANK(L114)),L114,
VLOOKUP($A114,InnerGradeTable!$A:$W,MATCH(SUBSTITUTE(E$1,"|Float","표준수치"),InnerGradeTable!$1:$1,0),0)*EnhanceTable!$R114)))</f>
        <v>3.1408058788338959E-2</v>
      </c>
      <c r="F114">
        <f>MIN(1,IF($B114=0,0,
IF(NOT(ISBLANK(M114)),M114,
VLOOKUP($A114,InnerGradeTable!$A:$W,MATCH(SUBSTITUTE(F$1,"|Float","표준수치"),InnerGradeTable!$1:$1,0),0)*EnhanceTable!$R114)))</f>
        <v>5.048929880491048E-2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0.61316535251980286</v>
      </c>
      <c r="T114">
        <f t="shared" si="52"/>
        <v>0.79721185270354444</v>
      </c>
      <c r="U114">
        <f t="shared" si="53"/>
        <v>0.92501175584136253</v>
      </c>
      <c r="V114">
        <f t="shared" si="54"/>
        <v>0.98743594674609936</v>
      </c>
      <c r="W114">
        <f t="shared" si="55"/>
        <v>0.99941401578543121</v>
      </c>
      <c r="X114">
        <f t="shared" si="56"/>
        <v>0.99941401578543121</v>
      </c>
      <c r="Y114">
        <f t="shared" si="57"/>
        <v>0.99941401578543121</v>
      </c>
      <c r="Z114">
        <f t="shared" si="48"/>
        <v>52.644201171632218</v>
      </c>
      <c r="AA114">
        <f t="shared" si="49"/>
        <v>31.334973411241144</v>
      </c>
      <c r="AB114">
        <f t="shared" si="50"/>
        <v>19.29970152540351</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1.7919893098459795E-2</v>
      </c>
      <c r="E115">
        <f>MIN(1,IF($B115=0,0,
IF(NOT(ISBLANK(L115)),L115,
VLOOKUP($A115,InnerGradeTable!$A:$W,MATCH(SUBSTITUTE(E$1,"|Float","표준수치"),InnerGradeTable!$1:$1,0),0)*EnhanceTable!$R115)))</f>
        <v>2.9912436941275194E-2</v>
      </c>
      <c r="F115">
        <f>MIN(1,IF($B115=0,0,
IF(NOT(ISBLANK(M115)),M115,
VLOOKUP($A115,InnerGradeTable!$A:$W,MATCH(SUBSTITUTE(F$1,"|Float","표준수치"),InnerGradeTable!$1:$1,0),0)*EnhanceTable!$R115)))</f>
        <v>4.8085046480867116E-2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0.59510193500680852</v>
      </c>
      <c r="T115">
        <f t="shared" si="52"/>
        <v>0.78094819359564649</v>
      </c>
      <c r="U115">
        <f t="shared" si="53"/>
        <v>0.91490433085009359</v>
      </c>
      <c r="V115">
        <f t="shared" si="54"/>
        <v>0.98438571853985113</v>
      </c>
      <c r="W115">
        <f t="shared" si="55"/>
        <v>0.99914254843138184</v>
      </c>
      <c r="X115">
        <f t="shared" si="56"/>
        <v>0.99914254843138184</v>
      </c>
      <c r="Y115">
        <f t="shared" si="57"/>
        <v>0.99914254843138184</v>
      </c>
      <c r="Z115">
        <f t="shared" si="48"/>
        <v>55.301644041637807</v>
      </c>
      <c r="AA115">
        <f t="shared" si="49"/>
        <v>32.927114381152577</v>
      </c>
      <c r="AB115">
        <f t="shared" si="50"/>
        <v>20.290326448045775</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1.7066564855675995E-2</v>
      </c>
      <c r="E116">
        <f>MIN(1,IF($B116=0,0,
IF(NOT(ISBLANK(L116)),L116,
VLOOKUP($A116,InnerGradeTable!$A:$W,MATCH(SUBSTITUTE(E$1,"|Float","표준수치"),InnerGradeTable!$1:$1,0),0)*EnhanceTable!$R116)))</f>
        <v>2.8488035182166849E-2</v>
      </c>
      <c r="F116">
        <f>MIN(1,IF($B116=0,0,
IF(NOT(ISBLANK(M116)),M116,
VLOOKUP($A116,InnerGradeTable!$A:$W,MATCH(SUBSTITUTE(F$1,"|Float","표준수치"),InnerGradeTable!$1:$1,0),0)*EnhanceTable!$R116)))</f>
        <v>4.5795282362730581E-2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0.57713143015312807</v>
      </c>
      <c r="T116">
        <f t="shared" si="52"/>
        <v>0.7642738952628676</v>
      </c>
      <c r="U116">
        <f t="shared" si="53"/>
        <v>0.90404271090939448</v>
      </c>
      <c r="V116">
        <f t="shared" si="54"/>
        <v>0.98081156762287436</v>
      </c>
      <c r="W116">
        <f t="shared" si="55"/>
        <v>0.99877114941471834</v>
      </c>
      <c r="X116">
        <f t="shared" si="56"/>
        <v>0.99877114941471834</v>
      </c>
      <c r="Y116">
        <f t="shared" si="57"/>
        <v>0.99877114941471834</v>
      </c>
      <c r="Z116">
        <f t="shared" si="48"/>
        <v>58.091947821020817</v>
      </c>
      <c r="AA116">
        <f t="shared" si="49"/>
        <v>34.598843298114488</v>
      </c>
      <c r="AB116">
        <f t="shared" si="50"/>
        <v>21.330451026477064</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1.0039155797456466E-2</v>
      </c>
      <c r="E117">
        <f>MIN(1,IF($B117=0,0,
IF(NOT(ISBLANK(L117)),L117,
VLOOKUP($A117,InnerGradeTable!$A:$W,MATCH(SUBSTITUTE(E$1,"|Float","표준수치"),InnerGradeTable!$1:$1,0),0)*EnhanceTable!$R117)))</f>
        <v>1.6757667754215794E-2</v>
      </c>
      <c r="F117">
        <f>MIN(1,IF($B117=0,0,
IF(NOT(ISBLANK(M117)),M117,
VLOOKUP($A117,InnerGradeTable!$A:$W,MATCH(SUBSTITUTE(F$1,"|Float","표준수치"),InnerGradeTable!$1:$1,0),0)*EnhanceTable!$R117)))</f>
        <v>2.6938401389841521E-2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0.39618921338042135</v>
      </c>
      <c r="T117">
        <f t="shared" si="52"/>
        <v>0.57043546978940707</v>
      </c>
      <c r="U117">
        <f t="shared" si="53"/>
        <v>0.74472006299852156</v>
      </c>
      <c r="V117">
        <f t="shared" si="54"/>
        <v>0.89848339404855448</v>
      </c>
      <c r="W117">
        <f t="shared" si="55"/>
        <v>0.9783466560641999</v>
      </c>
      <c r="X117">
        <f t="shared" si="56"/>
        <v>0.9783466560641999</v>
      </c>
      <c r="Y117">
        <f t="shared" si="57"/>
        <v>0.9783466560641999</v>
      </c>
      <c r="Z117">
        <f t="shared" si="48"/>
        <v>99.108707988731396</v>
      </c>
      <c r="AA117">
        <f t="shared" si="49"/>
        <v>59.172062664292937</v>
      </c>
      <c r="AB117">
        <f t="shared" si="50"/>
        <v>36.618314227062115</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0.1360544217687075</v>
      </c>
      <c r="E119">
        <f>MIN(1,IF($B119=0,0,
IF(NOT(ISBLANK(L119)),L119,
VLOOKUP($A119,InnerGradeTable!$A:$W,MATCH(SUBSTITUTE(E$1,"|Float","표준수치"),InnerGradeTable!$1:$1,0),0)*EnhanceTable!$R119)))</f>
        <v>0.2271062271062271</v>
      </c>
      <c r="F119">
        <f>MIN(1,IF($B119=0,0,
IF(NOT(ISBLANK(M119)),M119,
VLOOKUP($A119,InnerGradeTable!$A:$W,MATCH(SUBSTITUTE(F$1,"|Float","표준수치"),InnerGradeTable!$1:$1,0),0)*EnhanceTable!$R119)))</f>
        <v>0.36507936507936511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0.99933270278794195</v>
      </c>
      <c r="T119">
        <f t="shared" si="52"/>
        <v>0.99999745322596867</v>
      </c>
      <c r="U119">
        <f t="shared" si="53"/>
        <v>0.99999999986323596</v>
      </c>
      <c r="V119">
        <f t="shared" si="54"/>
        <v>1</v>
      </c>
      <c r="W119">
        <f t="shared" si="55"/>
        <v>1</v>
      </c>
      <c r="X119">
        <f t="shared" si="56"/>
        <v>1</v>
      </c>
      <c r="Y119">
        <f t="shared" si="57"/>
        <v>1</v>
      </c>
      <c r="Z119">
        <f t="shared" si="48"/>
        <v>6.831727453580096</v>
      </c>
      <c r="AA119">
        <f t="shared" si="49"/>
        <v>3.8710685470745472</v>
      </c>
      <c r="AB119">
        <f t="shared" si="50"/>
        <v>2.1825913735671536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0.12957563977972142</v>
      </c>
      <c r="E120">
        <f>MIN(1,IF($B120=0,0,
IF(NOT(ISBLANK(L120)),L120,
VLOOKUP($A120,InnerGradeTable!$A:$W,MATCH(SUBSTITUTE(E$1,"|Float","표준수치"),InnerGradeTable!$1:$1,0),0)*EnhanceTable!$R120)))</f>
        <v>0.21629164486307342</v>
      </c>
      <c r="F120">
        <f>MIN(1,IF($B120=0,0,
IF(NOT(ISBLANK(M120)),M120,
VLOOKUP($A120,InnerGradeTable!$A:$W,MATCH(SUBSTITUTE(F$1,"|Float","표준수치"),InnerGradeTable!$1:$1,0),0)*EnhanceTable!$R120)))</f>
        <v>0.34769463340891915</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0.99903049099432295</v>
      </c>
      <c r="T120">
        <f t="shared" si="52"/>
        <v>0.99999489819516652</v>
      </c>
      <c r="U120">
        <f t="shared" si="53"/>
        <v>0.99999999947210494</v>
      </c>
      <c r="V120">
        <f t="shared" si="54"/>
        <v>1</v>
      </c>
      <c r="W120">
        <f t="shared" si="55"/>
        <v>1</v>
      </c>
      <c r="X120">
        <f t="shared" si="56"/>
        <v>1</v>
      </c>
      <c r="Y120">
        <f t="shared" si="57"/>
        <v>1</v>
      </c>
      <c r="Z120">
        <f t="shared" si="48"/>
        <v>7.2001601544687874</v>
      </c>
      <c r="AA120">
        <f t="shared" si="49"/>
        <v>4.0929599496994733</v>
      </c>
      <c r="AB120">
        <f t="shared" si="50"/>
        <v>2.3228838164989525</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0.1234053712187823</v>
      </c>
      <c r="E121">
        <f>MIN(1,IF($B121=0,0,
IF(NOT(ISBLANK(L121)),L121,
VLOOKUP($A121,InnerGradeTable!$A:$W,MATCH(SUBSTITUTE(E$1,"|Float","표준수치"),InnerGradeTable!$1:$1,0),0)*EnhanceTable!$R121)))</f>
        <v>0.20599204272673657</v>
      </c>
      <c r="F121">
        <f>MIN(1,IF($B121=0,0,
IF(NOT(ISBLANK(M121)),M121,
VLOOKUP($A121,InnerGradeTable!$A:$W,MATCH(SUBSTITUTE(F$1,"|Float","표준수치"),InnerGradeTable!$1:$1,0),0)*EnhanceTable!$R121)))</f>
        <v>0.33113774610373253</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0.99861980559615671</v>
      </c>
      <c r="T121">
        <f t="shared" si="52"/>
        <v>0.9999901996239593</v>
      </c>
      <c r="U121">
        <f t="shared" si="53"/>
        <v>0.99999999815143636</v>
      </c>
      <c r="V121">
        <f t="shared" si="54"/>
        <v>1</v>
      </c>
      <c r="W121">
        <f t="shared" si="55"/>
        <v>1</v>
      </c>
      <c r="X121">
        <f t="shared" si="56"/>
        <v>1</v>
      </c>
      <c r="Y121">
        <f t="shared" si="57"/>
        <v>1</v>
      </c>
      <c r="Z121">
        <f t="shared" si="48"/>
        <v>7.5869171203213366</v>
      </c>
      <c r="AA121">
        <f t="shared" si="49"/>
        <v>4.3257556438480851</v>
      </c>
      <c r="AB121">
        <f t="shared" si="50"/>
        <v>2.4697878827396873</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0.11752892497026886</v>
      </c>
      <c r="E122">
        <f>MIN(1,IF($B122=0,0,
IF(NOT(ISBLANK(L122)),L122,
VLOOKUP($A122,InnerGradeTable!$A:$W,MATCH(SUBSTITUTE(E$1,"|Float","표준수치"),InnerGradeTable!$1:$1,0),0)*EnhanceTable!$R122)))</f>
        <v>0.19618289783498721</v>
      </c>
      <c r="F122">
        <f>MIN(1,IF($B122=0,0,
IF(NOT(ISBLANK(M122)),M122,
VLOOKUP($A122,InnerGradeTable!$A:$W,MATCH(SUBSTITUTE(F$1,"|Float","표준수치"),InnerGradeTable!$1:$1,0),0)*EnhanceTable!$R122)))</f>
        <v>0.31536928200355474</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0.99807236871654748</v>
      </c>
      <c r="T122">
        <f t="shared" si="52"/>
        <v>0.999981892349466</v>
      </c>
      <c r="U122">
        <f t="shared" si="53"/>
        <v>0.9999999940732166</v>
      </c>
      <c r="V122">
        <f t="shared" si="54"/>
        <v>0.99999999999999989</v>
      </c>
      <c r="W122">
        <f t="shared" si="55"/>
        <v>1</v>
      </c>
      <c r="X122">
        <f t="shared" si="56"/>
        <v>1</v>
      </c>
      <c r="Y122">
        <f t="shared" si="57"/>
        <v>1</v>
      </c>
      <c r="Z122">
        <f t="shared" si="48"/>
        <v>7.9929201794878484</v>
      </c>
      <c r="AA122">
        <f t="shared" si="49"/>
        <v>4.5700134242414769</v>
      </c>
      <c r="AB122">
        <f t="shared" si="50"/>
        <v>2.6236675338623123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0.10684447724569894</v>
      </c>
      <c r="E123">
        <f>MIN(1,IF($B123=0,0,
IF(NOT(ISBLANK(L123)),L123,
VLOOKUP($A123,InnerGradeTable!$A:$W,MATCH(SUBSTITUTE(E$1,"|Float","표준수치"),InnerGradeTable!$1:$1,0),0)*EnhanceTable!$R123)))</f>
        <v>0.17834808894089746</v>
      </c>
      <c r="F123">
        <f>MIN(1,IF($B123=0,0,
IF(NOT(ISBLANK(M123)),M123,
VLOOKUP($A123,InnerGradeTable!$A:$W,MATCH(SUBSTITUTE(F$1,"|Float","표준수치"),InnerGradeTable!$1:$1,0),0)*EnhanceTable!$R123)))</f>
        <v>0.28669934727595886</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0.99648152556507552</v>
      </c>
      <c r="T123">
        <f t="shared" si="52"/>
        <v>0.99994575078164716</v>
      </c>
      <c r="U123">
        <f t="shared" si="53"/>
        <v>0.99999995390741436</v>
      </c>
      <c r="V123">
        <f t="shared" si="54"/>
        <v>0.99999999999999067</v>
      </c>
      <c r="W123">
        <f t="shared" si="55"/>
        <v>1</v>
      </c>
      <c r="X123">
        <f t="shared" si="56"/>
        <v>1</v>
      </c>
      <c r="Y123">
        <f t="shared" si="57"/>
        <v>1</v>
      </c>
      <c r="Z123">
        <f t="shared" si="48"/>
        <v>8.8452775613461423</v>
      </c>
      <c r="AA123">
        <f t="shared" si="49"/>
        <v>5.0824776177013833</v>
      </c>
      <c r="AB123">
        <f t="shared" si="50"/>
        <v>2.9458430631699275</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0.10175664499590376</v>
      </c>
      <c r="E124">
        <f>MIN(1,IF($B124=0,0,
IF(NOT(ISBLANK(L124)),L124,
VLOOKUP($A124,InnerGradeTable!$A:$W,MATCH(SUBSTITUTE(E$1,"|Float","표준수치"),InnerGradeTable!$1:$1,0),0)*EnhanceTable!$R124)))</f>
        <v>0.16985532280085472</v>
      </c>
      <c r="F124">
        <f>MIN(1,IF($B124=0,0,
IF(NOT(ISBLANK(M124)),M124,
VLOOKUP($A124,InnerGradeTable!$A:$W,MATCH(SUBSTITUTE(F$1,"|Float","표준수치"),InnerGradeTable!$1:$1,0),0)*EnhanceTable!$R124)))</f>
        <v>0.27304699740567506</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0.99532587143326845</v>
      </c>
      <c r="T124">
        <f t="shared" si="52"/>
        <v>0.99990928285375003</v>
      </c>
      <c r="U124">
        <f t="shared" si="53"/>
        <v>0.99999988106306714</v>
      </c>
      <c r="V124">
        <f t="shared" si="54"/>
        <v>0.99999999999992273</v>
      </c>
      <c r="W124">
        <f t="shared" si="55"/>
        <v>1</v>
      </c>
      <c r="X124">
        <f t="shared" si="56"/>
        <v>1</v>
      </c>
      <c r="Y124">
        <f t="shared" si="57"/>
        <v>1</v>
      </c>
      <c r="Z124">
        <f t="shared" si="48"/>
        <v>9.3139569673895597</v>
      </c>
      <c r="AA124">
        <f t="shared" si="49"/>
        <v>5.3641107111570561</v>
      </c>
      <c r="AB124">
        <f t="shared" si="50"/>
        <v>3.1225957351950768</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9.6911090472289282E-2</v>
      </c>
      <c r="E125">
        <f>MIN(1,IF($B125=0,0,
IF(NOT(ISBLANK(L125)),L125,
VLOOKUP($A125,InnerGradeTable!$A:$W,MATCH(SUBSTITUTE(E$1,"|Float","표준수치"),InnerGradeTable!$1:$1,0),0)*EnhanceTable!$R125)))</f>
        <v>0.16176697409605209</v>
      </c>
      <c r="F125">
        <f>MIN(1,IF($B125=0,0,
IF(NOT(ISBLANK(M125)),M125,
VLOOKUP($A125,InnerGradeTable!$A:$W,MATCH(SUBSTITUTE(F$1,"|Float","표준수치"),InnerGradeTable!$1:$1,0),0)*EnhanceTable!$R125)))</f>
        <v>0.26004475943397626</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0.99388318359105488</v>
      </c>
      <c r="T125">
        <f t="shared" si="52"/>
        <v>0.99985268791055204</v>
      </c>
      <c r="U125">
        <f t="shared" si="53"/>
        <v>0.99999971141582233</v>
      </c>
      <c r="V125">
        <f t="shared" si="54"/>
        <v>0.9999999999994641</v>
      </c>
      <c r="W125">
        <f t="shared" si="55"/>
        <v>1</v>
      </c>
      <c r="X125">
        <f t="shared" si="56"/>
        <v>1</v>
      </c>
      <c r="Y125">
        <f t="shared" si="57"/>
        <v>1</v>
      </c>
      <c r="Z125">
        <f t="shared" si="48"/>
        <v>9.8059974065384896</v>
      </c>
      <c r="AA125">
        <f t="shared" si="49"/>
        <v>5.6596884082240013</v>
      </c>
      <c r="AB125">
        <f t="shared" si="50"/>
        <v>3.3079171150791753</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9.2296276640275496E-2</v>
      </c>
      <c r="E126">
        <f>MIN(1,IF($B126=0,0,
IF(NOT(ISBLANK(L126)),L126,
VLOOKUP($A126,InnerGradeTable!$A:$W,MATCH(SUBSTITUTE(E$1,"|Float","표준수치"),InnerGradeTable!$1:$1,0),0)*EnhanceTable!$R126)))</f>
        <v>0.15406378485338293</v>
      </c>
      <c r="F126">
        <f>MIN(1,IF($B126=0,0,
IF(NOT(ISBLANK(M126)),M126,
VLOOKUP($A126,InnerGradeTable!$A:$W,MATCH(SUBSTITUTE(F$1,"|Float","표준수치"),InnerGradeTable!$1:$1,0),0)*EnhanceTable!$R126)))</f>
        <v>0.24766167565140593</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0.99210765892794084</v>
      </c>
      <c r="T126">
        <f t="shared" si="52"/>
        <v>0.99976725471535044</v>
      </c>
      <c r="U126">
        <f t="shared" si="53"/>
        <v>0.99999933830283494</v>
      </c>
      <c r="V126">
        <f t="shared" si="54"/>
        <v>0.99999999999683276</v>
      </c>
      <c r="W126">
        <f t="shared" si="55"/>
        <v>1</v>
      </c>
      <c r="X126">
        <f t="shared" si="56"/>
        <v>1</v>
      </c>
      <c r="Y126">
        <f t="shared" si="57"/>
        <v>1</v>
      </c>
      <c r="Z126">
        <f t="shared" si="48"/>
        <v>10.322570962522313</v>
      </c>
      <c r="AA126">
        <f t="shared" si="49"/>
        <v>5.9699163521890615</v>
      </c>
      <c r="AB126">
        <f t="shared" si="50"/>
        <v>3.5022551755789078</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8.7901215847881436E-2</v>
      </c>
      <c r="E127">
        <f>MIN(1,IF($B127=0,0,
IF(NOT(ISBLANK(L127)),L127,
VLOOKUP($A127,InnerGradeTable!$A:$W,MATCH(SUBSTITUTE(E$1,"|Float","표준수치"),InnerGradeTable!$1:$1,0),0)*EnhanceTable!$R127)))</f>
        <v>0.14672741414607898</v>
      </c>
      <c r="F127">
        <f>MIN(1,IF($B127=0,0,
IF(NOT(ISBLANK(M127)),M127,
VLOOKUP($A127,InnerGradeTable!$A:$W,MATCH(SUBSTITUTE(F$1,"|Float","표준수치"),InnerGradeTable!$1:$1,0),0)*EnhanceTable!$R127)))</f>
        <v>0.2358682625251485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0.98995167113973526</v>
      </c>
      <c r="T127">
        <f t="shared" si="52"/>
        <v>0.99964158214453003</v>
      </c>
      <c r="U127">
        <f t="shared" si="53"/>
        <v>0.99999855983615782</v>
      </c>
      <c r="V127">
        <f t="shared" si="54"/>
        <v>0.99999999998374867</v>
      </c>
      <c r="W127">
        <f t="shared" si="55"/>
        <v>1</v>
      </c>
      <c r="X127">
        <f t="shared" si="56"/>
        <v>1</v>
      </c>
      <c r="Y127">
        <f t="shared" si="57"/>
        <v>1</v>
      </c>
      <c r="Z127">
        <f t="shared" si="48"/>
        <v>10.864908072689305</v>
      </c>
      <c r="AA127">
        <f t="shared" si="49"/>
        <v>6.2955348525451047</v>
      </c>
      <c r="AB127">
        <f t="shared" si="50"/>
        <v>3.706078474915294</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7.9910196225346758E-2</v>
      </c>
      <c r="E128">
        <f>MIN(1,IF($B128=0,0,
IF(NOT(ISBLANK(L128)),L128,
VLOOKUP($A128,InnerGradeTable!$A:$W,MATCH(SUBSTITUTE(E$1,"|Float","표준수치"),InnerGradeTable!$1:$1,0),0)*EnhanceTable!$R128)))</f>
        <v>0.13338855831461727</v>
      </c>
      <c r="F128">
        <f>MIN(1,IF($B128=0,0,
IF(NOT(ISBLANK(M128)),M128,
VLOOKUP($A128,InnerGradeTable!$A:$W,MATCH(SUBSTITUTE(F$1,"|Float","표준수치"),InnerGradeTable!$1:$1,0),0)*EnhanceTable!$R128)))</f>
        <v>0.21442569320468047</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0.98445785705990474</v>
      </c>
      <c r="T128">
        <f t="shared" si="52"/>
        <v>0.99922156755021541</v>
      </c>
      <c r="U128">
        <f t="shared" si="53"/>
        <v>0.99999425402750264</v>
      </c>
      <c r="V128">
        <f t="shared" si="54"/>
        <v>0.99999999972105369</v>
      </c>
      <c r="W128">
        <f t="shared" si="55"/>
        <v>1</v>
      </c>
      <c r="X128">
        <f t="shared" si="56"/>
        <v>1</v>
      </c>
      <c r="Y128">
        <f t="shared" si="57"/>
        <v>1</v>
      </c>
      <c r="Z128">
        <f t="shared" ref="Z128:Z148" si="59">SQRT((1-D128)/D128^2)</f>
        <v>12.003638612885524</v>
      </c>
      <c r="AA128">
        <f t="shared" ref="AA128:AA148" si="60">SQRT((1-E128)/E128^2)</f>
        <v>6.9790069475834899</v>
      </c>
      <c r="AB128">
        <f t="shared" ref="AB128:AB148" si="61">SQRT((1-F128)/F128^2)</f>
        <v>4.1334892517086033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7.6104948786044513E-2</v>
      </c>
      <c r="E129">
        <f>MIN(1,IF($B129=0,0,
IF(NOT(ISBLANK(L129)),L129,
VLOOKUP($A129,InnerGradeTable!$A:$W,MATCH(SUBSTITUTE(E$1,"|Float","표준수치"),InnerGradeTable!$1:$1,0),0)*EnhanceTable!$R129)))</f>
        <v>0.12703672220439738</v>
      </c>
      <c r="F129">
        <f>MIN(1,IF($B129=0,0,
IF(NOT(ISBLANK(M129)),M129,
VLOOKUP($A129,InnerGradeTable!$A:$W,MATCH(SUBSTITUTE(F$1,"|Float","표준수치"),InnerGradeTable!$1:$1,0),0)*EnhanceTable!$R129)))</f>
        <v>0.20421494590921946</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0.9808956598436559</v>
      </c>
      <c r="T129">
        <f t="shared" si="52"/>
        <v>0.99887850136418832</v>
      </c>
      <c r="U129">
        <f t="shared" si="53"/>
        <v>0.99998904054613602</v>
      </c>
      <c r="V129">
        <f t="shared" si="54"/>
        <v>0.99999999897753744</v>
      </c>
      <c r="W129">
        <f t="shared" si="55"/>
        <v>1</v>
      </c>
      <c r="X129">
        <f t="shared" si="56"/>
        <v>1</v>
      </c>
      <c r="Y129">
        <f t="shared" si="57"/>
        <v>1</v>
      </c>
      <c r="Z129">
        <f t="shared" si="59"/>
        <v>12.629856681410555</v>
      </c>
      <c r="AA129">
        <f t="shared" si="60"/>
        <v>7.3547634291011708</v>
      </c>
      <c r="AB129">
        <f t="shared" si="61"/>
        <v>4.3682789664566659</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7.248090360575668E-2</v>
      </c>
      <c r="E130">
        <f>MIN(1,IF($B130=0,0,
IF(NOT(ISBLANK(L130)),L130,
VLOOKUP($A130,InnerGradeTable!$A:$W,MATCH(SUBSTITUTE(E$1,"|Float","표준수치"),InnerGradeTable!$1:$1,0),0)*EnhanceTable!$R130)))</f>
        <v>0.12098735448037844</v>
      </c>
      <c r="F130">
        <f>MIN(1,IF($B130=0,0,
IF(NOT(ISBLANK(M130)),M130,
VLOOKUP($A130,InnerGradeTable!$A:$W,MATCH(SUBSTITUTE(F$1,"|Float","표준수치"),InnerGradeTable!$1:$1,0),0)*EnhanceTable!$R130)))</f>
        <v>0.19449042467544708</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0.97676498289820901</v>
      </c>
      <c r="T130">
        <f t="shared" ref="T130:T148" si="64">1-(1-E130)^T$1</f>
        <v>0.99841599647020751</v>
      </c>
      <c r="U130">
        <f t="shared" ref="U130:U148" si="65">1-(1-F130)^U$1</f>
        <v>0.9999798842898826</v>
      </c>
      <c r="V130">
        <f t="shared" ref="V130:V148" si="66">1-(1-G130)^V$1</f>
        <v>0.99999999658320082</v>
      </c>
      <c r="W130">
        <f t="shared" ref="W130:W148" si="67">1-(1-H130)^W$1</f>
        <v>1</v>
      </c>
      <c r="X130">
        <f t="shared" ref="X130:X148" si="68">1-(1-I130)^X$1</f>
        <v>1</v>
      </c>
      <c r="Y130">
        <f t="shared" ref="Y130:Y148" si="69">1-(1-J130)^Y$1</f>
        <v>1</v>
      </c>
      <c r="Z130">
        <f t="shared" si="59"/>
        <v>13.287333360994245</v>
      </c>
      <c r="AA130">
        <f t="shared" si="60"/>
        <v>7.7492126890996706</v>
      </c>
      <c r="AB130">
        <f t="shared" si="61"/>
        <v>4.614632592037772</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6.9029432005482547E-2</v>
      </c>
      <c r="E131">
        <f>MIN(1,IF($B131=0,0,
IF(NOT(ISBLANK(L131)),L131,
VLOOKUP($A131,InnerGradeTable!$A:$W,MATCH(SUBSTITUTE(E$1,"|Float","표준수치"),InnerGradeTable!$1:$1,0),0)*EnhanceTable!$R131)))</f>
        <v>0.1152260518860747</v>
      </c>
      <c r="F131">
        <f>MIN(1,IF($B131=0,0,
IF(NOT(ISBLANK(M131)),M131,
VLOOKUP($A131,InnerGradeTable!$A:$W,MATCH(SUBSTITUTE(F$1,"|Float","표준수치"),InnerGradeTable!$1:$1,0),0)*EnhanceTable!$R131)))</f>
        <v>0.18522897588137818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0.97202323057285045</v>
      </c>
      <c r="T131">
        <f t="shared" si="64"/>
        <v>0.99780408096000128</v>
      </c>
      <c r="U131">
        <f t="shared" si="65"/>
        <v>0.99996437303848673</v>
      </c>
      <c r="V131">
        <f t="shared" si="66"/>
        <v>0.99999998950085955</v>
      </c>
      <c r="W131">
        <f t="shared" si="67"/>
        <v>0.99999999999999956</v>
      </c>
      <c r="X131">
        <f t="shared" si="68"/>
        <v>0.99999999999999956</v>
      </c>
      <c r="Y131">
        <f t="shared" si="69"/>
        <v>0.99999999999999956</v>
      </c>
      <c r="Z131">
        <f t="shared" si="59"/>
        <v>13.977634364175771</v>
      </c>
      <c r="AA131">
        <f t="shared" si="60"/>
        <v>8.163294826298463</v>
      </c>
      <c r="AB131">
        <f t="shared" si="61"/>
        <v>4.873139707478634</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6.5742316195697661E-2</v>
      </c>
      <c r="E132">
        <f>MIN(1,IF($B132=0,0,
IF(NOT(ISBLANK(L132)),L132,
VLOOKUP($A132,InnerGradeTable!$A:$W,MATCH(SUBSTITUTE(E$1,"|Float","표준수치"),InnerGradeTable!$1:$1,0),0)*EnhanceTable!$R132)))</f>
        <v>0.10973909703435686</v>
      </c>
      <c r="F132">
        <f>MIN(1,IF($B132=0,0,
IF(NOT(ISBLANK(M132)),M132,
VLOOKUP($A132,InnerGradeTable!$A:$W,MATCH(SUBSTITUTE(F$1,"|Float","표준수치"),InnerGradeTable!$1:$1,0),0)*EnhanceTable!$R132)))</f>
        <v>0.17640854845845538</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0.9666317124314201</v>
      </c>
      <c r="T132">
        <f t="shared" si="64"/>
        <v>0.99700866496374696</v>
      </c>
      <c r="U132">
        <f t="shared" si="65"/>
        <v>0.999938963234558</v>
      </c>
      <c r="V132">
        <f t="shared" si="66"/>
        <v>0.9999999701109783</v>
      </c>
      <c r="W132">
        <f t="shared" si="67"/>
        <v>0.99999999999999534</v>
      </c>
      <c r="X132">
        <f t="shared" si="68"/>
        <v>0.99999999999999534</v>
      </c>
      <c r="Y132">
        <f t="shared" si="69"/>
        <v>0.99999999999999534</v>
      </c>
      <c r="Z132">
        <f t="shared" si="59"/>
        <v>14.70240352699391</v>
      </c>
      <c r="AA132">
        <f t="shared" si="60"/>
        <v>8.5979965834139325</v>
      </c>
      <c r="AB132">
        <f t="shared" si="61"/>
        <v>5.1444184678794498</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5.9765741996088778E-2</v>
      </c>
      <c r="E133">
        <f>MIN(1,IF($B133=0,0,
IF(NOT(ISBLANK(L133)),L133,
VLOOKUP($A133,InnerGradeTable!$A:$W,MATCH(SUBSTITUTE(E$1,"|Float","표준수치"),InnerGradeTable!$1:$1,0),0)*EnhanceTable!$R133)))</f>
        <v>9.976281548577895E-2</v>
      </c>
      <c r="F133">
        <f>MIN(1,IF($B133=0,0,
IF(NOT(ISBLANK(M133)),M133,
VLOOKUP($A133,InnerGradeTable!$A:$W,MATCH(SUBSTITUTE(F$1,"|Float","표준수치"),InnerGradeTable!$1:$1,0),0)*EnhanceTable!$R133)))</f>
        <v>0.16037140768950489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0.95410096592120952</v>
      </c>
      <c r="T133">
        <f t="shared" si="64"/>
        <v>0.99477787358813696</v>
      </c>
      <c r="U133">
        <f t="shared" si="65"/>
        <v>0.99983991119199878</v>
      </c>
      <c r="V133">
        <f t="shared" si="66"/>
        <v>0.99999981032030694</v>
      </c>
      <c r="W133">
        <f t="shared" si="67"/>
        <v>0.99999999999972622</v>
      </c>
      <c r="X133">
        <f t="shared" si="68"/>
        <v>0.99999999999972622</v>
      </c>
      <c r="Y133">
        <f t="shared" si="69"/>
        <v>0.99999999999972622</v>
      </c>
      <c r="Z133">
        <f t="shared" si="59"/>
        <v>16.224290720963307</v>
      </c>
      <c r="AA133">
        <f t="shared" si="60"/>
        <v>9.5106407373387665</v>
      </c>
      <c r="AB133">
        <f t="shared" si="61"/>
        <v>5.713689929423575</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5.6919754281989303E-2</v>
      </c>
      <c r="E134">
        <f>MIN(1,IF($B134=0,0,
IF(NOT(ISBLANK(L134)),L134,
VLOOKUP($A134,InnerGradeTable!$A:$W,MATCH(SUBSTITUTE(E$1,"|Float","표준수치"),InnerGradeTable!$1:$1,0),0)*EnhanceTable!$R134)))</f>
        <v>9.5012205224551366E-2</v>
      </c>
      <c r="F134">
        <f>MIN(1,IF($B134=0,0,
IF(NOT(ISBLANK(M134)),M134,
VLOOKUP($A134,InnerGradeTable!$A:$W,MATCH(SUBSTITUTE(F$1,"|Float","표준수치"),InnerGradeTable!$1:$1,0),0)*EnhanceTable!$R134)))</f>
        <v>0.15273467399000465</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0.94661338331922762</v>
      </c>
      <c r="T134">
        <f t="shared" si="64"/>
        <v>0.99320583477614777</v>
      </c>
      <c r="U134">
        <f t="shared" si="65"/>
        <v>0.99974824872875545</v>
      </c>
      <c r="V134">
        <f t="shared" si="66"/>
        <v>0.9999995533281103</v>
      </c>
      <c r="W134">
        <f t="shared" si="67"/>
        <v>0.99999999999829114</v>
      </c>
      <c r="X134">
        <f t="shared" si="68"/>
        <v>0.99999999999829114</v>
      </c>
      <c r="Y134">
        <f t="shared" si="69"/>
        <v>0.99999999999829114</v>
      </c>
      <c r="Z134">
        <f t="shared" si="59"/>
        <v>17.061268095150986</v>
      </c>
      <c r="AA134">
        <f t="shared" si="60"/>
        <v>10.012486946581987</v>
      </c>
      <c r="AB134">
        <f t="shared" si="61"/>
        <v>6.0265959371884552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5.4209289792370767E-2</v>
      </c>
      <c r="E135">
        <f>MIN(1,IF($B135=0,0,
IF(NOT(ISBLANK(L135)),L135,
VLOOKUP($A135,InnerGradeTable!$A:$W,MATCH(SUBSTITUTE(E$1,"|Float","표준수치"),InnerGradeTable!$1:$1,0),0)*EnhanceTable!$R135)))</f>
        <v>9.048781449957273E-2</v>
      </c>
      <c r="F135">
        <f>MIN(1,IF($B135=0,0,
IF(NOT(ISBLANK(M135)),M135,
VLOOKUP($A135,InnerGradeTable!$A:$W,MATCH(SUBSTITUTE(F$1,"|Float","표준수치"),InnerGradeTable!$1:$1,0),0)*EnhanceTable!$R135)))</f>
        <v>0.1454615942761949</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0.93837567183603376</v>
      </c>
      <c r="T135">
        <f t="shared" si="64"/>
        <v>0.99128181456138764</v>
      </c>
      <c r="U135">
        <f t="shared" si="65"/>
        <v>0.99961400711019965</v>
      </c>
      <c r="V135">
        <f t="shared" si="66"/>
        <v>0.99999900363982164</v>
      </c>
      <c r="W135">
        <f t="shared" si="67"/>
        <v>0.99999999999079525</v>
      </c>
      <c r="X135">
        <f t="shared" si="68"/>
        <v>0.99999999999079525</v>
      </c>
      <c r="Y135">
        <f t="shared" si="69"/>
        <v>0.99999999999079525</v>
      </c>
      <c r="Z135">
        <f t="shared" si="59"/>
        <v>17.940056416416699</v>
      </c>
      <c r="AA135">
        <f t="shared" si="60"/>
        <v>10.539358124018161</v>
      </c>
      <c r="AB135">
        <f t="shared" si="61"/>
        <v>6.3550277291357729</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5.162789504035311E-2</v>
      </c>
      <c r="E136">
        <f>MIN(1,IF($B136=0,0,
IF(NOT(ISBLANK(L136)),L136,
VLOOKUP($A136,InnerGradeTable!$A:$W,MATCH(SUBSTITUTE(E$1,"|Float","표준수치"),InnerGradeTable!$1:$1,0),0)*EnhanceTable!$R136)))</f>
        <v>8.6178870951974018E-2</v>
      </c>
      <c r="F136">
        <f>MIN(1,IF($B136=0,0,
IF(NOT(ISBLANK(M136)),M136,
VLOOKUP($A136,InnerGradeTable!$A:$W,MATCH(SUBSTITUTE(F$1,"|Float","표준수치"),InnerGradeTable!$1:$1,0),0)*EnhanceTable!$R136)))</f>
        <v>0.13853485169161417</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0.9293782351538723</v>
      </c>
      <c r="T136">
        <f t="shared" si="64"/>
        <v>0.98895769415330947</v>
      </c>
      <c r="U136">
        <f t="shared" si="65"/>
        <v>0.99942205619935709</v>
      </c>
      <c r="V136">
        <f t="shared" si="66"/>
        <v>0.99999788585892413</v>
      </c>
      <c r="W136">
        <f t="shared" si="67"/>
        <v>0.99999999995651767</v>
      </c>
      <c r="X136">
        <f t="shared" si="68"/>
        <v>0.99999999995651767</v>
      </c>
      <c r="Y136">
        <f t="shared" si="69"/>
        <v>0.99999999995651767</v>
      </c>
      <c r="Z136">
        <f t="shared" si="59"/>
        <v>18.862748193186874</v>
      </c>
      <c r="AA136">
        <f t="shared" si="60"/>
        <v>11.092509203271291</v>
      </c>
      <c r="AB136">
        <f t="shared" si="61"/>
        <v>6.6997687374319437</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4.9169423847955335E-2</v>
      </c>
      <c r="E137">
        <f>MIN(1,IF($B137=0,0,
IF(NOT(ISBLANK(L137)),L137,
VLOOKUP($A137,InnerGradeTable!$A:$W,MATCH(SUBSTITUTE(E$1,"|Float","표준수치"),InnerGradeTable!$1:$1,0),0)*EnhanceTable!$R137)))</f>
        <v>8.2075115192356204E-2</v>
      </c>
      <c r="F137">
        <f>MIN(1,IF($B137=0,0,
IF(NOT(ISBLANK(M137)),M137,
VLOOKUP($A137,InnerGradeTable!$A:$W,MATCH(SUBSTITUTE(F$1,"|Float","표준수치"),InnerGradeTable!$1:$1,0),0)*EnhanceTable!$R137)))</f>
        <v>0.1319379539920135</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0.91961834363828976</v>
      </c>
      <c r="T137">
        <f t="shared" si="64"/>
        <v>0.98618479976782103</v>
      </c>
      <c r="U137">
        <f t="shared" si="65"/>
        <v>0.99915367259105958</v>
      </c>
      <c r="V137">
        <f t="shared" si="66"/>
        <v>0.9999957165971004</v>
      </c>
      <c r="W137">
        <f t="shared" si="67"/>
        <v>0.99999999981735543</v>
      </c>
      <c r="X137">
        <f t="shared" si="68"/>
        <v>0.99999999981735543</v>
      </c>
      <c r="Y137">
        <f t="shared" si="69"/>
        <v>0.99999999981735543</v>
      </c>
      <c r="Z137">
        <f t="shared" si="59"/>
        <v>19.831540450505326</v>
      </c>
      <c r="AA137">
        <f t="shared" si="60"/>
        <v>11.673257639434572</v>
      </c>
      <c r="AB137">
        <f t="shared" si="61"/>
        <v>7.0616410636251121</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3.7822633729196413E-2</v>
      </c>
      <c r="E138">
        <f>MIN(1,IF($B138=0,0,
IF(NOT(ISBLANK(L138)),L138,
VLOOKUP($A138,InnerGradeTable!$A:$W,MATCH(SUBSTITUTE(E$1,"|Float","표준수치"),InnerGradeTable!$1:$1,0),0)*EnhanceTable!$R138)))</f>
        <v>6.3134703994120162E-2</v>
      </c>
      <c r="F138">
        <f>MIN(1,IF($B138=0,0,
IF(NOT(ISBLANK(M138)),M138,
VLOOKUP($A138,InnerGradeTable!$A:$W,MATCH(SUBSTITUTE(F$1,"|Float","표준수치"),InnerGradeTable!$1:$1,0),0)*EnhanceTable!$R138)))</f>
        <v>0.10149073384001037</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0.85453556342379244</v>
      </c>
      <c r="T138">
        <f t="shared" si="64"/>
        <v>0.96164185548943559</v>
      </c>
      <c r="U138">
        <f t="shared" si="65"/>
        <v>0.99525618205804833</v>
      </c>
      <c r="V138">
        <f t="shared" si="66"/>
        <v>0.99990147056297363</v>
      </c>
      <c r="W138">
        <f t="shared" si="67"/>
        <v>0.99999991547806777</v>
      </c>
      <c r="X138">
        <f t="shared" si="68"/>
        <v>0.99999991547806777</v>
      </c>
      <c r="Y138">
        <f t="shared" si="69"/>
        <v>0.99999991547806777</v>
      </c>
      <c r="Z138">
        <f t="shared" si="59"/>
        <v>25.934375892090237</v>
      </c>
      <c r="AA138">
        <f t="shared" si="60"/>
        <v>15.330998010464024</v>
      </c>
      <c r="AB138">
        <f t="shared" si="61"/>
        <v>9.3397421700426495</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3.6021555932568006E-2</v>
      </c>
      <c r="E139">
        <f>MIN(1,IF($B139=0,0,
IF(NOT(ISBLANK(L139)),L139,
VLOOKUP($A139,InnerGradeTable!$A:$W,MATCH(SUBSTITUTE(E$1,"|Float","표준수치"),InnerGradeTable!$1:$1,0),0)*EnhanceTable!$R139)))</f>
        <v>6.0128289518209664E-2</v>
      </c>
      <c r="F139">
        <f>MIN(1,IF($B139=0,0,
IF(NOT(ISBLANK(M139)),M139,
VLOOKUP($A139,InnerGradeTable!$A:$W,MATCH(SUBSTITUTE(F$1,"|Float","표준수치"),InnerGradeTable!$1:$1,0),0)*EnhanceTable!$R139)))</f>
        <v>9.6657841752390825E-2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0.84027748927577284</v>
      </c>
      <c r="T139">
        <f t="shared" si="64"/>
        <v>0.95497757419599238</v>
      </c>
      <c r="U139">
        <f t="shared" si="65"/>
        <v>0.99379682627839638</v>
      </c>
      <c r="V139">
        <f t="shared" si="66"/>
        <v>0.99984075034912567</v>
      </c>
      <c r="W139">
        <f t="shared" si="67"/>
        <v>0.99999979034631159</v>
      </c>
      <c r="X139">
        <f t="shared" si="68"/>
        <v>0.99999979034631159</v>
      </c>
      <c r="Y139">
        <f t="shared" si="69"/>
        <v>0.99999979034631159</v>
      </c>
      <c r="Z139">
        <f t="shared" si="59"/>
        <v>27.256569402422731</v>
      </c>
      <c r="AA139">
        <f t="shared" si="60"/>
        <v>16.123355856726562</v>
      </c>
      <c r="AB139">
        <f t="shared" si="61"/>
        <v>9.8330680739228633</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3.4306243745302868E-2</v>
      </c>
      <c r="E140">
        <f>MIN(1,IF($B140=0,0,
IF(NOT(ISBLANK(L140)),L140,
VLOOKUP($A140,InnerGradeTable!$A:$W,MATCH(SUBSTITUTE(E$1,"|Float","표준수치"),InnerGradeTable!$1:$1,0),0)*EnhanceTable!$R140)))</f>
        <v>5.7265037636390161E-2</v>
      </c>
      <c r="F140">
        <f>MIN(1,IF($B140=0,0,
IF(NOT(ISBLANK(M140)),M140,
VLOOKUP($A140,InnerGradeTable!$A:$W,MATCH(SUBSTITUTE(F$1,"|Float","표준수치"),InnerGradeTable!$1:$1,0),0)*EnhanceTable!$R140)))</f>
        <v>9.2055087383229359E-2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0.82542937250381976</v>
      </c>
      <c r="T140">
        <f t="shared" si="64"/>
        <v>0.94758197140058953</v>
      </c>
      <c r="U140">
        <f t="shared" si="65"/>
        <v>0.9920021182793034</v>
      </c>
      <c r="V140">
        <f t="shared" si="66"/>
        <v>0.99974949437660543</v>
      </c>
      <c r="W140">
        <f t="shared" si="67"/>
        <v>0.99999950943222882</v>
      </c>
      <c r="X140">
        <f t="shared" si="68"/>
        <v>0.99999950943222882</v>
      </c>
      <c r="Y140">
        <f t="shared" si="69"/>
        <v>0.99999950943222882</v>
      </c>
      <c r="Z140">
        <f t="shared" si="59"/>
        <v>28.644849366474034</v>
      </c>
      <c r="AA140">
        <f t="shared" si="60"/>
        <v>16.955291330555902</v>
      </c>
      <c r="AB140">
        <f t="shared" si="61"/>
        <v>10.350991576864871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3.2672613090764635E-2</v>
      </c>
      <c r="E141">
        <f>MIN(1,IF($B141=0,0,
IF(NOT(ISBLANK(L141)),L141,
VLOOKUP($A141,InnerGradeTable!$A:$W,MATCH(SUBSTITUTE(E$1,"|Float","표준수치"),InnerGradeTable!$1:$1,0),0)*EnhanceTable!$R141)))</f>
        <v>5.4538131082276342E-2</v>
      </c>
      <c r="F141">
        <f>MIN(1,IF($B141=0,0,
IF(NOT(ISBLANK(M141)),M141,
VLOOKUP($A141,InnerGradeTable!$A:$W,MATCH(SUBSTITUTE(F$1,"|Float","표준수치"),InnerGradeTable!$1:$1,0),0)*EnhanceTable!$R141)))</f>
        <v>8.767151179355176E-2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0.81003474138531939</v>
      </c>
      <c r="T141">
        <f t="shared" si="64"/>
        <v>0.93943790250839632</v>
      </c>
      <c r="U141">
        <f t="shared" si="65"/>
        <v>0.98982435812482283</v>
      </c>
      <c r="V141">
        <f t="shared" si="66"/>
        <v>0.99961581079331085</v>
      </c>
      <c r="W141">
        <f t="shared" si="67"/>
        <v>0.99999891213939207</v>
      </c>
      <c r="X141">
        <f t="shared" si="68"/>
        <v>0.99999891213939207</v>
      </c>
      <c r="Y141">
        <f t="shared" si="69"/>
        <v>0.99999891213939207</v>
      </c>
      <c r="Z141">
        <f t="shared" si="59"/>
        <v>30.10252127167967</v>
      </c>
      <c r="AA141">
        <f t="shared" si="60"/>
        <v>17.828785405426451</v>
      </c>
      <c r="AB141">
        <f t="shared" si="61"/>
        <v>10.894746327424858</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3.1116774372156791E-2</v>
      </c>
      <c r="E142">
        <f>MIN(1,IF($B142=0,0,
IF(NOT(ISBLANK(L142)),L142,
VLOOKUP($A142,InnerGradeTable!$A:$W,MATCH(SUBSTITUTE(E$1,"|Float","표준수치"),InnerGradeTable!$1:$1,0),0)*EnhanceTable!$R142)))</f>
        <v>5.1941077221215562E-2</v>
      </c>
      <c r="F142">
        <f>MIN(1,IF($B142=0,0,
IF(NOT(ISBLANK(M142)),M142,
VLOOKUP($A142,InnerGradeTable!$A:$W,MATCH(SUBSTITUTE(F$1,"|Float","표준수치"),InnerGradeTable!$1:$1,0),0)*EnhanceTable!$R142)))</f>
        <v>8.3496677898620725E-2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0.79414005644286001</v>
      </c>
      <c r="T142">
        <f t="shared" si="64"/>
        <v>0.9305349264402738</v>
      </c>
      <c r="U142">
        <f t="shared" si="65"/>
        <v>0.98721495751187283</v>
      </c>
      <c r="V142">
        <f t="shared" si="66"/>
        <v>0.99942460787914933</v>
      </c>
      <c r="W142">
        <f t="shared" si="67"/>
        <v>0.99999770420487644</v>
      </c>
      <c r="X142">
        <f t="shared" si="68"/>
        <v>0.99999770420487644</v>
      </c>
      <c r="Y142">
        <f t="shared" si="69"/>
        <v>0.99999770420487644</v>
      </c>
      <c r="Z142">
        <f t="shared" si="59"/>
        <v>31.633055818670503</v>
      </c>
      <c r="AA142">
        <f t="shared" si="60"/>
        <v>18.745917986446209</v>
      </c>
      <c r="AB142">
        <f t="shared" si="61"/>
        <v>11.465627425334196</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2.0744516248104528E-2</v>
      </c>
      <c r="E143">
        <f>MIN(1,IF($B143=0,0,
IF(NOT(ISBLANK(L143)),L143,
VLOOKUP($A143,InnerGradeTable!$A:$W,MATCH(SUBSTITUTE(E$1,"|Float","표준수치"),InnerGradeTable!$1:$1,0),0)*EnhanceTable!$R143)))</f>
        <v>3.4627384814143708E-2</v>
      </c>
      <c r="F143">
        <f>MIN(1,IF($B143=0,0,
IF(NOT(ISBLANK(M143)),M143,
VLOOKUP($A143,InnerGradeTable!$A:$W,MATCH(SUBSTITUTE(F$1,"|Float","표준수치"),InnerGradeTable!$1:$1,0),0)*EnhanceTable!$R143)))</f>
        <v>5.5664451932413817E-2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0.6494091219867103</v>
      </c>
      <c r="T143">
        <f t="shared" si="64"/>
        <v>0.82830851803345396</v>
      </c>
      <c r="U143">
        <f t="shared" si="65"/>
        <v>0.94294195104743994</v>
      </c>
      <c r="V143">
        <f t="shared" si="66"/>
        <v>0.99215582023966986</v>
      </c>
      <c r="W143">
        <f t="shared" si="67"/>
        <v>0.99974431940449837</v>
      </c>
      <c r="X143">
        <f t="shared" si="68"/>
        <v>0.99974431940449837</v>
      </c>
      <c r="Y143">
        <f t="shared" si="69"/>
        <v>0.99974431940449837</v>
      </c>
      <c r="Z143">
        <f t="shared" si="59"/>
        <v>47.702890387395691</v>
      </c>
      <c r="AA143">
        <f t="shared" si="60"/>
        <v>28.37447235257833</v>
      </c>
      <c r="AB143">
        <f t="shared" si="61"/>
        <v>17.457627870812011</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1.9756682141051928E-2</v>
      </c>
      <c r="E144">
        <f>MIN(1,IF($B144=0,0,
IF(NOT(ISBLANK(L144)),L144,
VLOOKUP($A144,InnerGradeTable!$A:$W,MATCH(SUBSTITUTE(E$1,"|Float","표준수치"),InnerGradeTable!$1:$1,0),0)*EnhanceTable!$R144)))</f>
        <v>3.2978461727755912E-2</v>
      </c>
      <c r="F144">
        <f>MIN(1,IF($B144=0,0,
IF(NOT(ISBLANK(M144)),M144,
VLOOKUP($A144,InnerGradeTable!$A:$W,MATCH(SUBSTITUTE(F$1,"|Float","표준수치"),InnerGradeTable!$1:$1,0),0)*EnhanceTable!$R144)))</f>
        <v>5.3013763745156012E-2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0.6312818434817824</v>
      </c>
      <c r="T144">
        <f t="shared" si="64"/>
        <v>0.81301474664520235</v>
      </c>
      <c r="U144">
        <f t="shared" si="65"/>
        <v>0.93435776720518171</v>
      </c>
      <c r="V144">
        <f t="shared" si="66"/>
        <v>0.9900097967041126</v>
      </c>
      <c r="W144">
        <f t="shared" si="67"/>
        <v>0.99960832067689642</v>
      </c>
      <c r="X144">
        <f t="shared" si="68"/>
        <v>0.99960832067689642</v>
      </c>
      <c r="Y144">
        <f t="shared" si="69"/>
        <v>0.99960832067689642</v>
      </c>
      <c r="Z144">
        <f t="shared" si="59"/>
        <v>50.113291950671105</v>
      </c>
      <c r="AA144">
        <f t="shared" si="60"/>
        <v>29.818629532249904</v>
      </c>
      <c r="AB144">
        <f t="shared" si="61"/>
        <v>18.356217507614552</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1.8815887753382787E-2</v>
      </c>
      <c r="E145">
        <f>MIN(1,IF($B145=0,0,
IF(NOT(ISBLANK(L145)),L145,
VLOOKUP($A145,InnerGradeTable!$A:$W,MATCH(SUBSTITUTE(E$1,"|Float","표준수치"),InnerGradeTable!$1:$1,0),0)*EnhanceTable!$R145)))</f>
        <v>3.1408058788338959E-2</v>
      </c>
      <c r="F145">
        <f>MIN(1,IF($B145=0,0,
IF(NOT(ISBLANK(M145)),M145,
VLOOKUP($A145,InnerGradeTable!$A:$W,MATCH(SUBSTITUTE(F$1,"|Float","표준수치"),InnerGradeTable!$1:$1,0),0)*EnhanceTable!$R145)))</f>
        <v>5.048929880491048E-2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0.61316535251980286</v>
      </c>
      <c r="T145">
        <f t="shared" si="64"/>
        <v>0.79721185270354444</v>
      </c>
      <c r="U145">
        <f t="shared" si="65"/>
        <v>0.92501175584136253</v>
      </c>
      <c r="V145">
        <f t="shared" si="66"/>
        <v>0.98743594674609936</v>
      </c>
      <c r="W145">
        <f t="shared" si="67"/>
        <v>0.99941401578543121</v>
      </c>
      <c r="X145">
        <f t="shared" si="68"/>
        <v>0.99941401578543121</v>
      </c>
      <c r="Y145">
        <f t="shared" si="69"/>
        <v>0.99941401578543121</v>
      </c>
      <c r="Z145">
        <f t="shared" si="59"/>
        <v>52.644201171632218</v>
      </c>
      <c r="AA145">
        <f t="shared" si="60"/>
        <v>31.334973411241144</v>
      </c>
      <c r="AB145">
        <f t="shared" si="61"/>
        <v>19.29970152540351</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1.7919893098459795E-2</v>
      </c>
      <c r="E146">
        <f>MIN(1,IF($B146=0,0,
IF(NOT(ISBLANK(L146)),L146,
VLOOKUP($A146,InnerGradeTable!$A:$W,MATCH(SUBSTITUTE(E$1,"|Float","표준수치"),InnerGradeTable!$1:$1,0),0)*EnhanceTable!$R146)))</f>
        <v>2.9912436941275194E-2</v>
      </c>
      <c r="F146">
        <f>MIN(1,IF($B146=0,0,
IF(NOT(ISBLANK(M146)),M146,
VLOOKUP($A146,InnerGradeTable!$A:$W,MATCH(SUBSTITUTE(F$1,"|Float","표준수치"),InnerGradeTable!$1:$1,0),0)*EnhanceTable!$R146)))</f>
        <v>4.8085046480867116E-2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0.59510193500680852</v>
      </c>
      <c r="T146">
        <f t="shared" si="64"/>
        <v>0.78094819359564649</v>
      </c>
      <c r="U146">
        <f t="shared" si="65"/>
        <v>0.91490433085009359</v>
      </c>
      <c r="V146">
        <f t="shared" si="66"/>
        <v>0.98438571853985113</v>
      </c>
      <c r="W146">
        <f t="shared" si="67"/>
        <v>0.99914254843138184</v>
      </c>
      <c r="X146">
        <f t="shared" si="68"/>
        <v>0.99914254843138184</v>
      </c>
      <c r="Y146">
        <f t="shared" si="69"/>
        <v>0.99914254843138184</v>
      </c>
      <c r="Z146">
        <f t="shared" si="59"/>
        <v>55.301644041637807</v>
      </c>
      <c r="AA146">
        <f t="shared" si="60"/>
        <v>32.927114381152577</v>
      </c>
      <c r="AB146">
        <f t="shared" si="61"/>
        <v>20.290326448045775</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1.7066564855675995E-2</v>
      </c>
      <c r="E147">
        <f>MIN(1,IF($B147=0,0,
IF(NOT(ISBLANK(L147)),L147,
VLOOKUP($A147,InnerGradeTable!$A:$W,MATCH(SUBSTITUTE(E$1,"|Float","표준수치"),InnerGradeTable!$1:$1,0),0)*EnhanceTable!$R147)))</f>
        <v>2.8488035182166849E-2</v>
      </c>
      <c r="F147">
        <f>MIN(1,IF($B147=0,0,
IF(NOT(ISBLANK(M147)),M147,
VLOOKUP($A147,InnerGradeTable!$A:$W,MATCH(SUBSTITUTE(F$1,"|Float","표준수치"),InnerGradeTable!$1:$1,0),0)*EnhanceTable!$R147)))</f>
        <v>4.5795282362730581E-2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0.57713143015312807</v>
      </c>
      <c r="T147">
        <f t="shared" si="64"/>
        <v>0.7642738952628676</v>
      </c>
      <c r="U147">
        <f t="shared" si="65"/>
        <v>0.90404271090939448</v>
      </c>
      <c r="V147">
        <f t="shared" si="66"/>
        <v>0.98081156762287436</v>
      </c>
      <c r="W147">
        <f t="shared" si="67"/>
        <v>0.99877114941471834</v>
      </c>
      <c r="X147">
        <f t="shared" si="68"/>
        <v>0.99877114941471834</v>
      </c>
      <c r="Y147">
        <f t="shared" si="69"/>
        <v>0.99877114941471834</v>
      </c>
      <c r="Z147">
        <f t="shared" si="59"/>
        <v>58.091947821020817</v>
      </c>
      <c r="AA147">
        <f t="shared" si="60"/>
        <v>34.598843298114488</v>
      </c>
      <c r="AB147">
        <f t="shared" si="61"/>
        <v>21.330451026477064</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1.0039155797456466E-2</v>
      </c>
      <c r="E148">
        <f>MIN(1,IF($B148=0,0,
IF(NOT(ISBLANK(L148)),L148,
VLOOKUP($A148,InnerGradeTable!$A:$W,MATCH(SUBSTITUTE(E$1,"|Float","표준수치"),InnerGradeTable!$1:$1,0),0)*EnhanceTable!$R148)))</f>
        <v>1.6757667754215794E-2</v>
      </c>
      <c r="F148">
        <f>MIN(1,IF($B148=0,0,
IF(NOT(ISBLANK(M148)),M148,
VLOOKUP($A148,InnerGradeTable!$A:$W,MATCH(SUBSTITUTE(F$1,"|Float","표준수치"),InnerGradeTable!$1:$1,0),0)*EnhanceTable!$R148)))</f>
        <v>2.6938401389841521E-2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0.39618921338042135</v>
      </c>
      <c r="T148">
        <f t="shared" si="64"/>
        <v>0.57043546978940707</v>
      </c>
      <c r="U148">
        <f t="shared" si="65"/>
        <v>0.74472006299852156</v>
      </c>
      <c r="V148">
        <f t="shared" si="66"/>
        <v>0.89848339404855448</v>
      </c>
      <c r="W148">
        <f t="shared" si="67"/>
        <v>0.9783466560641999</v>
      </c>
      <c r="X148">
        <f t="shared" si="68"/>
        <v>0.9783466560641999</v>
      </c>
      <c r="Y148">
        <f t="shared" si="69"/>
        <v>0.9783466560641999</v>
      </c>
      <c r="Z148">
        <f t="shared" si="59"/>
        <v>99.108707988731396</v>
      </c>
      <c r="AA148">
        <f t="shared" si="60"/>
        <v>59.172062664292937</v>
      </c>
      <c r="AB148">
        <f t="shared" si="61"/>
        <v>36.618314227062115</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D7" sqref="D7"/>
    </sheetView>
    <sheetView workbookViewId="1">
      <selection activeCell="U5" sqref="U5"/>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I8" si="0">IF(J2&lt;200,ROUND(J2,-1),
IF(J2&lt;1000,ROUND(J2/2,-1)*2,
ROUND(J2/1,-2)*1))</f>
        <v>100</v>
      </c>
      <c r="D2">
        <f t="shared" si="0"/>
        <v>150</v>
      </c>
      <c r="E2">
        <f t="shared" si="0"/>
        <v>220</v>
      </c>
      <c r="F2">
        <f t="shared" si="0"/>
        <v>340</v>
      </c>
      <c r="G2">
        <f t="shared" si="0"/>
        <v>500</v>
      </c>
      <c r="H2">
        <f t="shared" si="0"/>
        <v>500</v>
      </c>
      <c r="I2">
        <f t="shared" si="0"/>
        <v>500</v>
      </c>
      <c r="J2" s="4">
        <v>100</v>
      </c>
      <c r="K2">
        <f>J2*1.5</f>
        <v>150</v>
      </c>
      <c r="L2">
        <f>K2*1.5</f>
        <v>225</v>
      </c>
      <c r="M2">
        <f>L2*1.5</f>
        <v>337.5</v>
      </c>
      <c r="N2">
        <f>M2*1.5</f>
        <v>506.25</v>
      </c>
      <c r="O2">
        <f t="shared" ref="O2:P6" si="1">N2*1</f>
        <v>506.25</v>
      </c>
      <c r="P2">
        <f t="shared" si="1"/>
        <v>506.25</v>
      </c>
      <c r="Q2" s="7">
        <v>1</v>
      </c>
      <c r="R2">
        <f>Q2/(C2/D2*0.9)</f>
        <v>1.6666666666666667</v>
      </c>
      <c r="S2">
        <f>Q2/(C2/E2*0.8)</f>
        <v>2.75</v>
      </c>
      <c r="T2">
        <f>Q2/(C2/F2*0.7)</f>
        <v>4.8571428571428577</v>
      </c>
      <c r="U2">
        <f>Q2/(C2/G2*0.6)</f>
        <v>8.3333333333333339</v>
      </c>
      <c r="V2">
        <f>U2*1</f>
        <v>8.3333333333333339</v>
      </c>
      <c r="W2">
        <f>V2*1</f>
        <v>8.3333333333333339</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121</v>
      </c>
      <c r="AY2" s="1">
        <f t="shared" ref="AY2" ca="1" si="10">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110</v>
      </c>
      <c r="D3">
        <f t="shared" si="0"/>
        <v>170</v>
      </c>
      <c r="E3">
        <f t="shared" si="0"/>
        <v>260</v>
      </c>
      <c r="F3">
        <f t="shared" si="0"/>
        <v>380</v>
      </c>
      <c r="G3">
        <f t="shared" si="0"/>
        <v>560</v>
      </c>
      <c r="H3">
        <f t="shared" si="0"/>
        <v>560</v>
      </c>
      <c r="I3">
        <f t="shared" si="0"/>
        <v>560</v>
      </c>
      <c r="J3" s="4">
        <f>K3/1.5</f>
        <v>111.1111111111111</v>
      </c>
      <c r="K3">
        <f>J2*5/3</f>
        <v>166.66666666666666</v>
      </c>
      <c r="L3">
        <f t="shared" ref="L3:N5" si="11">K3*1.5</f>
        <v>250</v>
      </c>
      <c r="M3">
        <f t="shared" si="11"/>
        <v>375</v>
      </c>
      <c r="N3">
        <f t="shared" si="11"/>
        <v>562.5</v>
      </c>
      <c r="O3">
        <f t="shared" si="1"/>
        <v>562.5</v>
      </c>
      <c r="P3">
        <f t="shared" si="1"/>
        <v>562.5</v>
      </c>
      <c r="Q3" s="7">
        <f>R3/(D3/C3*1.1)</f>
        <v>0.58823529411764697</v>
      </c>
      <c r="R3">
        <f>Q2/1</f>
        <v>1</v>
      </c>
      <c r="S3">
        <f>R3/(D3/E3*0.9)</f>
        <v>1.6993464052287581</v>
      </c>
      <c r="T3">
        <f>R3/(D3/F3*0.8)</f>
        <v>2.7941176470588234</v>
      </c>
      <c r="U3">
        <f>R3/(D3/G3*0.7)</f>
        <v>4.7058823529411775</v>
      </c>
      <c r="V3">
        <f>U3*1</f>
        <v>4.7058823529411775</v>
      </c>
      <c r="W3">
        <f>V3*1</f>
        <v>4.7058823529411775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121</v>
      </c>
      <c r="AY3">
        <f t="shared" ref="AY3:AY8" ca="1" si="17">VLOOKUP(AX3,OFFSET(INDIRECT("$A:$B"),0,MATCH(AX$1&amp;"_Verify",INDIRECT("$1:$1"),0)-1),2,0)</f>
        <v>0</v>
      </c>
      <c r="AZ3" t="str">
        <f t="shared" ref="AZ3:AZ8" ca="1" si="18">IF(AY3=0,"",
IF(A3&lt;=3,0,
IF(A3=4,-20,
IF(A3=5,-10,
IF(A3=6,-5,
"없음")))))</f>
        <v/>
      </c>
      <c r="BB3">
        <v>2000</v>
      </c>
      <c r="BC3">
        <v>400</v>
      </c>
      <c r="BD3">
        <v>1500</v>
      </c>
      <c r="BE3">
        <f t="shared" ref="BE3:BE6" si="19">BE2+500</f>
        <v>1000</v>
      </c>
      <c r="BF3">
        <v>200</v>
      </c>
      <c r="BH3" t="s">
        <v>32</v>
      </c>
      <c r="BI3">
        <v>1</v>
      </c>
      <c r="BJ3" t="s">
        <v>39</v>
      </c>
      <c r="BK3" t="s">
        <v>40</v>
      </c>
    </row>
    <row r="4" spans="1:63">
      <c r="A4">
        <v>2</v>
      </c>
      <c r="B4">
        <v>15</v>
      </c>
      <c r="C4">
        <f t="shared" si="0"/>
        <v>150</v>
      </c>
      <c r="D4">
        <f t="shared" si="0"/>
        <v>220</v>
      </c>
      <c r="E4">
        <f t="shared" si="0"/>
        <v>340</v>
      </c>
      <c r="F4">
        <f t="shared" si="0"/>
        <v>500</v>
      </c>
      <c r="G4">
        <f t="shared" si="0"/>
        <v>760</v>
      </c>
      <c r="H4">
        <f t="shared" si="0"/>
        <v>760</v>
      </c>
      <c r="I4">
        <f t="shared" si="0"/>
        <v>760</v>
      </c>
      <c r="J4" s="4">
        <f t="shared" ref="J4:K4" si="20">K4/1.5</f>
        <v>148.14814814814812</v>
      </c>
      <c r="K4">
        <f t="shared" si="20"/>
        <v>222.2222222222222</v>
      </c>
      <c r="L4">
        <f>K3*6/3</f>
        <v>333.33333333333331</v>
      </c>
      <c r="M4">
        <f t="shared" si="11"/>
        <v>500</v>
      </c>
      <c r="N4">
        <f t="shared" si="11"/>
        <v>750</v>
      </c>
      <c r="O4">
        <f t="shared" si="1"/>
        <v>750</v>
      </c>
      <c r="P4">
        <f t="shared" si="1"/>
        <v>750</v>
      </c>
      <c r="Q4" s="7">
        <f>S4/(E4/C4*1.2)</f>
        <v>0.36764705882352944</v>
      </c>
      <c r="R4">
        <f>S4/(E4/D4*1.1)</f>
        <v>0.58823529411764697</v>
      </c>
      <c r="S4">
        <f>R3/1</f>
        <v>1</v>
      </c>
      <c r="T4">
        <f>S4/(E4/F4*0.9)</f>
        <v>1.6339869281045749</v>
      </c>
      <c r="U4">
        <f>S4/(E4/G4*0.8)</f>
        <v>2.7941176470588234</v>
      </c>
      <c r="V4">
        <f t="shared" ref="V4:W4" si="21">U4*1</f>
        <v>2.7941176470588234</v>
      </c>
      <c r="W4">
        <f t="shared" si="21"/>
        <v>2.7941176470588234</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121</v>
      </c>
      <c r="AY4">
        <f t="shared" ca="1" si="17"/>
        <v>0</v>
      </c>
      <c r="AZ4" t="str">
        <f t="shared" ca="1" si="18"/>
        <v/>
      </c>
      <c r="BB4">
        <v>3000</v>
      </c>
      <c r="BC4">
        <v>600</v>
      </c>
      <c r="BD4">
        <v>2250</v>
      </c>
      <c r="BE4">
        <f t="shared" si="19"/>
        <v>1500</v>
      </c>
      <c r="BF4">
        <v>350</v>
      </c>
      <c r="BH4" t="s">
        <v>33</v>
      </c>
      <c r="BI4">
        <v>2</v>
      </c>
      <c r="BJ4" t="s">
        <v>42</v>
      </c>
      <c r="BK4" t="s">
        <v>40</v>
      </c>
    </row>
    <row r="5" spans="1:63">
      <c r="A5">
        <v>3</v>
      </c>
      <c r="B5">
        <v>20</v>
      </c>
      <c r="C5">
        <f t="shared" si="0"/>
        <v>240</v>
      </c>
      <c r="D5">
        <f t="shared" si="0"/>
        <v>340</v>
      </c>
      <c r="E5">
        <f t="shared" si="0"/>
        <v>520</v>
      </c>
      <c r="F5">
        <f t="shared" si="0"/>
        <v>780</v>
      </c>
      <c r="G5">
        <f t="shared" si="0"/>
        <v>1200</v>
      </c>
      <c r="H5">
        <f t="shared" si="0"/>
        <v>1200</v>
      </c>
      <c r="I5">
        <f t="shared" si="0"/>
        <v>1200</v>
      </c>
      <c r="J5" s="4">
        <f t="shared" ref="J5:L5" si="22">K5/1.5</f>
        <v>230.45267489711932</v>
      </c>
      <c r="K5">
        <f t="shared" si="22"/>
        <v>345.67901234567898</v>
      </c>
      <c r="L5">
        <f t="shared" si="22"/>
        <v>518.51851851851848</v>
      </c>
      <c r="M5">
        <f>L4*7/3</f>
        <v>777.77777777777771</v>
      </c>
      <c r="N5">
        <f t="shared" si="11"/>
        <v>1166.6666666666665</v>
      </c>
      <c r="O5">
        <f t="shared" si="1"/>
        <v>1166.6666666666665</v>
      </c>
      <c r="P5">
        <f t="shared" si="1"/>
        <v>1166.6666666666665</v>
      </c>
      <c r="Q5" s="7">
        <f>S5/(F5/C5*1.3)</f>
        <v>0.14344629729245109</v>
      </c>
      <c r="R5">
        <f>T5/(F5/D5*1.2)</f>
        <v>0.36324786324786329</v>
      </c>
      <c r="S5">
        <f>T5/(F5/E5*1.1)</f>
        <v>0.60606060606060597</v>
      </c>
      <c r="T5">
        <f>S4/1</f>
        <v>1</v>
      </c>
      <c r="U5">
        <f>T5/(F5/G5*0.9)</f>
        <v>1.7094017094017091</v>
      </c>
      <c r="V5">
        <f>U5*1</f>
        <v>1.7094017094017091</v>
      </c>
      <c r="W5">
        <f>V5*1</f>
        <v>1.7094017094017091</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121</v>
      </c>
      <c r="AY5">
        <f t="shared" ca="1" si="17"/>
        <v>0</v>
      </c>
      <c r="AZ5" t="str">
        <f t="shared" ca="1" si="18"/>
        <v/>
      </c>
      <c r="BB5">
        <v>4000</v>
      </c>
      <c r="BC5">
        <v>800</v>
      </c>
      <c r="BD5">
        <v>3000</v>
      </c>
      <c r="BE5">
        <f t="shared" si="19"/>
        <v>2000</v>
      </c>
      <c r="BF5">
        <v>600</v>
      </c>
      <c r="BH5" t="s">
        <v>35</v>
      </c>
      <c r="BI5">
        <v>3</v>
      </c>
      <c r="BJ5" t="s">
        <v>43</v>
      </c>
    </row>
    <row r="6" spans="1:63">
      <c r="A6">
        <v>4</v>
      </c>
      <c r="B6">
        <v>30</v>
      </c>
      <c r="C6">
        <f t="shared" si="0"/>
        <v>400</v>
      </c>
      <c r="D6">
        <f t="shared" si="0"/>
        <v>620</v>
      </c>
      <c r="E6">
        <f t="shared" si="0"/>
        <v>920</v>
      </c>
      <c r="F6">
        <f t="shared" si="0"/>
        <v>1400</v>
      </c>
      <c r="G6">
        <f t="shared" si="0"/>
        <v>2100</v>
      </c>
      <c r="H6">
        <f t="shared" si="0"/>
        <v>2100</v>
      </c>
      <c r="I6">
        <f t="shared" si="0"/>
        <v>2100</v>
      </c>
      <c r="J6" s="4">
        <f t="shared" ref="J6:M6" si="23">K6/1.5</f>
        <v>409.69364426154544</v>
      </c>
      <c r="K6">
        <f t="shared" si="23"/>
        <v>614.54046639231819</v>
      </c>
      <c r="L6">
        <f t="shared" si="23"/>
        <v>921.81069958847729</v>
      </c>
      <c r="M6">
        <f t="shared" si="23"/>
        <v>1382.7160493827159</v>
      </c>
      <c r="N6">
        <f>M5*8/3</f>
        <v>2074.0740740740739</v>
      </c>
      <c r="O6">
        <f t="shared" si="1"/>
        <v>2074.0740740740739</v>
      </c>
      <c r="P6">
        <f t="shared" si="1"/>
        <v>2074.0740740740739</v>
      </c>
      <c r="Q6" s="7">
        <f>U6/(G6/C6*1.4)</f>
        <v>0.1360544217687075</v>
      </c>
      <c r="R6">
        <f>U6/(G6/D6*1.3)</f>
        <v>0.2271062271062271</v>
      </c>
      <c r="S6">
        <f>U6/(G6/E6*1.2)</f>
        <v>0.36507936507936511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34</v>
      </c>
      <c r="AY6">
        <f t="shared" ca="1" si="17"/>
        <v>3</v>
      </c>
      <c r="AZ6">
        <f t="shared" ca="1" si="18"/>
        <v>-20</v>
      </c>
      <c r="BB6">
        <v>5000</v>
      </c>
      <c r="BC6">
        <v>1000</v>
      </c>
      <c r="BD6">
        <v>3750</v>
      </c>
      <c r="BE6">
        <f t="shared" si="19"/>
        <v>2500</v>
      </c>
      <c r="BF6">
        <v>1000</v>
      </c>
      <c r="BH6" t="s">
        <v>36</v>
      </c>
      <c r="BI6">
        <v>4</v>
      </c>
    </row>
    <row r="7" spans="1:63">
      <c r="A7">
        <v>5</v>
      </c>
      <c r="B7">
        <v>30</v>
      </c>
      <c r="C7">
        <f t="shared" si="0"/>
        <v>400</v>
      </c>
      <c r="D7">
        <f t="shared" si="0"/>
        <v>620</v>
      </c>
      <c r="E7">
        <f t="shared" si="0"/>
        <v>920</v>
      </c>
      <c r="F7">
        <f t="shared" si="0"/>
        <v>1400</v>
      </c>
      <c r="G7">
        <f t="shared" si="0"/>
        <v>2100</v>
      </c>
      <c r="H7">
        <f t="shared" si="0"/>
        <v>2100</v>
      </c>
      <c r="I7">
        <f t="shared" si="0"/>
        <v>2100</v>
      </c>
      <c r="J7" s="4">
        <f t="shared" ref="J7:M7" si="24">K7/1.5</f>
        <v>409.69364426154544</v>
      </c>
      <c r="K7">
        <f t="shared" si="24"/>
        <v>614.54046639231819</v>
      </c>
      <c r="L7">
        <f t="shared" si="24"/>
        <v>921.81069958847729</v>
      </c>
      <c r="M7">
        <f t="shared" si="24"/>
        <v>1382.7160493827159</v>
      </c>
      <c r="N7">
        <f>O7/1</f>
        <v>2074.0740740740739</v>
      </c>
      <c r="O7">
        <f>N6*1</f>
        <v>2074.0740740740739</v>
      </c>
      <c r="P7">
        <f>O7*1</f>
        <v>2074.0740740740739</v>
      </c>
      <c r="Q7" s="7">
        <f t="shared" ref="Q7:Q8" si="25">U7/(G7/C7*1.4)</f>
        <v>0.1360544217687075</v>
      </c>
      <c r="R7">
        <f t="shared" ref="R7:R8" si="26">U7/(G7/D7*1.3)</f>
        <v>0.2271062271062271</v>
      </c>
      <c r="S7">
        <f t="shared" ref="S7:S8" si="27">U7/(G7/E7*1.2)</f>
        <v>0.36507936507936511</v>
      </c>
      <c r="T7">
        <f t="shared" ref="T7:T8" si="28">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34</v>
      </c>
      <c r="AY7">
        <f t="shared" ca="1" si="17"/>
        <v>3</v>
      </c>
      <c r="AZ7">
        <f t="shared" ca="1" si="18"/>
        <v>-10</v>
      </c>
      <c r="BB7">
        <v>5000</v>
      </c>
      <c r="BC7">
        <v>1000</v>
      </c>
      <c r="BD7">
        <v>3750</v>
      </c>
      <c r="BE7">
        <v>2500</v>
      </c>
      <c r="BF7">
        <v>1000</v>
      </c>
    </row>
    <row r="8" spans="1:63">
      <c r="A8">
        <v>6</v>
      </c>
      <c r="B8">
        <v>30</v>
      </c>
      <c r="C8">
        <f t="shared" si="0"/>
        <v>400</v>
      </c>
      <c r="D8">
        <f t="shared" si="0"/>
        <v>620</v>
      </c>
      <c r="E8">
        <f t="shared" si="0"/>
        <v>920</v>
      </c>
      <c r="F8">
        <f t="shared" si="0"/>
        <v>1400</v>
      </c>
      <c r="G8">
        <f t="shared" si="0"/>
        <v>2100</v>
      </c>
      <c r="H8">
        <f t="shared" si="0"/>
        <v>2100</v>
      </c>
      <c r="I8">
        <f t="shared" si="0"/>
        <v>2100</v>
      </c>
      <c r="J8" s="4">
        <f t="shared" ref="J8:M8" si="29">K8/1.5</f>
        <v>409.69364426154544</v>
      </c>
      <c r="K8">
        <f t="shared" si="29"/>
        <v>614.54046639231819</v>
      </c>
      <c r="L8">
        <f t="shared" si="29"/>
        <v>921.81069958847729</v>
      </c>
      <c r="M8">
        <f t="shared" si="29"/>
        <v>1382.7160493827159</v>
      </c>
      <c r="N8">
        <f>O8/1</f>
        <v>2074.0740740740739</v>
      </c>
      <c r="O8">
        <f>P8/1</f>
        <v>2074.0740740740739</v>
      </c>
      <c r="P8">
        <f>O7*1</f>
        <v>2074.0740740740739</v>
      </c>
      <c r="Q8" s="7">
        <f t="shared" si="25"/>
        <v>0.1360544217687075</v>
      </c>
      <c r="R8">
        <f t="shared" si="26"/>
        <v>0.2271062271062271</v>
      </c>
      <c r="S8">
        <f t="shared" si="27"/>
        <v>0.36507936507936511</v>
      </c>
      <c r="T8">
        <f t="shared" si="28"/>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34</v>
      </c>
      <c r="AY8">
        <f t="shared" ca="1" si="17"/>
        <v>3</v>
      </c>
      <c r="AZ8">
        <f t="shared" ca="1" si="18"/>
        <v>-5</v>
      </c>
      <c r="BB8">
        <v>5000</v>
      </c>
      <c r="BC8">
        <v>1000</v>
      </c>
      <c r="BD8">
        <v>3750</v>
      </c>
      <c r="BE8">
        <v>2500</v>
      </c>
      <c r="BF8">
        <v>1000</v>
      </c>
    </row>
  </sheetData>
  <phoneticPr fontId="1" type="noConversion"/>
  <dataValidations disablePrompts="1"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4" sqref="L4"/>
    </sheetView>
    <sheetView workbookViewId="1">
      <selection activeCell="L1" sqref="L1"/>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v>
      </c>
      <c r="G7">
        <f t="shared" si="2"/>
        <v>5</v>
      </c>
      <c r="H7">
        <f t="shared" si="3"/>
        <v>5</v>
      </c>
      <c r="I7">
        <f t="shared" si="4"/>
        <v>5</v>
      </c>
      <c r="J7">
        <f t="shared" si="5"/>
        <v>5</v>
      </c>
      <c r="K7">
        <f t="shared" si="6"/>
        <v>5</v>
      </c>
      <c r="L7" s="5">
        <f>IF(EnhanceTable!D7=0,0,1/EnhanceTable!D7)</f>
        <v>1.2733875000000003</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1.7000000000000002</v>
      </c>
      <c r="F9">
        <f t="shared" si="1"/>
        <v>1</v>
      </c>
      <c r="G9">
        <f t="shared" si="2"/>
        <v>1</v>
      </c>
      <c r="H9">
        <f t="shared" si="3"/>
        <v>1</v>
      </c>
      <c r="I9">
        <f t="shared" si="4"/>
        <v>1</v>
      </c>
      <c r="J9">
        <f t="shared" si="5"/>
        <v>1</v>
      </c>
      <c r="K9">
        <f t="shared" si="6"/>
        <v>1</v>
      </c>
      <c r="L9" s="5">
        <f>IF(EnhanceTable!D9=0,0,1/EnhanceTable!D9)</f>
        <v>1.7000000000000002</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3.4850000000000003</v>
      </c>
      <c r="F10">
        <f t="shared" si="1"/>
        <v>2.0499999999999998</v>
      </c>
      <c r="G10">
        <f t="shared" si="2"/>
        <v>2</v>
      </c>
      <c r="H10">
        <f t="shared" si="3"/>
        <v>2</v>
      </c>
      <c r="I10">
        <f t="shared" si="4"/>
        <v>2</v>
      </c>
      <c r="J10">
        <f t="shared" si="5"/>
        <v>2</v>
      </c>
      <c r="K10">
        <f t="shared" si="6"/>
        <v>2</v>
      </c>
      <c r="L10" s="5">
        <f>IF(EnhanceTable!D10=0,0,1/EnhanceTable!D10)</f>
        <v>1.7850000000000004</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5.3592500000000003</v>
      </c>
      <c r="F11">
        <f t="shared" si="1"/>
        <v>3.1524999999999999</v>
      </c>
      <c r="G11">
        <f t="shared" si="2"/>
        <v>3</v>
      </c>
      <c r="H11">
        <f t="shared" si="3"/>
        <v>3</v>
      </c>
      <c r="I11">
        <f t="shared" si="4"/>
        <v>3</v>
      </c>
      <c r="J11">
        <f t="shared" si="5"/>
        <v>3</v>
      </c>
      <c r="K11">
        <f t="shared" si="6"/>
        <v>3</v>
      </c>
      <c r="L11" s="5">
        <f>IF(EnhanceTable!D11=0,0,1/EnhanceTable!D11)</f>
        <v>1.8742500000000002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7.3272125000000008</v>
      </c>
      <c r="F12">
        <f t="shared" si="1"/>
        <v>4.3101250000000002</v>
      </c>
      <c r="G12">
        <f t="shared" si="2"/>
        <v>4</v>
      </c>
      <c r="H12">
        <f t="shared" si="3"/>
        <v>4</v>
      </c>
      <c r="I12">
        <f t="shared" si="4"/>
        <v>4</v>
      </c>
      <c r="J12">
        <f t="shared" si="5"/>
        <v>4</v>
      </c>
      <c r="K12">
        <f t="shared" si="6"/>
        <v>4</v>
      </c>
      <c r="L12" s="5">
        <f>IF(EnhanceTable!D12=0,0,1/EnhanceTable!D12)</f>
        <v>1.9679625000000005</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9.4919712500000024</v>
      </c>
      <c r="F13">
        <f t="shared" si="1"/>
        <v>5.5835125000000003</v>
      </c>
      <c r="G13">
        <f t="shared" si="2"/>
        <v>5</v>
      </c>
      <c r="H13">
        <f t="shared" si="3"/>
        <v>5</v>
      </c>
      <c r="I13">
        <f t="shared" si="4"/>
        <v>5</v>
      </c>
      <c r="J13">
        <f t="shared" si="5"/>
        <v>5</v>
      </c>
      <c r="K13">
        <f t="shared" si="6"/>
        <v>5</v>
      </c>
      <c r="L13" s="5">
        <f>IF(EnhanceTable!D13=0,0,1/EnhanceTable!D13)</f>
        <v>2.1647587500000007</v>
      </c>
      <c r="M13">
        <f>IF(EnhanceTable!E13=0,0,1/EnhanceTable!E13)</f>
        <v>1.2733875000000003</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11.764967937500003</v>
      </c>
      <c r="F14">
        <f t="shared" si="1"/>
        <v>6.9205693750000004</v>
      </c>
      <c r="G14">
        <f t="shared" si="2"/>
        <v>6</v>
      </c>
      <c r="H14">
        <f t="shared" si="3"/>
        <v>6</v>
      </c>
      <c r="I14">
        <f t="shared" si="4"/>
        <v>6</v>
      </c>
      <c r="J14">
        <f t="shared" si="5"/>
        <v>6</v>
      </c>
      <c r="K14">
        <f t="shared" si="6"/>
        <v>6</v>
      </c>
      <c r="L14" s="5">
        <f>IF(EnhanceTable!D14=0,0,1/EnhanceTable!D14)</f>
        <v>2.2729966875000009</v>
      </c>
      <c r="M14">
        <f>IF(EnhanceTable!E14=0,0,1/EnhanceTable!E14)</f>
        <v>1.3370568750000003</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14.151614459375004</v>
      </c>
      <c r="F15">
        <f t="shared" si="1"/>
        <v>8.3244790937499999</v>
      </c>
      <c r="G15">
        <f t="shared" si="2"/>
        <v>7</v>
      </c>
      <c r="H15">
        <f t="shared" si="3"/>
        <v>7</v>
      </c>
      <c r="I15">
        <f t="shared" si="4"/>
        <v>7</v>
      </c>
      <c r="J15">
        <f t="shared" si="5"/>
        <v>7</v>
      </c>
      <c r="K15">
        <f t="shared" si="6"/>
        <v>7</v>
      </c>
      <c r="L15" s="5">
        <f>IF(EnhanceTable!D15=0,0,1/EnhanceTable!D15)</f>
        <v>2.3866465218750008</v>
      </c>
      <c r="M15">
        <f>IF(EnhanceTable!E15=0,0,1/EnhanceTable!E15)</f>
        <v>1.4039097187500005</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16.657593307343756</v>
      </c>
      <c r="F16">
        <f t="shared" si="1"/>
        <v>9.7985842984375005</v>
      </c>
      <c r="G16">
        <f t="shared" si="2"/>
        <v>8</v>
      </c>
      <c r="H16">
        <f t="shared" si="3"/>
        <v>8</v>
      </c>
      <c r="I16">
        <f t="shared" si="4"/>
        <v>8</v>
      </c>
      <c r="J16">
        <f t="shared" si="5"/>
        <v>8</v>
      </c>
      <c r="K16">
        <f t="shared" si="6"/>
        <v>8</v>
      </c>
      <c r="L16" s="5">
        <f>IF(EnhanceTable!D16=0,0,1/EnhanceTable!D16)</f>
        <v>2.5059788479687515</v>
      </c>
      <c r="M16">
        <f>IF(EnhanceTable!E16=0,0,1/EnhanceTable!E16)</f>
        <v>1.4741052046875007</v>
      </c>
      <c r="N16">
        <f>IF(EnhanceTable!F16=0,0,1/EnhanceTable!F16)</f>
        <v>1</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19.288871097710945</v>
      </c>
      <c r="F17">
        <f t="shared" si="1"/>
        <v>11.346394763359376</v>
      </c>
      <c r="G17">
        <f t="shared" si="2"/>
        <v>9</v>
      </c>
      <c r="H17">
        <f t="shared" si="3"/>
        <v>9</v>
      </c>
      <c r="I17">
        <f t="shared" si="4"/>
        <v>9</v>
      </c>
      <c r="J17">
        <f t="shared" si="5"/>
        <v>9</v>
      </c>
      <c r="K17">
        <f t="shared" si="6"/>
        <v>9</v>
      </c>
      <c r="L17" s="5">
        <f>IF(EnhanceTable!D17=0,0,1/EnhanceTable!D17)</f>
        <v>2.6312777903671889</v>
      </c>
      <c r="M17">
        <f>IF(EnhanceTable!E17=0,0,1/EnhanceTable!E17)</f>
        <v>1.5478104649218756</v>
      </c>
      <c r="N17">
        <f>IF(EnhanceTable!F17=0,0,1/EnhanceTable!F17)</f>
        <v>1</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22.183276667114853</v>
      </c>
      <c r="F18">
        <f t="shared" si="1"/>
        <v>13.048986274773439</v>
      </c>
      <c r="G18">
        <f t="shared" si="2"/>
        <v>10.001909620178276</v>
      </c>
      <c r="H18">
        <f t="shared" si="3"/>
        <v>10</v>
      </c>
      <c r="I18">
        <f t="shared" si="4"/>
        <v>10</v>
      </c>
      <c r="J18">
        <f t="shared" si="5"/>
        <v>10</v>
      </c>
      <c r="K18">
        <f t="shared" si="6"/>
        <v>10</v>
      </c>
      <c r="L18" s="5">
        <f>IF(EnhanceTable!D18=0,0,1/EnhanceTable!D18)</f>
        <v>2.8944055694039079</v>
      </c>
      <c r="M18">
        <f>IF(EnhanceTable!E18=0,0,1/EnhanceTable!E18)</f>
        <v>1.7025915114140631</v>
      </c>
      <c r="N18">
        <f>IF(EnhanceTable!F18=0,0,1/EnhanceTable!F18)</f>
        <v>1.0019096201782758</v>
      </c>
      <c r="O18">
        <f>IF(EnhanceTable!G18=0,0,1/EnhanceTable!G18)</f>
        <v>1</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2.7199999999999998</v>
      </c>
      <c r="F20">
        <f t="shared" si="1"/>
        <v>1.7000000000000002</v>
      </c>
      <c r="G20">
        <f t="shared" si="2"/>
        <v>1</v>
      </c>
      <c r="H20">
        <f t="shared" si="3"/>
        <v>1</v>
      </c>
      <c r="I20">
        <f t="shared" si="4"/>
        <v>1</v>
      </c>
      <c r="J20">
        <f t="shared" si="5"/>
        <v>1</v>
      </c>
      <c r="K20">
        <f t="shared" si="6"/>
        <v>1</v>
      </c>
      <c r="L20" s="5">
        <f>IF(EnhanceTable!D20=0,0,1/EnhanceTable!D20)</f>
        <v>2.7199999999999998</v>
      </c>
      <c r="M20">
        <f>IF(EnhanceTable!E20=0,0,1/EnhanceTable!E20)</f>
        <v>1.7000000000000002</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5.5759999999999996</v>
      </c>
      <c r="F21">
        <f t="shared" si="1"/>
        <v>3.4850000000000003</v>
      </c>
      <c r="G21">
        <f t="shared" si="2"/>
        <v>2.0499999999999998</v>
      </c>
      <c r="H21">
        <f t="shared" si="3"/>
        <v>2</v>
      </c>
      <c r="I21">
        <f t="shared" si="4"/>
        <v>2</v>
      </c>
      <c r="J21">
        <f t="shared" si="5"/>
        <v>2</v>
      </c>
      <c r="K21">
        <f t="shared" si="6"/>
        <v>2</v>
      </c>
      <c r="L21" s="5">
        <f>IF(EnhanceTable!D21=0,0,1/EnhanceTable!D21)</f>
        <v>2.8559999999999999</v>
      </c>
      <c r="M21">
        <f>IF(EnhanceTable!E21=0,0,1/EnhanceTable!E21)</f>
        <v>1.7850000000000004</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8.5747999999999998</v>
      </c>
      <c r="F22">
        <f t="shared" si="1"/>
        <v>5.3592500000000003</v>
      </c>
      <c r="G22">
        <f t="shared" si="2"/>
        <v>3.1524999999999999</v>
      </c>
      <c r="H22">
        <f t="shared" si="3"/>
        <v>3</v>
      </c>
      <c r="I22">
        <f t="shared" si="4"/>
        <v>3</v>
      </c>
      <c r="J22">
        <f t="shared" si="5"/>
        <v>3</v>
      </c>
      <c r="K22">
        <f t="shared" si="6"/>
        <v>3</v>
      </c>
      <c r="L22" s="5">
        <f>IF(EnhanceTable!D22=0,0,1/EnhanceTable!D22)</f>
        <v>2.9988000000000001</v>
      </c>
      <c r="M22">
        <f>IF(EnhanceTable!E22=0,0,1/EnhanceTable!E22)</f>
        <v>1.8742500000000002</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11.72354</v>
      </c>
      <c r="F23">
        <f t="shared" si="1"/>
        <v>7.3272125000000008</v>
      </c>
      <c r="G23">
        <f t="shared" si="2"/>
        <v>4.3101250000000002</v>
      </c>
      <c r="H23">
        <f t="shared" si="3"/>
        <v>4</v>
      </c>
      <c r="I23">
        <f t="shared" si="4"/>
        <v>4</v>
      </c>
      <c r="J23">
        <f t="shared" si="5"/>
        <v>4</v>
      </c>
      <c r="K23">
        <f t="shared" si="6"/>
        <v>4</v>
      </c>
      <c r="L23" s="5">
        <f>IF(EnhanceTable!D23=0,0,1/EnhanceTable!D23)</f>
        <v>3.1487400000000001</v>
      </c>
      <c r="M23">
        <f>IF(EnhanceTable!E23=0,0,1/EnhanceTable!E23)</f>
        <v>1.9679625000000005</v>
      </c>
      <c r="N23">
        <f>IF(EnhanceTable!F23=0,0,1/EnhanceTable!F23)</f>
        <v>1.1576250000000001</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15.187154</v>
      </c>
      <c r="F24">
        <f t="shared" si="1"/>
        <v>9.4919712500000024</v>
      </c>
      <c r="G24">
        <f t="shared" si="2"/>
        <v>5.5835125000000003</v>
      </c>
      <c r="H24">
        <f t="shared" si="3"/>
        <v>5</v>
      </c>
      <c r="I24">
        <f t="shared" si="4"/>
        <v>5</v>
      </c>
      <c r="J24">
        <f t="shared" si="5"/>
        <v>5</v>
      </c>
      <c r="K24">
        <f t="shared" si="6"/>
        <v>5</v>
      </c>
      <c r="L24" s="5">
        <f>IF(EnhanceTable!D24=0,0,1/EnhanceTable!D24)</f>
        <v>3.4636140000000002</v>
      </c>
      <c r="M24">
        <f>IF(EnhanceTable!E24=0,0,1/EnhanceTable!E24)</f>
        <v>2.1647587500000007</v>
      </c>
      <c r="N24">
        <f>IF(EnhanceTable!F24=0,0,1/EnhanceTable!F24)</f>
        <v>1.2733875000000003</v>
      </c>
      <c r="O24">
        <f>IF(EnhanceTable!G24=0,0,1/EnhanceTable!G24)</f>
        <v>1</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18.823948699999999</v>
      </c>
      <c r="F25">
        <f t="shared" si="1"/>
        <v>11.764967937500003</v>
      </c>
      <c r="G25">
        <f t="shared" si="2"/>
        <v>6.9205693750000004</v>
      </c>
      <c r="H25">
        <f t="shared" si="3"/>
        <v>6</v>
      </c>
      <c r="I25">
        <f t="shared" si="4"/>
        <v>6</v>
      </c>
      <c r="J25">
        <f t="shared" si="5"/>
        <v>6</v>
      </c>
      <c r="K25">
        <f t="shared" si="6"/>
        <v>6</v>
      </c>
      <c r="L25" s="5">
        <f>IF(EnhanceTable!D25=0,0,1/EnhanceTable!D25)</f>
        <v>3.6367947000000007</v>
      </c>
      <c r="M25">
        <f>IF(EnhanceTable!E25=0,0,1/EnhanceTable!E25)</f>
        <v>2.2729966875000009</v>
      </c>
      <c r="N25">
        <f>IF(EnhanceTable!F25=0,0,1/EnhanceTable!F25)</f>
        <v>1.3370568750000003</v>
      </c>
      <c r="O25">
        <f>IF(EnhanceTable!G25=0,0,1/EnhanceTable!G25)</f>
        <v>1</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22.642583134999999</v>
      </c>
      <c r="F26">
        <f t="shared" si="1"/>
        <v>14.151614459375004</v>
      </c>
      <c r="G26">
        <f t="shared" si="2"/>
        <v>8.3244790937499999</v>
      </c>
      <c r="H26">
        <f t="shared" si="3"/>
        <v>7</v>
      </c>
      <c r="I26">
        <f t="shared" si="4"/>
        <v>7</v>
      </c>
      <c r="J26">
        <f t="shared" si="5"/>
        <v>7</v>
      </c>
      <c r="K26">
        <f t="shared" si="6"/>
        <v>7</v>
      </c>
      <c r="L26" s="5">
        <f>IF(EnhanceTable!D26=0,0,1/EnhanceTable!D26)</f>
        <v>3.8186344350000008</v>
      </c>
      <c r="M26">
        <f>IF(EnhanceTable!E26=0,0,1/EnhanceTable!E26)</f>
        <v>2.3866465218750008</v>
      </c>
      <c r="N26">
        <f>IF(EnhanceTable!F26=0,0,1/EnhanceTable!F26)</f>
        <v>1.4039097187500005</v>
      </c>
      <c r="O26">
        <f>IF(EnhanceTable!G26=0,0,1/EnhanceTable!G26)</f>
        <v>1</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26.65214929175</v>
      </c>
      <c r="F27">
        <f t="shared" si="1"/>
        <v>16.657593307343756</v>
      </c>
      <c r="G27">
        <f t="shared" si="2"/>
        <v>9.7985842984375005</v>
      </c>
      <c r="H27">
        <f t="shared" si="3"/>
        <v>8</v>
      </c>
      <c r="I27">
        <f t="shared" si="4"/>
        <v>8</v>
      </c>
      <c r="J27">
        <f t="shared" si="5"/>
        <v>8</v>
      </c>
      <c r="K27">
        <f t="shared" si="6"/>
        <v>8</v>
      </c>
      <c r="L27" s="5">
        <f>IF(EnhanceTable!D27=0,0,1/EnhanceTable!D27)</f>
        <v>4.0095661567500009</v>
      </c>
      <c r="M27">
        <f>IF(EnhanceTable!E27=0,0,1/EnhanceTable!E27)</f>
        <v>2.5059788479687515</v>
      </c>
      <c r="N27">
        <f>IF(EnhanceTable!F27=0,0,1/EnhanceTable!F27)</f>
        <v>1.4741052046875007</v>
      </c>
      <c r="O27">
        <f>IF(EnhanceTable!G27=0,0,1/EnhanceTable!G27)</f>
        <v>1</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11.346394763359376</v>
      </c>
      <c r="E28" s="5">
        <f t="shared" si="8"/>
        <v>30.862193756337501</v>
      </c>
      <c r="F28">
        <f t="shared" si="1"/>
        <v>19.288871097710945</v>
      </c>
      <c r="G28">
        <f t="shared" si="2"/>
        <v>11.346394763359376</v>
      </c>
      <c r="H28">
        <f t="shared" si="3"/>
        <v>9</v>
      </c>
      <c r="I28">
        <f t="shared" si="4"/>
        <v>9</v>
      </c>
      <c r="J28">
        <f t="shared" si="5"/>
        <v>9</v>
      </c>
      <c r="K28">
        <f t="shared" si="6"/>
        <v>9</v>
      </c>
      <c r="L28" s="5">
        <f>IF(EnhanceTable!D28=0,0,1/EnhanceTable!D28)</f>
        <v>4.2100444645875008</v>
      </c>
      <c r="M28">
        <f>IF(EnhanceTable!E28=0,0,1/EnhanceTable!E28)</f>
        <v>2.6312777903671889</v>
      </c>
      <c r="N28">
        <f>IF(EnhanceTable!F28=0,0,1/EnhanceTable!F28)</f>
        <v>1.5478104649218756</v>
      </c>
      <c r="O28">
        <f>IF(EnhanceTable!G28=0,0,1/EnhanceTable!G28)</f>
        <v>1</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13.048986274773439</v>
      </c>
      <c r="E29" s="5">
        <f t="shared" si="8"/>
        <v>35.493242667383754</v>
      </c>
      <c r="F29">
        <f t="shared" si="1"/>
        <v>22.183276667114853</v>
      </c>
      <c r="G29">
        <f t="shared" si="2"/>
        <v>13.048986274773439</v>
      </c>
      <c r="H29">
        <f t="shared" si="3"/>
        <v>10.041986004985407</v>
      </c>
      <c r="I29">
        <f t="shared" si="4"/>
        <v>10</v>
      </c>
      <c r="J29">
        <f t="shared" si="5"/>
        <v>10</v>
      </c>
      <c r="K29">
        <f t="shared" si="6"/>
        <v>10</v>
      </c>
      <c r="L29" s="5">
        <f>IF(EnhanceTable!D29=0,0,1/EnhanceTable!D29)</f>
        <v>4.6310489110462507</v>
      </c>
      <c r="M29">
        <f>IF(EnhanceTable!E29=0,0,1/EnhanceTable!E29)</f>
        <v>2.8944055694039079</v>
      </c>
      <c r="N29">
        <f>IF(EnhanceTable!F29=0,0,1/EnhanceTable!F29)</f>
        <v>1.7025915114140631</v>
      </c>
      <c r="O29">
        <f>IF(EnhanceTable!G29=0,0,1/EnhanceTable!G29)</f>
        <v>1.0419860049854068</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14.836707361758206</v>
      </c>
      <c r="E30" s="5">
        <f t="shared" si="8"/>
        <v>40.355844023982321</v>
      </c>
      <c r="F30">
        <f t="shared" si="1"/>
        <v>25.222402514988957</v>
      </c>
      <c r="G30">
        <f t="shared" si="2"/>
        <v>14.836707361758206</v>
      </c>
      <c r="H30">
        <f t="shared" si="3"/>
        <v>11.136071310220085</v>
      </c>
      <c r="I30">
        <f t="shared" si="4"/>
        <v>11</v>
      </c>
      <c r="J30">
        <f t="shared" si="5"/>
        <v>11</v>
      </c>
      <c r="K30">
        <f t="shared" si="6"/>
        <v>11</v>
      </c>
      <c r="L30" s="5">
        <f>IF(EnhanceTable!D30=0,0,1/EnhanceTable!D30)</f>
        <v>4.8626013565985646</v>
      </c>
      <c r="M30">
        <f>IF(EnhanceTable!E30=0,0,1/EnhanceTable!E30)</f>
        <v>3.0391258478741037</v>
      </c>
      <c r="N30">
        <f>IF(EnhanceTable!F30=0,0,1/EnhanceTable!F30)</f>
        <v>1.7877210869847666</v>
      </c>
      <c r="O30">
        <f>IF(EnhanceTable!G30=0,0,1/EnhanceTable!G30)</f>
        <v>1.0940853052346773</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16.713814503092213</v>
      </c>
      <c r="E31" s="5">
        <f t="shared" si="8"/>
        <v>45.461575448410812</v>
      </c>
      <c r="F31">
        <f t="shared" si="1"/>
        <v>28.413484655256767</v>
      </c>
      <c r="G31">
        <f t="shared" si="2"/>
        <v>16.713814503092213</v>
      </c>
      <c r="H31">
        <f t="shared" si="3"/>
        <v>12.284860880716497</v>
      </c>
      <c r="I31">
        <f t="shared" si="4"/>
        <v>12</v>
      </c>
      <c r="J31">
        <f t="shared" si="5"/>
        <v>12</v>
      </c>
      <c r="K31">
        <f t="shared" si="6"/>
        <v>12</v>
      </c>
      <c r="L31" s="5">
        <f>IF(EnhanceTable!D31=0,0,1/EnhanceTable!D31)</f>
        <v>5.1057314244284928</v>
      </c>
      <c r="M31">
        <f>IF(EnhanceTable!E31=0,0,1/EnhanceTable!E31)</f>
        <v>3.1910821402678091</v>
      </c>
      <c r="N31">
        <f>IF(EnhanceTable!F31=0,0,1/EnhanceTable!F31)</f>
        <v>1.877107141334005</v>
      </c>
      <c r="O31">
        <f>IF(EnhanceTable!G31=0,0,1/EnhanceTable!G31)</f>
        <v>1.1487895704964113</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18.684777001492918</v>
      </c>
      <c r="E32" s="5">
        <f t="shared" si="8"/>
        <v>50.822593444060729</v>
      </c>
      <c r="F32">
        <f t="shared" si="1"/>
        <v>31.764120902537964</v>
      </c>
      <c r="G32">
        <f t="shared" si="2"/>
        <v>18.684777001492918</v>
      </c>
      <c r="H32">
        <f t="shared" si="3"/>
        <v>13.491089929737729</v>
      </c>
      <c r="I32">
        <f t="shared" si="4"/>
        <v>13</v>
      </c>
      <c r="J32">
        <f t="shared" si="5"/>
        <v>13</v>
      </c>
      <c r="K32">
        <f t="shared" si="6"/>
        <v>13</v>
      </c>
      <c r="L32" s="5">
        <f>IF(EnhanceTable!D32=0,0,1/EnhanceTable!D32)</f>
        <v>5.3610179956499184</v>
      </c>
      <c r="M32">
        <f>IF(EnhanceTable!E32=0,0,1/EnhanceTable!E32)</f>
        <v>3.3506362472811992</v>
      </c>
      <c r="N32">
        <f>IF(EnhanceTable!F32=0,0,1/EnhanceTable!F32)</f>
        <v>1.9709624984007055</v>
      </c>
      <c r="O32">
        <f>IF(EnhanceTable!G32=0,0,1/EnhanceTable!G32)</f>
        <v>1.206229049021232</v>
      </c>
      <c r="P32">
        <f>IF(EnhanceTable!H32=0,0,1/EnhanceTable!H32)</f>
        <v>1</v>
      </c>
      <c r="Q32">
        <f>IF(EnhanceTable!I32=0,0,1/EnhanceTable!I32)</f>
        <v>1</v>
      </c>
      <c r="R32">
        <f>IF(EnhanceTable!J32=0,0,1/EnhanceTable!J32)</f>
        <v>1</v>
      </c>
      <c r="S32">
        <f>EnhanceTable!C32</f>
        <v>3.4522712143931042</v>
      </c>
      <c r="V32">
        <f t="shared" si="12"/>
        <v>8.9543024325523888</v>
      </c>
    </row>
    <row r="33" spans="1:22">
      <c r="A33">
        <v>2</v>
      </c>
      <c r="B33">
        <v>14</v>
      </c>
      <c r="C33">
        <f t="shared" si="7"/>
        <v>0.9</v>
      </c>
      <c r="D33">
        <f t="shared" ca="1" si="0"/>
        <v>20.75428762481366</v>
      </c>
      <c r="E33" s="5">
        <f t="shared" si="8"/>
        <v>56.45166233949314</v>
      </c>
      <c r="F33">
        <f t="shared" si="1"/>
        <v>35.282288962183223</v>
      </c>
      <c r="G33">
        <f t="shared" si="2"/>
        <v>20.75428762481366</v>
      </c>
      <c r="H33">
        <f t="shared" si="3"/>
        <v>14.757630431210023</v>
      </c>
      <c r="I33">
        <f t="shared" si="4"/>
        <v>14</v>
      </c>
      <c r="J33">
        <f t="shared" si="5"/>
        <v>14</v>
      </c>
      <c r="K33">
        <f t="shared" si="6"/>
        <v>14</v>
      </c>
      <c r="L33" s="5">
        <f>IF(EnhanceTable!D33=0,0,1/EnhanceTable!D33)</f>
        <v>5.6290688954324146</v>
      </c>
      <c r="M33">
        <f>IF(EnhanceTable!E33=0,0,1/EnhanceTable!E33)</f>
        <v>3.51816805964526</v>
      </c>
      <c r="N33">
        <f>IF(EnhanceTable!F33=0,0,1/EnhanceTable!F33)</f>
        <v>2.069510623320741</v>
      </c>
      <c r="O33">
        <f>IF(EnhanceTable!G33=0,0,1/EnhanceTable!G33)</f>
        <v>1.2665405014722935</v>
      </c>
      <c r="P33">
        <f>IF(EnhanceTable!H33=0,0,1/EnhanceTable!H33)</f>
        <v>1</v>
      </c>
      <c r="Q33">
        <f>IF(EnhanceTable!I33=0,0,1/EnhanceTable!I33)</f>
        <v>1</v>
      </c>
      <c r="R33">
        <f>IF(EnhanceTable!J33=0,0,1/EnhanceTable!J33)</f>
        <v>1</v>
      </c>
      <c r="S33">
        <f>EnhanceTable!C33</f>
        <v>3.7974983358324148</v>
      </c>
      <c r="V33">
        <f t="shared" si="12"/>
        <v>9.849732675807628</v>
      </c>
    </row>
    <row r="34" spans="1:22">
      <c r="A34">
        <v>2</v>
      </c>
      <c r="B34">
        <v>15</v>
      </c>
      <c r="C34">
        <f t="shared" si="7"/>
        <v>0.9</v>
      </c>
      <c r="D34">
        <f t="shared" ref="D34:D65" ca="1" si="13">OFFSET(E34,0,A34)</f>
        <v>23.030749310466476</v>
      </c>
      <c r="E34" s="5">
        <f t="shared" si="8"/>
        <v>62.643638124468794</v>
      </c>
      <c r="F34">
        <f t="shared" si="1"/>
        <v>39.15227382779301</v>
      </c>
      <c r="G34">
        <f t="shared" si="2"/>
        <v>23.030749310466476</v>
      </c>
      <c r="H34">
        <f t="shared" si="3"/>
        <v>16.150824982829548</v>
      </c>
      <c r="I34">
        <f t="shared" si="4"/>
        <v>15</v>
      </c>
      <c r="J34">
        <f t="shared" si="5"/>
        <v>15</v>
      </c>
      <c r="K34">
        <f t="shared" si="6"/>
        <v>15</v>
      </c>
      <c r="L34" s="5">
        <f>IF(EnhanceTable!D34=0,0,1/EnhanceTable!D34)</f>
        <v>6.1919757849756563</v>
      </c>
      <c r="M34">
        <f>IF(EnhanceTable!E34=0,0,1/EnhanceTable!E34)</f>
        <v>3.8699848656097866</v>
      </c>
      <c r="N34">
        <f>IF(EnhanceTable!F34=0,0,1/EnhanceTable!F34)</f>
        <v>2.2764616856528148</v>
      </c>
      <c r="O34">
        <f>IF(EnhanceTable!G34=0,0,1/EnhanceTable!G34)</f>
        <v>1.393194551619523</v>
      </c>
      <c r="P34">
        <f>IF(EnhanceTable!H34=0,0,1/EnhanceTable!H34)</f>
        <v>1</v>
      </c>
      <c r="Q34">
        <f>IF(EnhanceTable!I34=0,0,1/EnhanceTable!I34)</f>
        <v>1</v>
      </c>
      <c r="R34">
        <f>IF(EnhanceTable!J34=0,0,1/EnhanceTable!J34)</f>
        <v>1</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6.9712500000000022</v>
      </c>
      <c r="F36">
        <f t="shared" si="1"/>
        <v>2.7529411764705878</v>
      </c>
      <c r="G36">
        <f t="shared" si="2"/>
        <v>1.6500000000000004</v>
      </c>
      <c r="H36">
        <f t="shared" si="3"/>
        <v>1</v>
      </c>
      <c r="I36">
        <f t="shared" si="4"/>
        <v>1</v>
      </c>
      <c r="J36">
        <f t="shared" si="5"/>
        <v>1</v>
      </c>
      <c r="K36">
        <f t="shared" si="6"/>
        <v>1</v>
      </c>
      <c r="L36" s="5">
        <f>IF(EnhanceTable!D36=0,0,1/EnhanceTable!D36)</f>
        <v>6.9712500000000022</v>
      </c>
      <c r="M36">
        <f>IF(EnhanceTable!E36=0,0,1/EnhanceTable!E36)</f>
        <v>2.7529411764705878</v>
      </c>
      <c r="N36">
        <f>IF(EnhanceTable!F36=0,0,1/EnhanceTable!F36)</f>
        <v>1.6500000000000004</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14.291062500000006</v>
      </c>
      <c r="F37">
        <f t="shared" si="1"/>
        <v>5.643529411764705</v>
      </c>
      <c r="G37">
        <f t="shared" si="2"/>
        <v>3.3825000000000007</v>
      </c>
      <c r="H37">
        <f t="shared" si="3"/>
        <v>2.0499999999999998</v>
      </c>
      <c r="I37">
        <f t="shared" si="4"/>
        <v>2</v>
      </c>
      <c r="J37">
        <f t="shared" si="5"/>
        <v>2</v>
      </c>
      <c r="K37">
        <f t="shared" si="6"/>
        <v>2</v>
      </c>
      <c r="L37" s="5">
        <f>IF(EnhanceTable!D37=0,0,1/EnhanceTable!D37)</f>
        <v>7.3198125000000029</v>
      </c>
      <c r="M37">
        <f>IF(EnhanceTable!E37=0,0,1/EnhanceTable!E37)</f>
        <v>2.8905882352941177</v>
      </c>
      <c r="N37">
        <f>IF(EnhanceTable!F37=0,0,1/EnhanceTable!F37)</f>
        <v>1.7325000000000004</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21.976865625000009</v>
      </c>
      <c r="F38">
        <f t="shared" si="1"/>
        <v>8.6786470588235289</v>
      </c>
      <c r="G38">
        <f t="shared" si="2"/>
        <v>5.2016250000000008</v>
      </c>
      <c r="H38">
        <f t="shared" si="3"/>
        <v>3.1524999999999999</v>
      </c>
      <c r="I38">
        <f t="shared" si="4"/>
        <v>3</v>
      </c>
      <c r="J38">
        <f t="shared" si="5"/>
        <v>3</v>
      </c>
      <c r="K38">
        <f t="shared" si="6"/>
        <v>3</v>
      </c>
      <c r="L38" s="5">
        <f>IF(EnhanceTable!D38=0,0,1/EnhanceTable!D38)</f>
        <v>7.6858031250000032</v>
      </c>
      <c r="M38">
        <f>IF(EnhanceTable!E38=0,0,1/EnhanceTable!E38)</f>
        <v>3.0351176470588235</v>
      </c>
      <c r="N38">
        <f>IF(EnhanceTable!F38=0,0,1/EnhanceTable!F38)</f>
        <v>1.8191250000000003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30.046958906250012</v>
      </c>
      <c r="F39">
        <f t="shared" si="1"/>
        <v>11.865520588235293</v>
      </c>
      <c r="G39">
        <f t="shared" si="2"/>
        <v>7.111706250000001</v>
      </c>
      <c r="H39">
        <f t="shared" si="3"/>
        <v>4.3101250000000002</v>
      </c>
      <c r="I39">
        <f t="shared" si="4"/>
        <v>4</v>
      </c>
      <c r="J39">
        <f t="shared" si="5"/>
        <v>4</v>
      </c>
      <c r="K39">
        <f t="shared" si="6"/>
        <v>4</v>
      </c>
      <c r="L39" s="5">
        <f>IF(EnhanceTable!D39=0,0,1/EnhanceTable!D39)</f>
        <v>8.0700932812500028</v>
      </c>
      <c r="M39">
        <f>IF(EnhanceTable!E39=0,0,1/EnhanceTable!E39)</f>
        <v>3.1868735294117645</v>
      </c>
      <c r="N39">
        <f>IF(EnhanceTable!F39=0,0,1/EnhanceTable!F39)</f>
        <v>1.9100812500000002</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38.924061515625013</v>
      </c>
      <c r="F40">
        <f t="shared" si="1"/>
        <v>15.371081470588235</v>
      </c>
      <c r="G40">
        <f t="shared" si="2"/>
        <v>9.2127956250000018</v>
      </c>
      <c r="H40">
        <f t="shared" si="3"/>
        <v>5.5835125000000003</v>
      </c>
      <c r="I40">
        <f t="shared" si="4"/>
        <v>5</v>
      </c>
      <c r="J40">
        <f t="shared" si="5"/>
        <v>5</v>
      </c>
      <c r="K40">
        <f t="shared" si="6"/>
        <v>5</v>
      </c>
      <c r="L40" s="5">
        <f>IF(EnhanceTable!D40=0,0,1/EnhanceTable!D40)</f>
        <v>8.8771026093750045</v>
      </c>
      <c r="M40">
        <f>IF(EnhanceTable!E40=0,0,1/EnhanceTable!E40)</f>
        <v>3.5055608823529414</v>
      </c>
      <c r="N40">
        <f>IF(EnhanceTable!F40=0,0,1/EnhanceTable!F40)</f>
        <v>2.1010893750000008</v>
      </c>
      <c r="O40">
        <f>IF(EnhanceTable!G40=0,0,1/EnhanceTable!G40)</f>
        <v>1.2733875000000003</v>
      </c>
      <c r="P40">
        <f>IF(EnhanceTable!H40=0,0,1/EnhanceTable!H40)</f>
        <v>1</v>
      </c>
      <c r="Q40">
        <f>IF(EnhanceTable!I40=0,0,1/EnhanceTable!I40)</f>
        <v>1</v>
      </c>
      <c r="R40">
        <f>IF(EnhanceTable!J40=0,0,1/EnhanceTable!J40)</f>
        <v>1</v>
      </c>
      <c r="S40">
        <f>EnhanceTable!C40</f>
        <v>1.6105100000000008</v>
      </c>
      <c r="V40">
        <f>V41/$S$36</f>
        <v>9.849732675807628</v>
      </c>
    </row>
    <row r="41" spans="1:22">
      <c r="A41">
        <v>3</v>
      </c>
      <c r="B41">
        <v>6</v>
      </c>
      <c r="C41">
        <f t="shared" si="7"/>
        <v>0.99</v>
      </c>
      <c r="D41">
        <f t="shared" ca="1" si="13"/>
        <v>6.9205693750000004</v>
      </c>
      <c r="E41" s="5">
        <f t="shared" si="8"/>
        <v>48.245019255468769</v>
      </c>
      <c r="F41">
        <f t="shared" si="1"/>
        <v>19.051920397058822</v>
      </c>
      <c r="G41">
        <f t="shared" si="2"/>
        <v>11.418939468750002</v>
      </c>
      <c r="H41">
        <f t="shared" si="3"/>
        <v>6.9205693750000004</v>
      </c>
      <c r="I41">
        <f t="shared" si="4"/>
        <v>6</v>
      </c>
      <c r="J41">
        <f t="shared" si="5"/>
        <v>6</v>
      </c>
      <c r="K41">
        <f t="shared" si="6"/>
        <v>6</v>
      </c>
      <c r="L41" s="5">
        <f>IF(EnhanceTable!D41=0,0,1/EnhanceTable!D41)</f>
        <v>9.320957739843756</v>
      </c>
      <c r="M41">
        <f>IF(EnhanceTable!E41=0,0,1/EnhanceTable!E41)</f>
        <v>3.6808389264705887</v>
      </c>
      <c r="N41">
        <f>IF(EnhanceTable!F41=0,0,1/EnhanceTable!F41)</f>
        <v>2.2061438437500009</v>
      </c>
      <c r="O41">
        <f>IF(EnhanceTable!G41=0,0,1/EnhanceTable!G41)</f>
        <v>1.3370568750000003</v>
      </c>
      <c r="P41">
        <f>IF(EnhanceTable!H41=0,0,1/EnhanceTable!H41)</f>
        <v>1</v>
      </c>
      <c r="Q41">
        <f>IF(EnhanceTable!I41=0,0,1/EnhanceTable!I41)</f>
        <v>1</v>
      </c>
      <c r="R41">
        <f>IF(EnhanceTable!J41=0,0,1/EnhanceTable!J41)</f>
        <v>1</v>
      </c>
      <c r="S41">
        <f>EnhanceTable!C41</f>
        <v>1.7715610000000011</v>
      </c>
      <c r="U41">
        <v>1</v>
      </c>
      <c r="V41">
        <f>V34</f>
        <v>10.834705943388391</v>
      </c>
    </row>
    <row r="42" spans="1:22">
      <c r="A42">
        <v>3</v>
      </c>
      <c r="B42">
        <v>7</v>
      </c>
      <c r="C42">
        <f t="shared" si="7"/>
        <v>0.99</v>
      </c>
      <c r="D42">
        <f t="shared" ca="1" si="13"/>
        <v>8.3244790937499999</v>
      </c>
      <c r="E42" s="5">
        <f t="shared" si="8"/>
        <v>58.032024882304711</v>
      </c>
      <c r="F42">
        <f t="shared" si="1"/>
        <v>22.91680126985294</v>
      </c>
      <c r="G42">
        <f t="shared" si="2"/>
        <v>13.735390504687503</v>
      </c>
      <c r="H42">
        <f t="shared" si="3"/>
        <v>8.3244790937499999</v>
      </c>
      <c r="I42">
        <f t="shared" si="4"/>
        <v>7</v>
      </c>
      <c r="J42">
        <f t="shared" si="5"/>
        <v>7</v>
      </c>
      <c r="K42">
        <f t="shared" si="6"/>
        <v>7</v>
      </c>
      <c r="L42" s="5">
        <f>IF(EnhanceTable!D42=0,0,1/EnhanceTable!D42)</f>
        <v>9.7870056268359438</v>
      </c>
      <c r="M42">
        <f>IF(EnhanceTable!E42=0,0,1/EnhanceTable!E42)</f>
        <v>3.8648808727941186</v>
      </c>
      <c r="N42">
        <f>IF(EnhanceTable!F42=0,0,1/EnhanceTable!F42)</f>
        <v>2.3164510359375012</v>
      </c>
      <c r="O42">
        <f>IF(EnhanceTable!G42=0,0,1/EnhanceTable!G42)</f>
        <v>1.4039097187500005</v>
      </c>
      <c r="P42">
        <f>IF(EnhanceTable!H42=0,0,1/EnhanceTable!H42)</f>
        <v>1</v>
      </c>
      <c r="Q42">
        <f>IF(EnhanceTable!I42=0,0,1/EnhanceTable!I42)</f>
        <v>1</v>
      </c>
      <c r="R42">
        <f>IF(EnhanceTable!J42=0,0,1/EnhanceTable!J42)</f>
        <v>1</v>
      </c>
      <c r="S42">
        <f>EnhanceTable!C42</f>
        <v>1.9487171000000014</v>
      </c>
      <c r="V42">
        <f>V41*$S$36</f>
        <v>11.918176537727231</v>
      </c>
    </row>
    <row r="43" spans="1:22">
      <c r="A43">
        <v>3</v>
      </c>
      <c r="B43">
        <v>8</v>
      </c>
      <c r="C43">
        <f t="shared" si="7"/>
        <v>0.99</v>
      </c>
      <c r="D43">
        <f t="shared" ca="1" si="13"/>
        <v>9.7985842984375005</v>
      </c>
      <c r="E43" s="5">
        <f t="shared" si="8"/>
        <v>68.30838079048246</v>
      </c>
      <c r="F43">
        <f t="shared" si="1"/>
        <v>26.974926186286766</v>
      </c>
      <c r="G43">
        <f t="shared" si="2"/>
        <v>16.16766409242188</v>
      </c>
      <c r="H43">
        <f t="shared" si="3"/>
        <v>9.7985842984375005</v>
      </c>
      <c r="I43">
        <f t="shared" si="4"/>
        <v>8</v>
      </c>
      <c r="J43">
        <f t="shared" si="5"/>
        <v>8</v>
      </c>
      <c r="K43">
        <f t="shared" si="6"/>
        <v>8</v>
      </c>
      <c r="L43" s="5">
        <f>IF(EnhanceTable!D43=0,0,1/EnhanceTable!D43)</f>
        <v>10.276355908177742</v>
      </c>
      <c r="M43">
        <f>IF(EnhanceTable!E43=0,0,1/EnhanceTable!E43)</f>
        <v>4.0581249164338242</v>
      </c>
      <c r="N43">
        <f>IF(EnhanceTable!F43=0,0,1/EnhanceTable!F43)</f>
        <v>2.4322735877343762</v>
      </c>
      <c r="O43">
        <f>IF(EnhanceTable!G43=0,0,1/EnhanceTable!G43)</f>
        <v>1.4741052046875007</v>
      </c>
      <c r="P43">
        <f>IF(EnhanceTable!H43=0,0,1/EnhanceTable!H43)</f>
        <v>1</v>
      </c>
      <c r="Q43">
        <f>IF(EnhanceTable!I43=0,0,1/EnhanceTable!I43)</f>
        <v>1</v>
      </c>
      <c r="R43">
        <f>IF(EnhanceTable!J43=0,0,1/EnhanceTable!J43)</f>
        <v>1</v>
      </c>
      <c r="S43">
        <f>EnhanceTable!C43</f>
        <v>2.1435888100000016</v>
      </c>
      <c r="V43">
        <f t="shared" ref="V43:V55" si="15">V42*$S$36</f>
        <v>13.109994191499954</v>
      </c>
    </row>
    <row r="44" spans="1:22">
      <c r="A44">
        <v>3</v>
      </c>
      <c r="B44">
        <v>9</v>
      </c>
      <c r="C44">
        <f t="shared" si="7"/>
        <v>0.99</v>
      </c>
      <c r="D44">
        <f t="shared" ca="1" si="13"/>
        <v>11.346394763359376</v>
      </c>
      <c r="E44" s="5">
        <f t="shared" si="8"/>
        <v>79.098554494069091</v>
      </c>
      <c r="F44">
        <f t="shared" si="1"/>
        <v>31.235957348542282</v>
      </c>
      <c r="G44">
        <f t="shared" si="2"/>
        <v>18.721551359542975</v>
      </c>
      <c r="H44">
        <f t="shared" si="3"/>
        <v>11.346394763359376</v>
      </c>
      <c r="I44">
        <f t="shared" si="4"/>
        <v>9</v>
      </c>
      <c r="J44">
        <f t="shared" si="5"/>
        <v>9</v>
      </c>
      <c r="K44">
        <f t="shared" si="6"/>
        <v>9</v>
      </c>
      <c r="L44" s="5">
        <f>IF(EnhanceTable!D44=0,0,1/EnhanceTable!D44)</f>
        <v>10.79017370358663</v>
      </c>
      <c r="M44">
        <f>IF(EnhanceTable!E44=0,0,1/EnhanceTable!E44)</f>
        <v>4.2610311622555157</v>
      </c>
      <c r="N44">
        <f>IF(EnhanceTable!F44=0,0,1/EnhanceTable!F44)</f>
        <v>2.553887267121095</v>
      </c>
      <c r="O44">
        <f>IF(EnhanceTable!G44=0,0,1/EnhanceTable!G44)</f>
        <v>1.5478104649218756</v>
      </c>
      <c r="P44">
        <f>IF(EnhanceTable!H44=0,0,1/EnhanceTable!H44)</f>
        <v>1</v>
      </c>
      <c r="Q44">
        <f>IF(EnhanceTable!I44=0,0,1/EnhanceTable!I44)</f>
        <v>1</v>
      </c>
      <c r="R44">
        <f>IF(EnhanceTable!J44=0,0,1/EnhanceTable!J44)</f>
        <v>1</v>
      </c>
      <c r="S44">
        <f>EnhanceTable!C44</f>
        <v>2.3579476910000019</v>
      </c>
      <c r="V44">
        <f t="shared" si="15"/>
        <v>14.420993610649951</v>
      </c>
    </row>
    <row r="45" spans="1:22">
      <c r="A45">
        <v>3</v>
      </c>
      <c r="B45">
        <v>10</v>
      </c>
      <c r="C45">
        <f t="shared" si="7"/>
        <v>0.99</v>
      </c>
      <c r="D45">
        <f t="shared" ca="1" si="13"/>
        <v>13.048986274773439</v>
      </c>
      <c r="E45" s="5">
        <f t="shared" si="8"/>
        <v>90.967745568014379</v>
      </c>
      <c r="F45">
        <f t="shared" si="1"/>
        <v>35.923091627023346</v>
      </c>
      <c r="G45">
        <f t="shared" si="2"/>
        <v>21.530827353376178</v>
      </c>
      <c r="H45">
        <f t="shared" si="3"/>
        <v>13.048986274773439</v>
      </c>
      <c r="I45">
        <f t="shared" si="4"/>
        <v>10</v>
      </c>
      <c r="J45">
        <f t="shared" si="5"/>
        <v>10</v>
      </c>
      <c r="K45">
        <f t="shared" si="6"/>
        <v>10</v>
      </c>
      <c r="L45" s="5">
        <f>IF(EnhanceTable!D45=0,0,1/EnhanceTable!D45)</f>
        <v>11.869191073945291</v>
      </c>
      <c r="M45">
        <f>IF(EnhanceTable!E45=0,0,1/EnhanceTable!E45)</f>
        <v>4.687134278481067</v>
      </c>
      <c r="N45">
        <f>IF(EnhanceTable!F45=0,0,1/EnhanceTable!F45)</f>
        <v>2.8092759938332046</v>
      </c>
      <c r="O45">
        <f>IF(EnhanceTable!G45=0,0,1/EnhanceTable!G45)</f>
        <v>1.7025915114140631</v>
      </c>
      <c r="P45">
        <f>IF(EnhanceTable!H45=0,0,1/EnhanceTable!H45)</f>
        <v>1</v>
      </c>
      <c r="Q45">
        <f>IF(EnhanceTable!I45=0,0,1/EnhanceTable!I45)</f>
        <v>1</v>
      </c>
      <c r="R45">
        <f>IF(EnhanceTable!J45=0,0,1/EnhanceTable!J45)</f>
        <v>1</v>
      </c>
      <c r="S45">
        <f>EnhanceTable!C45</f>
        <v>2.5937424601000023</v>
      </c>
      <c r="V45">
        <f t="shared" si="15"/>
        <v>15.863092971714948</v>
      </c>
    </row>
    <row r="46" spans="1:22">
      <c r="A46">
        <v>3</v>
      </c>
      <c r="B46">
        <v>11</v>
      </c>
      <c r="C46">
        <f t="shared" si="7"/>
        <v>0.9</v>
      </c>
      <c r="D46">
        <f t="shared" ca="1" si="13"/>
        <v>14.836707361758206</v>
      </c>
      <c r="E46" s="5">
        <f t="shared" si="8"/>
        <v>103.43039619565694</v>
      </c>
      <c r="F46">
        <f t="shared" si="1"/>
        <v>40.844582619428465</v>
      </c>
      <c r="G46">
        <f t="shared" si="2"/>
        <v>24.480567146901045</v>
      </c>
      <c r="H46">
        <f t="shared" si="3"/>
        <v>14.836707361758206</v>
      </c>
      <c r="I46">
        <f t="shared" si="4"/>
        <v>11.04581683588609</v>
      </c>
      <c r="J46">
        <f t="shared" si="5"/>
        <v>11.04581683588609</v>
      </c>
      <c r="K46">
        <f t="shared" si="6"/>
        <v>11.04581683588609</v>
      </c>
      <c r="L46" s="5">
        <f>IF(EnhanceTable!D46=0,0,1/EnhanceTable!D46)</f>
        <v>12.462650627642558</v>
      </c>
      <c r="M46">
        <f>IF(EnhanceTable!E46=0,0,1/EnhanceTable!E46)</f>
        <v>4.9214909924051211</v>
      </c>
      <c r="N46">
        <f>IF(EnhanceTable!F46=0,0,1/EnhanceTable!F46)</f>
        <v>2.949739793524865</v>
      </c>
      <c r="O46">
        <f>IF(EnhanceTable!G46=0,0,1/EnhanceTable!G46)</f>
        <v>1.7877210869847666</v>
      </c>
      <c r="P46">
        <f>IF(EnhanceTable!H46=0,0,1/EnhanceTable!H46)</f>
        <v>1.0458168358860886</v>
      </c>
      <c r="Q46">
        <f>IF(EnhanceTable!I46=0,0,1/EnhanceTable!I46)</f>
        <v>1.0458168358860886</v>
      </c>
      <c r="R46">
        <f>IF(EnhanceTable!J46=0,0,1/EnhanceTable!J46)</f>
        <v>1.0458168358860886</v>
      </c>
      <c r="S46">
        <f>EnhanceTable!C46</f>
        <v>2.8531167061100029</v>
      </c>
      <c r="V46">
        <f t="shared" si="15"/>
        <v>17.449402268886445</v>
      </c>
    </row>
    <row r="47" spans="1:22">
      <c r="A47">
        <v>3</v>
      </c>
      <c r="B47">
        <v>12</v>
      </c>
      <c r="C47">
        <f t="shared" si="7"/>
        <v>0.9</v>
      </c>
      <c r="D47">
        <f t="shared" ca="1" si="13"/>
        <v>16.713814503092213</v>
      </c>
      <c r="E47" s="5">
        <f t="shared" si="8"/>
        <v>116.51617935468163</v>
      </c>
      <c r="F47">
        <f t="shared" si="1"/>
        <v>46.012148161453844</v>
      </c>
      <c r="G47">
        <f t="shared" si="2"/>
        <v>27.577793930102153</v>
      </c>
      <c r="H47">
        <f t="shared" si="3"/>
        <v>16.713814503092213</v>
      </c>
      <c r="I47">
        <f t="shared" si="4"/>
        <v>12.143924513566482</v>
      </c>
      <c r="J47">
        <f t="shared" si="5"/>
        <v>12.143924513566482</v>
      </c>
      <c r="K47">
        <f t="shared" si="6"/>
        <v>12.143924513566482</v>
      </c>
      <c r="L47" s="5">
        <f>IF(EnhanceTable!D47=0,0,1/EnhanceTable!D47)</f>
        <v>13.085783159024688</v>
      </c>
      <c r="M47">
        <f>IF(EnhanceTable!E47=0,0,1/EnhanceTable!E47)</f>
        <v>5.1675655420253772</v>
      </c>
      <c r="N47">
        <f>IF(EnhanceTable!F47=0,0,1/EnhanceTable!F47)</f>
        <v>3.0972267832011084</v>
      </c>
      <c r="O47">
        <f>IF(EnhanceTable!G47=0,0,1/EnhanceTable!G47)</f>
        <v>1.877107141334005</v>
      </c>
      <c r="P47">
        <f>IF(EnhanceTable!H47=0,0,1/EnhanceTable!H47)</f>
        <v>1.0981076776803931</v>
      </c>
      <c r="Q47">
        <f>IF(EnhanceTable!I47=0,0,1/EnhanceTable!I47)</f>
        <v>1.0981076776803931</v>
      </c>
      <c r="R47">
        <f>IF(EnhanceTable!J47=0,0,1/EnhanceTable!J47)</f>
        <v>1.0981076776803931</v>
      </c>
      <c r="S47">
        <f>EnhanceTable!C47</f>
        <v>3.1384283767210035</v>
      </c>
      <c r="V47">
        <f t="shared" si="15"/>
        <v>19.194342495775089</v>
      </c>
    </row>
    <row r="48" spans="1:22">
      <c r="A48">
        <v>3</v>
      </c>
      <c r="B48">
        <v>13</v>
      </c>
      <c r="C48">
        <f t="shared" si="7"/>
        <v>0.9</v>
      </c>
      <c r="D48">
        <f t="shared" ca="1" si="13"/>
        <v>18.684777001492918</v>
      </c>
      <c r="E48" s="5">
        <f t="shared" si="8"/>
        <v>130.25625167165754</v>
      </c>
      <c r="F48">
        <f t="shared" si="1"/>
        <v>51.438091980580495</v>
      </c>
      <c r="G48">
        <f t="shared" si="2"/>
        <v>30.829882052463319</v>
      </c>
      <c r="H48">
        <f t="shared" si="3"/>
        <v>18.684777001492918</v>
      </c>
      <c r="I48">
        <f t="shared" si="4"/>
        <v>13.296937575130894</v>
      </c>
      <c r="J48">
        <f t="shared" si="5"/>
        <v>13.296937575130894</v>
      </c>
      <c r="K48">
        <f t="shared" si="6"/>
        <v>13.296937575130894</v>
      </c>
      <c r="L48" s="5">
        <f>IF(EnhanceTable!D48=0,0,1/EnhanceTable!D48)</f>
        <v>13.740072316975922</v>
      </c>
      <c r="M48">
        <f>IF(EnhanceTable!E48=0,0,1/EnhanceTable!E48)</f>
        <v>5.4259438191266476</v>
      </c>
      <c r="N48">
        <f>IF(EnhanceTable!F48=0,0,1/EnhanceTable!F48)</f>
        <v>3.252088122361164</v>
      </c>
      <c r="O48">
        <f>IF(EnhanceTable!G48=0,0,1/EnhanceTable!G48)</f>
        <v>1.9709624984007055</v>
      </c>
      <c r="P48">
        <f>IF(EnhanceTable!H48=0,0,1/EnhanceTable!H48)</f>
        <v>1.1530130615644127</v>
      </c>
      <c r="Q48">
        <f>IF(EnhanceTable!I48=0,0,1/EnhanceTable!I48)</f>
        <v>1.1530130615644127</v>
      </c>
      <c r="R48">
        <f>IF(EnhanceTable!J48=0,0,1/EnhanceTable!J48)</f>
        <v>1.1530130615644127</v>
      </c>
      <c r="S48">
        <f>EnhanceTable!C48</f>
        <v>3.4522712143931042</v>
      </c>
      <c r="V48">
        <f t="shared" si="15"/>
        <v>21.113776745352599</v>
      </c>
    </row>
    <row r="49" spans="1:22">
      <c r="A49">
        <v>3</v>
      </c>
      <c r="B49">
        <v>14</v>
      </c>
      <c r="C49">
        <f t="shared" si="7"/>
        <v>0.9</v>
      </c>
      <c r="D49">
        <f t="shared" ca="1" si="13"/>
        <v>20.75428762481366</v>
      </c>
      <c r="E49" s="5">
        <f t="shared" si="8"/>
        <v>144.68332760448226</v>
      </c>
      <c r="F49">
        <f t="shared" si="1"/>
        <v>57.135332990663471</v>
      </c>
      <c r="G49">
        <f t="shared" si="2"/>
        <v>34.24457458094254</v>
      </c>
      <c r="H49">
        <f t="shared" si="3"/>
        <v>20.75428762481366</v>
      </c>
      <c r="I49">
        <f t="shared" si="4"/>
        <v>14.507601289773527</v>
      </c>
      <c r="J49">
        <f t="shared" si="5"/>
        <v>14.507601289773527</v>
      </c>
      <c r="K49">
        <f t="shared" si="6"/>
        <v>14.507601289773527</v>
      </c>
      <c r="L49" s="5">
        <f>IF(EnhanceTable!D49=0,0,1/EnhanceTable!D49)</f>
        <v>14.427075932824719</v>
      </c>
      <c r="M49">
        <f>IF(EnhanceTable!E49=0,0,1/EnhanceTable!E49)</f>
        <v>5.6972410100829798</v>
      </c>
      <c r="N49">
        <f>IF(EnhanceTable!F49=0,0,1/EnhanceTable!F49)</f>
        <v>3.4146925284792227</v>
      </c>
      <c r="O49">
        <f>IF(EnhanceTable!G49=0,0,1/EnhanceTable!G49)</f>
        <v>2.069510623320741</v>
      </c>
      <c r="P49">
        <f>IF(EnhanceTable!H49=0,0,1/EnhanceTable!H49)</f>
        <v>1.2106637146426336</v>
      </c>
      <c r="Q49">
        <f>IF(EnhanceTable!I49=0,0,1/EnhanceTable!I49)</f>
        <v>1.2106637146426336</v>
      </c>
      <c r="R49">
        <f>IF(EnhanceTable!J49=0,0,1/EnhanceTable!J49)</f>
        <v>1.2106637146426336</v>
      </c>
      <c r="S49">
        <f>EnhanceTable!C49</f>
        <v>3.7974983358324148</v>
      </c>
      <c r="V49">
        <f t="shared" si="15"/>
        <v>23.225154419887861</v>
      </c>
    </row>
    <row r="50" spans="1:22">
      <c r="A50">
        <v>3</v>
      </c>
      <c r="B50">
        <v>15</v>
      </c>
      <c r="C50">
        <f t="shared" si="7"/>
        <v>0.9</v>
      </c>
      <c r="D50">
        <f t="shared" ca="1" si="13"/>
        <v>23.030749310466476</v>
      </c>
      <c r="E50" s="5">
        <f t="shared" si="8"/>
        <v>160.55311113058946</v>
      </c>
      <c r="F50">
        <f t="shared" si="1"/>
        <v>63.402298101754752</v>
      </c>
      <c r="G50">
        <f t="shared" si="2"/>
        <v>38.000736362269684</v>
      </c>
      <c r="H50">
        <f t="shared" si="3"/>
        <v>23.030749310466476</v>
      </c>
      <c r="I50">
        <f t="shared" si="4"/>
        <v>15.839331375880423</v>
      </c>
      <c r="J50">
        <f t="shared" si="5"/>
        <v>15.839331375880423</v>
      </c>
      <c r="K50">
        <f t="shared" si="6"/>
        <v>15.839331375880423</v>
      </c>
      <c r="L50" s="5">
        <f>IF(EnhanceTable!D50=0,0,1/EnhanceTable!D50)</f>
        <v>15.869783526107193</v>
      </c>
      <c r="M50">
        <f>IF(EnhanceTable!E50=0,0,1/EnhanceTable!E50)</f>
        <v>6.2669651110912783</v>
      </c>
      <c r="N50">
        <f>IF(EnhanceTable!F50=0,0,1/EnhanceTable!F50)</f>
        <v>3.7561617813271448</v>
      </c>
      <c r="O50">
        <f>IF(EnhanceTable!G50=0,0,1/EnhanceTable!G50)</f>
        <v>2.2764616856528148</v>
      </c>
      <c r="P50">
        <f>IF(EnhanceTable!H50=0,0,1/EnhanceTable!H50)</f>
        <v>1.331730086106897</v>
      </c>
      <c r="Q50">
        <f>IF(EnhanceTable!I50=0,0,1/EnhanceTable!I50)</f>
        <v>1.331730086106897</v>
      </c>
      <c r="R50">
        <f>IF(EnhanceTable!J50=0,0,1/EnhanceTable!J50)</f>
        <v>1.331730086106897</v>
      </c>
      <c r="S50">
        <f>EnhanceTable!C50</f>
        <v>4.1772481694156562</v>
      </c>
      <c r="V50">
        <f t="shared" si="15"/>
        <v>25.547669861876649</v>
      </c>
    </row>
    <row r="51" spans="1:22">
      <c r="A51">
        <v>3</v>
      </c>
      <c r="B51">
        <v>16</v>
      </c>
      <c r="C51">
        <f t="shared" si="7"/>
        <v>0.9</v>
      </c>
      <c r="D51">
        <f t="shared" ca="1" si="13"/>
        <v>25.421034080401931</v>
      </c>
      <c r="E51" s="5">
        <f t="shared" si="8"/>
        <v>177.216383833002</v>
      </c>
      <c r="F51">
        <f t="shared" si="1"/>
        <v>69.982611468400592</v>
      </c>
      <c r="G51">
        <f t="shared" si="2"/>
        <v>41.944706232663187</v>
      </c>
      <c r="H51">
        <f t="shared" si="3"/>
        <v>25.421034080401931</v>
      </c>
      <c r="I51">
        <f t="shared" si="4"/>
        <v>17.237647966292666</v>
      </c>
      <c r="J51">
        <f t="shared" si="5"/>
        <v>17.237647966292666</v>
      </c>
      <c r="K51">
        <f t="shared" si="6"/>
        <v>17.237647966292666</v>
      </c>
      <c r="L51" s="5">
        <f>IF(EnhanceTable!D51=0,0,1/EnhanceTable!D51)</f>
        <v>16.663272702412552</v>
      </c>
      <c r="M51">
        <f>IF(EnhanceTable!E51=0,0,1/EnhanceTable!E51)</f>
        <v>6.5803133666458429</v>
      </c>
      <c r="N51">
        <f>IF(EnhanceTable!F51=0,0,1/EnhanceTable!F51)</f>
        <v>3.9439698703935027</v>
      </c>
      <c r="O51">
        <f>IF(EnhanceTable!G51=0,0,1/EnhanceTable!G51)</f>
        <v>2.3902847699354561</v>
      </c>
      <c r="P51">
        <f>IF(EnhanceTable!H51=0,0,1/EnhanceTable!H51)</f>
        <v>1.3983165904122421</v>
      </c>
      <c r="Q51">
        <f>IF(EnhanceTable!I51=0,0,1/EnhanceTable!I51)</f>
        <v>1.3983165904122421</v>
      </c>
      <c r="R51">
        <f>IF(EnhanceTable!J51=0,0,1/EnhanceTable!J51)</f>
        <v>1.3983165904122421</v>
      </c>
      <c r="S51">
        <f>EnhanceTable!C51</f>
        <v>4.594972986357222</v>
      </c>
      <c r="V51">
        <f t="shared" si="15"/>
        <v>28.102436848064315</v>
      </c>
    </row>
    <row r="52" spans="1:22">
      <c r="A52">
        <v>3</v>
      </c>
      <c r="B52">
        <v>17</v>
      </c>
      <c r="C52">
        <f t="shared" si="7"/>
        <v>0.9</v>
      </c>
      <c r="D52">
        <f t="shared" ca="1" si="13"/>
        <v>27.930833088834159</v>
      </c>
      <c r="E52" s="5">
        <f t="shared" si="8"/>
        <v>194.71282017053517</v>
      </c>
      <c r="F52">
        <f t="shared" si="1"/>
        <v>76.89194050337872</v>
      </c>
      <c r="G52">
        <f t="shared" si="2"/>
        <v>46.085874596576367</v>
      </c>
      <c r="H52">
        <f t="shared" si="3"/>
        <v>27.930833088834159</v>
      </c>
      <c r="I52">
        <f t="shared" si="4"/>
        <v>18.70588038622552</v>
      </c>
      <c r="J52">
        <f t="shared" si="5"/>
        <v>18.70588038622552</v>
      </c>
      <c r="K52">
        <f t="shared" si="6"/>
        <v>18.70588038622552</v>
      </c>
      <c r="L52" s="5">
        <f>IF(EnhanceTable!D52=0,0,1/EnhanceTable!D52)</f>
        <v>17.496436337533179</v>
      </c>
      <c r="M52">
        <f>IF(EnhanceTable!E52=0,0,1/EnhanceTable!E52)</f>
        <v>6.9093290349781347</v>
      </c>
      <c r="N52">
        <f>IF(EnhanceTable!F52=0,0,1/EnhanceTable!F52)</f>
        <v>4.1411683639131782</v>
      </c>
      <c r="O52">
        <f>IF(EnhanceTable!G52=0,0,1/EnhanceTable!G52)</f>
        <v>2.5097990084322288</v>
      </c>
      <c r="P52">
        <f>IF(EnhanceTable!H52=0,0,1/EnhanceTable!H52)</f>
        <v>1.468232419932854</v>
      </c>
      <c r="Q52">
        <f>IF(EnhanceTable!I52=0,0,1/EnhanceTable!I52)</f>
        <v>1.468232419932854</v>
      </c>
      <c r="R52">
        <f>IF(EnhanceTable!J52=0,0,1/EnhanceTable!J52)</f>
        <v>1.468232419932854</v>
      </c>
      <c r="S52">
        <f>EnhanceTable!C52</f>
        <v>5.0544702849929442</v>
      </c>
      <c r="V52">
        <f t="shared" si="15"/>
        <v>30.912680532870748</v>
      </c>
    </row>
    <row r="53" spans="1:22">
      <c r="A53">
        <v>3</v>
      </c>
      <c r="B53">
        <v>18</v>
      </c>
      <c r="C53">
        <f t="shared" si="7"/>
        <v>0.9</v>
      </c>
      <c r="D53">
        <f t="shared" ca="1" si="13"/>
        <v>30.566122047688001</v>
      </c>
      <c r="E53" s="5">
        <f t="shared" si="8"/>
        <v>213.08407832494501</v>
      </c>
      <c r="F53">
        <f t="shared" si="1"/>
        <v>84.146735990105768</v>
      </c>
      <c r="G53">
        <f t="shared" si="2"/>
        <v>50.434101378685206</v>
      </c>
      <c r="H53">
        <f t="shared" si="3"/>
        <v>30.566122047688001</v>
      </c>
      <c r="I53">
        <f t="shared" si="4"/>
        <v>20.247524427155017</v>
      </c>
      <c r="J53">
        <f t="shared" si="5"/>
        <v>20.247524427155017</v>
      </c>
      <c r="K53">
        <f t="shared" si="6"/>
        <v>20.247524427155017</v>
      </c>
      <c r="L53" s="5">
        <f>IF(EnhanceTable!D53=0,0,1/EnhanceTable!D53)</f>
        <v>18.371258154409841</v>
      </c>
      <c r="M53">
        <f>IF(EnhanceTable!E53=0,0,1/EnhanceTable!E53)</f>
        <v>7.2547954867270423</v>
      </c>
      <c r="N53">
        <f>IF(EnhanceTable!F53=0,0,1/EnhanceTable!F53)</f>
        <v>4.3482267821088376</v>
      </c>
      <c r="O53">
        <f>IF(EnhanceTable!G53=0,0,1/EnhanceTable!G53)</f>
        <v>2.6352889588538404</v>
      </c>
      <c r="P53">
        <f>IF(EnhanceTable!H53=0,0,1/EnhanceTable!H53)</f>
        <v>1.5416440409294969</v>
      </c>
      <c r="Q53">
        <f>IF(EnhanceTable!I53=0,0,1/EnhanceTable!I53)</f>
        <v>1.5416440409294969</v>
      </c>
      <c r="R53">
        <f>IF(EnhanceTable!J53=0,0,1/EnhanceTable!J53)</f>
        <v>1.5416440409294969</v>
      </c>
      <c r="S53">
        <f>EnhanceTable!C53</f>
        <v>5.5599173134922388</v>
      </c>
      <c r="V53">
        <f t="shared" si="15"/>
        <v>34.003948586157826</v>
      </c>
    </row>
    <row r="54" spans="1:22">
      <c r="A54">
        <v>3</v>
      </c>
      <c r="B54">
        <v>19</v>
      </c>
      <c r="C54">
        <f t="shared" si="7"/>
        <v>0.9</v>
      </c>
      <c r="D54">
        <f t="shared" ca="1" si="13"/>
        <v>33.333175454484532</v>
      </c>
      <c r="E54" s="5">
        <f t="shared" si="8"/>
        <v>232.37389938707534</v>
      </c>
      <c r="F54">
        <f t="shared" si="1"/>
        <v>91.764271251169163</v>
      </c>
      <c r="G54">
        <f t="shared" si="2"/>
        <v>54.999739499899484</v>
      </c>
      <c r="H54">
        <f t="shared" si="3"/>
        <v>33.333175454484532</v>
      </c>
      <c r="I54">
        <f t="shared" si="4"/>
        <v>21.866250670130988</v>
      </c>
      <c r="J54">
        <f t="shared" si="5"/>
        <v>21.866250670130988</v>
      </c>
      <c r="K54">
        <f t="shared" si="6"/>
        <v>21.866250670130988</v>
      </c>
      <c r="L54" s="5">
        <f>IF(EnhanceTable!D54=0,0,1/EnhanceTable!D54)</f>
        <v>19.289821062130336</v>
      </c>
      <c r="M54">
        <f>IF(EnhanceTable!E54=0,0,1/EnhanceTable!E54)</f>
        <v>7.617535261063396</v>
      </c>
      <c r="N54">
        <f>IF(EnhanceTable!F54=0,0,1/EnhanceTable!F54)</f>
        <v>4.5656381212142803</v>
      </c>
      <c r="O54">
        <f>IF(EnhanceTable!G54=0,0,1/EnhanceTable!G54)</f>
        <v>2.7670534067965327</v>
      </c>
      <c r="P54">
        <f>IF(EnhanceTable!H54=0,0,1/EnhanceTable!H54)</f>
        <v>1.6187262429759721</v>
      </c>
      <c r="Q54">
        <f>IF(EnhanceTable!I54=0,0,1/EnhanceTable!I54)</f>
        <v>1.6187262429759721</v>
      </c>
      <c r="R54">
        <f>IF(EnhanceTable!J54=0,0,1/EnhanceTable!J54)</f>
        <v>1.6187262429759721</v>
      </c>
      <c r="S54">
        <f>EnhanceTable!C54</f>
        <v>6.1159090448414632</v>
      </c>
      <c r="V54">
        <f t="shared" si="15"/>
        <v>37.404343444773609</v>
      </c>
    </row>
    <row r="55" spans="1:22">
      <c r="A55">
        <v>3</v>
      </c>
      <c r="B55">
        <v>20</v>
      </c>
      <c r="C55">
        <f t="shared" si="7"/>
        <v>0.9</v>
      </c>
      <c r="D55">
        <f t="shared" ca="1" si="13"/>
        <v>36.930344883320025</v>
      </c>
      <c r="E55" s="5">
        <f t="shared" si="8"/>
        <v>257.45066676784478</v>
      </c>
      <c r="F55">
        <f t="shared" si="1"/>
        <v>101.66706709055157</v>
      </c>
      <c r="G55">
        <f t="shared" si="2"/>
        <v>60.935069057478046</v>
      </c>
      <c r="H55">
        <f t="shared" si="3"/>
        <v>36.930344883320025</v>
      </c>
      <c r="I55">
        <f t="shared" si="4"/>
        <v>23.970594785999751</v>
      </c>
      <c r="J55">
        <f t="shared" si="5"/>
        <v>23.970594785999751</v>
      </c>
      <c r="K55">
        <f t="shared" si="6"/>
        <v>23.970594785999751</v>
      </c>
      <c r="L55" s="5">
        <f>IF(EnhanceTable!D55=0,0,1/EnhanceTable!D55)</f>
        <v>25.076767380769436</v>
      </c>
      <c r="M55">
        <f>IF(EnhanceTable!E55=0,0,1/EnhanceTable!E55)</f>
        <v>9.9027958393824136</v>
      </c>
      <c r="N55">
        <f>IF(EnhanceTable!F55=0,0,1/EnhanceTable!F55)</f>
        <v>5.9353295575785641</v>
      </c>
      <c r="O55">
        <f>IF(EnhanceTable!G55=0,0,1/EnhanceTable!G55)</f>
        <v>3.5971694288354925</v>
      </c>
      <c r="P55">
        <f>IF(EnhanceTable!H55=0,0,1/EnhanceTable!H55)</f>
        <v>2.1043441158687637</v>
      </c>
      <c r="Q55">
        <f>IF(EnhanceTable!I55=0,0,1/EnhanceTable!I55)</f>
        <v>2.1043441158687637</v>
      </c>
      <c r="R55">
        <f>IF(EnhanceTable!J55=0,0,1/EnhanceTable!J55)</f>
        <v>2.1043441158687637</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7.35</v>
      </c>
      <c r="F57">
        <f t="shared" si="1"/>
        <v>4.403225806451613</v>
      </c>
      <c r="G57">
        <f t="shared" si="2"/>
        <v>2.7391304347826084</v>
      </c>
      <c r="H57">
        <f t="shared" si="3"/>
        <v>1.6500000000000004</v>
      </c>
      <c r="I57">
        <f t="shared" si="4"/>
        <v>1</v>
      </c>
      <c r="J57">
        <f t="shared" si="5"/>
        <v>1</v>
      </c>
      <c r="K57">
        <f t="shared" si="6"/>
        <v>1</v>
      </c>
      <c r="L57" s="5">
        <f>IF(EnhanceTable!D57=0,0,1/EnhanceTable!D57)</f>
        <v>7.35</v>
      </c>
      <c r="M57">
        <f>IF(EnhanceTable!E57=0,0,1/EnhanceTable!E57)</f>
        <v>4.403225806451613</v>
      </c>
      <c r="N57">
        <f>IF(EnhanceTable!F57=0,0,1/EnhanceTable!F57)</f>
        <v>2.7391304347826084</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15.067499999999999</v>
      </c>
      <c r="F58">
        <f t="shared" si="1"/>
        <v>9.0266129032258071</v>
      </c>
      <c r="G58">
        <f t="shared" si="2"/>
        <v>5.6152173913043475</v>
      </c>
      <c r="H58">
        <f t="shared" si="3"/>
        <v>3.3825000000000007</v>
      </c>
      <c r="I58">
        <f t="shared" si="4"/>
        <v>2.0499999999999998</v>
      </c>
      <c r="J58">
        <f t="shared" si="5"/>
        <v>2.0499999999999998</v>
      </c>
      <c r="K58">
        <f t="shared" si="6"/>
        <v>2.0499999999999998</v>
      </c>
      <c r="L58" s="5">
        <f>IF(EnhanceTable!D58=0,0,1/EnhanceTable!D58)</f>
        <v>7.7174999999999994</v>
      </c>
      <c r="M58">
        <f>IF(EnhanceTable!E58=0,0,1/EnhanceTable!E58)</f>
        <v>4.6233870967741941</v>
      </c>
      <c r="N58">
        <f>IF(EnhanceTable!F58=0,0,1/EnhanceTable!F58)</f>
        <v>2.8760869565217391</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23.170874999999999</v>
      </c>
      <c r="F59">
        <f t="shared" si="1"/>
        <v>13.881169354838711</v>
      </c>
      <c r="G59">
        <f t="shared" si="2"/>
        <v>8.635108695652173</v>
      </c>
      <c r="H59">
        <f t="shared" si="3"/>
        <v>5.2016250000000008</v>
      </c>
      <c r="I59">
        <f t="shared" si="4"/>
        <v>3.1524999999999999</v>
      </c>
      <c r="J59">
        <f t="shared" si="5"/>
        <v>3.1524999999999999</v>
      </c>
      <c r="K59">
        <f t="shared" si="6"/>
        <v>3.1524999999999999</v>
      </c>
      <c r="L59" s="5">
        <f>IF(EnhanceTable!D59=0,0,1/EnhanceTable!D59)</f>
        <v>8.1033749999999998</v>
      </c>
      <c r="M59">
        <f>IF(EnhanceTable!E59=0,0,1/EnhanceTable!E59)</f>
        <v>4.8545564516129041</v>
      </c>
      <c r="N59">
        <f>IF(EnhanceTable!F59=0,0,1/EnhanceTable!F59)</f>
        <v>3.0198913043478259</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31.679418749999996</v>
      </c>
      <c r="F60">
        <f t="shared" si="1"/>
        <v>18.978453629032259</v>
      </c>
      <c r="G60">
        <f t="shared" si="2"/>
        <v>11.805994565217391</v>
      </c>
      <c r="H60">
        <f t="shared" si="3"/>
        <v>7.111706250000001</v>
      </c>
      <c r="I60">
        <f t="shared" si="4"/>
        <v>4.3101250000000002</v>
      </c>
      <c r="J60">
        <f t="shared" si="5"/>
        <v>4.3101250000000002</v>
      </c>
      <c r="K60">
        <f t="shared" si="6"/>
        <v>4.3101250000000002</v>
      </c>
      <c r="L60" s="5">
        <f>IF(EnhanceTable!D60=0,0,1/EnhanceTable!D60)</f>
        <v>8.5085437499999994</v>
      </c>
      <c r="M60">
        <f>IF(EnhanceTable!E60=0,0,1/EnhanceTable!E60)</f>
        <v>5.0972842741935489</v>
      </c>
      <c r="N60">
        <f>IF(EnhanceTable!F60=0,0,1/EnhanceTable!F60)</f>
        <v>3.1708858695652178</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41.038816874999995</v>
      </c>
      <c r="F61">
        <f t="shared" si="1"/>
        <v>24.585466330645161</v>
      </c>
      <c r="G61">
        <f t="shared" si="2"/>
        <v>15.29396902173913</v>
      </c>
      <c r="H61">
        <f t="shared" si="3"/>
        <v>9.2127956250000018</v>
      </c>
      <c r="I61">
        <f t="shared" si="4"/>
        <v>5.5835125000000003</v>
      </c>
      <c r="J61">
        <f t="shared" si="5"/>
        <v>5.5835125000000003</v>
      </c>
      <c r="K61">
        <f t="shared" si="6"/>
        <v>5.5835125000000003</v>
      </c>
      <c r="L61" s="5">
        <f>IF(EnhanceTable!D61=0,0,1/EnhanceTable!D61)</f>
        <v>9.359398125000002</v>
      </c>
      <c r="M61">
        <f>IF(EnhanceTable!E61=0,0,1/EnhanceTable!E61)</f>
        <v>5.6070127016129039</v>
      </c>
      <c r="N61">
        <f>IF(EnhanceTable!F61=0,0,1/EnhanceTable!F61)</f>
        <v>3.4879744565217394</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50.866184906249998</v>
      </c>
      <c r="F62">
        <f t="shared" si="1"/>
        <v>30.472829667338711</v>
      </c>
      <c r="G62">
        <f t="shared" si="2"/>
        <v>18.956342201086958</v>
      </c>
      <c r="H62">
        <f t="shared" si="3"/>
        <v>11.418939468750002</v>
      </c>
      <c r="I62">
        <f t="shared" si="4"/>
        <v>6.9205693750000004</v>
      </c>
      <c r="J62">
        <f t="shared" si="5"/>
        <v>6.9205693750000004</v>
      </c>
      <c r="K62">
        <f t="shared" si="6"/>
        <v>6.9205693750000004</v>
      </c>
      <c r="L62" s="5">
        <f>IF(EnhanceTable!D62=0,0,1/EnhanceTable!D62)</f>
        <v>9.8273680312500016</v>
      </c>
      <c r="M62">
        <f>IF(EnhanceTable!E62=0,0,1/EnhanceTable!E62)</f>
        <v>5.8873633366935501</v>
      </c>
      <c r="N62">
        <f>IF(EnhanceTable!F62=0,0,1/EnhanceTable!F62)</f>
        <v>3.6623731793478269</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61.184921339062498</v>
      </c>
      <c r="F63">
        <f t="shared" si="1"/>
        <v>36.654561170866941</v>
      </c>
      <c r="G63">
        <f t="shared" si="2"/>
        <v>22.801834039402177</v>
      </c>
      <c r="H63">
        <f t="shared" si="3"/>
        <v>13.735390504687503</v>
      </c>
      <c r="I63">
        <f t="shared" si="4"/>
        <v>8.3244790937499999</v>
      </c>
      <c r="J63">
        <f t="shared" si="5"/>
        <v>8.3244790937499999</v>
      </c>
      <c r="K63">
        <f t="shared" si="6"/>
        <v>8.3244790937499999</v>
      </c>
      <c r="L63" s="5">
        <f>IF(EnhanceTable!D63=0,0,1/EnhanceTable!D63)</f>
        <v>10.318736432812502</v>
      </c>
      <c r="M63">
        <f>IF(EnhanceTable!E63=0,0,1/EnhanceTable!E63)</f>
        <v>6.1817315035282281</v>
      </c>
      <c r="N63">
        <f>IF(EnhanceTable!F63=0,0,1/EnhanceTable!F63)</f>
        <v>3.8454918383152181</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72.01959459351562</v>
      </c>
      <c r="F64">
        <f t="shared" si="1"/>
        <v>43.145379249571583</v>
      </c>
      <c r="G64">
        <f t="shared" si="2"/>
        <v>26.839600469633154</v>
      </c>
      <c r="H64">
        <f t="shared" si="3"/>
        <v>16.16766409242188</v>
      </c>
      <c r="I64">
        <f t="shared" si="4"/>
        <v>9.7985842984375005</v>
      </c>
      <c r="J64">
        <f t="shared" si="5"/>
        <v>9.7985842984375005</v>
      </c>
      <c r="K64">
        <f t="shared" si="6"/>
        <v>9.7985842984375005</v>
      </c>
      <c r="L64" s="5">
        <f>IF(EnhanceTable!D64=0,0,1/EnhanceTable!D64)</f>
        <v>10.834673254453129</v>
      </c>
      <c r="M64">
        <f>IF(EnhanceTable!E64=0,0,1/EnhanceTable!E64)</f>
        <v>6.4908180787046401</v>
      </c>
      <c r="N64">
        <f>IF(EnhanceTable!F64=0,0,1/EnhanceTable!F64)</f>
        <v>4.0377664302309793</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83.396001510691406</v>
      </c>
      <c r="F65">
        <f t="shared" si="1"/>
        <v>49.960738232211455</v>
      </c>
      <c r="G65">
        <f t="shared" si="2"/>
        <v>31.079255221375682</v>
      </c>
      <c r="H65">
        <f t="shared" si="3"/>
        <v>18.721551359542975</v>
      </c>
      <c r="I65">
        <f t="shared" si="4"/>
        <v>11.346394763359376</v>
      </c>
      <c r="J65">
        <f t="shared" si="5"/>
        <v>11.346394763359376</v>
      </c>
      <c r="K65">
        <f t="shared" si="6"/>
        <v>11.346394763359376</v>
      </c>
      <c r="L65" s="5">
        <f>IF(EnhanceTable!D65=0,0,1/EnhanceTable!D65)</f>
        <v>11.376406917175784</v>
      </c>
      <c r="M65">
        <f>IF(EnhanceTable!E65=0,0,1/EnhanceTable!E65)</f>
        <v>6.8153589826398715</v>
      </c>
      <c r="N65">
        <f>IF(EnhanceTable!F65=0,0,1/EnhanceTable!F65)</f>
        <v>4.2396547517425285</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95.91004911958477</v>
      </c>
      <c r="F66">
        <f t="shared" ref="F66:F129" si="18">IF(M66=0,0,F65+M66)</f>
        <v>57.457633113115314</v>
      </c>
      <c r="G66">
        <f t="shared" ref="G66:G129" si="19">IF(N66=0,0,G65+N66)</f>
        <v>35.742875448292466</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12.514047608893362</v>
      </c>
      <c r="M66">
        <f>IF(EnhanceTable!E66=0,0,1/EnhanceTable!E66)</f>
        <v>7.4968948809038585</v>
      </c>
      <c r="N66">
        <f>IF(EnhanceTable!F66=0,0,1/EnhanceTable!F66)</f>
        <v>4.6636202269167812</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109.0497991089228</v>
      </c>
      <c r="F67">
        <f t="shared" si="18"/>
        <v>65.329372738064365</v>
      </c>
      <c r="G67">
        <f t="shared" si="19"/>
        <v>40.639676686555084</v>
      </c>
      <c r="H67">
        <f t="shared" si="20"/>
        <v>24.480567146901045</v>
      </c>
      <c r="I67">
        <f t="shared" si="21"/>
        <v>14.836707361758206</v>
      </c>
      <c r="J67">
        <f t="shared" si="22"/>
        <v>14.836707361758206</v>
      </c>
      <c r="K67">
        <f t="shared" si="23"/>
        <v>14.836707361758206</v>
      </c>
      <c r="L67" s="5">
        <f>IF(EnhanceTable!D67=0,0,1/EnhanceTable!D67)</f>
        <v>13.139749989338034</v>
      </c>
      <c r="M67">
        <f>IF(EnhanceTable!E67=0,0,1/EnhanceTable!E67)</f>
        <v>7.8717396249490523</v>
      </c>
      <c r="N67">
        <f>IF(EnhanceTable!F67=0,0,1/EnhanceTable!F67)</f>
        <v>4.8968012382626211</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122.84653659772773</v>
      </c>
      <c r="F68">
        <f t="shared" si="18"/>
        <v>73.594699344260874</v>
      </c>
      <c r="G68">
        <f t="shared" si="19"/>
        <v>45.781317986730841</v>
      </c>
      <c r="H68">
        <f t="shared" si="20"/>
        <v>27.577793930102153</v>
      </c>
      <c r="I68">
        <f t="shared" si="21"/>
        <v>16.713814503092213</v>
      </c>
      <c r="J68">
        <f t="shared" si="22"/>
        <v>16.713814503092213</v>
      </c>
      <c r="K68">
        <f t="shared" si="23"/>
        <v>16.713814503092213</v>
      </c>
      <c r="L68" s="5">
        <f>IF(EnhanceTable!D68=0,0,1/EnhanceTable!D68)</f>
        <v>13.796737488804935</v>
      </c>
      <c r="M68">
        <f>IF(EnhanceTable!E68=0,0,1/EnhanceTable!E68)</f>
        <v>8.2653266061965063</v>
      </c>
      <c r="N68">
        <f>IF(EnhanceTable!F68=0,0,1/EnhanceTable!F68)</f>
        <v>5.1416413001757526</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137.33311096097293</v>
      </c>
      <c r="F69">
        <f t="shared" si="18"/>
        <v>82.273292280767208</v>
      </c>
      <c r="G69">
        <f t="shared" si="19"/>
        <v>51.180041351915378</v>
      </c>
      <c r="H69">
        <f t="shared" si="20"/>
        <v>30.829882052463319</v>
      </c>
      <c r="I69">
        <f t="shared" si="21"/>
        <v>18.684777001492918</v>
      </c>
      <c r="J69">
        <f t="shared" si="22"/>
        <v>18.684777001492918</v>
      </c>
      <c r="K69">
        <f t="shared" si="23"/>
        <v>18.684777001492918</v>
      </c>
      <c r="L69" s="5">
        <f>IF(EnhanceTable!D69=0,0,1/EnhanceTable!D69)</f>
        <v>14.486574363245182</v>
      </c>
      <c r="M69">
        <f>IF(EnhanceTable!E69=0,0,1/EnhanceTable!E69)</f>
        <v>8.6785929365063321</v>
      </c>
      <c r="N69">
        <f>IF(EnhanceTable!F69=0,0,1/EnhanceTable!F69)</f>
        <v>5.3987233651845399</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152.54401404238038</v>
      </c>
      <c r="F70">
        <f t="shared" si="18"/>
        <v>91.385814864098862</v>
      </c>
      <c r="G70">
        <f t="shared" si="19"/>
        <v>56.848700885359143</v>
      </c>
      <c r="H70">
        <f t="shared" si="20"/>
        <v>34.24457458094254</v>
      </c>
      <c r="I70">
        <f t="shared" si="21"/>
        <v>20.75428762481366</v>
      </c>
      <c r="J70">
        <f t="shared" si="22"/>
        <v>20.75428762481366</v>
      </c>
      <c r="K70">
        <f t="shared" si="23"/>
        <v>20.75428762481366</v>
      </c>
      <c r="L70" s="5">
        <f>IF(EnhanceTable!D70=0,0,1/EnhanceTable!D70)</f>
        <v>15.210903081407443</v>
      </c>
      <c r="M70">
        <f>IF(EnhanceTable!E70=0,0,1/EnhanceTable!E70)</f>
        <v>9.1125225833316481</v>
      </c>
      <c r="N70">
        <f>IF(EnhanceTable!F70=0,0,1/EnhanceTable!F70)</f>
        <v>5.6686595334437682</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169.27600743192858</v>
      </c>
      <c r="F71">
        <f t="shared" si="18"/>
        <v>101.40958970576368</v>
      </c>
      <c r="G71">
        <f t="shared" si="19"/>
        <v>63.084226372147285</v>
      </c>
      <c r="H71">
        <f t="shared" si="20"/>
        <v>38.000736362269684</v>
      </c>
      <c r="I71">
        <f t="shared" si="21"/>
        <v>23.030749310466476</v>
      </c>
      <c r="J71">
        <f t="shared" si="22"/>
        <v>23.030749310466476</v>
      </c>
      <c r="K71">
        <f t="shared" si="23"/>
        <v>23.030749310466476</v>
      </c>
      <c r="L71" s="5">
        <f>IF(EnhanceTable!D71=0,0,1/EnhanceTable!D71)</f>
        <v>16.73199338954819</v>
      </c>
      <c r="M71">
        <f>IF(EnhanceTable!E71=0,0,1/EnhanceTable!E71)</f>
        <v>10.023774841664814</v>
      </c>
      <c r="N71">
        <f>IF(EnhanceTable!F71=0,0,1/EnhanceTable!F71)</f>
        <v>6.2355254867881449</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186.84460049095418</v>
      </c>
      <c r="F72">
        <f t="shared" si="18"/>
        <v>111.93455328951174</v>
      </c>
      <c r="G72">
        <f t="shared" si="19"/>
        <v>69.631528133274841</v>
      </c>
      <c r="H72">
        <f t="shared" si="20"/>
        <v>41.944706232663187</v>
      </c>
      <c r="I72">
        <f t="shared" si="21"/>
        <v>25.421034080401931</v>
      </c>
      <c r="J72">
        <f t="shared" si="22"/>
        <v>25.421034080401931</v>
      </c>
      <c r="K72">
        <f t="shared" si="23"/>
        <v>25.421034080401931</v>
      </c>
      <c r="L72" s="5">
        <f>IF(EnhanceTable!D72=0,0,1/EnhanceTable!D72)</f>
        <v>17.568593059025602</v>
      </c>
      <c r="M72">
        <f>IF(EnhanceTable!E72=0,0,1/EnhanceTable!E72)</f>
        <v>10.524963583748058</v>
      </c>
      <c r="N72">
        <f>IF(EnhanceTable!F72=0,0,1/EnhanceTable!F72)</f>
        <v>6.5473017611275521</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205.29162320293105</v>
      </c>
      <c r="F73">
        <f t="shared" si="18"/>
        <v>122.98576505244719</v>
      </c>
      <c r="G73">
        <f t="shared" si="19"/>
        <v>76.506194982458766</v>
      </c>
      <c r="H73">
        <f t="shared" si="20"/>
        <v>46.085874596576367</v>
      </c>
      <c r="I73">
        <f t="shared" si="21"/>
        <v>27.930833088834159</v>
      </c>
      <c r="J73">
        <f t="shared" si="22"/>
        <v>27.930833088834159</v>
      </c>
      <c r="K73">
        <f t="shared" si="23"/>
        <v>27.930833088834159</v>
      </c>
      <c r="L73" s="5">
        <f>IF(EnhanceTable!D73=0,0,1/EnhanceTable!D73)</f>
        <v>18.447022711976881</v>
      </c>
      <c r="M73">
        <f>IF(EnhanceTable!E73=0,0,1/EnhanceTable!E73)</f>
        <v>11.051211762935459</v>
      </c>
      <c r="N73">
        <f>IF(EnhanceTable!F73=0,0,1/EnhanceTable!F73)</f>
        <v>6.8746668491839298</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224.66099705050678</v>
      </c>
      <c r="F74">
        <f t="shared" si="18"/>
        <v>134.58953740352942</v>
      </c>
      <c r="G74">
        <f t="shared" si="19"/>
        <v>83.724595174101893</v>
      </c>
      <c r="H74">
        <f t="shared" si="20"/>
        <v>50.434101378685206</v>
      </c>
      <c r="I74">
        <f t="shared" si="21"/>
        <v>30.566122047688001</v>
      </c>
      <c r="J74">
        <f t="shared" si="22"/>
        <v>30.566122047688001</v>
      </c>
      <c r="K74">
        <f t="shared" si="23"/>
        <v>30.566122047688001</v>
      </c>
      <c r="L74" s="5">
        <f>IF(EnhanceTable!D74=0,0,1/EnhanceTable!D74)</f>
        <v>19.369373847575726</v>
      </c>
      <c r="M74">
        <f>IF(EnhanceTable!E74=0,0,1/EnhanceTable!E74)</f>
        <v>11.603772351082235</v>
      </c>
      <c r="N74">
        <f>IF(EnhanceTable!F74=0,0,1/EnhanceTable!F74)</f>
        <v>7.218400191643128</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244.9988395904613</v>
      </c>
      <c r="F75">
        <f t="shared" si="18"/>
        <v>146.77349837216576</v>
      </c>
      <c r="G75">
        <f t="shared" si="19"/>
        <v>91.303915375327179</v>
      </c>
      <c r="H75">
        <f t="shared" si="20"/>
        <v>54.999739499899484</v>
      </c>
      <c r="I75">
        <f t="shared" si="21"/>
        <v>33.333175454484532</v>
      </c>
      <c r="J75">
        <f t="shared" si="22"/>
        <v>33.333175454484532</v>
      </c>
      <c r="K75">
        <f t="shared" si="23"/>
        <v>33.333175454484532</v>
      </c>
      <c r="L75" s="5">
        <f>IF(EnhanceTable!D75=0,0,1/EnhanceTable!D75)</f>
        <v>20.337842539954515</v>
      </c>
      <c r="M75">
        <f>IF(EnhanceTable!E75=0,0,1/EnhanceTable!E75)</f>
        <v>12.183960968636347</v>
      </c>
      <c r="N75">
        <f>IF(EnhanceTable!F75=0,0,1/EnhanceTable!F75)</f>
        <v>7.5793202012252845</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271.43803489240219</v>
      </c>
      <c r="F76">
        <f t="shared" si="18"/>
        <v>162.612647631393</v>
      </c>
      <c r="G76">
        <f t="shared" si="19"/>
        <v>101.15703163692005</v>
      </c>
      <c r="H76">
        <f t="shared" si="20"/>
        <v>60.935069057478046</v>
      </c>
      <c r="I76">
        <f t="shared" si="21"/>
        <v>36.930344883320025</v>
      </c>
      <c r="J76">
        <f t="shared" si="22"/>
        <v>36.930344883320025</v>
      </c>
      <c r="K76">
        <f t="shared" si="23"/>
        <v>36.930344883320025</v>
      </c>
      <c r="L76" s="5">
        <f>IF(EnhanceTable!D76=0,0,1/EnhanceTable!D76)</f>
        <v>26.439195301940867</v>
      </c>
      <c r="M76">
        <f>IF(EnhanceTable!E76=0,0,1/EnhanceTable!E76)</f>
        <v>15.839149259227248</v>
      </c>
      <c r="N76">
        <f>IF(EnhanceTable!F76=0,0,1/EnhanceTable!F76)</f>
        <v>9.85311626159287</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299.1991899594401</v>
      </c>
      <c r="F77">
        <f t="shared" si="18"/>
        <v>179.24375435358161</v>
      </c>
      <c r="G77">
        <f t="shared" si="19"/>
        <v>111.50280371159256</v>
      </c>
      <c r="H77">
        <f t="shared" si="20"/>
        <v>67.167165092935534</v>
      </c>
      <c r="I77">
        <f t="shared" si="21"/>
        <v>40.707372783597293</v>
      </c>
      <c r="J77">
        <f t="shared" si="22"/>
        <v>40.707372783597293</v>
      </c>
      <c r="K77">
        <f t="shared" si="23"/>
        <v>40.707372783597293</v>
      </c>
      <c r="L77" s="5">
        <f>IF(EnhanceTable!D77=0,0,1/EnhanceTable!D77)</f>
        <v>27.761155067037915</v>
      </c>
      <c r="M77">
        <f>IF(EnhanceTable!E77=0,0,1/EnhanceTable!E77)</f>
        <v>16.631106722188616</v>
      </c>
      <c r="N77">
        <f>IF(EnhanceTable!F77=0,0,1/EnhanceTable!F77)</f>
        <v>10.345772074672514</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328.34840277982994</v>
      </c>
      <c r="F78">
        <f t="shared" si="18"/>
        <v>196.70641641187964</v>
      </c>
      <c r="G78">
        <f t="shared" si="19"/>
        <v>122.36586438999871</v>
      </c>
      <c r="H78">
        <f t="shared" si="20"/>
        <v>73.710865930165895</v>
      </c>
      <c r="I78">
        <f t="shared" si="21"/>
        <v>44.673252078888424</v>
      </c>
      <c r="J78">
        <f t="shared" si="22"/>
        <v>44.673252078888424</v>
      </c>
      <c r="K78">
        <f t="shared" si="23"/>
        <v>44.673252078888424</v>
      </c>
      <c r="L78" s="5">
        <f>IF(EnhanceTable!D78=0,0,1/EnhanceTable!D78)</f>
        <v>29.149212820389806</v>
      </c>
      <c r="M78">
        <f>IF(EnhanceTable!E78=0,0,1/EnhanceTable!E78)</f>
        <v>17.462662058298044</v>
      </c>
      <c r="N78">
        <f>IF(EnhanceTable!F78=0,0,1/EnhanceTable!F78)</f>
        <v>10.863060678406139</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358.95507624123923</v>
      </c>
      <c r="F79">
        <f t="shared" si="18"/>
        <v>215.0422115730926</v>
      </c>
      <c r="G79">
        <f t="shared" si="19"/>
        <v>133.77207810232517</v>
      </c>
      <c r="H79">
        <f t="shared" si="20"/>
        <v>80.581751809257781</v>
      </c>
      <c r="I79">
        <f t="shared" si="21"/>
        <v>48.837425338944115</v>
      </c>
      <c r="J79">
        <f t="shared" si="22"/>
        <v>48.837425338944115</v>
      </c>
      <c r="K79">
        <f t="shared" si="23"/>
        <v>48.837425338944115</v>
      </c>
      <c r="L79" s="5">
        <f>IF(EnhanceTable!D79=0,0,1/EnhanceTable!D79)</f>
        <v>30.606673461409297</v>
      </c>
      <c r="M79">
        <f>IF(EnhanceTable!E79=0,0,1/EnhanceTable!E79)</f>
        <v>18.335795161212946</v>
      </c>
      <c r="N79">
        <f>IF(EnhanceTable!F79=0,0,1/EnhanceTable!F79)</f>
        <v>11.406213712326448</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391.09208337571897</v>
      </c>
      <c r="F80">
        <f t="shared" si="18"/>
        <v>234.2947964923662</v>
      </c>
      <c r="G80">
        <f t="shared" si="19"/>
        <v>145.74860250026794</v>
      </c>
      <c r="H80">
        <f t="shared" si="20"/>
        <v>87.796181982304262</v>
      </c>
      <c r="I80">
        <f t="shared" si="21"/>
        <v>53.209807262002585</v>
      </c>
      <c r="J80">
        <f t="shared" si="22"/>
        <v>53.209807262002585</v>
      </c>
      <c r="K80">
        <f t="shared" si="23"/>
        <v>53.209807262002585</v>
      </c>
      <c r="L80" s="5">
        <f>IF(EnhanceTable!D80=0,0,1/EnhanceTable!D80)</f>
        <v>32.137007134479767</v>
      </c>
      <c r="M80">
        <f>IF(EnhanceTable!E80=0,0,1/EnhanceTable!E80)</f>
        <v>19.252584919273595</v>
      </c>
      <c r="N80">
        <f>IF(EnhanceTable!F80=0,0,1/EnhanceTable!F80)</f>
        <v>11.97652439794277</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439.29759407743865</v>
      </c>
      <c r="F81">
        <f t="shared" si="18"/>
        <v>263.17367387127661</v>
      </c>
      <c r="G81">
        <f t="shared" si="19"/>
        <v>163.7133890971821</v>
      </c>
      <c r="H81">
        <f t="shared" si="20"/>
        <v>98.617827241873982</v>
      </c>
      <c r="I81">
        <f t="shared" si="21"/>
        <v>59.768380146590289</v>
      </c>
      <c r="J81">
        <f t="shared" si="22"/>
        <v>59.768380146590289</v>
      </c>
      <c r="K81">
        <f t="shared" si="23"/>
        <v>59.768380146590289</v>
      </c>
      <c r="L81" s="5">
        <f>IF(EnhanceTable!D81=0,0,1/EnhanceTable!D81)</f>
        <v>48.205510701719653</v>
      </c>
      <c r="M81">
        <f>IF(EnhanceTable!E81=0,0,1/EnhanceTable!E81)</f>
        <v>28.878877378910392</v>
      </c>
      <c r="N81">
        <f>IF(EnhanceTable!F81=0,0,1/EnhanceTable!F81)</f>
        <v>17.964786596914156</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489.91338031424431</v>
      </c>
      <c r="F82">
        <f t="shared" si="18"/>
        <v>293.49649511913253</v>
      </c>
      <c r="G82">
        <f t="shared" si="19"/>
        <v>182.57641502394196</v>
      </c>
      <c r="H82">
        <f t="shared" si="20"/>
        <v>109.98055476442219</v>
      </c>
      <c r="I82">
        <f t="shared" si="21"/>
        <v>66.654881675407381</v>
      </c>
      <c r="J82">
        <f t="shared" si="22"/>
        <v>66.654881675407381</v>
      </c>
      <c r="K82">
        <f t="shared" si="23"/>
        <v>66.654881675407381</v>
      </c>
      <c r="L82" s="5">
        <f>IF(EnhanceTable!D82=0,0,1/EnhanceTable!D82)</f>
        <v>50.61578623680564</v>
      </c>
      <c r="M82">
        <f>IF(EnhanceTable!E82=0,0,1/EnhanceTable!E82)</f>
        <v>30.322821247855913</v>
      </c>
      <c r="N82">
        <f>IF(EnhanceTable!F82=0,0,1/EnhanceTable!F82)</f>
        <v>18.863025926759864</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543.05995586289021</v>
      </c>
      <c r="F83">
        <f t="shared" si="18"/>
        <v>325.33545742938122</v>
      </c>
      <c r="G83">
        <f t="shared" si="19"/>
        <v>202.38259224703984</v>
      </c>
      <c r="H83">
        <f t="shared" si="20"/>
        <v>121.91141866309781</v>
      </c>
      <c r="I83">
        <f t="shared" si="21"/>
        <v>73.885708280665327</v>
      </c>
      <c r="J83">
        <f t="shared" si="22"/>
        <v>73.885708280665327</v>
      </c>
      <c r="K83">
        <f t="shared" si="23"/>
        <v>73.885708280665327</v>
      </c>
      <c r="L83" s="5">
        <f>IF(EnhanceTable!D83=0,0,1/EnhanceTable!D83)</f>
        <v>53.146575548645927</v>
      </c>
      <c r="M83">
        <f>IF(EnhanceTable!E83=0,0,1/EnhanceTable!E83)</f>
        <v>31.838962310248714</v>
      </c>
      <c r="N83">
        <f>IF(EnhanceTable!F83=0,0,1/EnhanceTable!F83)</f>
        <v>19.806177223097862</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598.86386018896849</v>
      </c>
      <c r="F84">
        <f t="shared" si="18"/>
        <v>358.76636785514239</v>
      </c>
      <c r="G84">
        <f t="shared" si="19"/>
        <v>223.1790783312926</v>
      </c>
      <c r="H84">
        <f t="shared" si="20"/>
        <v>134.43882575670722</v>
      </c>
      <c r="I84">
        <f t="shared" si="21"/>
        <v>81.478076216186167</v>
      </c>
      <c r="J84">
        <f t="shared" si="22"/>
        <v>81.478076216186167</v>
      </c>
      <c r="K84">
        <f t="shared" si="23"/>
        <v>81.478076216186167</v>
      </c>
      <c r="L84" s="5">
        <f>IF(EnhanceTable!D84=0,0,1/EnhanceTable!D84)</f>
        <v>55.803904326078232</v>
      </c>
      <c r="M84">
        <f>IF(EnhanceTable!E84=0,0,1/EnhanceTable!E84)</f>
        <v>33.430910425761155</v>
      </c>
      <c r="N84">
        <f>IF(EnhanceTable!F84=0,0,1/EnhanceTable!F84)</f>
        <v>20.796486084252756</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657.45795973135068</v>
      </c>
      <c r="F85">
        <f t="shared" si="18"/>
        <v>393.86882380219163</v>
      </c>
      <c r="G85">
        <f t="shared" si="19"/>
        <v>245.01538871975799</v>
      </c>
      <c r="H85">
        <f t="shared" si="20"/>
        <v>147.59260320499709</v>
      </c>
      <c r="I85">
        <f t="shared" si="21"/>
        <v>89.450062548483061</v>
      </c>
      <c r="J85">
        <f t="shared" si="22"/>
        <v>89.450062548483061</v>
      </c>
      <c r="K85">
        <f t="shared" si="23"/>
        <v>89.450062548483061</v>
      </c>
      <c r="L85" s="5">
        <f>IF(EnhanceTable!D85=0,0,1/EnhanceTable!D85)</f>
        <v>58.594099542382146</v>
      </c>
      <c r="M85">
        <f>IF(EnhanceTable!E85=0,0,1/EnhanceTable!E85)</f>
        <v>35.102455947049215</v>
      </c>
      <c r="N85">
        <f>IF(EnhanceTable!F85=0,0,1/EnhanceTable!F85)</f>
        <v>21.8363103884654</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757.06792895340038</v>
      </c>
      <c r="F86">
        <f t="shared" si="18"/>
        <v>453.54299891217528</v>
      </c>
      <c r="G86">
        <f t="shared" si="19"/>
        <v>282.13711638014917</v>
      </c>
      <c r="H86">
        <f t="shared" si="20"/>
        <v>169.95402486708988</v>
      </c>
      <c r="I86">
        <f t="shared" si="21"/>
        <v>103.00243931338778</v>
      </c>
      <c r="J86">
        <f t="shared" si="22"/>
        <v>103.00243931338778</v>
      </c>
      <c r="K86">
        <f t="shared" si="23"/>
        <v>103.00243931338778</v>
      </c>
      <c r="L86" s="5">
        <f>IF(EnhanceTable!D86=0,0,1/EnhanceTable!D86)</f>
        <v>99.609969222049656</v>
      </c>
      <c r="M86">
        <f>IF(EnhanceTable!E86=0,0,1/EnhanceTable!E86)</f>
        <v>59.674175109983665</v>
      </c>
      <c r="N86">
        <f>IF(EnhanceTable!F86=0,0,1/EnhanceTable!F86)</f>
        <v>37.121727660391173</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7.35</v>
      </c>
      <c r="F88">
        <f t="shared" si="18"/>
        <v>4.403225806451613</v>
      </c>
      <c r="G88">
        <f t="shared" si="19"/>
        <v>2.7391304347826084</v>
      </c>
      <c r="H88">
        <f t="shared" si="20"/>
        <v>1.6500000000000004</v>
      </c>
      <c r="I88">
        <f t="shared" si="21"/>
        <v>1</v>
      </c>
      <c r="J88">
        <f t="shared" si="22"/>
        <v>1</v>
      </c>
      <c r="K88">
        <f t="shared" si="23"/>
        <v>1</v>
      </c>
      <c r="L88" s="5">
        <f>IF(EnhanceTable!D88=0,0,1/EnhanceTable!D88)</f>
        <v>7.35</v>
      </c>
      <c r="M88">
        <f>IF(EnhanceTable!E88=0,0,1/EnhanceTable!E88)</f>
        <v>4.403225806451613</v>
      </c>
      <c r="N88">
        <f>IF(EnhanceTable!F88=0,0,1/EnhanceTable!F88)</f>
        <v>2.7391304347826084</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15.067499999999999</v>
      </c>
      <c r="F89">
        <f t="shared" si="18"/>
        <v>9.0266129032258071</v>
      </c>
      <c r="G89">
        <f t="shared" si="19"/>
        <v>5.6152173913043475</v>
      </c>
      <c r="H89">
        <f t="shared" si="20"/>
        <v>3.3825000000000007</v>
      </c>
      <c r="I89">
        <f t="shared" si="21"/>
        <v>2.0499999999999998</v>
      </c>
      <c r="J89">
        <f t="shared" si="22"/>
        <v>2.0499999999999998</v>
      </c>
      <c r="K89">
        <f t="shared" si="23"/>
        <v>2.0499999999999998</v>
      </c>
      <c r="L89" s="5">
        <f>IF(EnhanceTable!D89=0,0,1/EnhanceTable!D89)</f>
        <v>7.7174999999999994</v>
      </c>
      <c r="M89">
        <f>IF(EnhanceTable!E89=0,0,1/EnhanceTable!E89)</f>
        <v>4.6233870967741941</v>
      </c>
      <c r="N89">
        <f>IF(EnhanceTable!F89=0,0,1/EnhanceTable!F89)</f>
        <v>2.8760869565217391</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23.170874999999999</v>
      </c>
      <c r="F90">
        <f t="shared" si="18"/>
        <v>13.881169354838711</v>
      </c>
      <c r="G90">
        <f t="shared" si="19"/>
        <v>8.635108695652173</v>
      </c>
      <c r="H90">
        <f t="shared" si="20"/>
        <v>5.2016250000000008</v>
      </c>
      <c r="I90">
        <f t="shared" si="21"/>
        <v>3.1524999999999999</v>
      </c>
      <c r="J90">
        <f t="shared" si="22"/>
        <v>3.1524999999999999</v>
      </c>
      <c r="K90">
        <f t="shared" si="23"/>
        <v>3.1524999999999999</v>
      </c>
      <c r="L90" s="5">
        <f>IF(EnhanceTable!D90=0,0,1/EnhanceTable!D90)</f>
        <v>8.1033749999999998</v>
      </c>
      <c r="M90">
        <f>IF(EnhanceTable!E90=0,0,1/EnhanceTable!E90)</f>
        <v>4.8545564516129041</v>
      </c>
      <c r="N90">
        <f>IF(EnhanceTable!F90=0,0,1/EnhanceTable!F90)</f>
        <v>3.0198913043478259</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31.679418749999996</v>
      </c>
      <c r="F91">
        <f t="shared" si="18"/>
        <v>18.978453629032259</v>
      </c>
      <c r="G91">
        <f t="shared" si="19"/>
        <v>11.805994565217391</v>
      </c>
      <c r="H91">
        <f t="shared" si="20"/>
        <v>7.111706250000001</v>
      </c>
      <c r="I91">
        <f t="shared" si="21"/>
        <v>4.3101250000000002</v>
      </c>
      <c r="J91">
        <f t="shared" si="22"/>
        <v>4.3101250000000002</v>
      </c>
      <c r="K91">
        <f t="shared" si="23"/>
        <v>4.3101250000000002</v>
      </c>
      <c r="L91" s="5">
        <f>IF(EnhanceTable!D91=0,0,1/EnhanceTable!D91)</f>
        <v>8.5085437499999994</v>
      </c>
      <c r="M91">
        <f>IF(EnhanceTable!E91=0,0,1/EnhanceTable!E91)</f>
        <v>5.0972842741935489</v>
      </c>
      <c r="N91">
        <f>IF(EnhanceTable!F91=0,0,1/EnhanceTable!F91)</f>
        <v>3.1708858695652178</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41.038816874999995</v>
      </c>
      <c r="F92">
        <f t="shared" si="18"/>
        <v>24.585466330645161</v>
      </c>
      <c r="G92">
        <f t="shared" si="19"/>
        <v>15.29396902173913</v>
      </c>
      <c r="H92">
        <f t="shared" si="20"/>
        <v>9.2127956250000018</v>
      </c>
      <c r="I92">
        <f t="shared" si="21"/>
        <v>5.5835125000000003</v>
      </c>
      <c r="J92">
        <f t="shared" si="22"/>
        <v>5.5835125000000003</v>
      </c>
      <c r="K92">
        <f t="shared" si="23"/>
        <v>5.5835125000000003</v>
      </c>
      <c r="L92" s="5">
        <f>IF(EnhanceTable!D92=0,0,1/EnhanceTable!D92)</f>
        <v>9.359398125000002</v>
      </c>
      <c r="M92">
        <f>IF(EnhanceTable!E92=0,0,1/EnhanceTable!E92)</f>
        <v>5.6070127016129039</v>
      </c>
      <c r="N92">
        <f>IF(EnhanceTable!F92=0,0,1/EnhanceTable!F92)</f>
        <v>3.4879744565217394</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50.866184906249998</v>
      </c>
      <c r="F93">
        <f t="shared" si="18"/>
        <v>30.472829667338711</v>
      </c>
      <c r="G93">
        <f t="shared" si="19"/>
        <v>18.956342201086958</v>
      </c>
      <c r="H93">
        <f t="shared" si="20"/>
        <v>11.418939468750002</v>
      </c>
      <c r="I93">
        <f t="shared" si="21"/>
        <v>6.9205693750000004</v>
      </c>
      <c r="J93">
        <f t="shared" si="22"/>
        <v>6.9205693750000004</v>
      </c>
      <c r="K93">
        <f t="shared" si="23"/>
        <v>6.9205693750000004</v>
      </c>
      <c r="L93" s="5">
        <f>IF(EnhanceTable!D93=0,0,1/EnhanceTable!D93)</f>
        <v>9.8273680312500016</v>
      </c>
      <c r="M93">
        <f>IF(EnhanceTable!E93=0,0,1/EnhanceTable!E93)</f>
        <v>5.8873633366935501</v>
      </c>
      <c r="N93">
        <f>IF(EnhanceTable!F93=0,0,1/EnhanceTable!F93)</f>
        <v>3.6623731793478269</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61.184921339062498</v>
      </c>
      <c r="F94">
        <f t="shared" si="18"/>
        <v>36.654561170866941</v>
      </c>
      <c r="G94">
        <f t="shared" si="19"/>
        <v>22.801834039402177</v>
      </c>
      <c r="H94">
        <f t="shared" si="20"/>
        <v>13.735390504687503</v>
      </c>
      <c r="I94">
        <f t="shared" si="21"/>
        <v>8.3244790937499999</v>
      </c>
      <c r="J94">
        <f t="shared" si="22"/>
        <v>8.3244790937499999</v>
      </c>
      <c r="K94">
        <f t="shared" si="23"/>
        <v>8.3244790937499999</v>
      </c>
      <c r="L94" s="5">
        <f>IF(EnhanceTable!D94=0,0,1/EnhanceTable!D94)</f>
        <v>10.318736432812502</v>
      </c>
      <c r="M94">
        <f>IF(EnhanceTable!E94=0,0,1/EnhanceTable!E94)</f>
        <v>6.1817315035282281</v>
      </c>
      <c r="N94">
        <f>IF(EnhanceTable!F94=0,0,1/EnhanceTable!F94)</f>
        <v>3.8454918383152181</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72.01959459351562</v>
      </c>
      <c r="F95">
        <f t="shared" si="18"/>
        <v>43.145379249571583</v>
      </c>
      <c r="G95">
        <f t="shared" si="19"/>
        <v>26.839600469633154</v>
      </c>
      <c r="H95">
        <f t="shared" si="20"/>
        <v>16.16766409242188</v>
      </c>
      <c r="I95">
        <f t="shared" si="21"/>
        <v>9.7985842984375005</v>
      </c>
      <c r="J95">
        <f t="shared" si="22"/>
        <v>9.7985842984375005</v>
      </c>
      <c r="K95">
        <f t="shared" si="23"/>
        <v>9.7985842984375005</v>
      </c>
      <c r="L95" s="5">
        <f>IF(EnhanceTable!D95=0,0,1/EnhanceTable!D95)</f>
        <v>10.834673254453129</v>
      </c>
      <c r="M95">
        <f>IF(EnhanceTable!E95=0,0,1/EnhanceTable!E95)</f>
        <v>6.4908180787046401</v>
      </c>
      <c r="N95">
        <f>IF(EnhanceTable!F95=0,0,1/EnhanceTable!F95)</f>
        <v>4.0377664302309793</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83.396001510691406</v>
      </c>
      <c r="F96">
        <f t="shared" si="18"/>
        <v>49.960738232211455</v>
      </c>
      <c r="G96">
        <f t="shared" si="19"/>
        <v>31.079255221375682</v>
      </c>
      <c r="H96">
        <f t="shared" si="20"/>
        <v>18.721551359542975</v>
      </c>
      <c r="I96">
        <f t="shared" si="21"/>
        <v>11.346394763359376</v>
      </c>
      <c r="J96">
        <f t="shared" si="22"/>
        <v>11.346394763359376</v>
      </c>
      <c r="K96">
        <f t="shared" si="23"/>
        <v>11.346394763359376</v>
      </c>
      <c r="L96" s="5">
        <f>IF(EnhanceTable!D96=0,0,1/EnhanceTable!D96)</f>
        <v>11.376406917175784</v>
      </c>
      <c r="M96">
        <f>IF(EnhanceTable!E96=0,0,1/EnhanceTable!E96)</f>
        <v>6.8153589826398715</v>
      </c>
      <c r="N96">
        <f>IF(EnhanceTable!F96=0,0,1/EnhanceTable!F96)</f>
        <v>4.2396547517425285</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95.91004911958477</v>
      </c>
      <c r="F97">
        <f t="shared" si="18"/>
        <v>57.457633113115314</v>
      </c>
      <c r="G97">
        <f t="shared" si="19"/>
        <v>35.742875448292466</v>
      </c>
      <c r="H97">
        <f t="shared" si="20"/>
        <v>21.530827353376178</v>
      </c>
      <c r="I97">
        <f t="shared" si="21"/>
        <v>13.048986274773439</v>
      </c>
      <c r="J97">
        <f t="shared" si="22"/>
        <v>13.048986274773439</v>
      </c>
      <c r="K97">
        <f t="shared" si="23"/>
        <v>13.048986274773439</v>
      </c>
      <c r="L97" s="5">
        <f>IF(EnhanceTable!D97=0,0,1/EnhanceTable!D97)</f>
        <v>12.514047608893362</v>
      </c>
      <c r="M97">
        <f>IF(EnhanceTable!E97=0,0,1/EnhanceTable!E97)</f>
        <v>7.4968948809038585</v>
      </c>
      <c r="N97">
        <f>IF(EnhanceTable!F97=0,0,1/EnhanceTable!F97)</f>
        <v>4.6636202269167812</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109.0497991089228</v>
      </c>
      <c r="F98">
        <f t="shared" si="18"/>
        <v>65.329372738064365</v>
      </c>
      <c r="G98">
        <f t="shared" si="19"/>
        <v>40.639676686555084</v>
      </c>
      <c r="H98">
        <f t="shared" si="20"/>
        <v>24.480567146901045</v>
      </c>
      <c r="I98">
        <f t="shared" si="21"/>
        <v>14.836707361758206</v>
      </c>
      <c r="J98">
        <f t="shared" si="22"/>
        <v>14.836707361758206</v>
      </c>
      <c r="K98">
        <f t="shared" si="23"/>
        <v>14.836707361758206</v>
      </c>
      <c r="L98" s="5">
        <f>IF(EnhanceTable!D98=0,0,1/EnhanceTable!D98)</f>
        <v>13.139749989338034</v>
      </c>
      <c r="M98">
        <f>IF(EnhanceTable!E98=0,0,1/EnhanceTable!E98)</f>
        <v>7.8717396249490523</v>
      </c>
      <c r="N98">
        <f>IF(EnhanceTable!F98=0,0,1/EnhanceTable!F98)</f>
        <v>4.8968012382626211</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122.84653659772773</v>
      </c>
      <c r="F99">
        <f t="shared" si="18"/>
        <v>73.594699344260874</v>
      </c>
      <c r="G99">
        <f t="shared" si="19"/>
        <v>45.781317986730841</v>
      </c>
      <c r="H99">
        <f t="shared" si="20"/>
        <v>27.577793930102153</v>
      </c>
      <c r="I99">
        <f t="shared" si="21"/>
        <v>16.713814503092213</v>
      </c>
      <c r="J99">
        <f t="shared" si="22"/>
        <v>16.713814503092213</v>
      </c>
      <c r="K99">
        <f t="shared" si="23"/>
        <v>16.713814503092213</v>
      </c>
      <c r="L99" s="5">
        <f>IF(EnhanceTable!D99=0,0,1/EnhanceTable!D99)</f>
        <v>13.796737488804935</v>
      </c>
      <c r="M99">
        <f>IF(EnhanceTable!E99=0,0,1/EnhanceTable!E99)</f>
        <v>8.2653266061965063</v>
      </c>
      <c r="N99">
        <f>IF(EnhanceTable!F99=0,0,1/EnhanceTable!F99)</f>
        <v>5.1416413001757526</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137.33311096097293</v>
      </c>
      <c r="F100">
        <f t="shared" si="18"/>
        <v>82.273292280767208</v>
      </c>
      <c r="G100">
        <f t="shared" si="19"/>
        <v>51.180041351915378</v>
      </c>
      <c r="H100">
        <f t="shared" si="20"/>
        <v>30.829882052463319</v>
      </c>
      <c r="I100">
        <f t="shared" si="21"/>
        <v>18.684777001492918</v>
      </c>
      <c r="J100">
        <f t="shared" si="22"/>
        <v>18.684777001492918</v>
      </c>
      <c r="K100">
        <f t="shared" si="23"/>
        <v>18.684777001492918</v>
      </c>
      <c r="L100" s="5">
        <f>IF(EnhanceTable!D100=0,0,1/EnhanceTable!D100)</f>
        <v>14.486574363245182</v>
      </c>
      <c r="M100">
        <f>IF(EnhanceTable!E100=0,0,1/EnhanceTable!E100)</f>
        <v>8.6785929365063321</v>
      </c>
      <c r="N100">
        <f>IF(EnhanceTable!F100=0,0,1/EnhanceTable!F100)</f>
        <v>5.3987233651845399</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152.54401404238038</v>
      </c>
      <c r="F101">
        <f t="shared" si="18"/>
        <v>91.385814864098862</v>
      </c>
      <c r="G101">
        <f t="shared" si="19"/>
        <v>56.848700885359143</v>
      </c>
      <c r="H101">
        <f t="shared" si="20"/>
        <v>34.24457458094254</v>
      </c>
      <c r="I101">
        <f t="shared" si="21"/>
        <v>20.75428762481366</v>
      </c>
      <c r="J101">
        <f t="shared" si="22"/>
        <v>20.75428762481366</v>
      </c>
      <c r="K101">
        <f t="shared" si="23"/>
        <v>20.75428762481366</v>
      </c>
      <c r="L101" s="5">
        <f>IF(EnhanceTable!D101=0,0,1/EnhanceTable!D101)</f>
        <v>15.210903081407443</v>
      </c>
      <c r="M101">
        <f>IF(EnhanceTable!E101=0,0,1/EnhanceTable!E101)</f>
        <v>9.1125225833316481</v>
      </c>
      <c r="N101">
        <f>IF(EnhanceTable!F101=0,0,1/EnhanceTable!F101)</f>
        <v>5.6686595334437682</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169.27600743192858</v>
      </c>
      <c r="F102">
        <f t="shared" si="18"/>
        <v>101.40958970576368</v>
      </c>
      <c r="G102">
        <f t="shared" si="19"/>
        <v>63.084226372147285</v>
      </c>
      <c r="H102">
        <f t="shared" si="20"/>
        <v>38.000736362269684</v>
      </c>
      <c r="I102">
        <f t="shared" si="21"/>
        <v>23.030749310466476</v>
      </c>
      <c r="J102">
        <f t="shared" si="22"/>
        <v>23.030749310466476</v>
      </c>
      <c r="K102">
        <f t="shared" si="23"/>
        <v>23.030749310466476</v>
      </c>
      <c r="L102" s="5">
        <f>IF(EnhanceTable!D102=0,0,1/EnhanceTable!D102)</f>
        <v>16.73199338954819</v>
      </c>
      <c r="M102">
        <f>IF(EnhanceTable!E102=0,0,1/EnhanceTable!E102)</f>
        <v>10.023774841664814</v>
      </c>
      <c r="N102">
        <f>IF(EnhanceTable!F102=0,0,1/EnhanceTable!F102)</f>
        <v>6.2355254867881449</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186.84460049095418</v>
      </c>
      <c r="F103">
        <f t="shared" si="18"/>
        <v>111.93455328951174</v>
      </c>
      <c r="G103">
        <f t="shared" si="19"/>
        <v>69.631528133274841</v>
      </c>
      <c r="H103">
        <f t="shared" si="20"/>
        <v>41.944706232663187</v>
      </c>
      <c r="I103">
        <f t="shared" si="21"/>
        <v>25.421034080401931</v>
      </c>
      <c r="J103">
        <f t="shared" si="22"/>
        <v>25.421034080401931</v>
      </c>
      <c r="K103">
        <f t="shared" si="23"/>
        <v>25.421034080401931</v>
      </c>
      <c r="L103" s="5">
        <f>IF(EnhanceTable!D103=0,0,1/EnhanceTable!D103)</f>
        <v>17.568593059025602</v>
      </c>
      <c r="M103">
        <f>IF(EnhanceTable!E103=0,0,1/EnhanceTable!E103)</f>
        <v>10.524963583748058</v>
      </c>
      <c r="N103">
        <f>IF(EnhanceTable!F103=0,0,1/EnhanceTable!F103)</f>
        <v>6.5473017611275521</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205.29162320293105</v>
      </c>
      <c r="F104">
        <f t="shared" si="18"/>
        <v>122.98576505244719</v>
      </c>
      <c r="G104">
        <f t="shared" si="19"/>
        <v>76.506194982458766</v>
      </c>
      <c r="H104">
        <f t="shared" si="20"/>
        <v>46.085874596576367</v>
      </c>
      <c r="I104">
        <f t="shared" si="21"/>
        <v>27.930833088834159</v>
      </c>
      <c r="J104">
        <f t="shared" si="22"/>
        <v>27.930833088834159</v>
      </c>
      <c r="K104">
        <f t="shared" si="23"/>
        <v>27.930833088834159</v>
      </c>
      <c r="L104" s="5">
        <f>IF(EnhanceTable!D104=0,0,1/EnhanceTable!D104)</f>
        <v>18.447022711976881</v>
      </c>
      <c r="M104">
        <f>IF(EnhanceTable!E104=0,0,1/EnhanceTable!E104)</f>
        <v>11.051211762935459</v>
      </c>
      <c r="N104">
        <f>IF(EnhanceTable!F104=0,0,1/EnhanceTable!F104)</f>
        <v>6.8746668491839298</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224.66099705050678</v>
      </c>
      <c r="F105">
        <f t="shared" si="18"/>
        <v>134.58953740352942</v>
      </c>
      <c r="G105">
        <f t="shared" si="19"/>
        <v>83.724595174101893</v>
      </c>
      <c r="H105">
        <f t="shared" si="20"/>
        <v>50.434101378685206</v>
      </c>
      <c r="I105">
        <f t="shared" si="21"/>
        <v>30.566122047688001</v>
      </c>
      <c r="J105">
        <f t="shared" si="22"/>
        <v>30.566122047688001</v>
      </c>
      <c r="K105">
        <f t="shared" si="23"/>
        <v>30.566122047688001</v>
      </c>
      <c r="L105" s="5">
        <f>IF(EnhanceTable!D105=0,0,1/EnhanceTable!D105)</f>
        <v>19.369373847575726</v>
      </c>
      <c r="M105">
        <f>IF(EnhanceTable!E105=0,0,1/EnhanceTable!E105)</f>
        <v>11.603772351082235</v>
      </c>
      <c r="N105">
        <f>IF(EnhanceTable!F105=0,0,1/EnhanceTable!F105)</f>
        <v>7.218400191643128</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244.9988395904613</v>
      </c>
      <c r="F106">
        <f t="shared" si="18"/>
        <v>146.77349837216576</v>
      </c>
      <c r="G106">
        <f t="shared" si="19"/>
        <v>91.303915375327179</v>
      </c>
      <c r="H106">
        <f t="shared" si="20"/>
        <v>54.999739499899484</v>
      </c>
      <c r="I106">
        <f t="shared" si="21"/>
        <v>33.333175454484532</v>
      </c>
      <c r="J106">
        <f t="shared" si="22"/>
        <v>33.333175454484532</v>
      </c>
      <c r="K106">
        <f t="shared" si="23"/>
        <v>33.333175454484532</v>
      </c>
      <c r="L106" s="5">
        <f>IF(EnhanceTable!D106=0,0,1/EnhanceTable!D106)</f>
        <v>20.337842539954515</v>
      </c>
      <c r="M106">
        <f>IF(EnhanceTable!E106=0,0,1/EnhanceTable!E106)</f>
        <v>12.183960968636347</v>
      </c>
      <c r="N106">
        <f>IF(EnhanceTable!F106=0,0,1/EnhanceTable!F106)</f>
        <v>7.5793202012252845</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271.43803489240219</v>
      </c>
      <c r="F107">
        <f t="shared" si="18"/>
        <v>162.612647631393</v>
      </c>
      <c r="G107">
        <f t="shared" si="19"/>
        <v>101.15703163692005</v>
      </c>
      <c r="H107">
        <f t="shared" si="20"/>
        <v>60.935069057478046</v>
      </c>
      <c r="I107">
        <f t="shared" si="21"/>
        <v>36.930344883320025</v>
      </c>
      <c r="J107">
        <f t="shared" si="22"/>
        <v>36.930344883320025</v>
      </c>
      <c r="K107">
        <f t="shared" si="23"/>
        <v>36.930344883320025</v>
      </c>
      <c r="L107" s="5">
        <f>IF(EnhanceTable!D107=0,0,1/EnhanceTable!D107)</f>
        <v>26.439195301940867</v>
      </c>
      <c r="M107">
        <f>IF(EnhanceTable!E107=0,0,1/EnhanceTable!E107)</f>
        <v>15.839149259227248</v>
      </c>
      <c r="N107">
        <f>IF(EnhanceTable!F107=0,0,1/EnhanceTable!F107)</f>
        <v>9.85311626159287</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299.1991899594401</v>
      </c>
      <c r="F108">
        <f t="shared" si="18"/>
        <v>179.24375435358161</v>
      </c>
      <c r="G108">
        <f t="shared" si="19"/>
        <v>111.50280371159256</v>
      </c>
      <c r="H108">
        <f t="shared" si="20"/>
        <v>67.167165092935534</v>
      </c>
      <c r="I108">
        <f t="shared" si="21"/>
        <v>40.707372783597293</v>
      </c>
      <c r="J108">
        <f t="shared" si="22"/>
        <v>40.707372783597293</v>
      </c>
      <c r="K108">
        <f t="shared" si="23"/>
        <v>40.707372783597293</v>
      </c>
      <c r="L108" s="5">
        <f>IF(EnhanceTable!D108=0,0,1/EnhanceTable!D108)</f>
        <v>27.761155067037915</v>
      </c>
      <c r="M108">
        <f>IF(EnhanceTable!E108=0,0,1/EnhanceTable!E108)</f>
        <v>16.631106722188616</v>
      </c>
      <c r="N108">
        <f>IF(EnhanceTable!F108=0,0,1/EnhanceTable!F108)</f>
        <v>10.345772074672514</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328.34840277982994</v>
      </c>
      <c r="F109">
        <f t="shared" si="18"/>
        <v>196.70641641187964</v>
      </c>
      <c r="G109">
        <f t="shared" si="19"/>
        <v>122.36586438999871</v>
      </c>
      <c r="H109">
        <f t="shared" si="20"/>
        <v>73.710865930165895</v>
      </c>
      <c r="I109">
        <f t="shared" si="21"/>
        <v>44.673252078888424</v>
      </c>
      <c r="J109">
        <f t="shared" si="22"/>
        <v>44.673252078888424</v>
      </c>
      <c r="K109">
        <f t="shared" si="23"/>
        <v>44.673252078888424</v>
      </c>
      <c r="L109" s="5">
        <f>IF(EnhanceTable!D109=0,0,1/EnhanceTable!D109)</f>
        <v>29.149212820389806</v>
      </c>
      <c r="M109">
        <f>IF(EnhanceTable!E109=0,0,1/EnhanceTable!E109)</f>
        <v>17.462662058298044</v>
      </c>
      <c r="N109">
        <f>IF(EnhanceTable!F109=0,0,1/EnhanceTable!F109)</f>
        <v>10.863060678406139</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358.95507624123923</v>
      </c>
      <c r="F110">
        <f t="shared" si="18"/>
        <v>215.0422115730926</v>
      </c>
      <c r="G110">
        <f t="shared" si="19"/>
        <v>133.77207810232517</v>
      </c>
      <c r="H110">
        <f t="shared" si="20"/>
        <v>80.581751809257781</v>
      </c>
      <c r="I110">
        <f t="shared" si="21"/>
        <v>48.837425338944115</v>
      </c>
      <c r="J110">
        <f t="shared" si="22"/>
        <v>48.837425338944115</v>
      </c>
      <c r="K110">
        <f t="shared" si="23"/>
        <v>48.837425338944115</v>
      </c>
      <c r="L110" s="5">
        <f>IF(EnhanceTable!D110=0,0,1/EnhanceTable!D110)</f>
        <v>30.606673461409297</v>
      </c>
      <c r="M110">
        <f>IF(EnhanceTable!E110=0,0,1/EnhanceTable!E110)</f>
        <v>18.335795161212946</v>
      </c>
      <c r="N110">
        <f>IF(EnhanceTable!F110=0,0,1/EnhanceTable!F110)</f>
        <v>11.406213712326448</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391.09208337571897</v>
      </c>
      <c r="F111">
        <f t="shared" si="18"/>
        <v>234.2947964923662</v>
      </c>
      <c r="G111">
        <f t="shared" si="19"/>
        <v>145.74860250026794</v>
      </c>
      <c r="H111">
        <f t="shared" si="20"/>
        <v>87.796181982304262</v>
      </c>
      <c r="I111">
        <f t="shared" si="21"/>
        <v>53.209807262002585</v>
      </c>
      <c r="J111">
        <f t="shared" si="22"/>
        <v>53.209807262002585</v>
      </c>
      <c r="K111">
        <f t="shared" si="23"/>
        <v>53.209807262002585</v>
      </c>
      <c r="L111" s="5">
        <f>IF(EnhanceTable!D111=0,0,1/EnhanceTable!D111)</f>
        <v>32.137007134479767</v>
      </c>
      <c r="M111">
        <f>IF(EnhanceTable!E111=0,0,1/EnhanceTable!E111)</f>
        <v>19.252584919273595</v>
      </c>
      <c r="N111">
        <f>IF(EnhanceTable!F111=0,0,1/EnhanceTable!F111)</f>
        <v>11.97652439794277</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439.29759407743865</v>
      </c>
      <c r="F112">
        <f t="shared" si="18"/>
        <v>263.17367387127661</v>
      </c>
      <c r="G112">
        <f t="shared" si="19"/>
        <v>163.7133890971821</v>
      </c>
      <c r="H112">
        <f t="shared" si="20"/>
        <v>98.617827241873982</v>
      </c>
      <c r="I112">
        <f t="shared" si="21"/>
        <v>59.768380146590289</v>
      </c>
      <c r="J112">
        <f t="shared" si="22"/>
        <v>59.768380146590289</v>
      </c>
      <c r="K112">
        <f t="shared" si="23"/>
        <v>59.768380146590289</v>
      </c>
      <c r="L112" s="5">
        <f>IF(EnhanceTable!D112=0,0,1/EnhanceTable!D112)</f>
        <v>48.205510701719653</v>
      </c>
      <c r="M112">
        <f>IF(EnhanceTable!E112=0,0,1/EnhanceTable!E112)</f>
        <v>28.878877378910392</v>
      </c>
      <c r="N112">
        <f>IF(EnhanceTable!F112=0,0,1/EnhanceTable!F112)</f>
        <v>17.964786596914156</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489.91338031424431</v>
      </c>
      <c r="F113">
        <f t="shared" si="18"/>
        <v>293.49649511913253</v>
      </c>
      <c r="G113">
        <f t="shared" si="19"/>
        <v>182.57641502394196</v>
      </c>
      <c r="H113">
        <f t="shared" si="20"/>
        <v>109.98055476442219</v>
      </c>
      <c r="I113">
        <f t="shared" si="21"/>
        <v>66.654881675407381</v>
      </c>
      <c r="J113">
        <f t="shared" si="22"/>
        <v>66.654881675407381</v>
      </c>
      <c r="K113">
        <f t="shared" si="23"/>
        <v>66.654881675407381</v>
      </c>
      <c r="L113" s="5">
        <f>IF(EnhanceTable!D113=0,0,1/EnhanceTable!D113)</f>
        <v>50.61578623680564</v>
      </c>
      <c r="M113">
        <f>IF(EnhanceTable!E113=0,0,1/EnhanceTable!E113)</f>
        <v>30.322821247855913</v>
      </c>
      <c r="N113">
        <f>IF(EnhanceTable!F113=0,0,1/EnhanceTable!F113)</f>
        <v>18.863025926759864</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543.05995586289021</v>
      </c>
      <c r="F114">
        <f t="shared" si="18"/>
        <v>325.33545742938122</v>
      </c>
      <c r="G114">
        <f t="shared" si="19"/>
        <v>202.38259224703984</v>
      </c>
      <c r="H114">
        <f t="shared" si="20"/>
        <v>121.91141866309781</v>
      </c>
      <c r="I114">
        <f t="shared" si="21"/>
        <v>73.885708280665327</v>
      </c>
      <c r="J114">
        <f t="shared" si="22"/>
        <v>73.885708280665327</v>
      </c>
      <c r="K114">
        <f t="shared" si="23"/>
        <v>73.885708280665327</v>
      </c>
      <c r="L114" s="5">
        <f>IF(EnhanceTable!D114=0,0,1/EnhanceTable!D114)</f>
        <v>53.146575548645927</v>
      </c>
      <c r="M114">
        <f>IF(EnhanceTable!E114=0,0,1/EnhanceTable!E114)</f>
        <v>31.838962310248714</v>
      </c>
      <c r="N114">
        <f>IF(EnhanceTable!F114=0,0,1/EnhanceTable!F114)</f>
        <v>19.806177223097862</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598.86386018896849</v>
      </c>
      <c r="F115">
        <f t="shared" si="18"/>
        <v>358.76636785514239</v>
      </c>
      <c r="G115">
        <f t="shared" si="19"/>
        <v>223.1790783312926</v>
      </c>
      <c r="H115">
        <f t="shared" si="20"/>
        <v>134.43882575670722</v>
      </c>
      <c r="I115">
        <f t="shared" si="21"/>
        <v>81.478076216186167</v>
      </c>
      <c r="J115">
        <f t="shared" si="22"/>
        <v>81.478076216186167</v>
      </c>
      <c r="K115">
        <f t="shared" si="23"/>
        <v>81.478076216186167</v>
      </c>
      <c r="L115" s="5">
        <f>IF(EnhanceTable!D115=0,0,1/EnhanceTable!D115)</f>
        <v>55.803904326078232</v>
      </c>
      <c r="M115">
        <f>IF(EnhanceTable!E115=0,0,1/EnhanceTable!E115)</f>
        <v>33.430910425761155</v>
      </c>
      <c r="N115">
        <f>IF(EnhanceTable!F115=0,0,1/EnhanceTable!F115)</f>
        <v>20.796486084252756</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657.45795973135068</v>
      </c>
      <c r="F116">
        <f t="shared" si="18"/>
        <v>393.86882380219163</v>
      </c>
      <c r="G116">
        <f t="shared" si="19"/>
        <v>245.01538871975799</v>
      </c>
      <c r="H116">
        <f t="shared" si="20"/>
        <v>147.59260320499709</v>
      </c>
      <c r="I116">
        <f t="shared" si="21"/>
        <v>89.450062548483061</v>
      </c>
      <c r="J116">
        <f t="shared" si="22"/>
        <v>89.450062548483061</v>
      </c>
      <c r="K116">
        <f t="shared" si="23"/>
        <v>89.450062548483061</v>
      </c>
      <c r="L116" s="5">
        <f>IF(EnhanceTable!D116=0,0,1/EnhanceTable!D116)</f>
        <v>58.594099542382146</v>
      </c>
      <c r="M116">
        <f>IF(EnhanceTable!E116=0,0,1/EnhanceTable!E116)</f>
        <v>35.102455947049215</v>
      </c>
      <c r="N116">
        <f>IF(EnhanceTable!F116=0,0,1/EnhanceTable!F116)</f>
        <v>21.8363103884654</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757.06792895340038</v>
      </c>
      <c r="F117">
        <f t="shared" si="18"/>
        <v>453.54299891217528</v>
      </c>
      <c r="G117">
        <f t="shared" si="19"/>
        <v>282.13711638014917</v>
      </c>
      <c r="H117">
        <f t="shared" si="20"/>
        <v>169.95402486708988</v>
      </c>
      <c r="I117">
        <f t="shared" si="21"/>
        <v>103.00243931338778</v>
      </c>
      <c r="J117">
        <f t="shared" si="22"/>
        <v>103.00243931338778</v>
      </c>
      <c r="K117">
        <f t="shared" si="23"/>
        <v>103.00243931338778</v>
      </c>
      <c r="L117" s="5">
        <f>IF(EnhanceTable!D117=0,0,1/EnhanceTable!D117)</f>
        <v>99.609969222049656</v>
      </c>
      <c r="M117">
        <f>IF(EnhanceTable!E117=0,0,1/EnhanceTable!E117)</f>
        <v>59.674175109983665</v>
      </c>
      <c r="N117">
        <f>IF(EnhanceTable!F117=0,0,1/EnhanceTable!F117)</f>
        <v>37.121727660391173</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7.35</v>
      </c>
      <c r="F119">
        <f t="shared" si="18"/>
        <v>4.403225806451613</v>
      </c>
      <c r="G119">
        <f t="shared" si="19"/>
        <v>2.7391304347826084</v>
      </c>
      <c r="H119">
        <f t="shared" si="20"/>
        <v>1.6500000000000004</v>
      </c>
      <c r="I119">
        <f t="shared" si="21"/>
        <v>1</v>
      </c>
      <c r="J119">
        <f t="shared" si="22"/>
        <v>1</v>
      </c>
      <c r="K119">
        <f t="shared" si="23"/>
        <v>1</v>
      </c>
      <c r="L119" s="5">
        <f>IF(EnhanceTable!D119=0,0,1/EnhanceTable!D119)</f>
        <v>7.35</v>
      </c>
      <c r="M119">
        <f>IF(EnhanceTable!E119=0,0,1/EnhanceTable!E119)</f>
        <v>4.403225806451613</v>
      </c>
      <c r="N119">
        <f>IF(EnhanceTable!F119=0,0,1/EnhanceTable!F119)</f>
        <v>2.7391304347826084</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15.067499999999999</v>
      </c>
      <c r="F120">
        <f t="shared" si="18"/>
        <v>9.0266129032258071</v>
      </c>
      <c r="G120">
        <f t="shared" si="19"/>
        <v>5.6152173913043475</v>
      </c>
      <c r="H120">
        <f t="shared" si="20"/>
        <v>3.3825000000000007</v>
      </c>
      <c r="I120">
        <f t="shared" si="21"/>
        <v>2.0499999999999998</v>
      </c>
      <c r="J120">
        <f t="shared" si="22"/>
        <v>2.0499999999999998</v>
      </c>
      <c r="K120">
        <f t="shared" si="23"/>
        <v>2.0499999999999998</v>
      </c>
      <c r="L120" s="5">
        <f>IF(EnhanceTable!D120=0,0,1/EnhanceTable!D120)</f>
        <v>7.7174999999999994</v>
      </c>
      <c r="M120">
        <f>IF(EnhanceTable!E120=0,0,1/EnhanceTable!E120)</f>
        <v>4.6233870967741941</v>
      </c>
      <c r="N120">
        <f>IF(EnhanceTable!F120=0,0,1/EnhanceTable!F120)</f>
        <v>2.8760869565217391</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23.170874999999999</v>
      </c>
      <c r="F121">
        <f t="shared" si="18"/>
        <v>13.881169354838711</v>
      </c>
      <c r="G121">
        <f t="shared" si="19"/>
        <v>8.635108695652173</v>
      </c>
      <c r="H121">
        <f t="shared" si="20"/>
        <v>5.2016250000000008</v>
      </c>
      <c r="I121">
        <f t="shared" si="21"/>
        <v>3.1524999999999999</v>
      </c>
      <c r="J121">
        <f t="shared" si="22"/>
        <v>3.1524999999999999</v>
      </c>
      <c r="K121">
        <f t="shared" si="23"/>
        <v>3.1524999999999999</v>
      </c>
      <c r="L121" s="5">
        <f>IF(EnhanceTable!D121=0,0,1/EnhanceTable!D121)</f>
        <v>8.1033749999999998</v>
      </c>
      <c r="M121">
        <f>IF(EnhanceTable!E121=0,0,1/EnhanceTable!E121)</f>
        <v>4.8545564516129041</v>
      </c>
      <c r="N121">
        <f>IF(EnhanceTable!F121=0,0,1/EnhanceTable!F121)</f>
        <v>3.0198913043478259</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31.679418749999996</v>
      </c>
      <c r="F122">
        <f t="shared" si="18"/>
        <v>18.978453629032259</v>
      </c>
      <c r="G122">
        <f t="shared" si="19"/>
        <v>11.805994565217391</v>
      </c>
      <c r="H122">
        <f t="shared" si="20"/>
        <v>7.111706250000001</v>
      </c>
      <c r="I122">
        <f t="shared" si="21"/>
        <v>4.3101250000000002</v>
      </c>
      <c r="J122">
        <f t="shared" si="22"/>
        <v>4.3101250000000002</v>
      </c>
      <c r="K122">
        <f t="shared" si="23"/>
        <v>4.3101250000000002</v>
      </c>
      <c r="L122" s="5">
        <f>IF(EnhanceTable!D122=0,0,1/EnhanceTable!D122)</f>
        <v>8.5085437499999994</v>
      </c>
      <c r="M122">
        <f>IF(EnhanceTable!E122=0,0,1/EnhanceTable!E122)</f>
        <v>5.0972842741935489</v>
      </c>
      <c r="N122">
        <f>IF(EnhanceTable!F122=0,0,1/EnhanceTable!F122)</f>
        <v>3.1708858695652178</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41.038816874999995</v>
      </c>
      <c r="F123">
        <f t="shared" si="18"/>
        <v>24.585466330645161</v>
      </c>
      <c r="G123">
        <f t="shared" si="19"/>
        <v>15.29396902173913</v>
      </c>
      <c r="H123">
        <f t="shared" si="20"/>
        <v>9.2127956250000018</v>
      </c>
      <c r="I123">
        <f t="shared" si="21"/>
        <v>5.5835125000000003</v>
      </c>
      <c r="J123">
        <f t="shared" si="22"/>
        <v>5.5835125000000003</v>
      </c>
      <c r="K123">
        <f t="shared" si="23"/>
        <v>5.5835125000000003</v>
      </c>
      <c r="L123" s="5">
        <f>IF(EnhanceTable!D123=0,0,1/EnhanceTable!D123)</f>
        <v>9.359398125000002</v>
      </c>
      <c r="M123">
        <f>IF(EnhanceTable!E123=0,0,1/EnhanceTable!E123)</f>
        <v>5.6070127016129039</v>
      </c>
      <c r="N123">
        <f>IF(EnhanceTable!F123=0,0,1/EnhanceTable!F123)</f>
        <v>3.4879744565217394</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50.866184906249998</v>
      </c>
      <c r="F124">
        <f t="shared" si="18"/>
        <v>30.472829667338711</v>
      </c>
      <c r="G124">
        <f t="shared" si="19"/>
        <v>18.956342201086958</v>
      </c>
      <c r="H124">
        <f t="shared" si="20"/>
        <v>11.418939468750002</v>
      </c>
      <c r="I124">
        <f t="shared" si="21"/>
        <v>6.9205693750000004</v>
      </c>
      <c r="J124">
        <f t="shared" si="22"/>
        <v>6.9205693750000004</v>
      </c>
      <c r="K124">
        <f t="shared" si="23"/>
        <v>6.9205693750000004</v>
      </c>
      <c r="L124" s="5">
        <f>IF(EnhanceTable!D124=0,0,1/EnhanceTable!D124)</f>
        <v>9.8273680312500016</v>
      </c>
      <c r="M124">
        <f>IF(EnhanceTable!E124=0,0,1/EnhanceTable!E124)</f>
        <v>5.8873633366935501</v>
      </c>
      <c r="N124">
        <f>IF(EnhanceTable!F124=0,0,1/EnhanceTable!F124)</f>
        <v>3.6623731793478269</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61.184921339062498</v>
      </c>
      <c r="F125">
        <f t="shared" si="18"/>
        <v>36.654561170866941</v>
      </c>
      <c r="G125">
        <f t="shared" si="19"/>
        <v>22.801834039402177</v>
      </c>
      <c r="H125">
        <f t="shared" si="20"/>
        <v>13.735390504687503</v>
      </c>
      <c r="I125">
        <f t="shared" si="21"/>
        <v>8.3244790937499999</v>
      </c>
      <c r="J125">
        <f t="shared" si="22"/>
        <v>8.3244790937499999</v>
      </c>
      <c r="K125">
        <f t="shared" si="23"/>
        <v>8.3244790937499999</v>
      </c>
      <c r="L125" s="5">
        <f>IF(EnhanceTable!D125=0,0,1/EnhanceTable!D125)</f>
        <v>10.318736432812502</v>
      </c>
      <c r="M125">
        <f>IF(EnhanceTable!E125=0,0,1/EnhanceTable!E125)</f>
        <v>6.1817315035282281</v>
      </c>
      <c r="N125">
        <f>IF(EnhanceTable!F125=0,0,1/EnhanceTable!F125)</f>
        <v>3.8454918383152181</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72.01959459351562</v>
      </c>
      <c r="F126">
        <f t="shared" si="18"/>
        <v>43.145379249571583</v>
      </c>
      <c r="G126">
        <f t="shared" si="19"/>
        <v>26.839600469633154</v>
      </c>
      <c r="H126">
        <f t="shared" si="20"/>
        <v>16.16766409242188</v>
      </c>
      <c r="I126">
        <f t="shared" si="21"/>
        <v>9.7985842984375005</v>
      </c>
      <c r="J126">
        <f t="shared" si="22"/>
        <v>9.7985842984375005</v>
      </c>
      <c r="K126">
        <f t="shared" si="23"/>
        <v>9.7985842984375005</v>
      </c>
      <c r="L126" s="5">
        <f>IF(EnhanceTable!D126=0,0,1/EnhanceTable!D126)</f>
        <v>10.834673254453129</v>
      </c>
      <c r="M126">
        <f>IF(EnhanceTable!E126=0,0,1/EnhanceTable!E126)</f>
        <v>6.4908180787046401</v>
      </c>
      <c r="N126">
        <f>IF(EnhanceTable!F126=0,0,1/EnhanceTable!F126)</f>
        <v>4.0377664302309793</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83.396001510691406</v>
      </c>
      <c r="F127">
        <f t="shared" si="18"/>
        <v>49.960738232211455</v>
      </c>
      <c r="G127">
        <f t="shared" si="19"/>
        <v>31.079255221375682</v>
      </c>
      <c r="H127">
        <f t="shared" si="20"/>
        <v>18.721551359542975</v>
      </c>
      <c r="I127">
        <f t="shared" si="21"/>
        <v>11.346394763359376</v>
      </c>
      <c r="J127">
        <f t="shared" si="22"/>
        <v>11.346394763359376</v>
      </c>
      <c r="K127">
        <f t="shared" si="23"/>
        <v>11.346394763359376</v>
      </c>
      <c r="L127" s="5">
        <f>IF(EnhanceTable!D127=0,0,1/EnhanceTable!D127)</f>
        <v>11.376406917175784</v>
      </c>
      <c r="M127">
        <f>IF(EnhanceTable!E127=0,0,1/EnhanceTable!E127)</f>
        <v>6.8153589826398715</v>
      </c>
      <c r="N127">
        <f>IF(EnhanceTable!F127=0,0,1/EnhanceTable!F127)</f>
        <v>4.2396547517425285</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95.91004911958477</v>
      </c>
      <c r="F128">
        <f t="shared" si="18"/>
        <v>57.457633113115314</v>
      </c>
      <c r="G128">
        <f t="shared" si="19"/>
        <v>35.742875448292466</v>
      </c>
      <c r="H128">
        <f t="shared" si="20"/>
        <v>21.530827353376178</v>
      </c>
      <c r="I128">
        <f t="shared" si="21"/>
        <v>13.048986274773439</v>
      </c>
      <c r="J128">
        <f t="shared" si="22"/>
        <v>13.048986274773439</v>
      </c>
      <c r="K128">
        <f t="shared" si="23"/>
        <v>13.048986274773439</v>
      </c>
      <c r="L128" s="5">
        <f>IF(EnhanceTable!D128=0,0,1/EnhanceTable!D128)</f>
        <v>12.514047608893362</v>
      </c>
      <c r="M128">
        <f>IF(EnhanceTable!E128=0,0,1/EnhanceTable!E128)</f>
        <v>7.4968948809038585</v>
      </c>
      <c r="N128">
        <f>IF(EnhanceTable!F128=0,0,1/EnhanceTable!F128)</f>
        <v>4.6636202269167812</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109.0497991089228</v>
      </c>
      <c r="F129">
        <f t="shared" si="18"/>
        <v>65.329372738064365</v>
      </c>
      <c r="G129">
        <f t="shared" si="19"/>
        <v>40.639676686555084</v>
      </c>
      <c r="H129">
        <f t="shared" si="20"/>
        <v>24.480567146901045</v>
      </c>
      <c r="I129">
        <f t="shared" si="21"/>
        <v>14.836707361758206</v>
      </c>
      <c r="J129">
        <f t="shared" si="22"/>
        <v>14.836707361758206</v>
      </c>
      <c r="K129">
        <f t="shared" si="23"/>
        <v>14.836707361758206</v>
      </c>
      <c r="L129" s="5">
        <f>IF(EnhanceTable!D129=0,0,1/EnhanceTable!D129)</f>
        <v>13.139749989338034</v>
      </c>
      <c r="M129">
        <f>IF(EnhanceTable!E129=0,0,1/EnhanceTable!E129)</f>
        <v>7.8717396249490523</v>
      </c>
      <c r="N129">
        <f>IF(EnhanceTable!F129=0,0,1/EnhanceTable!F129)</f>
        <v>4.8968012382626211</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122.84653659772773</v>
      </c>
      <c r="F130">
        <f t="shared" ref="F130:F148" si="31">IF(M130=0,0,F129+M130)</f>
        <v>73.594699344260874</v>
      </c>
      <c r="G130">
        <f t="shared" ref="G130:G148" si="32">IF(N130=0,0,G129+N130)</f>
        <v>45.781317986730841</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13.796737488804935</v>
      </c>
      <c r="M130">
        <f>IF(EnhanceTable!E130=0,0,1/EnhanceTable!E130)</f>
        <v>8.2653266061965063</v>
      </c>
      <c r="N130">
        <f>IF(EnhanceTable!F130=0,0,1/EnhanceTable!F130)</f>
        <v>5.1416413001757526</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137.33311096097293</v>
      </c>
      <c r="F131">
        <f t="shared" si="31"/>
        <v>82.273292280767208</v>
      </c>
      <c r="G131">
        <f t="shared" si="32"/>
        <v>51.180041351915378</v>
      </c>
      <c r="H131">
        <f t="shared" si="33"/>
        <v>30.829882052463319</v>
      </c>
      <c r="I131">
        <f t="shared" si="34"/>
        <v>18.684777001492918</v>
      </c>
      <c r="J131">
        <f t="shared" si="35"/>
        <v>18.684777001492918</v>
      </c>
      <c r="K131">
        <f t="shared" si="36"/>
        <v>18.684777001492918</v>
      </c>
      <c r="L131" s="5">
        <f>IF(EnhanceTable!D131=0,0,1/EnhanceTable!D131)</f>
        <v>14.486574363245182</v>
      </c>
      <c r="M131">
        <f>IF(EnhanceTable!E131=0,0,1/EnhanceTable!E131)</f>
        <v>8.6785929365063321</v>
      </c>
      <c r="N131">
        <f>IF(EnhanceTable!F131=0,0,1/EnhanceTable!F131)</f>
        <v>5.3987233651845399</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152.54401404238038</v>
      </c>
      <c r="F132">
        <f t="shared" si="31"/>
        <v>91.385814864098862</v>
      </c>
      <c r="G132">
        <f t="shared" si="32"/>
        <v>56.848700885359143</v>
      </c>
      <c r="H132">
        <f t="shared" si="33"/>
        <v>34.24457458094254</v>
      </c>
      <c r="I132">
        <f t="shared" si="34"/>
        <v>20.75428762481366</v>
      </c>
      <c r="J132">
        <f t="shared" si="35"/>
        <v>20.75428762481366</v>
      </c>
      <c r="K132">
        <f t="shared" si="36"/>
        <v>20.75428762481366</v>
      </c>
      <c r="L132" s="5">
        <f>IF(EnhanceTable!D132=0,0,1/EnhanceTable!D132)</f>
        <v>15.210903081407443</v>
      </c>
      <c r="M132">
        <f>IF(EnhanceTable!E132=0,0,1/EnhanceTable!E132)</f>
        <v>9.1125225833316481</v>
      </c>
      <c r="N132">
        <f>IF(EnhanceTable!F132=0,0,1/EnhanceTable!F132)</f>
        <v>5.6686595334437682</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169.27600743192858</v>
      </c>
      <c r="F133">
        <f t="shared" si="31"/>
        <v>101.40958970576368</v>
      </c>
      <c r="G133">
        <f t="shared" si="32"/>
        <v>63.084226372147285</v>
      </c>
      <c r="H133">
        <f t="shared" si="33"/>
        <v>38.000736362269684</v>
      </c>
      <c r="I133">
        <f t="shared" si="34"/>
        <v>23.030749310466476</v>
      </c>
      <c r="J133">
        <f t="shared" si="35"/>
        <v>23.030749310466476</v>
      </c>
      <c r="K133">
        <f t="shared" si="36"/>
        <v>23.030749310466476</v>
      </c>
      <c r="L133" s="5">
        <f>IF(EnhanceTable!D133=0,0,1/EnhanceTable!D133)</f>
        <v>16.73199338954819</v>
      </c>
      <c r="M133">
        <f>IF(EnhanceTable!E133=0,0,1/EnhanceTable!E133)</f>
        <v>10.023774841664814</v>
      </c>
      <c r="N133">
        <f>IF(EnhanceTable!F133=0,0,1/EnhanceTable!F133)</f>
        <v>6.2355254867881449</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186.84460049095418</v>
      </c>
      <c r="F134">
        <f t="shared" si="31"/>
        <v>111.93455328951174</v>
      </c>
      <c r="G134">
        <f t="shared" si="32"/>
        <v>69.631528133274841</v>
      </c>
      <c r="H134">
        <f t="shared" si="33"/>
        <v>41.944706232663187</v>
      </c>
      <c r="I134">
        <f t="shared" si="34"/>
        <v>25.421034080401931</v>
      </c>
      <c r="J134">
        <f t="shared" si="35"/>
        <v>25.421034080401931</v>
      </c>
      <c r="K134">
        <f t="shared" si="36"/>
        <v>25.421034080401931</v>
      </c>
      <c r="L134" s="5">
        <f>IF(EnhanceTable!D134=0,0,1/EnhanceTable!D134)</f>
        <v>17.568593059025602</v>
      </c>
      <c r="M134">
        <f>IF(EnhanceTable!E134=0,0,1/EnhanceTable!E134)</f>
        <v>10.524963583748058</v>
      </c>
      <c r="N134">
        <f>IF(EnhanceTable!F134=0,0,1/EnhanceTable!F134)</f>
        <v>6.5473017611275521</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205.29162320293105</v>
      </c>
      <c r="F135">
        <f t="shared" si="31"/>
        <v>122.98576505244719</v>
      </c>
      <c r="G135">
        <f t="shared" si="32"/>
        <v>76.506194982458766</v>
      </c>
      <c r="H135">
        <f t="shared" si="33"/>
        <v>46.085874596576367</v>
      </c>
      <c r="I135">
        <f t="shared" si="34"/>
        <v>27.930833088834159</v>
      </c>
      <c r="J135">
        <f t="shared" si="35"/>
        <v>27.930833088834159</v>
      </c>
      <c r="K135">
        <f t="shared" si="36"/>
        <v>27.930833088834159</v>
      </c>
      <c r="L135" s="5">
        <f>IF(EnhanceTable!D135=0,0,1/EnhanceTable!D135)</f>
        <v>18.447022711976881</v>
      </c>
      <c r="M135">
        <f>IF(EnhanceTable!E135=0,0,1/EnhanceTable!E135)</f>
        <v>11.051211762935459</v>
      </c>
      <c r="N135">
        <f>IF(EnhanceTable!F135=0,0,1/EnhanceTable!F135)</f>
        <v>6.8746668491839298</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224.66099705050678</v>
      </c>
      <c r="F136">
        <f t="shared" si="31"/>
        <v>134.58953740352942</v>
      </c>
      <c r="G136">
        <f t="shared" si="32"/>
        <v>83.724595174101893</v>
      </c>
      <c r="H136">
        <f t="shared" si="33"/>
        <v>50.434101378685206</v>
      </c>
      <c r="I136">
        <f t="shared" si="34"/>
        <v>30.566122047688001</v>
      </c>
      <c r="J136">
        <f t="shared" si="35"/>
        <v>30.566122047688001</v>
      </c>
      <c r="K136">
        <f t="shared" si="36"/>
        <v>30.566122047688001</v>
      </c>
      <c r="L136" s="5">
        <f>IF(EnhanceTable!D136=0,0,1/EnhanceTable!D136)</f>
        <v>19.369373847575726</v>
      </c>
      <c r="M136">
        <f>IF(EnhanceTable!E136=0,0,1/EnhanceTable!E136)</f>
        <v>11.603772351082235</v>
      </c>
      <c r="N136">
        <f>IF(EnhanceTable!F136=0,0,1/EnhanceTable!F136)</f>
        <v>7.218400191643128</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244.9988395904613</v>
      </c>
      <c r="F137">
        <f t="shared" si="31"/>
        <v>146.77349837216576</v>
      </c>
      <c r="G137">
        <f t="shared" si="32"/>
        <v>91.303915375327179</v>
      </c>
      <c r="H137">
        <f t="shared" si="33"/>
        <v>54.999739499899484</v>
      </c>
      <c r="I137">
        <f t="shared" si="34"/>
        <v>33.333175454484532</v>
      </c>
      <c r="J137">
        <f t="shared" si="35"/>
        <v>33.333175454484532</v>
      </c>
      <c r="K137">
        <f t="shared" si="36"/>
        <v>33.333175454484532</v>
      </c>
      <c r="L137" s="5">
        <f>IF(EnhanceTable!D137=0,0,1/EnhanceTable!D137)</f>
        <v>20.337842539954515</v>
      </c>
      <c r="M137">
        <f>IF(EnhanceTable!E137=0,0,1/EnhanceTable!E137)</f>
        <v>12.183960968636347</v>
      </c>
      <c r="N137">
        <f>IF(EnhanceTable!F137=0,0,1/EnhanceTable!F137)</f>
        <v>7.5793202012252845</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271.43803489240219</v>
      </c>
      <c r="F138">
        <f t="shared" si="31"/>
        <v>162.612647631393</v>
      </c>
      <c r="G138">
        <f t="shared" si="32"/>
        <v>101.15703163692005</v>
      </c>
      <c r="H138">
        <f t="shared" si="33"/>
        <v>60.935069057478046</v>
      </c>
      <c r="I138">
        <f t="shared" si="34"/>
        <v>36.930344883320025</v>
      </c>
      <c r="J138">
        <f t="shared" si="35"/>
        <v>36.930344883320025</v>
      </c>
      <c r="K138">
        <f t="shared" si="36"/>
        <v>36.930344883320025</v>
      </c>
      <c r="L138" s="5">
        <f>IF(EnhanceTable!D138=0,0,1/EnhanceTable!D138)</f>
        <v>26.439195301940867</v>
      </c>
      <c r="M138">
        <f>IF(EnhanceTable!E138=0,0,1/EnhanceTable!E138)</f>
        <v>15.839149259227248</v>
      </c>
      <c r="N138">
        <f>IF(EnhanceTable!F138=0,0,1/EnhanceTable!F138)</f>
        <v>9.85311626159287</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299.1991899594401</v>
      </c>
      <c r="F139">
        <f t="shared" si="31"/>
        <v>179.24375435358161</v>
      </c>
      <c r="G139">
        <f t="shared" si="32"/>
        <v>111.50280371159256</v>
      </c>
      <c r="H139">
        <f t="shared" si="33"/>
        <v>67.167165092935534</v>
      </c>
      <c r="I139">
        <f t="shared" si="34"/>
        <v>40.707372783597293</v>
      </c>
      <c r="J139">
        <f t="shared" si="35"/>
        <v>40.707372783597293</v>
      </c>
      <c r="K139">
        <f t="shared" si="36"/>
        <v>40.707372783597293</v>
      </c>
      <c r="L139" s="5">
        <f>IF(EnhanceTable!D139=0,0,1/EnhanceTable!D139)</f>
        <v>27.761155067037915</v>
      </c>
      <c r="M139">
        <f>IF(EnhanceTable!E139=0,0,1/EnhanceTable!E139)</f>
        <v>16.631106722188616</v>
      </c>
      <c r="N139">
        <f>IF(EnhanceTable!F139=0,0,1/EnhanceTable!F139)</f>
        <v>10.345772074672514</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328.34840277982994</v>
      </c>
      <c r="F140">
        <f t="shared" si="31"/>
        <v>196.70641641187964</v>
      </c>
      <c r="G140">
        <f t="shared" si="32"/>
        <v>122.36586438999871</v>
      </c>
      <c r="H140">
        <f t="shared" si="33"/>
        <v>73.710865930165895</v>
      </c>
      <c r="I140">
        <f t="shared" si="34"/>
        <v>44.673252078888424</v>
      </c>
      <c r="J140">
        <f t="shared" si="35"/>
        <v>44.673252078888424</v>
      </c>
      <c r="K140">
        <f t="shared" si="36"/>
        <v>44.673252078888424</v>
      </c>
      <c r="L140" s="5">
        <f>IF(EnhanceTable!D140=0,0,1/EnhanceTable!D140)</f>
        <v>29.149212820389806</v>
      </c>
      <c r="M140">
        <f>IF(EnhanceTable!E140=0,0,1/EnhanceTable!E140)</f>
        <v>17.462662058298044</v>
      </c>
      <c r="N140">
        <f>IF(EnhanceTable!F140=0,0,1/EnhanceTable!F140)</f>
        <v>10.863060678406139</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358.95507624123923</v>
      </c>
      <c r="F141">
        <f t="shared" si="31"/>
        <v>215.0422115730926</v>
      </c>
      <c r="G141">
        <f t="shared" si="32"/>
        <v>133.77207810232517</v>
      </c>
      <c r="H141">
        <f t="shared" si="33"/>
        <v>80.581751809257781</v>
      </c>
      <c r="I141">
        <f t="shared" si="34"/>
        <v>48.837425338944115</v>
      </c>
      <c r="J141">
        <f t="shared" si="35"/>
        <v>48.837425338944115</v>
      </c>
      <c r="K141">
        <f t="shared" si="36"/>
        <v>48.837425338944115</v>
      </c>
      <c r="L141" s="5">
        <f>IF(EnhanceTable!D141=0,0,1/EnhanceTable!D141)</f>
        <v>30.606673461409297</v>
      </c>
      <c r="M141">
        <f>IF(EnhanceTable!E141=0,0,1/EnhanceTable!E141)</f>
        <v>18.335795161212946</v>
      </c>
      <c r="N141">
        <f>IF(EnhanceTable!F141=0,0,1/EnhanceTable!F141)</f>
        <v>11.406213712326448</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391.09208337571897</v>
      </c>
      <c r="F142">
        <f t="shared" si="31"/>
        <v>234.2947964923662</v>
      </c>
      <c r="G142">
        <f t="shared" si="32"/>
        <v>145.74860250026794</v>
      </c>
      <c r="H142">
        <f t="shared" si="33"/>
        <v>87.796181982304262</v>
      </c>
      <c r="I142">
        <f t="shared" si="34"/>
        <v>53.209807262002585</v>
      </c>
      <c r="J142">
        <f t="shared" si="35"/>
        <v>53.209807262002585</v>
      </c>
      <c r="K142">
        <f t="shared" si="36"/>
        <v>53.209807262002585</v>
      </c>
      <c r="L142" s="5">
        <f>IF(EnhanceTable!D142=0,0,1/EnhanceTable!D142)</f>
        <v>32.137007134479767</v>
      </c>
      <c r="M142">
        <f>IF(EnhanceTable!E142=0,0,1/EnhanceTable!E142)</f>
        <v>19.252584919273595</v>
      </c>
      <c r="N142">
        <f>IF(EnhanceTable!F142=0,0,1/EnhanceTable!F142)</f>
        <v>11.97652439794277</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439.29759407743865</v>
      </c>
      <c r="F143">
        <f t="shared" si="31"/>
        <v>263.17367387127661</v>
      </c>
      <c r="G143">
        <f t="shared" si="32"/>
        <v>163.7133890971821</v>
      </c>
      <c r="H143">
        <f t="shared" si="33"/>
        <v>98.617827241873982</v>
      </c>
      <c r="I143">
        <f t="shared" si="34"/>
        <v>59.768380146590289</v>
      </c>
      <c r="J143">
        <f t="shared" si="35"/>
        <v>59.768380146590289</v>
      </c>
      <c r="K143">
        <f t="shared" si="36"/>
        <v>59.768380146590289</v>
      </c>
      <c r="L143" s="5">
        <f>IF(EnhanceTable!D143=0,0,1/EnhanceTable!D143)</f>
        <v>48.205510701719653</v>
      </c>
      <c r="M143">
        <f>IF(EnhanceTable!E143=0,0,1/EnhanceTable!E143)</f>
        <v>28.878877378910392</v>
      </c>
      <c r="N143">
        <f>IF(EnhanceTable!F143=0,0,1/EnhanceTable!F143)</f>
        <v>17.964786596914156</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489.91338031424431</v>
      </c>
      <c r="F144">
        <f t="shared" si="31"/>
        <v>293.49649511913253</v>
      </c>
      <c r="G144">
        <f t="shared" si="32"/>
        <v>182.57641502394196</v>
      </c>
      <c r="H144">
        <f t="shared" si="33"/>
        <v>109.98055476442219</v>
      </c>
      <c r="I144">
        <f t="shared" si="34"/>
        <v>66.654881675407381</v>
      </c>
      <c r="J144">
        <f t="shared" si="35"/>
        <v>66.654881675407381</v>
      </c>
      <c r="K144">
        <f t="shared" si="36"/>
        <v>66.654881675407381</v>
      </c>
      <c r="L144" s="5">
        <f>IF(EnhanceTable!D144=0,0,1/EnhanceTable!D144)</f>
        <v>50.61578623680564</v>
      </c>
      <c r="M144">
        <f>IF(EnhanceTable!E144=0,0,1/EnhanceTable!E144)</f>
        <v>30.322821247855913</v>
      </c>
      <c r="N144">
        <f>IF(EnhanceTable!F144=0,0,1/EnhanceTable!F144)</f>
        <v>18.863025926759864</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543.05995586289021</v>
      </c>
      <c r="F145">
        <f t="shared" si="31"/>
        <v>325.33545742938122</v>
      </c>
      <c r="G145">
        <f t="shared" si="32"/>
        <v>202.38259224703984</v>
      </c>
      <c r="H145">
        <f t="shared" si="33"/>
        <v>121.91141866309781</v>
      </c>
      <c r="I145">
        <f t="shared" si="34"/>
        <v>73.885708280665327</v>
      </c>
      <c r="J145">
        <f t="shared" si="35"/>
        <v>73.885708280665327</v>
      </c>
      <c r="K145">
        <f t="shared" si="36"/>
        <v>73.885708280665327</v>
      </c>
      <c r="L145" s="5">
        <f>IF(EnhanceTable!D145=0,0,1/EnhanceTable!D145)</f>
        <v>53.146575548645927</v>
      </c>
      <c r="M145">
        <f>IF(EnhanceTable!E145=0,0,1/EnhanceTable!E145)</f>
        <v>31.838962310248714</v>
      </c>
      <c r="N145">
        <f>IF(EnhanceTable!F145=0,0,1/EnhanceTable!F145)</f>
        <v>19.806177223097862</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598.86386018896849</v>
      </c>
      <c r="F146">
        <f t="shared" si="31"/>
        <v>358.76636785514239</v>
      </c>
      <c r="G146">
        <f t="shared" si="32"/>
        <v>223.1790783312926</v>
      </c>
      <c r="H146">
        <f t="shared" si="33"/>
        <v>134.43882575670722</v>
      </c>
      <c r="I146">
        <f t="shared" si="34"/>
        <v>81.478076216186167</v>
      </c>
      <c r="J146">
        <f t="shared" si="35"/>
        <v>81.478076216186167</v>
      </c>
      <c r="K146">
        <f t="shared" si="36"/>
        <v>81.478076216186167</v>
      </c>
      <c r="L146" s="5">
        <f>IF(EnhanceTable!D146=0,0,1/EnhanceTable!D146)</f>
        <v>55.803904326078232</v>
      </c>
      <c r="M146">
        <f>IF(EnhanceTable!E146=0,0,1/EnhanceTable!E146)</f>
        <v>33.430910425761155</v>
      </c>
      <c r="N146">
        <f>IF(EnhanceTable!F146=0,0,1/EnhanceTable!F146)</f>
        <v>20.796486084252756</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657.45795973135068</v>
      </c>
      <c r="F147">
        <f t="shared" si="31"/>
        <v>393.86882380219163</v>
      </c>
      <c r="G147">
        <f t="shared" si="32"/>
        <v>245.01538871975799</v>
      </c>
      <c r="H147">
        <f t="shared" si="33"/>
        <v>147.59260320499709</v>
      </c>
      <c r="I147">
        <f t="shared" si="34"/>
        <v>89.450062548483061</v>
      </c>
      <c r="J147">
        <f t="shared" si="35"/>
        <v>89.450062548483061</v>
      </c>
      <c r="K147">
        <f t="shared" si="36"/>
        <v>89.450062548483061</v>
      </c>
      <c r="L147" s="5">
        <f>IF(EnhanceTable!D147=0,0,1/EnhanceTable!D147)</f>
        <v>58.594099542382146</v>
      </c>
      <c r="M147">
        <f>IF(EnhanceTable!E147=0,0,1/EnhanceTable!E147)</f>
        <v>35.102455947049215</v>
      </c>
      <c r="N147">
        <f>IF(EnhanceTable!F147=0,0,1/EnhanceTable!F147)</f>
        <v>21.8363103884654</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757.06792895340038</v>
      </c>
      <c r="F148">
        <f t="shared" si="31"/>
        <v>453.54299891217528</v>
      </c>
      <c r="G148">
        <f t="shared" si="32"/>
        <v>282.13711638014917</v>
      </c>
      <c r="H148">
        <f t="shared" si="33"/>
        <v>169.95402486708988</v>
      </c>
      <c r="I148">
        <f t="shared" si="34"/>
        <v>103.00243931338778</v>
      </c>
      <c r="J148">
        <f t="shared" si="35"/>
        <v>103.00243931338778</v>
      </c>
      <c r="K148">
        <f t="shared" si="36"/>
        <v>103.00243931338778</v>
      </c>
      <c r="L148" s="5">
        <f>IF(EnhanceTable!D148=0,0,1/EnhanceTable!D148)</f>
        <v>99.609969222049656</v>
      </c>
      <c r="M148">
        <f>IF(EnhanceTable!E148=0,0,1/EnhanceTable!E148)</f>
        <v>59.674175109983665</v>
      </c>
      <c r="N148">
        <f>IF(EnhanceTable!F148=0,0,1/EnhanceTable!F148)</f>
        <v>37.121727660391173</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1" sqref="B1"/>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2020-09-06T02:39:21Z</dcterms:modified>
</cp:coreProperties>
</file>