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C11D923-ED6B-4A40-A47B-7B5D32929976}" xr6:coauthVersionLast="47" xr6:coauthVersionMax="47" xr10:uidLastSave="{00000000-0000-0000-0000-000000000000}"/>
  <bookViews>
    <workbookView xWindow="-28920" yWindow="-120" windowWidth="29040" windowHeight="15840" tabRatio="653" activeTab="4"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36" i="11" l="1"/>
  <c r="T60" i="11"/>
  <c r="S60" i="11"/>
  <c r="D60" i="11"/>
  <c r="C60" i="11"/>
  <c r="B60" i="11"/>
  <c r="V60" i="11" s="1"/>
  <c r="D32" i="11"/>
  <c r="D53" i="11"/>
  <c r="T30" i="11"/>
  <c r="S30" i="11"/>
  <c r="S31" i="11"/>
  <c r="T31" i="11"/>
  <c r="S32" i="11"/>
  <c r="T32" i="11"/>
  <c r="C32" i="11"/>
  <c r="T52" i="11"/>
  <c r="S52" i="11"/>
  <c r="T16" i="11"/>
  <c r="S16" i="11"/>
  <c r="T15" i="11"/>
  <c r="S15" i="11"/>
  <c r="T14" i="11"/>
  <c r="S14" i="11"/>
  <c r="S51" i="11"/>
  <c r="T51" i="11"/>
  <c r="T68" i="11"/>
  <c r="S68" i="11"/>
  <c r="T65" i="11"/>
  <c r="S65" i="11"/>
  <c r="T23" i="11"/>
  <c r="S23" i="11"/>
  <c r="S24" i="11"/>
  <c r="T24" i="11"/>
  <c r="S25" i="11"/>
  <c r="T25" i="11"/>
  <c r="D25" i="11"/>
  <c r="C25" i="11"/>
  <c r="D16" i="11"/>
  <c r="C16" i="11"/>
  <c r="S66" i="11"/>
  <c r="T66" i="11"/>
  <c r="S67" i="11"/>
  <c r="T67" i="11"/>
  <c r="S69" i="11"/>
  <c r="T69" i="11"/>
  <c r="S70" i="11"/>
  <c r="T70" i="11"/>
  <c r="D70" i="11"/>
  <c r="C70" i="11"/>
  <c r="C67" i="11"/>
  <c r="T53" i="11"/>
  <c r="S53" i="11"/>
  <c r="C53" i="11"/>
  <c r="D67" i="11" l="1"/>
  <c r="D22" i="11" l="1"/>
  <c r="D55" i="11"/>
  <c r="D38" i="11"/>
  <c r="T46" i="11"/>
  <c r="S46" i="11"/>
  <c r="D46" i="11"/>
  <c r="C46" i="11"/>
  <c r="T38" i="11"/>
  <c r="S38" i="11"/>
  <c r="C38" i="11"/>
  <c r="T36" i="11"/>
  <c r="S36" i="11"/>
  <c r="D36" i="11"/>
  <c r="C36" i="11"/>
  <c r="T22" i="11"/>
  <c r="S22" i="11"/>
  <c r="C22" i="11"/>
  <c r="T7" i="11"/>
  <c r="S7" i="11"/>
  <c r="D7" i="11"/>
  <c r="C7" i="11"/>
  <c r="T57" i="11"/>
  <c r="S57" i="11"/>
  <c r="D57" i="11"/>
  <c r="C57" i="11"/>
  <c r="T55" i="11"/>
  <c r="S55" i="11"/>
  <c r="C55" i="11"/>
  <c r="T27" i="11" l="1"/>
  <c r="S27" i="11"/>
  <c r="C27" i="11"/>
  <c r="C24" i="11"/>
  <c r="T11" i="11"/>
  <c r="S11" i="11"/>
  <c r="C11" i="11"/>
  <c r="T64" i="11"/>
  <c r="S64" i="11"/>
  <c r="C64" i="11"/>
  <c r="T62" i="11"/>
  <c r="S62" i="11"/>
  <c r="C62" i="11"/>
  <c r="C45" i="11" l="1"/>
  <c r="S45" i="11"/>
  <c r="T45" i="11"/>
  <c r="C52" i="11"/>
  <c r="T50" i="11"/>
  <c r="S50" i="11"/>
  <c r="C50" i="11"/>
  <c r="C69" i="11" l="1"/>
  <c r="AB35" i="11"/>
  <c r="AB34" i="11"/>
  <c r="T37" i="11" l="1"/>
  <c r="S37" i="11"/>
  <c r="C37" i="11"/>
  <c r="T21" i="11"/>
  <c r="S21" i="11"/>
  <c r="C21" i="11"/>
  <c r="T6" i="11"/>
  <c r="S6" i="11"/>
  <c r="C6" i="11"/>
  <c r="T56" i="11"/>
  <c r="S56" i="11"/>
  <c r="S19" i="11" l="1"/>
  <c r="T19" i="11"/>
  <c r="S20" i="11"/>
  <c r="T20" i="11"/>
  <c r="S10" i="11"/>
  <c r="T10" i="11"/>
  <c r="S58" i="11"/>
  <c r="T58" i="11"/>
  <c r="S59" i="11"/>
  <c r="T59" i="11"/>
  <c r="C20" i="11"/>
  <c r="C10" i="11"/>
  <c r="C59" i="11"/>
  <c r="T49" i="11" l="1"/>
  <c r="S49" i="11"/>
  <c r="C49" i="11"/>
  <c r="T47" i="11"/>
  <c r="S47" i="11"/>
  <c r="C47" i="11"/>
  <c r="T48" i="11"/>
  <c r="S48" i="11"/>
  <c r="C48" i="11"/>
  <c r="T35" i="11"/>
  <c r="S35" i="11"/>
  <c r="C35" i="11"/>
  <c r="C19" i="11"/>
  <c r="C17" i="11"/>
  <c r="S17" i="11"/>
  <c r="T17" i="11"/>
  <c r="T18" i="11"/>
  <c r="S18" i="11"/>
  <c r="C18" i="11"/>
  <c r="T4" i="11"/>
  <c r="S4" i="11"/>
  <c r="C4" i="11"/>
  <c r="T5" i="11"/>
  <c r="S5" i="11"/>
  <c r="C5" i="11"/>
  <c r="C58" i="11"/>
  <c r="C61" i="11" l="1"/>
  <c r="S61" i="11"/>
  <c r="T61" i="11"/>
  <c r="C56" i="11"/>
  <c r="C41" i="11"/>
  <c r="S41" i="11"/>
  <c r="T41" i="11"/>
  <c r="C42" i="11"/>
  <c r="S42" i="11"/>
  <c r="T42" i="11"/>
  <c r="C23" i="11"/>
  <c r="C26" i="11"/>
  <c r="S26" i="11"/>
  <c r="T26" i="11"/>
  <c r="T12" i="11"/>
  <c r="S12" i="11"/>
  <c r="C12" i="11"/>
  <c r="B12" i="11"/>
  <c r="V12" i="11" l="1"/>
  <c r="AB33" i="11"/>
  <c r="C31" i="11"/>
  <c r="C68" i="11"/>
  <c r="B65" i="11" l="1"/>
  <c r="V65" i="11" s="1"/>
  <c r="B51" i="11"/>
  <c r="V51" i="11" s="1"/>
  <c r="B43" i="11"/>
  <c r="B41" i="11"/>
  <c r="B39" i="11"/>
  <c r="B40" i="11" s="1"/>
  <c r="B33" i="11"/>
  <c r="B28" i="11"/>
  <c r="B14" i="11"/>
  <c r="B13" i="11"/>
  <c r="B4" i="11"/>
  <c r="B2" i="11"/>
  <c r="C66" i="11"/>
  <c r="B15" i="11" l="1"/>
  <c r="V15" i="11" s="1"/>
  <c r="V14" i="11"/>
  <c r="B52" i="11"/>
  <c r="V52" i="11" s="1"/>
  <c r="E12" i="11"/>
  <c r="B45" i="11"/>
  <c r="B46" i="11" s="1"/>
  <c r="B44" i="11"/>
  <c r="E43" i="11" s="1"/>
  <c r="B49" i="11"/>
  <c r="B19" i="11"/>
  <c r="V19" i="11" s="1"/>
  <c r="V4" i="11"/>
  <c r="B5" i="11"/>
  <c r="E4" i="11" s="1"/>
  <c r="B56" i="11"/>
  <c r="B42" i="11"/>
  <c r="E41" i="11" s="1"/>
  <c r="V41" i="11"/>
  <c r="B61" i="11"/>
  <c r="B47" i="11"/>
  <c r="B34" i="11"/>
  <c r="B17" i="11"/>
  <c r="B68" i="11"/>
  <c r="V68" i="11" s="1"/>
  <c r="B54" i="11"/>
  <c r="B63" i="11"/>
  <c r="E40" i="11"/>
  <c r="E39" i="11"/>
  <c r="B66" i="11"/>
  <c r="B29" i="11"/>
  <c r="B3" i="11"/>
  <c r="B62" i="11" l="1"/>
  <c r="E60" i="11"/>
  <c r="E14" i="11"/>
  <c r="B16" i="11"/>
  <c r="V16" i="11" s="1"/>
  <c r="B53" i="11"/>
  <c r="E52" i="11" s="1"/>
  <c r="B67" i="11"/>
  <c r="V67" i="11" s="1"/>
  <c r="V66" i="11"/>
  <c r="V46" i="11"/>
  <c r="E46" i="11"/>
  <c r="E45" i="11"/>
  <c r="V56" i="11"/>
  <c r="B57" i="11"/>
  <c r="B55" i="11"/>
  <c r="B64" i="11"/>
  <c r="B58" i="11"/>
  <c r="V58" i="11" s="1"/>
  <c r="V62" i="11"/>
  <c r="E62" i="11"/>
  <c r="V45" i="11"/>
  <c r="B30" i="11"/>
  <c r="B6" i="11"/>
  <c r="E5" i="11" s="1"/>
  <c r="B50" i="11"/>
  <c r="E49" i="11" s="1"/>
  <c r="B69" i="11"/>
  <c r="B21" i="11"/>
  <c r="B37" i="11"/>
  <c r="B20" i="11"/>
  <c r="V20" i="11" s="1"/>
  <c r="E44" i="11"/>
  <c r="V49" i="11"/>
  <c r="V47" i="11"/>
  <c r="B48" i="11"/>
  <c r="E47" i="11" s="1"/>
  <c r="B35" i="11"/>
  <c r="E34" i="11" s="1"/>
  <c r="V17" i="11"/>
  <c r="B18" i="11"/>
  <c r="E17" i="11" s="1"/>
  <c r="V5" i="11"/>
  <c r="V61" i="11"/>
  <c r="E61" i="11"/>
  <c r="E42" i="11"/>
  <c r="V42" i="11"/>
  <c r="B26" i="11"/>
  <c r="E33" i="11"/>
  <c r="E51" i="11"/>
  <c r="E2" i="11"/>
  <c r="E66" i="11"/>
  <c r="E65" i="11"/>
  <c r="E28" i="11"/>
  <c r="E13" i="11"/>
  <c r="E53" i="11" l="1"/>
  <c r="V53" i="11"/>
  <c r="E29" i="11"/>
  <c r="V30" i="11"/>
  <c r="E15" i="11"/>
  <c r="E16" i="11"/>
  <c r="E67" i="11"/>
  <c r="B70" i="11"/>
  <c r="V70" i="11" s="1"/>
  <c r="V69" i="11"/>
  <c r="B38" i="11"/>
  <c r="B36" i="11"/>
  <c r="E35" i="11" s="1"/>
  <c r="V21" i="11"/>
  <c r="B22" i="11"/>
  <c r="E21" i="11" s="1"/>
  <c r="B7" i="11"/>
  <c r="V57" i="11"/>
  <c r="E57" i="11"/>
  <c r="V55" i="11"/>
  <c r="E55" i="11"/>
  <c r="E54" i="11"/>
  <c r="E56" i="11"/>
  <c r="B27" i="11"/>
  <c r="E26" i="11" s="1"/>
  <c r="V64" i="11"/>
  <c r="E64" i="11"/>
  <c r="E63" i="11"/>
  <c r="B59" i="11"/>
  <c r="B31" i="11"/>
  <c r="V31" i="11" s="1"/>
  <c r="V6" i="11"/>
  <c r="B8" i="11"/>
  <c r="B9" i="11" s="1"/>
  <c r="E8" i="11" s="1"/>
  <c r="V50" i="11"/>
  <c r="E50" i="11"/>
  <c r="V37" i="11"/>
  <c r="E19" i="11"/>
  <c r="B10" i="11"/>
  <c r="E20" i="11"/>
  <c r="E3" i="11"/>
  <c r="V48" i="11"/>
  <c r="E48" i="11"/>
  <c r="V35" i="11"/>
  <c r="V18" i="11"/>
  <c r="E18" i="11"/>
  <c r="B23" i="11"/>
  <c r="V23" i="11" s="1"/>
  <c r="V26" i="11"/>
  <c r="E68" i="11"/>
  <c r="E30" i="11" l="1"/>
  <c r="B32" i="11"/>
  <c r="V32" i="11" s="1"/>
  <c r="E69" i="11"/>
  <c r="E70" i="11"/>
  <c r="V38" i="11"/>
  <c r="E38" i="11"/>
  <c r="E37" i="11"/>
  <c r="V36" i="11"/>
  <c r="E36" i="11"/>
  <c r="B24" i="11"/>
  <c r="V24" i="11" s="1"/>
  <c r="V22" i="11"/>
  <c r="E22" i="11"/>
  <c r="V7" i="11"/>
  <c r="E7" i="11"/>
  <c r="V27" i="11"/>
  <c r="E27" i="11"/>
  <c r="V10" i="11"/>
  <c r="B11" i="11"/>
  <c r="E10" i="11" s="1"/>
  <c r="V59" i="11"/>
  <c r="E58" i="11"/>
  <c r="E59" i="11"/>
  <c r="E9" i="11"/>
  <c r="E6" i="11"/>
  <c r="AH333" i="9"/>
  <c r="E31" i="11" l="1"/>
  <c r="E32" i="11"/>
  <c r="B25" i="11"/>
  <c r="V25" i="11" s="1"/>
  <c r="E23" i="11"/>
  <c r="V11" i="11"/>
  <c r="E11" i="11"/>
  <c r="AB32" i="11"/>
  <c r="E25" i="11" l="1"/>
  <c r="E24" i="11"/>
  <c r="AB31" i="1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S63" i="11" l="1"/>
  <c r="S54" i="11"/>
  <c r="S44" i="11"/>
  <c r="S43" i="11"/>
  <c r="S40" i="11"/>
  <c r="S39" i="11"/>
  <c r="S34" i="11"/>
  <c r="S33" i="11"/>
  <c r="S29" i="11"/>
  <c r="S28" i="11"/>
  <c r="S13" i="11"/>
  <c r="S9" i="11"/>
  <c r="S8" i="11"/>
  <c r="S3" i="11"/>
  <c r="S2" i="11"/>
  <c r="V63" i="11" l="1"/>
  <c r="V54" i="11"/>
  <c r="V44" i="11"/>
  <c r="V43" i="11"/>
  <c r="V40" i="11"/>
  <c r="V39" i="11"/>
  <c r="V34" i="11"/>
  <c r="V33" i="11"/>
  <c r="V29" i="11"/>
  <c r="V28" i="11"/>
  <c r="V13" i="11"/>
  <c r="V9" i="11"/>
  <c r="V8" i="11"/>
  <c r="V3" i="11"/>
  <c r="V2" i="11"/>
  <c r="U2" i="11" s="1"/>
  <c r="U3" i="11" l="1"/>
  <c r="U4" i="11" l="1"/>
  <c r="U5" i="11" l="1"/>
  <c r="U6" i="11" l="1"/>
  <c r="U7" i="11" s="1"/>
  <c r="C65" i="11"/>
  <c r="C63" i="11"/>
  <c r="C54" i="11"/>
  <c r="C51" i="11"/>
  <c r="C44" i="11"/>
  <c r="C43" i="11"/>
  <c r="C40" i="11"/>
  <c r="C39" i="11"/>
  <c r="C34" i="11"/>
  <c r="C33" i="11"/>
  <c r="C30" i="11"/>
  <c r="C29" i="11"/>
  <c r="C28" i="11"/>
  <c r="C15" i="11"/>
  <c r="C14" i="11"/>
  <c r="C13" i="11"/>
  <c r="C9" i="11"/>
  <c r="C8" i="11"/>
  <c r="C3" i="11"/>
  <c r="C2" i="11"/>
  <c r="T63" i="11"/>
  <c r="T54" i="11"/>
  <c r="T44" i="11"/>
  <c r="T43" i="11"/>
  <c r="T40" i="11"/>
  <c r="T39" i="11"/>
  <c r="T34" i="11"/>
  <c r="T33" i="11"/>
  <c r="T29" i="11"/>
  <c r="T28" i="11"/>
  <c r="T13" i="11"/>
  <c r="T9" i="11"/>
  <c r="T8" i="11"/>
  <c r="T3" i="11"/>
  <c r="T2" i="11"/>
  <c r="U8" i="11" l="1"/>
  <c r="U9" i="11" s="1"/>
  <c r="U10" i="11" s="1"/>
  <c r="AZ6" i="9"/>
  <c r="U11" i="11" l="1"/>
  <c r="U12" i="11" s="1"/>
  <c r="U13" i="11" s="1"/>
  <c r="AI373" i="9"/>
  <c r="AI372" i="9"/>
  <c r="AI371" i="9"/>
  <c r="AI370" i="9"/>
  <c r="AI369" i="9"/>
  <c r="AI368" i="9"/>
  <c r="AI367" i="9"/>
  <c r="AI366" i="9"/>
  <c r="AI365" i="9"/>
  <c r="AW10" i="9" s="1"/>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11" i="9" l="1"/>
  <c r="AW12" i="9"/>
  <c r="AW8" i="9"/>
  <c r="AW9" i="9"/>
  <c r="AW13" i="9"/>
  <c r="AW5" i="9"/>
  <c r="AW4" i="9"/>
  <c r="AW3" i="9"/>
  <c r="AW6" i="9"/>
  <c r="AW7" i="9"/>
  <c r="AW14" i="9"/>
  <c r="AW15" i="9"/>
  <c r="AW2" i="9"/>
  <c r="U14" i="11" l="1"/>
  <c r="U15" i="11" s="1"/>
  <c r="J22" i="8"/>
  <c r="J21" i="8"/>
  <c r="J20" i="8"/>
  <c r="J19" i="8"/>
  <c r="J18" i="8"/>
  <c r="J17" i="8"/>
  <c r="J16" i="8"/>
  <c r="J15" i="8"/>
  <c r="J14" i="8"/>
  <c r="J13" i="8"/>
  <c r="J12" i="8"/>
  <c r="J11" i="8"/>
  <c r="J10" i="8"/>
  <c r="J9" i="8"/>
  <c r="J8" i="8"/>
  <c r="J7" i="8"/>
  <c r="J6" i="8"/>
  <c r="J5" i="8"/>
  <c r="J4" i="8"/>
  <c r="J3" i="8"/>
  <c r="J2" i="8"/>
  <c r="U16" i="11" l="1"/>
  <c r="U17" i="11" s="1"/>
  <c r="U18" i="11" s="1"/>
  <c r="U19" i="11" s="1"/>
  <c r="U20" i="11" s="1"/>
  <c r="AK15" i="9"/>
  <c r="AK26" i="9"/>
  <c r="AK35" i="9"/>
  <c r="AK37" i="9"/>
  <c r="AK44" i="9"/>
  <c r="AK47" i="9"/>
  <c r="AK55" i="9"/>
  <c r="AK64" i="9"/>
  <c r="AK76" i="9"/>
  <c r="AK80" i="9"/>
  <c r="AK81" i="9"/>
  <c r="AK87" i="9"/>
  <c r="AK94" i="9"/>
  <c r="AK95" i="9"/>
  <c r="AK96" i="9"/>
  <c r="AK106" i="9"/>
  <c r="AK114" i="9"/>
  <c r="AK116" i="9"/>
  <c r="AK134" i="9"/>
  <c r="AK136" i="9"/>
  <c r="AK145" i="9"/>
  <c r="AK154" i="9"/>
  <c r="AK156" i="9"/>
  <c r="AK165" i="9"/>
  <c r="AK175" i="9"/>
  <c r="AK185" i="9"/>
  <c r="AK194" i="9"/>
  <c r="AK216" i="9"/>
  <c r="AK224" i="9"/>
  <c r="AK234" i="9"/>
  <c r="AK286" i="9"/>
  <c r="AK295" i="9"/>
  <c r="AK311" i="9"/>
  <c r="U21" i="11" l="1"/>
  <c r="U22" i="11" s="1"/>
  <c r="U23" i="11" s="1"/>
  <c r="AU12" i="9"/>
  <c r="AU11" i="9"/>
  <c r="AU10" i="9"/>
  <c r="U24" i="11" l="1"/>
  <c r="U25" i="11" s="1"/>
  <c r="AU20" i="9"/>
  <c r="AU21" i="9"/>
  <c r="AU19" i="9"/>
  <c r="U26" i="11" l="1"/>
  <c r="U27" i="11" s="1"/>
  <c r="U28" i="11" s="1"/>
  <c r="U29" i="11" s="1"/>
  <c r="AU18" i="9"/>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U30" i="11" l="1"/>
  <c r="U31" i="11" s="1"/>
  <c r="U32" i="11" s="1"/>
  <c r="U33" i="11" s="1"/>
  <c r="U34" i="11" s="1"/>
  <c r="U35" i="11" s="1"/>
  <c r="U36" i="11" s="1"/>
  <c r="U37" i="11" s="1"/>
  <c r="CA43" i="9"/>
  <c r="U38" i="11" l="1"/>
  <c r="U39" i="11" s="1"/>
  <c r="U40" i="11" s="1"/>
  <c r="U41" i="11" s="1"/>
  <c r="U42" i="11" s="1"/>
  <c r="U43" i="11" s="1"/>
  <c r="U44" i="11" s="1"/>
  <c r="U45" i="11" s="1"/>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U46" i="11" l="1"/>
  <c r="U47" i="11" s="1"/>
  <c r="U48" i="11" s="1"/>
  <c r="U49" i="11" s="1"/>
  <c r="U50" i="11" s="1"/>
  <c r="U51" i="11" s="1"/>
  <c r="U52" i="11" s="1"/>
  <c r="CA2" i="9"/>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U53" i="11" l="1"/>
  <c r="U54" i="11" s="1"/>
  <c r="U55" i="11" s="1"/>
  <c r="U56" i="11" s="1"/>
  <c r="U57" i="11" s="1"/>
  <c r="U58" i="11" s="1"/>
  <c r="U59" i="11" s="1"/>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U60" i="11" l="1"/>
  <c r="U61" i="11" s="1"/>
  <c r="U62" i="11" s="1"/>
  <c r="U63" i="11" s="1"/>
  <c r="U64" i="11" s="1"/>
  <c r="U65" i="11" s="1"/>
  <c r="U66" i="11" s="1"/>
  <c r="U67" i="11" s="1"/>
  <c r="BV67" i="9"/>
  <c r="U68" i="11" l="1"/>
  <c r="U69" i="11" s="1"/>
  <c r="U70" i="11" s="1"/>
  <c r="BV86" i="9"/>
  <c r="BV114" i="9"/>
  <c r="BV81" i="9"/>
  <c r="BV84" i="9"/>
  <c r="BV87" i="9"/>
  <c r="BV82" i="9"/>
  <c r="BV83" i="9"/>
  <c r="BV128" i="9"/>
  <c r="BV85" i="9"/>
  <c r="X2" i="11" l="1"/>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J23" i="8" l="1"/>
  <c r="J24" i="8"/>
  <c r="P66" i="9"/>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L25" i="8" l="1"/>
  <c r="J25" i="8"/>
  <c r="R66" i="9"/>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J26" i="8" l="1"/>
  <c r="N350" i="9"/>
  <c r="T350" i="9" s="1"/>
  <c r="S349" i="9"/>
  <c r="D3" i="8"/>
  <c r="E3" i="8" s="1"/>
  <c r="AC9" i="8"/>
  <c r="AC10" i="8" s="1"/>
  <c r="J27" i="8" l="1"/>
  <c r="L26" i="8"/>
  <c r="S350" i="9"/>
  <c r="D4" i="8"/>
  <c r="E4" i="8" s="1"/>
  <c r="J28" i="8" l="1"/>
  <c r="D5" i="8"/>
  <c r="E5" i="8" s="1"/>
  <c r="J29" i="8" l="1"/>
  <c r="D6" i="8"/>
  <c r="E6" i="8" s="1"/>
  <c r="J30" i="8" l="1"/>
  <c r="D7" i="8"/>
  <c r="E7" i="8" s="1"/>
  <c r="AJ331" i="9"/>
  <c r="AJ362" i="9"/>
  <c r="AJ360" i="9"/>
  <c r="J31" i="8" l="1"/>
  <c r="D8" i="8"/>
  <c r="E8" i="8" s="1"/>
  <c r="J32" i="8" l="1"/>
  <c r="R2" i="8"/>
  <c r="D9" i="8"/>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D13" i="8"/>
  <c r="E13" i="8" s="1"/>
  <c r="K25" i="8" l="1"/>
  <c r="K26" i="8" s="1"/>
  <c r="K27" i="8" s="1"/>
  <c r="K28" i="8" s="1"/>
  <c r="K29" i="8" s="1"/>
  <c r="K30" i="8" s="1"/>
  <c r="K31" i="8" s="1"/>
  <c r="K32" i="8" s="1"/>
  <c r="D14" i="8"/>
  <c r="E14" i="8" s="1"/>
  <c r="R4" i="8"/>
  <c r="R3" i="8"/>
  <c r="S4" i="8"/>
  <c r="S3" i="8"/>
  <c r="S2" i="8"/>
  <c r="T2" i="8" s="1"/>
  <c r="N2" i="8" l="1"/>
  <c r="T3" i="8"/>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14" i="9"/>
  <c r="N315" i="9" s="1"/>
  <c r="T345" i="9" l="1"/>
  <c r="R345" i="9"/>
  <c r="Q345" i="9"/>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4" i="9"/>
  <c r="N368" i="9" l="1"/>
  <c r="N363" i="9"/>
  <c r="N362" i="9"/>
  <c r="T363" i="9" l="1"/>
  <c r="S363" i="9"/>
  <c r="T362" i="9"/>
  <c r="S362" i="9"/>
  <c r="T368" i="9"/>
  <c r="S368" i="9"/>
  <c r="AH270" i="9" l="1"/>
  <c r="AH261" i="9"/>
  <c r="S124" i="9"/>
  <c r="AH279" i="9"/>
  <c r="AH263" i="9"/>
  <c r="AH278" i="9"/>
  <c r="AH277" i="9"/>
  <c r="AH284" i="9"/>
  <c r="AH269" i="9"/>
  <c r="AH299" i="9"/>
  <c r="P124" i="9"/>
  <c r="AH303" i="9"/>
  <c r="AH297" i="9"/>
  <c r="R124" i="9" l="1"/>
  <c r="Q124" i="9"/>
  <c r="P304" i="9" l="1"/>
  <c r="Q304" i="9" l="1"/>
  <c r="R304" i="9"/>
  <c r="AK284" i="9" l="1"/>
  <c r="AK269" i="9"/>
  <c r="AK277" i="9"/>
  <c r="AK279" i="9"/>
  <c r="AK278"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342" i="9"/>
  <c r="AK373" i="9"/>
  <c r="AK100" i="9"/>
  <c r="AK101" i="9"/>
  <c r="AK370" i="9"/>
  <c r="AK339" i="9"/>
  <c r="N121" i="9" l="1"/>
  <c r="N347" i="9"/>
  <c r="N316" i="9"/>
  <c r="T121" i="9" l="1"/>
  <c r="R121" i="9"/>
  <c r="Q121" i="9"/>
  <c r="S121" i="9"/>
  <c r="N348" i="9"/>
  <c r="T347" i="9"/>
  <c r="Q347" i="9"/>
  <c r="Q348" i="9" s="1"/>
  <c r="Q349" i="9" s="1"/>
  <c r="Q350" i="9" s="1"/>
  <c r="S347" i="9"/>
  <c r="R347" i="9"/>
  <c r="R348" i="9" s="1"/>
  <c r="R349" i="9" s="1"/>
  <c r="R350" i="9" s="1"/>
  <c r="R316" i="9"/>
  <c r="S316" i="9"/>
  <c r="T316" i="9"/>
  <c r="Q316"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100" i="9"/>
  <c r="AA101" i="9"/>
  <c r="AN100" i="9" l="1"/>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Q171" i="9"/>
  <c r="R171" i="9"/>
  <c r="S171" i="9"/>
  <c r="AK290" i="9" l="1"/>
  <c r="AK291" i="9"/>
  <c r="AK220" i="9"/>
  <c r="AK221" i="9"/>
  <c r="AK191" i="9"/>
  <c r="AK190" i="9"/>
  <c r="N346" i="9" l="1"/>
  <c r="N317" i="9"/>
  <c r="Q317" i="9" s="1"/>
  <c r="Q318" i="9" s="1"/>
  <c r="Q319" i="9" s="1"/>
  <c r="N318" i="9"/>
  <c r="AA190" i="9"/>
  <c r="AA191" i="9"/>
  <c r="T346" i="9" l="1"/>
  <c r="AV6" i="9" s="1"/>
  <c r="S346" i="9"/>
  <c r="R346" i="9"/>
  <c r="Q346" i="9"/>
  <c r="R317" i="9"/>
  <c r="R318" i="9" s="1"/>
  <c r="R319" i="9" s="1"/>
  <c r="T317" i="9"/>
  <c r="S317" i="9"/>
  <c r="T318" i="9"/>
  <c r="AV11" i="9" s="1"/>
  <c r="S318" i="9"/>
  <c r="AN191" i="9"/>
  <c r="AN190" i="9"/>
  <c r="AA221" i="9" l="1"/>
  <c r="AN221" i="9" l="1"/>
  <c r="AK315" i="9" l="1"/>
  <c r="AK316" i="9"/>
  <c r="AK346" i="9"/>
  <c r="AK347" i="9"/>
  <c r="AK160" i="9"/>
  <c r="AK161" i="9"/>
  <c r="AK201" i="9"/>
  <c r="AK329" i="9"/>
  <c r="AK360" i="9"/>
  <c r="AK200" i="9"/>
  <c r="AK367" i="9"/>
  <c r="AK336" i="9"/>
  <c r="AK320" i="9"/>
  <c r="AK351" i="9"/>
  <c r="AA346" i="9" l="1"/>
  <c r="AA315" i="9"/>
  <c r="AK301" i="9" l="1"/>
  <c r="AK300" i="9"/>
  <c r="AK363" i="9"/>
  <c r="AK332" i="9"/>
  <c r="AK20" i="9"/>
  <c r="AK21" i="9"/>
  <c r="AK60" i="9"/>
  <c r="AK61" i="9"/>
  <c r="AK240" i="9"/>
  <c r="AK241" i="9"/>
  <c r="AK343" i="9"/>
  <c r="AK260" i="9"/>
  <c r="AK261" i="9"/>
  <c r="AK357" i="9"/>
  <c r="AK326" i="9"/>
  <c r="AK131" i="9"/>
  <c r="AK130" i="9"/>
  <c r="AK312" i="9"/>
  <c r="AK40" i="9"/>
  <c r="AK41" i="9"/>
  <c r="AA261" i="9" l="1"/>
  <c r="AA21" i="9"/>
  <c r="AA301" i="9"/>
  <c r="AA20" i="9"/>
  <c r="AA130" i="9"/>
  <c r="AA131" i="9"/>
  <c r="AA366" i="9"/>
  <c r="AA335" i="9"/>
  <c r="AA332" i="9"/>
  <c r="AA363" i="9"/>
  <c r="AN335" i="9" l="1"/>
  <c r="AN366" i="9"/>
  <c r="AN301" i="9"/>
  <c r="AN20" i="9"/>
  <c r="AN131" i="9"/>
  <c r="AN332" i="9"/>
  <c r="AN21" i="9"/>
  <c r="AN261" i="9"/>
  <c r="AN130" i="9"/>
  <c r="AN363" i="9"/>
  <c r="CB33" i="9" l="1"/>
  <c r="CB35" i="9"/>
  <c r="CB28" i="9"/>
  <c r="CB7" i="9"/>
  <c r="CB24" i="9"/>
  <c r="CB39" i="9" l="1"/>
  <c r="AK350" i="9"/>
  <c r="AK319" i="9"/>
  <c r="AK349" i="9"/>
  <c r="AK318" i="9"/>
  <c r="AK348" i="9"/>
  <c r="AK317" i="9"/>
  <c r="CB32" i="9"/>
  <c r="D69" i="11"/>
  <c r="AK345" i="9"/>
  <c r="AK313" i="9"/>
  <c r="AK314" i="9"/>
  <c r="CB23" i="9"/>
  <c r="AK344" i="9"/>
  <c r="D30" i="11"/>
  <c r="AK230" i="9"/>
  <c r="AK71" i="9"/>
  <c r="AK70" i="9"/>
  <c r="AK361" i="9"/>
  <c r="AK362" i="9"/>
  <c r="AK330" i="9"/>
  <c r="AK331" i="9"/>
  <c r="CB4" i="9"/>
  <c r="D28" i="11"/>
  <c r="CB41" i="9"/>
  <c r="CB36" i="9"/>
  <c r="CB37" i="9"/>
  <c r="CB38" i="9"/>
  <c r="AK181" i="9"/>
  <c r="AK90" i="9"/>
  <c r="AK180" i="9"/>
  <c r="AK91" i="9"/>
  <c r="CB22" i="9"/>
  <c r="AK50" i="9"/>
  <c r="AK51" i="9"/>
  <c r="AK359" i="9"/>
  <c r="AK358" i="9"/>
  <c r="AK327" i="9"/>
  <c r="CB5" i="9"/>
  <c r="AK328" i="9"/>
  <c r="AK364" i="9"/>
  <c r="AK333" i="9"/>
  <c r="CB19" i="9"/>
  <c r="AK334" i="9"/>
  <c r="AK365" i="9"/>
  <c r="CB30" i="9"/>
  <c r="D62" i="11"/>
  <c r="CB8" i="9"/>
  <c r="CB44" i="9"/>
  <c r="D14" i="11"/>
  <c r="AK325" i="9"/>
  <c r="AK324" i="9"/>
  <c r="CB2" i="9"/>
  <c r="CB42" i="9"/>
  <c r="D43" i="11"/>
  <c r="AK356" i="9"/>
  <c r="AK355" i="9"/>
  <c r="AK371" i="9"/>
  <c r="AK341" i="9"/>
  <c r="CB17" i="9"/>
  <c r="AK372" i="9"/>
  <c r="AK340" i="9"/>
  <c r="AK111" i="9"/>
  <c r="AK110" i="9"/>
  <c r="AK271" i="9"/>
  <c r="AK270" i="9"/>
  <c r="CB31" i="9"/>
  <c r="AK150" i="9"/>
  <c r="AK151" i="9"/>
  <c r="CB20" i="9"/>
  <c r="CB16" i="9"/>
  <c r="AK280" i="9"/>
  <c r="CB29" i="9"/>
  <c r="CB34" i="9"/>
  <c r="CB13" i="9"/>
  <c r="D5" i="11"/>
  <c r="CB6" i="9"/>
  <c r="AK31" i="9"/>
  <c r="AK30" i="9"/>
  <c r="CB12" i="9"/>
  <c r="AK10" i="9"/>
  <c r="AK11" i="9"/>
  <c r="CB9" i="9"/>
  <c r="AK281" i="9"/>
  <c r="CB14" i="9"/>
  <c r="CB26" i="9"/>
  <c r="AK321" i="9"/>
  <c r="AK322" i="9"/>
  <c r="AK353" i="9"/>
  <c r="AK352" i="9"/>
  <c r="CB40" i="9"/>
  <c r="AK121" i="9"/>
  <c r="AK120" i="9"/>
  <c r="CB11" i="9"/>
  <c r="CB43" i="9"/>
  <c r="CB27" i="9"/>
  <c r="AK231" i="9"/>
  <c r="AK140" i="9"/>
  <c r="CB10" i="9"/>
  <c r="D20" i="11"/>
  <c r="CB3" i="9"/>
  <c r="N270" i="9" s="1"/>
  <c r="CB45" i="9"/>
  <c r="AK338" i="9"/>
  <c r="AK337" i="9"/>
  <c r="AK368" i="9"/>
  <c r="CB18" i="9"/>
  <c r="AK369" i="9"/>
  <c r="AK141" i="9"/>
  <c r="CB25" i="9"/>
  <c r="AK250" i="9"/>
  <c r="AK251" i="9"/>
  <c r="CB15" i="9"/>
  <c r="AK211" i="9"/>
  <c r="AK210" i="9"/>
  <c r="CB21" i="9"/>
  <c r="D64" i="11" l="1"/>
  <c r="D27" i="11"/>
  <c r="D9" i="11"/>
  <c r="D52" i="11"/>
  <c r="D18" i="11"/>
  <c r="D42" i="11"/>
  <c r="D31" i="11"/>
  <c r="D66" i="11"/>
  <c r="D21" i="11"/>
  <c r="D56" i="11"/>
  <c r="D48" i="11"/>
  <c r="AD1" i="9" a="1"/>
  <c r="AD1" i="9" s="1"/>
  <c r="D49" i="11"/>
  <c r="D19" i="11"/>
  <c r="D24" i="11"/>
  <c r="D3" i="11"/>
  <c r="D34" i="11"/>
  <c r="D29" i="11"/>
  <c r="D10" i="11"/>
  <c r="D39" i="11"/>
  <c r="D33" i="11"/>
  <c r="D51" i="11"/>
  <c r="D61" i="11"/>
  <c r="D15" i="11"/>
  <c r="D12" i="11"/>
  <c r="D58" i="11"/>
  <c r="D54" i="11"/>
  <c r="D35" i="11"/>
  <c r="D13" i="11"/>
  <c r="D2" i="11"/>
  <c r="D41" i="11"/>
  <c r="D23" i="11"/>
  <c r="D4" i="11"/>
  <c r="D11" i="11"/>
  <c r="D59" i="11"/>
  <c r="D50" i="11"/>
  <c r="D40" i="11"/>
  <c r="D37" i="11"/>
  <c r="D44" i="11"/>
  <c r="D45" i="11"/>
  <c r="D6" i="11"/>
  <c r="D47" i="11"/>
  <c r="D8" i="11"/>
  <c r="D63" i="11"/>
  <c r="D65" i="11"/>
  <c r="D17" i="11"/>
  <c r="S270" i="9"/>
  <c r="T1" i="9" s="1" a="1"/>
  <c r="T1" i="9" s="1"/>
  <c r="T270" i="9"/>
  <c r="D26" i="11"/>
  <c r="D68" i="11"/>
  <c r="AA230" i="9"/>
  <c r="AA71" i="9"/>
  <c r="AA231" i="9"/>
  <c r="AA141" i="9"/>
  <c r="AA211" i="9"/>
  <c r="AA350" i="9"/>
  <c r="AA319" i="9"/>
  <c r="AA369" i="9"/>
  <c r="AA90" i="9"/>
  <c r="AA210" i="9"/>
  <c r="AA91" i="9"/>
  <c r="AA338" i="9"/>
  <c r="AA140" i="9"/>
  <c r="AA160" i="9"/>
  <c r="AA353" i="9"/>
  <c r="AA322" i="9"/>
  <c r="AA120" i="9"/>
  <c r="AA200" i="9"/>
  <c r="AA356" i="9"/>
  <c r="AA40" i="9"/>
  <c r="AA325" i="9"/>
  <c r="AA201" i="9"/>
  <c r="AA41" i="9"/>
  <c r="AA250" i="9"/>
  <c r="AA251" i="9"/>
  <c r="AA121" i="9"/>
  <c r="AA161" i="9"/>
  <c r="AA70" i="9"/>
  <c r="AA260" i="9"/>
  <c r="AA220" i="9"/>
  <c r="AA316" i="9"/>
  <c r="AA61" i="9"/>
  <c r="AA181" i="9"/>
  <c r="AA347" i="9"/>
  <c r="AA30" i="9"/>
  <c r="AA359" i="9"/>
  <c r="AA312" i="9"/>
  <c r="AA60" i="9"/>
  <c r="AA343" i="9"/>
  <c r="AA151" i="9"/>
  <c r="AA31" i="9"/>
  <c r="AA180" i="9"/>
  <c r="AA339" i="9"/>
  <c r="AA371" i="9"/>
  <c r="AA370" i="9"/>
  <c r="AA328" i="9"/>
  <c r="AA340" i="9"/>
  <c r="AA150" i="9"/>
  <c r="AA311" i="9"/>
  <c r="AA310" i="9"/>
  <c r="AA300" i="9"/>
  <c r="AA331" i="9"/>
  <c r="AA362" i="9"/>
  <c r="AA79" i="9"/>
  <c r="AA170" i="9"/>
  <c r="AA203" i="9"/>
  <c r="AA132" i="9"/>
  <c r="AA11" i="9"/>
  <c r="AA352" i="9"/>
  <c r="AA258" i="9"/>
  <c r="AA158" i="9"/>
  <c r="AA235" i="9"/>
  <c r="AA234" i="9"/>
  <c r="AA299" i="9"/>
  <c r="AA182" i="9"/>
  <c r="AA355" i="9"/>
  <c r="AA295" i="9"/>
  <c r="AA329" i="9"/>
  <c r="AA77" i="9"/>
  <c r="AA277" i="9"/>
  <c r="AA109" i="9"/>
  <c r="AA104" i="9"/>
  <c r="AA255" i="9"/>
  <c r="AA12" i="9"/>
  <c r="AA324" i="9"/>
  <c r="AA286" i="9"/>
  <c r="AA164" i="9"/>
  <c r="AA193" i="9"/>
  <c r="AA105" i="9"/>
  <c r="AA167" i="9"/>
  <c r="AA218" i="9"/>
  <c r="AA302" i="9"/>
  <c r="AA122" i="9"/>
  <c r="AA172" i="9"/>
  <c r="AA47" i="9"/>
  <c r="AA142" i="9"/>
  <c r="AA127" i="9"/>
  <c r="AA334" i="9"/>
  <c r="AA268" i="9"/>
  <c r="AA138" i="9"/>
  <c r="AA367" i="9"/>
  <c r="AA364" i="9"/>
  <c r="AA135" i="9"/>
  <c r="AA327" i="9"/>
  <c r="AA345" i="9"/>
  <c r="AA52" i="9"/>
  <c r="AA214" i="9"/>
  <c r="AA321" i="9"/>
  <c r="AA330" i="9"/>
  <c r="AA194" i="9"/>
  <c r="AA262" i="9"/>
  <c r="AA27" i="9"/>
  <c r="AA178" i="9"/>
  <c r="AA280" i="9"/>
  <c r="AA224" i="9"/>
  <c r="AA145" i="9"/>
  <c r="AA45" i="9"/>
  <c r="AA84" i="9"/>
  <c r="AA199" i="9"/>
  <c r="AA269" i="9"/>
  <c r="AA232" i="9"/>
  <c r="AA257" i="9"/>
  <c r="AA278" i="9"/>
  <c r="AA175" i="9"/>
  <c r="AA248" i="9"/>
  <c r="AA22" i="9"/>
  <c r="AA237" i="9"/>
  <c r="AA92" i="9"/>
  <c r="AA308" i="9"/>
  <c r="AA228" i="9"/>
  <c r="AA187" i="9"/>
  <c r="AA17" i="9"/>
  <c r="AA29" i="9"/>
  <c r="AA294" i="9"/>
  <c r="AA37" i="9"/>
  <c r="AA306" i="9"/>
  <c r="AA124" i="9"/>
  <c r="AA139" i="9"/>
  <c r="AA25" i="9"/>
  <c r="AA368" i="9"/>
  <c r="AA69" i="9"/>
  <c r="AA133" i="9"/>
  <c r="AA78" i="9"/>
  <c r="AA227" i="9"/>
  <c r="AA7" i="9"/>
  <c r="AA342" i="9"/>
  <c r="AA204" i="9"/>
  <c r="AA26" i="9"/>
  <c r="AA247" i="9"/>
  <c r="AA229" i="9"/>
  <c r="AA244" i="9"/>
  <c r="AA64" i="9"/>
  <c r="AA44" i="9"/>
  <c r="AA54" i="9"/>
  <c r="AA134" i="9"/>
  <c r="AA341" i="9"/>
  <c r="AA222" i="9"/>
  <c r="AA173" i="9"/>
  <c r="AA32" i="9"/>
  <c r="AA303" i="9"/>
  <c r="AA288" i="9"/>
  <c r="AA48" i="9"/>
  <c r="AA185" i="9"/>
  <c r="AA284" i="9"/>
  <c r="AA212" i="9"/>
  <c r="AA28" i="9"/>
  <c r="AA50" i="9"/>
  <c r="AA166" i="9"/>
  <c r="AA72" i="9"/>
  <c r="AA76" i="9"/>
  <c r="AA282" i="9"/>
  <c r="AA183" i="9"/>
  <c r="AA314" i="9"/>
  <c r="AA95" i="9"/>
  <c r="AA97" i="9"/>
  <c r="AA113" i="9"/>
  <c r="AA373" i="9"/>
  <c r="AA35" i="9"/>
  <c r="AA58" i="9"/>
  <c r="AA361" i="9"/>
  <c r="AA106" i="9"/>
  <c r="AA168" i="9"/>
  <c r="AA81" i="9"/>
  <c r="AA267" i="9"/>
  <c r="AA360" i="9"/>
  <c r="AA123" i="9"/>
  <c r="AA202" i="9"/>
  <c r="AA93" i="9"/>
  <c r="AA309" i="9"/>
  <c r="AA209" i="9"/>
  <c r="AA348" i="9"/>
  <c r="AA249" i="9"/>
  <c r="AA326" i="9"/>
  <c r="AA196" i="9"/>
  <c r="AA266" i="9"/>
  <c r="AA80" i="9"/>
  <c r="AA297" i="9"/>
  <c r="AA279" i="9"/>
  <c r="AA184" i="9"/>
  <c r="AA119" i="9"/>
  <c r="AA2" i="9"/>
  <c r="AA240" i="9"/>
  <c r="AA136" i="9"/>
  <c r="AA107" i="9"/>
  <c r="AA254" i="9"/>
  <c r="AA73" i="9"/>
  <c r="AA57" i="9"/>
  <c r="AA318" i="9"/>
  <c r="AA103" i="9"/>
  <c r="AA5" i="9"/>
  <c r="AA206" i="9"/>
  <c r="AA219" i="9"/>
  <c r="AA259" i="9"/>
  <c r="AA149" i="9"/>
  <c r="AA82" i="9"/>
  <c r="AA189" i="9"/>
  <c r="AA143" i="9"/>
  <c r="AA290" i="9"/>
  <c r="AA256" i="9"/>
  <c r="AA137" i="9"/>
  <c r="AA128" i="9"/>
  <c r="AA198" i="9"/>
  <c r="AA217" i="9"/>
  <c r="AA13" i="9"/>
  <c r="AA34" i="9"/>
  <c r="AA147" i="9"/>
  <c r="AA83" i="9"/>
  <c r="AA42" i="9"/>
  <c r="AA55" i="9"/>
  <c r="AA358" i="9"/>
  <c r="AA163" i="9"/>
  <c r="AA215" i="9"/>
  <c r="AA283" i="9"/>
  <c r="AA216" i="9"/>
  <c r="AA4" i="9"/>
  <c r="AA38" i="9"/>
  <c r="AA213" i="9"/>
  <c r="AA87" i="9"/>
  <c r="AA304" i="9"/>
  <c r="AA351" i="9"/>
  <c r="AA285" i="9"/>
  <c r="AA241" i="9"/>
  <c r="AA53" i="9"/>
  <c r="AA19" i="9"/>
  <c r="AA226" i="9"/>
  <c r="AA265" i="9"/>
  <c r="AA159" i="9"/>
  <c r="AA205" i="9"/>
  <c r="AA336" i="9"/>
  <c r="AA252" i="9"/>
  <c r="AA86" i="9"/>
  <c r="AA62" i="9"/>
  <c r="AA146" i="9"/>
  <c r="AA99" i="9"/>
  <c r="AA239" i="9"/>
  <c r="AA3" i="9"/>
  <c r="AA49" i="9"/>
  <c r="AA16" i="9"/>
  <c r="AA176" i="9"/>
  <c r="AA323" i="9"/>
  <c r="AA153" i="9"/>
  <c r="AA365" i="9"/>
  <c r="AA66" i="9"/>
  <c r="AA63" i="9"/>
  <c r="AA223" i="9"/>
  <c r="AA18" i="9"/>
  <c r="AA245" i="9"/>
  <c r="AA108" i="9"/>
  <c r="AA155" i="9"/>
  <c r="AA6" i="9"/>
  <c r="AA186" i="9"/>
  <c r="AA246" i="9"/>
  <c r="AA65" i="9"/>
  <c r="AA115" i="9"/>
  <c r="AA263" i="9"/>
  <c r="AA74" i="9"/>
  <c r="AA118" i="9"/>
  <c r="AA305" i="9"/>
  <c r="AA110" i="9"/>
  <c r="AA177" i="9"/>
  <c r="AA156" i="9"/>
  <c r="AA96" i="9"/>
  <c r="AA46" i="9"/>
  <c r="AA51" i="9"/>
  <c r="AA192" i="9"/>
  <c r="AA179" i="9"/>
  <c r="AA207" i="9"/>
  <c r="AA197" i="9"/>
  <c r="AA349" i="9"/>
  <c r="AA291" i="9"/>
  <c r="AA225" i="9"/>
  <c r="AA236" i="9"/>
  <c r="AA39" i="9"/>
  <c r="AA98" i="9"/>
  <c r="AA8" i="9"/>
  <c r="AA317" i="9"/>
  <c r="AA293" i="9"/>
  <c r="AA94" i="9"/>
  <c r="AA169" i="9"/>
  <c r="AA157" i="9"/>
  <c r="AA307" i="9"/>
  <c r="AA125" i="9"/>
  <c r="AA274" i="9"/>
  <c r="AA337" i="9"/>
  <c r="AA313" i="9"/>
  <c r="AA238" i="9"/>
  <c r="AA43" i="9"/>
  <c r="AA171" i="9"/>
  <c r="AA264" i="9"/>
  <c r="AA242" i="9"/>
  <c r="AA188" i="9"/>
  <c r="AA270" i="9"/>
  <c r="AA33" i="9"/>
  <c r="AA174" i="9"/>
  <c r="AA14" i="9"/>
  <c r="AA15" i="9"/>
  <c r="AA272" i="9"/>
  <c r="AA372" i="9"/>
  <c r="AA68" i="9"/>
  <c r="AA208" i="9"/>
  <c r="AA233" i="9"/>
  <c r="AA154" i="9"/>
  <c r="AA296" i="9"/>
  <c r="AA152" i="9"/>
  <c r="AA126" i="9"/>
  <c r="AA116" i="9"/>
  <c r="AA271" i="9"/>
  <c r="AA59" i="9"/>
  <c r="AA24" i="9"/>
  <c r="AA36" i="9"/>
  <c r="AA287" i="9"/>
  <c r="AA273" i="9"/>
  <c r="AA357" i="9"/>
  <c r="AA56" i="9"/>
  <c r="AA162" i="9"/>
  <c r="AA275" i="9"/>
  <c r="AA111" i="9"/>
  <c r="AA333" i="9"/>
  <c r="AA276" i="9"/>
  <c r="AA165" i="9"/>
  <c r="AA144" i="9"/>
  <c r="AA10" i="9"/>
  <c r="AA88" i="9"/>
  <c r="AA292" i="9"/>
  <c r="AA102" i="9"/>
  <c r="AA9" i="9"/>
  <c r="AA354" i="9"/>
  <c r="AA344" i="9"/>
  <c r="AA253" i="9"/>
  <c r="AA320" i="9"/>
  <c r="AA67" i="9"/>
  <c r="AA243" i="9"/>
  <c r="AA89" i="9"/>
  <c r="AA281" i="9"/>
  <c r="AA114" i="9"/>
  <c r="AA289" i="9"/>
  <c r="AA129" i="9"/>
  <c r="AA85" i="9"/>
  <c r="AA23" i="9"/>
  <c r="AA148" i="9"/>
  <c r="AA112" i="9"/>
  <c r="AA195" i="9"/>
  <c r="AA117" i="9"/>
  <c r="AA75" i="9"/>
  <c r="AA298" i="9"/>
  <c r="AN300" i="9" l="1"/>
  <c r="AN260" i="9"/>
  <c r="AN170" i="9"/>
  <c r="AN171" i="9"/>
  <c r="AN290" i="9"/>
  <c r="AN220" i="9"/>
  <c r="AN342" i="9"/>
  <c r="AN373" i="9"/>
  <c r="AN315" i="9"/>
  <c r="AN346" i="9"/>
  <c r="AN61" i="9"/>
  <c r="AN240" i="9"/>
  <c r="AN241" i="9"/>
  <c r="AN326" i="9"/>
  <c r="AN357" i="9"/>
  <c r="AN354" i="9"/>
  <c r="AN323" i="9"/>
  <c r="AN60" i="9"/>
  <c r="AN291" i="9"/>
  <c r="AN201" i="9"/>
  <c r="AN200" i="9"/>
  <c r="AN161" i="9"/>
  <c r="AN160" i="9"/>
  <c r="AN80" i="9"/>
  <c r="AN81" i="9"/>
  <c r="AN41" i="9"/>
  <c r="AN40" i="9"/>
  <c r="AN311" i="9"/>
  <c r="AN310" i="9"/>
  <c r="AN329" i="9"/>
  <c r="AN360" i="9"/>
  <c r="AN320" i="9"/>
  <c r="AN351" i="9"/>
  <c r="AN347" i="9"/>
  <c r="AN316" i="9"/>
  <c r="AN343" i="9"/>
  <c r="AN312" i="9"/>
  <c r="AN370" i="9"/>
  <c r="AN339" i="9"/>
  <c r="AN336" i="9"/>
  <c r="AN367" i="9"/>
  <c r="AN15" i="9"/>
  <c r="AN64" i="9"/>
  <c r="AN55" i="9"/>
  <c r="AN150" i="9"/>
  <c r="AN5" i="9"/>
  <c r="AN193" i="9"/>
  <c r="AN121" i="9"/>
  <c r="AN9" i="9"/>
  <c r="AN317" i="9"/>
  <c r="AN135" i="9"/>
  <c r="AN325" i="9"/>
  <c r="AN258" i="9"/>
  <c r="AN56" i="9"/>
  <c r="AN123" i="9"/>
  <c r="AN338" i="9"/>
  <c r="AN271" i="9"/>
  <c r="AN91" i="9"/>
  <c r="AN266" i="9"/>
  <c r="AN251" i="9"/>
  <c r="AN155" i="9"/>
  <c r="AN344" i="9"/>
  <c r="AN269" i="9"/>
  <c r="AN4" i="9"/>
  <c r="AN129" i="9"/>
  <c r="AN227" i="9"/>
  <c r="AN236" i="9"/>
  <c r="AN105" i="9"/>
  <c r="AN217" i="9"/>
  <c r="AN99" i="9"/>
  <c r="AN345" i="9"/>
  <c r="AN36" i="9"/>
  <c r="AN47" i="9"/>
  <c r="AN206" i="9"/>
  <c r="AN349" i="9"/>
  <c r="AN368" i="9"/>
  <c r="AN322" i="9"/>
  <c r="AN153" i="9"/>
  <c r="AN210" i="9"/>
  <c r="AN10" i="9"/>
  <c r="AN253" i="9"/>
  <c r="AN126" i="9"/>
  <c r="AN262" i="9"/>
  <c r="AN42" i="9"/>
  <c r="AN257" i="9"/>
  <c r="AN39" i="9"/>
  <c r="AN172" i="9"/>
  <c r="AN255" i="9"/>
  <c r="AN157" i="9"/>
  <c r="AN303" i="9"/>
  <c r="AN45" i="9"/>
  <c r="AN72" i="9"/>
  <c r="AN27" i="9"/>
  <c r="AN196" i="9"/>
  <c r="AN2" i="9"/>
  <c r="AM2" i="9" s="1"/>
  <c r="AN86" i="9"/>
  <c r="AN341" i="9"/>
  <c r="AN90" i="9"/>
  <c r="AN359" i="9"/>
  <c r="AN128" i="9"/>
  <c r="AN109" i="9"/>
  <c r="AN328" i="9"/>
  <c r="AN289" i="9"/>
  <c r="AN208" i="9"/>
  <c r="AN12" i="9"/>
  <c r="AN223" i="9"/>
  <c r="AN205" i="9"/>
  <c r="AN167" i="9"/>
  <c r="AN279" i="9"/>
  <c r="AN26" i="9"/>
  <c r="AN33" i="9"/>
  <c r="AN245" i="9"/>
  <c r="AN136" i="9"/>
  <c r="AN78" i="9"/>
  <c r="AN369" i="9"/>
  <c r="AN306" i="9"/>
  <c r="AN52" i="9"/>
  <c r="AN164" i="9"/>
  <c r="AN263" i="9"/>
  <c r="AN308" i="9"/>
  <c r="AN238" i="9"/>
  <c r="AN53" i="9"/>
  <c r="AN318" i="9"/>
  <c r="AN259" i="9"/>
  <c r="AN246" i="9"/>
  <c r="AN314" i="9"/>
  <c r="AN151" i="9"/>
  <c r="AN166" i="9"/>
  <c r="AN106" i="9"/>
  <c r="AN233" i="9"/>
  <c r="AN202" i="9"/>
  <c r="AN156" i="9"/>
  <c r="AN358" i="9"/>
  <c r="AN254" i="9"/>
  <c r="AN340" i="9"/>
  <c r="AN139" i="9"/>
  <c r="AN48" i="9"/>
  <c r="AN158" i="9"/>
  <c r="AN296" i="9"/>
  <c r="AN162" i="9"/>
  <c r="AN243" i="9"/>
  <c r="AN22" i="9"/>
  <c r="AN24" i="9"/>
  <c r="AN169" i="9"/>
  <c r="AN272" i="9"/>
  <c r="AN152" i="9"/>
  <c r="AN89" i="9"/>
  <c r="AN88" i="9"/>
  <c r="AN58" i="9"/>
  <c r="AN361" i="9"/>
  <c r="AN209" i="9"/>
  <c r="AN274" i="9"/>
  <c r="AN112" i="9"/>
  <c r="AN365" i="9"/>
  <c r="AN192" i="9"/>
  <c r="AN304" i="9"/>
  <c r="AN140" i="9"/>
  <c r="AN163" i="9"/>
  <c r="AN127" i="9"/>
  <c r="AN46" i="9"/>
  <c r="AN280" i="9"/>
  <c r="AN298" i="9"/>
  <c r="AN319" i="9"/>
  <c r="AN108" i="9"/>
  <c r="AN85" i="9"/>
  <c r="AN113" i="9"/>
  <c r="AN125" i="9"/>
  <c r="AN50" i="9"/>
  <c r="AN84" i="9"/>
  <c r="AN63" i="9"/>
  <c r="AN282" i="9"/>
  <c r="AN334" i="9"/>
  <c r="AN239" i="9"/>
  <c r="AN31" i="9"/>
  <c r="AN270" i="9"/>
  <c r="AN11" i="9"/>
  <c r="AN120" i="9"/>
  <c r="AN281" i="9"/>
  <c r="AN275" i="9"/>
  <c r="AN207" i="9"/>
  <c r="AN180" i="9"/>
  <c r="AN212" i="9"/>
  <c r="AN350" i="9"/>
  <c r="AN348" i="9"/>
  <c r="AN7" i="9"/>
  <c r="AN30" i="9"/>
  <c r="AN283" i="9"/>
  <c r="AN187" i="9"/>
  <c r="AN295" i="9"/>
  <c r="AN264" i="9"/>
  <c r="AN182" i="9"/>
  <c r="AN69" i="9"/>
  <c r="AN75" i="9"/>
  <c r="AN330" i="9"/>
  <c r="AN6" i="9"/>
  <c r="AN51" i="9"/>
  <c r="AN59" i="9"/>
  <c r="AN149" i="9"/>
  <c r="AN331" i="9"/>
  <c r="AN181" i="9"/>
  <c r="AN297" i="9"/>
  <c r="AN114" i="9"/>
  <c r="AN353" i="9"/>
  <c r="AN138" i="9"/>
  <c r="AN93" i="9"/>
  <c r="AN23" i="9"/>
  <c r="AN18" i="9"/>
  <c r="AN137" i="9"/>
  <c r="AN371" i="9"/>
  <c r="AN16" i="9"/>
  <c r="AN324" i="9"/>
  <c r="AN13" i="9"/>
  <c r="AN211" i="9"/>
  <c r="AN57" i="9"/>
  <c r="AN285" i="9"/>
  <c r="AN256" i="9"/>
  <c r="AN68" i="9"/>
  <c r="AN32" i="9"/>
  <c r="AN294" i="9"/>
  <c r="AN189" i="9"/>
  <c r="AN133" i="9"/>
  <c r="AN278" i="9"/>
  <c r="AN214" i="9"/>
  <c r="AN14" i="9"/>
  <c r="AN116" i="9"/>
  <c r="AN176" i="9"/>
  <c r="AN38" i="9"/>
  <c r="AN102" i="9"/>
  <c r="AN115" i="9"/>
  <c r="AN76" i="9"/>
  <c r="AN174" i="9"/>
  <c r="AN146" i="9"/>
  <c r="AN19" i="9"/>
  <c r="AN195" i="9"/>
  <c r="AN286" i="9"/>
  <c r="AN67" i="9"/>
  <c r="AN62" i="9"/>
  <c r="AN73" i="9"/>
  <c r="AN144" i="9"/>
  <c r="AN173" i="9"/>
  <c r="AN141" i="9"/>
  <c r="AN49" i="9"/>
  <c r="AN247" i="9"/>
  <c r="AN229" i="9"/>
  <c r="AN302" i="9"/>
  <c r="AN267" i="9"/>
  <c r="AN34" i="9"/>
  <c r="AN198" i="9"/>
  <c r="AN225" i="9"/>
  <c r="AN362" i="9"/>
  <c r="AN44" i="9"/>
  <c r="AN284" i="9"/>
  <c r="AN97" i="9"/>
  <c r="AN364" i="9"/>
  <c r="AN65" i="9"/>
  <c r="AN132" i="9"/>
  <c r="AN231" i="9"/>
  <c r="AN118" i="9"/>
  <c r="AN147" i="9"/>
  <c r="AN337" i="9"/>
  <c r="AN3" i="9"/>
  <c r="AN235" i="9"/>
  <c r="AN35" i="9"/>
  <c r="AN228" i="9"/>
  <c r="AN242" i="9"/>
  <c r="AN28" i="9"/>
  <c r="AN309" i="9"/>
  <c r="AN71" i="9"/>
  <c r="AN17" i="9"/>
  <c r="AN168" i="9"/>
  <c r="AN25" i="9"/>
  <c r="AN96" i="9"/>
  <c r="AN252" i="9"/>
  <c r="AN299" i="9"/>
  <c r="AN107" i="9"/>
  <c r="AN95" i="9"/>
  <c r="AN218" i="9"/>
  <c r="AN29" i="9"/>
  <c r="AN321" i="9"/>
  <c r="AN224" i="9"/>
  <c r="AN327" i="9"/>
  <c r="AN98" i="9"/>
  <c r="AN124" i="9"/>
  <c r="AN83" i="9"/>
  <c r="AN226" i="9"/>
  <c r="AN117" i="9"/>
  <c r="AN66" i="9"/>
  <c r="AN165" i="9"/>
  <c r="AN215" i="9"/>
  <c r="AN194" i="9"/>
  <c r="AN154" i="9"/>
  <c r="AN103" i="9"/>
  <c r="AN232" i="9"/>
  <c r="AN104" i="9"/>
  <c r="AN186" i="9"/>
  <c r="AN372" i="9"/>
  <c r="AN249" i="9"/>
  <c r="AN216" i="9"/>
  <c r="AN307" i="9"/>
  <c r="AN250" i="9"/>
  <c r="AN145" i="9"/>
  <c r="AN287" i="9"/>
  <c r="AN183" i="9"/>
  <c r="AN43" i="9"/>
  <c r="AN203" i="9"/>
  <c r="AN197" i="9"/>
  <c r="AN268" i="9"/>
  <c r="AN352" i="9"/>
  <c r="AN111" i="9"/>
  <c r="AN234" i="9"/>
  <c r="AN92" i="9"/>
  <c r="AN8" i="9"/>
  <c r="AN219" i="9"/>
  <c r="AN204" i="9"/>
  <c r="AN244" i="9"/>
  <c r="AN277" i="9"/>
  <c r="AN230" i="9"/>
  <c r="AN248" i="9"/>
  <c r="AN273" i="9"/>
  <c r="AN79" i="9"/>
  <c r="AN122" i="9"/>
  <c r="AN292" i="9"/>
  <c r="AN222" i="9"/>
  <c r="AN37" i="9"/>
  <c r="AN110" i="9"/>
  <c r="AN288" i="9"/>
  <c r="AN74" i="9"/>
  <c r="AN199" i="9"/>
  <c r="AN178" i="9"/>
  <c r="AN333" i="9"/>
  <c r="AN276" i="9"/>
  <c r="AN159" i="9"/>
  <c r="AN293" i="9"/>
  <c r="AN265" i="9"/>
  <c r="AN305" i="9"/>
  <c r="AN148" i="9"/>
  <c r="AN87" i="9"/>
  <c r="AN356" i="9"/>
  <c r="AN119" i="9"/>
  <c r="AN143" i="9"/>
  <c r="AN77" i="9"/>
  <c r="AN185" i="9"/>
  <c r="AN213" i="9"/>
  <c r="AN142" i="9"/>
  <c r="AN94" i="9"/>
  <c r="AN70" i="9"/>
  <c r="AN237" i="9"/>
  <c r="AN313" i="9"/>
  <c r="AN134" i="9"/>
  <c r="AN175" i="9"/>
  <c r="AN184" i="9"/>
  <c r="AN355" i="9"/>
  <c r="AN179" i="9"/>
  <c r="AN177" i="9"/>
  <c r="AN82" i="9"/>
  <c r="AN54" i="9"/>
  <c r="AN188" i="9"/>
  <c r="AM3" i="9" l="1"/>
  <c r="AM4" i="9" s="1"/>
  <c r="AM5" i="9" s="1"/>
  <c r="AM6" i="9" s="1"/>
  <c r="AM7" i="9" s="1"/>
  <c r="AM8" i="9" s="1"/>
  <c r="AM9" i="9" s="1"/>
  <c r="AM10" i="9" s="1"/>
  <c r="AM11" i="9" s="1"/>
  <c r="AM12" i="9" s="1"/>
  <c r="AM13" i="9" l="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<sst xmlns="http://schemas.openxmlformats.org/spreadsheetml/2006/main" count="1934" uniqueCount="502">
  <si>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</si>
  <si>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</si>
  <si>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</si>
  <si>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</si>
  <si>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</si>
  <si>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</si>
  <si>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</si>
  <si>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</si>
  <si>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</si>
  <si>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</si>
  <si>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</si>
  <si>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</si>
  <si>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</si>
  <si>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</si>
  <si>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</si>
  <si>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</si>
  <si>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</si>
  <si>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</si>
  <si>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</si>
  <si>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</si>
  <si>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</si>
  <si>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</si>
  <si>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</si>
  <si>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</si>
  <si>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</si>
  <si>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</si>
  <si>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</si>
  <si>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</si>
  <si>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</si>
  <si>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</si>
  <si>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</si>
  <si>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</si>
  <si>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</si>
  <si>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</si>
  <si>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</si>
  <si>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</si>
  <si>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</si>
  <si>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</si>
  <si>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</si>
  <si>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</si>
  <si>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</si>
  <si>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</si>
  <si>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</si>
  <si>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</si>
  <si>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</si>
  <si>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</si>
  <si>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</si>
  <si>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</si>
  <si>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</si>
  <si>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</si>
  <si>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</si>
  <si>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</si>
  <si>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</si>
  <si>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</si>
  <si>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</si>
  <si>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</si>
  <si>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</si>
  <si>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</si>
  <si>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</si>
  <si>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</si>
  <si>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</si>
  <si>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</si>
  <si>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</si>
  <si>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</si>
  <si>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</si>
  <si>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</si>
  <si>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</si>
  <si>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</si>
  <si>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</si>
  <si>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</si>
  <si>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</si>
  <si>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</si>
  <si>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</si>
  <si>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</si>
  <si>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</si>
  <si>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</si>
  <si>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</si>
  <si>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</si>
  <si>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</si>
  <si>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</si>
  <si>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</si>
  <si>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</si>
  <si>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</si>
  <si>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</si>
  <si>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</si>
  <si>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</si>
  <si>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</si>
  <si>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</si>
  <si>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</si>
  <si>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</si>
  <si>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</si>
  <si>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</si>
  <si>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</si>
  <si>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</si>
  <si>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</si>
  <si>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</si>
  <si>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</si>
  <si>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</si>
  <si>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</si>
  <si>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</si>
  <si>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</si>
  <si>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</si>
  <si>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</si>
  <si>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</si>
  <si>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</si>
  <si>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</si>
  <si>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</si>
  <si>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</si>
  <si>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</si>
  <si>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</si>
  <si>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</si>
  <si>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</si>
  <si>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</si>
  <si>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</si>
  <si>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</si>
  <si>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</si>
  <si>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</si>
  <si>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</si>
  <si>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</si>
  <si>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</si>
  <si>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</si>
  <si>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</si>
  <si>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</si>
  <si>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</si>
  <si>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</si>
  <si>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</si>
  <si>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</si>
  <si>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</si>
  <si>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</si>
  <si>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</si>
  <si>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</si>
  <si>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</si>
  <si>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</si>
  <si>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</si>
  <si>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</si>
  <si>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</si>
  <si>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</si>
  <si>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</si>
  <si>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</si>
  <si>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</si>
  <si>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</si>
  <si>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</si>
  <si>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</si>
  <si>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</si>
  <si>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</si>
  <si>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</si>
  <si>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</si>
  <si>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</si>
  <si>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</si>
  <si>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</si>
  <si>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</si>
  <si>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</si>
  <si>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</si>
  <si>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</si>
  <si>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</si>
  <si>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</si>
  <si>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</si>
  <si>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</si>
  <si>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</si>
  <si>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</si>
  <si>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</si>
  <si>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</si>
  <si>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</si>
  <si>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</si>
  <si>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</si>
  <si>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</si>
  <si>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</si>
  <si>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</si>
  <si>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</si>
  <si>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</si>
  <si>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</si>
  <si>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</si>
  <si>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</si>
  <si>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</si>
  <si>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</si>
  <si>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</si>
  <si>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</si>
  <si>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</si>
  <si>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</si>
  <si>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</si>
  <si>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</si>
  <si>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</si>
  <si>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</si>
  <si>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</si>
  <si>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</si>
  <si>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</si>
  <si>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</si>
  <si>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</si>
  <si>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</si>
  <si>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</si>
  <si>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</si>
  <si>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</si>
  <si>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</si>
  <si>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</si>
  <si>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</si>
  <si>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</si>
  <si>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</si>
  <si>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</si>
  <si>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</si>
  <si>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</si>
  <si>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</si>
  <si>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</si>
  <si>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</si>
  <si>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</si>
  <si>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</si>
  <si>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</si>
  <si>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</si>
  <si>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</si>
  <si>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</si>
  <si>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</si>
  <si>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</si>
  <si>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</si>
  <si>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</si>
  <si>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</si>
  <si>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</si>
  <si>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</si>
  <si>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</si>
  <si>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</si>
  <si>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</si>
  <si>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</si>
  <si>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</si>
  <si>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</si>
  <si>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</si>
  <si>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</si>
  <si>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</si>
  <si>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</si>
  <si>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</si>
  <si>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</si>
  <si>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</si>
  <si>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</si>
  <si>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</si>
  <si>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</si>
  <si>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</si>
  <si>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</si>
  <si>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</si>
  <si>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</si>
  <si>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</si>
  <si>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</si>
  <si>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</si>
  <si>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</si>
  <si>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</si>
  <si>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</si>
  <si>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</si>
  <si>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</si>
  <si>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</si>
  <si>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</si>
  <si>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</si>
  <si>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</si>
  <si>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</si>
  <si>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</si>
  <si>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</si>
  <si>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</si>
  <si>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</si>
  <si>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</si>
  <si>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</si>
  <si>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</si>
  <si>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</si>
  <si>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</si>
  <si>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</si>
  <si>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</si>
  <si>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</si>
  <si>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</si>
  <si>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</si>
  <si>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</si>
  <si>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</si>
  <si>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</si>
  <si>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</si>
  <si>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</si>
  <si>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</si>
  <si>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</si>
  <si>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</si>
  <si>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</si>
  <si>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</si>
  <si>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</si>
  <si>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</si>
  <si>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</si>
  <si>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</si>
  <si>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</si>
  <si>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</si>
  <si>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</si>
  <si>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</si>
  <si>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</si>
  <si>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</si>
  <si>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</si>
  <si>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</si>
  <si>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</si>
  <si>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</si>
  <si>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</si>
  <si>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</si>
  <si>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</si>
  <si>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</si>
  <si>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</si>
  <si>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</si>
  <si>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</si>
  <si>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</si>
  <si>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</si>
  <si>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</si>
  <si>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</si>
  <si>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</si>
  <si>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</si>
  <si>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</si>
  <si>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</si>
  <si>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</si>
  <si>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</si>
  <si>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</si>
  <si>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</si>
  <si>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</si>
  <si>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</si>
  <si>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</si>
  <si>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</si>
  <si>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</si>
  <si>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</si>
  <si>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</si>
  <si>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</si>
  <si>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</si>
  <si>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</si>
  <si>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</si>
  <si>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</si>
  <si>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</si>
  <si>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</si>
  <si>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</si>
  <si>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</si>
  <si>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</si>
  <si>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</si>
  <si>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</si>
  <si>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</si>
  <si>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</si>
  <si>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</si>
  <si>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</si>
  <si>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</si>
  <si>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</si>
  <si>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</si>
  <si>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</si>
  <si>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</si>
  <si>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</si>
  <si>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</si>
  <si>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</si>
  <si>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</si>
  <si>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</si>
  <si>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</si>
  <si>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</si>
  <si>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</si>
  <si>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</si>
  <si>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</si>
  <si>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</si>
  <si>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</si>
  <si>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</si>
  <si>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</si>
  <si>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</si>
  <si>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</si>
  <si>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</si>
  <si>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</si>
  <si>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</si>
  <si>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</si>
  <si>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</si>
  <si>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</si>
  <si>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</si>
  <si>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</si>
  <si>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</si>
  <si>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</si>
  <si>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</si>
  <si>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</si>
  <si>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</si>
  <si>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</si>
  <si>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</si>
  <si>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</si>
  <si>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</si>
  <si>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</si>
  <si>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</si>
  <si>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</si>
  <si>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</si>
  <si>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</si>
  <si>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</si>
  <si>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</si>
  <si>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</si>
  <si>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</si>
  <si>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</si>
  <si>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</si>
  <si>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</si>
  <si>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GO</t>
    <phoneticPr fontId="1" type="noConversion"/>
  </si>
  <si>
    <t>Actor0037m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</si>
  <si>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</si>
  <si>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</si>
  <si>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</si>
  <si>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</si>
  <si>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</si>
  <si>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</si>
  <si>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</si>
  <si>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</si>
  <si>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Actor0030m</t>
    <phoneticPr fontId="1" type="noConversion"/>
  </si>
  <si>
    <t>DI</t>
    <phoneticPr fontId="1" type="noConversion"/>
  </si>
  <si>
    <t>GO</t>
    <phoneticPr fontId="1" type="noConversion"/>
  </si>
  <si>
    <t>Equip2001</t>
    <phoneticPr fontId="1" type="noConversion"/>
  </si>
  <si>
    <t>Equip3002</t>
    <phoneticPr fontId="1" type="noConversion"/>
  </si>
  <si>
    <t>Equip3201</t>
    <phoneticPr fontId="1" type="noConversion"/>
  </si>
  <si>
    <t>Equip1002</t>
    <phoneticPr fontId="1" type="noConversion"/>
  </si>
  <si>
    <t>Equip6101</t>
    <phoneticPr fontId="1" type="noConversion"/>
  </si>
  <si>
    <t>Equip3001</t>
    <phoneticPr fontId="1" type="noConversion"/>
  </si>
  <si>
    <t>GO</t>
    <phoneticPr fontId="1" type="noConversion"/>
  </si>
  <si>
    <t>Equip1001</t>
    <phoneticPr fontId="1" type="noConversion"/>
  </si>
  <si>
    <t>Equip5201</t>
    <phoneticPr fontId="1" type="noConversion"/>
  </si>
  <si>
    <t>Actor2103m</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</si>
  <si>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</si>
  <si>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</si>
  <si>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</si>
  <si>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</si>
  <si>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</si>
  <si>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</si>
  <si>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</si>
  <si>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Equip6002</t>
    <phoneticPr fontId="1" type="noConversion"/>
  </si>
  <si>
    <t>Equip0101</t>
    <phoneticPr fontId="1" type="noConversion"/>
  </si>
  <si>
    <t>Equip8102</t>
    <phoneticPr fontId="1" type="noConversion"/>
  </si>
  <si>
    <t>Equip3101</t>
    <phoneticPr fontId="1" type="noConversion"/>
  </si>
  <si>
    <t>Equip1101</t>
    <phoneticPr fontId="1" type="noConversion"/>
  </si>
  <si>
    <t>Equip1201</t>
    <phoneticPr fontId="1" type="noConversion"/>
  </si>
  <si>
    <t>Equip5302</t>
    <phoneticPr fontId="1" type="noConversion"/>
  </si>
  <si>
    <t>DI</t>
    <phoneticPr fontId="1" type="noConversion"/>
  </si>
  <si>
    <t>Equip2201</t>
    <phoneticPr fontId="1" type="noConversion"/>
  </si>
  <si>
    <t>Actor1218m</t>
    <phoneticPr fontId="1" type="noConversion"/>
  </si>
  <si>
    <t>Equip0101</t>
    <phoneticPr fontId="1" type="noConversion"/>
  </si>
  <si>
    <t>Equip8102</t>
    <phoneticPr fontId="1" type="noConversion"/>
  </si>
  <si>
    <t>Equip5301</t>
    <phoneticPr fontId="1" type="noConversion"/>
  </si>
  <si>
    <t>Equip6201</t>
    <phoneticPr fontId="1" type="noConversion"/>
  </si>
  <si>
    <t>Equip7202</t>
    <phoneticPr fontId="1" type="noConversion"/>
  </si>
  <si>
    <t>Actor1002m</t>
    <phoneticPr fontId="1" type="noConversion"/>
  </si>
  <si>
    <t>Equip0302</t>
    <phoneticPr fontId="1" type="noConversion"/>
  </si>
  <si>
    <t>Equip2101</t>
    <phoneticPr fontId="1" type="noConversion"/>
  </si>
  <si>
    <t>Actor3212m</t>
    <phoneticPr fontId="1" type="noConversion"/>
  </si>
  <si>
    <t>Equip2202</t>
    <phoneticPr fontId="1" type="noConversion"/>
  </si>
  <si>
    <t>Equip5201</t>
    <phoneticPr fontId="1" type="noConversion"/>
  </si>
  <si>
    <t>지정 캐릭터 LBP2</t>
    <phoneticPr fontId="1" type="noConversion"/>
  </si>
  <si>
    <t>지정 캐릭터 LBP3</t>
    <phoneticPr fontId="1" type="noConversion"/>
  </si>
  <si>
    <t>Equip4102</t>
    <phoneticPr fontId="1" type="noConversion"/>
  </si>
  <si>
    <t>Actor0030m</t>
    <phoneticPr fontId="1" type="noConversion"/>
  </si>
  <si>
    <t>지정 캐릭터 LBP5</t>
  </si>
  <si>
    <t>지정 캐릭터 LBP6</t>
  </si>
  <si>
    <t>Equip3402</t>
    <phoneticPr fontId="1" type="noConversion"/>
  </si>
  <si>
    <t>Equip0201</t>
    <phoneticPr fontId="1" type="noConversion"/>
  </si>
  <si>
    <t>Equip0002</t>
    <phoneticPr fontId="1" type="noConversion"/>
  </si>
  <si>
    <t>Equip3301</t>
    <phoneticPr fontId="1" type="noConversion"/>
  </si>
  <si>
    <t>Equip4202</t>
    <phoneticPr fontId="1" type="noConversion"/>
  </si>
  <si>
    <t>Equip1201</t>
    <phoneticPr fontId="1" type="noConversion"/>
  </si>
  <si>
    <t>Equip5101</t>
    <phoneticPr fontId="1" type="noConversion"/>
  </si>
  <si>
    <t>Equip5002</t>
    <phoneticPr fontId="1" type="noConversion"/>
  </si>
  <si>
    <t>Equip1301</t>
    <phoneticPr fontId="1" type="noConversion"/>
  </si>
  <si>
    <t>Equip8202</t>
    <phoneticPr fontId="1" type="noConversion"/>
  </si>
  <si>
    <t>Equip1302</t>
    <phoneticPr fontId="1" type="noConversion"/>
  </si>
  <si>
    <t>Equip6301</t>
    <phoneticPr fontId="1" type="noConversion"/>
  </si>
  <si>
    <t>Equip2101</t>
    <phoneticPr fontId="1" type="noConversion"/>
  </si>
  <si>
    <t>Equip6002</t>
    <phoneticPr fontId="1" type="noConversion"/>
  </si>
  <si>
    <t>Equip7102</t>
    <phoneticPr fontId="1" type="noConversion"/>
  </si>
  <si>
    <t>Equip7302</t>
    <phoneticPr fontId="1" type="noConversion"/>
  </si>
  <si>
    <t>Equip5101</t>
    <phoneticPr fontId="1" type="noConversion"/>
  </si>
  <si>
    <t>Actor0236m</t>
  </si>
  <si>
    <t>Actor2235m</t>
  </si>
  <si>
    <t>Actor0236m</t>
    <phoneticPr fontId="1" type="noConversion"/>
  </si>
  <si>
    <t>Equip8301</t>
    <phoneticPr fontId="1" type="noConversion"/>
  </si>
  <si>
    <t>Equip0403</t>
  </si>
  <si>
    <t>Equip2102</t>
    <phoneticPr fontId="1" type="noConversion"/>
  </si>
  <si>
    <t>Equip7101</t>
    <phoneticPr fontId="1" type="noConversion"/>
  </si>
  <si>
    <t>Actor3022m</t>
    <phoneticPr fontId="1" type="noConversion"/>
  </si>
  <si>
    <t>Actor1039m</t>
    <phoneticPr fontId="1" type="noConversion"/>
  </si>
  <si>
    <t>Actor0113</t>
    <phoneticPr fontId="1" type="noConversion"/>
  </si>
  <si>
    <t>Equip4101</t>
    <phoneticPr fontId="1" type="noConversion"/>
  </si>
  <si>
    <t>Actor2120</t>
    <phoneticPr fontId="1" type="noConversion"/>
  </si>
  <si>
    <t>Equip5401</t>
    <phoneticPr fontId="1" type="noConversion"/>
  </si>
  <si>
    <t>Equip8002</t>
    <phoneticPr fontId="1" type="noConversion"/>
  </si>
  <si>
    <t>Equip3302</t>
    <phoneticPr fontId="1" type="noConversion"/>
  </si>
  <si>
    <t>Equip4301</t>
    <phoneticPr fontId="1" type="noConversion"/>
  </si>
  <si>
    <t>Actor1029</t>
    <phoneticPr fontId="1" type="noConversion"/>
  </si>
  <si>
    <t>Actor2015</t>
    <phoneticPr fontId="1" type="noConversion"/>
  </si>
  <si>
    <t>Equip4201</t>
    <phoneticPr fontId="1" type="noConversion"/>
  </si>
  <si>
    <t>Equip2001</t>
  </si>
  <si>
    <t>Equip5202</t>
    <phoneticPr fontId="1" type="noConversion"/>
  </si>
  <si>
    <t>Actor2235m</t>
    <phoneticPr fontId="1" type="noConversion"/>
  </si>
  <si>
    <t>Actor1109</t>
    <phoneticPr fontId="1" type="noConversion"/>
  </si>
  <si>
    <t>Equip0403</t>
    <phoneticPr fontId="1" type="noConversion"/>
  </si>
  <si>
    <t>Equip4401</t>
    <phoneticPr fontId="1" type="noConversion"/>
  </si>
  <si>
    <t>Actor0104</t>
    <phoneticPr fontId="1" type="noConversion"/>
  </si>
  <si>
    <t>Actor0030</t>
    <phoneticPr fontId="1" type="noConversion"/>
  </si>
  <si>
    <t>Equip3202</t>
    <phoneticPr fontId="1" type="noConversion"/>
  </si>
  <si>
    <t>Equip7201</t>
    <phoneticPr fontId="1" type="noConversion"/>
  </si>
  <si>
    <t>Equip0001</t>
    <phoneticPr fontId="1" type="noConversion"/>
  </si>
  <si>
    <t>Equip5001</t>
    <phoneticPr fontId="1" type="noConversion"/>
  </si>
  <si>
    <t>Equip4002</t>
    <phoneticPr fontId="1" type="noConversion"/>
  </si>
  <si>
    <t>Equip4301</t>
  </si>
  <si>
    <t>Equip1403</t>
    <phoneticPr fontId="1" type="noConversion"/>
  </si>
  <si>
    <t>Actor1216</t>
    <phoneticPr fontId="1" type="noConversion"/>
  </si>
  <si>
    <t>Actor0125</t>
    <phoneticPr fontId="1" type="noConversion"/>
  </si>
  <si>
    <t>Actor1108</t>
    <phoneticPr fontId="1" type="noConversion"/>
  </si>
  <si>
    <t>Actor0240</t>
    <phoneticPr fontId="1" type="noConversion"/>
  </si>
  <si>
    <t>Actor2103</t>
    <phoneticPr fontId="1" type="noConversion"/>
  </si>
  <si>
    <t>Actor1002</t>
    <phoneticPr fontId="1" type="noConversion"/>
  </si>
  <si>
    <t>Actor2128</t>
    <phoneticPr fontId="1" type="noConversion"/>
  </si>
  <si>
    <t>Actor2010</t>
    <phoneticPr fontId="1" type="noConversion"/>
  </si>
  <si>
    <t>Actor3117</t>
    <phoneticPr fontId="1" type="noConversion"/>
  </si>
  <si>
    <t>Equip1401</t>
    <phoneticPr fontId="1" type="noConversion"/>
  </si>
  <si>
    <t>Equip2403</t>
    <phoneticPr fontId="1" type="noConversion"/>
  </si>
  <si>
    <t>Equip2301</t>
    <phoneticPr fontId="1" type="noConversion"/>
  </si>
  <si>
    <t>Equip6001</t>
    <phoneticPr fontId="1" type="noConversion"/>
  </si>
  <si>
    <t>Equip1202</t>
    <phoneticPr fontId="1" type="noConversion"/>
  </si>
  <si>
    <t>Actor0233m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</si>
</sst>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1200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7.7674256491211722</v>
          </cell>
          <cell r="W2">
            <v>10.674565168575484</v>
          </cell>
          <cell r="X2">
            <v>11.65</v>
          </cell>
          <cell r="Y2">
            <v>16.010000000000002</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5</v>
          </cell>
          <cell r="AL2">
            <v>4.2</v>
          </cell>
          <cell r="AM2">
            <v>3.4696406443618551E-2</v>
          </cell>
          <cell r="AN2">
            <v>240</v>
          </cell>
          <cell r="AO2">
            <v>240</v>
          </cell>
          <cell r="AP2">
            <v>0</v>
          </cell>
          <cell r="AQ2">
            <v>600</v>
          </cell>
          <cell r="AR2">
            <v>900</v>
          </cell>
          <cell r="AX2" t="str">
            <v>Axe</v>
          </cell>
          <cell r="AY2">
            <v>0</v>
          </cell>
          <cell r="BA2" t="str">
            <v>유니티 랜덤</v>
          </cell>
          <cell r="BB2">
            <v>0</v>
          </cell>
          <cell r="BF2">
            <v>0</v>
          </cell>
          <cell r="BG2">
            <v>0.37472118959108036</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7.190981615973425</v>
          </cell>
          <cell r="W3">
            <v>11.689645207746135</v>
          </cell>
          <cell r="X3">
            <v>10.79</v>
          </cell>
          <cell r="Y3">
            <v>17.53</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10</v>
          </cell>
          <cell r="AL3">
            <v>3.3600000000000003</v>
          </cell>
          <cell r="AM3">
            <v>2.7757125154894841E-2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0.25873605947955547</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7.9811309898738036</v>
          </cell>
          <cell r="W4">
            <v>10.592200171549308</v>
          </cell>
          <cell r="X4">
            <v>17.53</v>
          </cell>
          <cell r="Y4">
            <v>23.26</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15</v>
          </cell>
          <cell r="AL4">
            <v>2.9</v>
          </cell>
          <cell r="AM4">
            <v>2.3957042544403284E-2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0.11598513011152485</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6.9437074663201424</v>
          </cell>
          <cell r="W5">
            <v>11.549443845403653</v>
          </cell>
          <cell r="X5">
            <v>15.25</v>
          </cell>
          <cell r="Y5">
            <v>25.36</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20</v>
          </cell>
          <cell r="AL5">
            <v>2.3199999999999998</v>
          </cell>
          <cell r="AM5">
            <v>1.9165634035522624E-2</v>
          </cell>
          <cell r="AN5">
            <v>230.4</v>
          </cell>
          <cell r="AO5">
            <v>230.4</v>
          </cell>
          <cell r="AP5">
            <v>0</v>
          </cell>
          <cell r="AQ5">
            <v>1000</v>
          </cell>
          <cell r="AR5">
            <v>1500</v>
          </cell>
          <cell r="AX5" t="str">
            <v>Staff</v>
          </cell>
          <cell r="AY5">
            <v>3</v>
          </cell>
          <cell r="BA5" t="str">
            <v>리니어</v>
          </cell>
          <cell r="BB5">
            <v>3</v>
          </cell>
          <cell r="BC5" t="str">
            <v>slope</v>
          </cell>
          <cell r="BF5">
            <v>3</v>
          </cell>
          <cell r="BG5">
            <v>9.8141263940521042E-2</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8.0116740682781664</v>
          </cell>
          <cell r="W6">
            <v>10.637718149505327</v>
          </cell>
          <cell r="X6">
            <v>28.34</v>
          </cell>
          <cell r="Y6">
            <v>37.619999999999997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5</v>
          </cell>
          <cell r="AL6">
            <v>1.3</v>
          </cell>
          <cell r="AM6">
            <v>1.0739363899215265E-2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0.15241635687732435</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6.8700893677509205</v>
          </cell>
          <cell r="W7">
            <v>11.823674502374333</v>
          </cell>
          <cell r="X7">
            <v>24.3</v>
          </cell>
          <cell r="Y7">
            <v>41.82</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10</v>
          </cell>
          <cell r="AL7">
            <v>1.04</v>
          </cell>
          <cell r="AM7">
            <v>8.5914911193722115E-3</v>
          </cell>
          <cell r="AN7">
            <v>48</v>
          </cell>
          <cell r="AO7">
            <v>48</v>
          </cell>
          <cell r="AP7">
            <v>0</v>
          </cell>
          <cell r="AQ7">
            <v>2500</v>
          </cell>
          <cell r="AR7">
            <v>3500</v>
          </cell>
          <cell r="AS7">
            <v>4</v>
          </cell>
          <cell r="AT7">
            <v>5</v>
          </cell>
          <cell r="AX7" t="str">
            <v>Sword</v>
          </cell>
          <cell r="AY7">
            <v>5</v>
          </cell>
          <cell r="BF7">
            <v>5</v>
          </cell>
          <cell r="BG7">
            <v>0</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8.0689731483944698</v>
          </cell>
          <cell r="W8">
            <v>10.873674319255727</v>
          </cell>
          <cell r="X8">
            <v>55.62</v>
          </cell>
          <cell r="Y8">
            <v>74.95</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5</v>
          </cell>
          <cell r="AL8">
            <v>1.1000000000000001</v>
          </cell>
          <cell r="AM8">
            <v>9.0871540685667634E-3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6.7049265365204125</v>
          </cell>
          <cell r="W9">
            <v>11.427305737003522</v>
          </cell>
          <cell r="X9">
            <v>46.21</v>
          </cell>
          <cell r="Y9">
            <v>78.760000000000005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5</v>
          </cell>
          <cell r="AL9">
            <v>0.88000000000000012</v>
          </cell>
          <cell r="AM9">
            <v>7.2697232548534114E-3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7.5768091259149077</v>
          </cell>
          <cell r="W10">
            <v>10.387896348203297</v>
          </cell>
          <cell r="X10">
            <v>111.94</v>
          </cell>
          <cell r="Y10">
            <v>153.47999999999999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2.25</v>
          </cell>
          <cell r="AJ10">
            <v>6</v>
          </cell>
          <cell r="AK10">
            <v>15</v>
          </cell>
          <cell r="AL10">
            <v>2.25</v>
          </cell>
          <cell r="AM10">
            <v>1.8587360594795651E-2</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7.2629693002424984</v>
          </cell>
          <cell r="W11">
            <v>11.628401867682557</v>
          </cell>
          <cell r="X11">
            <v>107.31</v>
          </cell>
          <cell r="Y11">
            <v>171.8</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1.8</v>
          </cell>
          <cell r="AJ11">
            <v>7</v>
          </cell>
          <cell r="AK11">
            <v>5</v>
          </cell>
          <cell r="AL11">
            <v>1.8</v>
          </cell>
          <cell r="AM11">
            <v>1.4869888475836521E-2</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7.9393298311881431</v>
          </cell>
          <cell r="W12">
            <v>10.344063498145498</v>
          </cell>
          <cell r="X12">
            <v>152.87</v>
          </cell>
          <cell r="Y12">
            <v>199.18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1.0125</v>
          </cell>
          <cell r="AJ12">
            <v>13</v>
          </cell>
          <cell r="AK12">
            <v>5</v>
          </cell>
          <cell r="AL12">
            <v>0</v>
          </cell>
          <cell r="AM12">
            <v>0</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7.0133088992557076</v>
          </cell>
          <cell r="W13">
            <v>11.799797683572748</v>
          </cell>
          <cell r="X13">
            <v>135.04</v>
          </cell>
          <cell r="Y13">
            <v>227.21</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0.80999999999999994</v>
          </cell>
          <cell r="AJ13">
            <v>14</v>
          </cell>
          <cell r="AK13">
            <v>5</v>
          </cell>
          <cell r="AL13">
            <v>0</v>
          </cell>
          <cell r="AM13">
            <v>0</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8.1473621028807059</v>
          </cell>
          <cell r="W14">
            <v>11.027691137362398</v>
          </cell>
          <cell r="X14">
            <v>204.46</v>
          </cell>
          <cell r="Y14">
            <v>276.74</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0.45562500000000006</v>
          </cell>
          <cell r="AJ14">
            <v>20</v>
          </cell>
          <cell r="AK14">
            <v>5</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8.1899951072604313</v>
          </cell>
          <cell r="W15">
            <v>10.889760666351826</v>
          </cell>
          <cell r="X15">
            <v>12.28</v>
          </cell>
          <cell r="Y15">
            <v>16.329999999999998</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5</v>
          </cell>
          <cell r="AL15">
            <v>4.2</v>
          </cell>
          <cell r="AM15">
            <v>3.4696406443618551E-2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7.0435360306154644</v>
          </cell>
          <cell r="W16">
            <v>11.706423852782246</v>
          </cell>
          <cell r="X16">
            <v>10.57</v>
          </cell>
          <cell r="Y16">
            <v>17.559999999999999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10</v>
          </cell>
          <cell r="AL16">
            <v>3.3600000000000003</v>
          </cell>
          <cell r="AM16">
            <v>2.7757125154894841E-2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8.1796304547471959</v>
          </cell>
          <cell r="W17">
            <v>10.811926726044584</v>
          </cell>
          <cell r="X17">
            <v>17.96</v>
          </cell>
          <cell r="Y17">
            <v>23.74</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15</v>
          </cell>
          <cell r="AL17">
            <v>2.9</v>
          </cell>
          <cell r="AM17">
            <v>2.3957042544403284E-2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6.6741578169578553</v>
          </cell>
          <cell r="W18">
            <v>11.227257640330752</v>
          </cell>
          <cell r="X18">
            <v>14.66</v>
          </cell>
          <cell r="Y18">
            <v>24.66</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20</v>
          </cell>
          <cell r="AL18">
            <v>2.3199999999999998</v>
          </cell>
          <cell r="AM18">
            <v>1.9165634035522624E-2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8.1438096838876941</v>
          </cell>
          <cell r="W19">
            <v>10.918156409756367</v>
          </cell>
          <cell r="X19">
            <v>28.8</v>
          </cell>
          <cell r="Y19">
            <v>38.619999999999997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15</v>
          </cell>
          <cell r="AL19">
            <v>1.3</v>
          </cell>
          <cell r="AM19">
            <v>1.0739363899215265E-2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7.2168702409437184</v>
          </cell>
          <cell r="W20">
            <v>11.729496832829135</v>
          </cell>
          <cell r="X20">
            <v>25.53</v>
          </cell>
          <cell r="Y20">
            <v>41.49</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20</v>
          </cell>
          <cell r="AL20">
            <v>1.04</v>
          </cell>
          <cell r="AM20">
            <v>8.5914911193722115E-3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8.2060580245418091</v>
          </cell>
          <cell r="W21">
            <v>10.461222400300544</v>
          </cell>
          <cell r="X21">
            <v>56.56</v>
          </cell>
          <cell r="Y21">
            <v>72.099999999999994</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5</v>
          </cell>
          <cell r="AL21">
            <v>1.1000000000000001</v>
          </cell>
          <cell r="AM21">
            <v>9.0871540685667634E-3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7.2308901724833321</v>
          </cell>
          <cell r="W22">
            <v>11.250869045889253</v>
          </cell>
          <cell r="X22">
            <v>49.84</v>
          </cell>
          <cell r="Y22">
            <v>77.55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5</v>
          </cell>
          <cell r="AL22">
            <v>0.88000000000000012</v>
          </cell>
          <cell r="AM22">
            <v>7.2697232548534114E-3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7.9401983186030991</v>
          </cell>
          <cell r="W23">
            <v>10.957860228413136</v>
          </cell>
          <cell r="X23">
            <v>117.31</v>
          </cell>
          <cell r="Y23">
            <v>161.9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2.25</v>
          </cell>
          <cell r="AJ23">
            <v>6</v>
          </cell>
          <cell r="AK23">
            <v>15</v>
          </cell>
          <cell r="AL23">
            <v>2.25</v>
          </cell>
          <cell r="AM23">
            <v>1.8587360594795651E-2</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6.6134076011540639</v>
          </cell>
          <cell r="W24">
            <v>11.526792394760191</v>
          </cell>
          <cell r="X24">
            <v>97.71</v>
          </cell>
          <cell r="Y24">
            <v>170.3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1.8</v>
          </cell>
          <cell r="AJ24">
            <v>7</v>
          </cell>
          <cell r="AK24">
            <v>5</v>
          </cell>
          <cell r="AL24">
            <v>1.8</v>
          </cell>
          <cell r="AM24">
            <v>1.4869888475836521E-2</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7.4610870099159898</v>
          </cell>
          <cell r="W25">
            <v>10.622301748571751</v>
          </cell>
          <cell r="X25">
            <v>143.66999999999999</v>
          </cell>
          <cell r="Y25">
            <v>204.54</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1.0125</v>
          </cell>
          <cell r="AJ25">
            <v>14</v>
          </cell>
          <cell r="AK25">
            <v>5</v>
          </cell>
          <cell r="AL25">
            <v>0</v>
          </cell>
          <cell r="AM25">
            <v>0</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7.3486955115043529</v>
          </cell>
          <cell r="W26">
            <v>11.140964563968076</v>
          </cell>
          <cell r="X26">
            <v>141.5</v>
          </cell>
          <cell r="Y26">
            <v>214.52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0.80999999999999994</v>
          </cell>
          <cell r="AJ26">
            <v>15</v>
          </cell>
          <cell r="AK26">
            <v>5</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7.7166629471773325</v>
          </cell>
          <cell r="W27">
            <v>11.06204873384514</v>
          </cell>
          <cell r="X27">
            <v>193.65</v>
          </cell>
          <cell r="Y27">
            <v>277.60000000000002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0.45562500000000006</v>
          </cell>
          <cell r="AJ27">
            <v>21</v>
          </cell>
          <cell r="AK27">
            <v>5</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7.4206039785888365</v>
          </cell>
          <cell r="W28">
            <v>10.733348166807852</v>
          </cell>
          <cell r="X28">
            <v>11.13</v>
          </cell>
          <cell r="Y28">
            <v>16.100000000000001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5</v>
          </cell>
          <cell r="AL28">
            <v>4.2</v>
          </cell>
          <cell r="AM28">
            <v>3.4696406443618551E-2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7.0561339624599029</v>
          </cell>
          <cell r="W29">
            <v>11.783724829911836</v>
          </cell>
          <cell r="X29">
            <v>10.58</v>
          </cell>
          <cell r="Y29">
            <v>17.68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10</v>
          </cell>
          <cell r="AL29">
            <v>3.3600000000000003</v>
          </cell>
          <cell r="AM29">
            <v>2.7757125154894841E-2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7.7726624171649661</v>
          </cell>
          <cell r="W30">
            <v>10.572480616384688</v>
          </cell>
          <cell r="X30">
            <v>17.07</v>
          </cell>
          <cell r="Y30">
            <v>23.22</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5</v>
          </cell>
          <cell r="AL30">
            <v>2.9</v>
          </cell>
          <cell r="AM30">
            <v>2.3957042544403284E-2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7.3478355514876039</v>
          </cell>
          <cell r="W31">
            <v>11.742701438042889</v>
          </cell>
          <cell r="X31">
            <v>16.14</v>
          </cell>
          <cell r="Y31">
            <v>25.79</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10</v>
          </cell>
          <cell r="AL31">
            <v>2.3199999999999998</v>
          </cell>
          <cell r="AM31">
            <v>1.9165634035522624E-2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7.8524354975071819</v>
          </cell>
          <cell r="W32">
            <v>10.681546447667078</v>
          </cell>
          <cell r="X32">
            <v>27.77</v>
          </cell>
          <cell r="Y32">
            <v>37.78</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5</v>
          </cell>
          <cell r="AL32">
            <v>1.3</v>
          </cell>
          <cell r="AM32">
            <v>1.0739363899215265E-2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6.6108461438756692</v>
          </cell>
          <cell r="W33">
            <v>11.625746943222643</v>
          </cell>
          <cell r="X33">
            <v>23.38</v>
          </cell>
          <cell r="Y33">
            <v>41.12</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15</v>
          </cell>
          <cell r="AL33">
            <v>1.04</v>
          </cell>
          <cell r="AM33">
            <v>8.5914911193722115E-3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8.0555458327218972</v>
          </cell>
          <cell r="W34">
            <v>11.007259919392556</v>
          </cell>
          <cell r="X34">
            <v>55.52</v>
          </cell>
          <cell r="Y34">
            <v>75.87</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5</v>
          </cell>
          <cell r="AL34">
            <v>1.1000000000000001</v>
          </cell>
          <cell r="AM34">
            <v>9.0871540685667634E-3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6.9569266368462044</v>
          </cell>
          <cell r="W35">
            <v>11.305889328887734</v>
          </cell>
          <cell r="X35">
            <v>47.95</v>
          </cell>
          <cell r="Y35">
            <v>77.930000000000007</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5</v>
          </cell>
          <cell r="AL35">
            <v>0.88000000000000012</v>
          </cell>
          <cell r="AM35">
            <v>7.2697232548534114E-3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7.756915236987858</v>
          </cell>
          <cell r="W36">
            <v>10.714779511857023</v>
          </cell>
          <cell r="X36">
            <v>114.61</v>
          </cell>
          <cell r="Y36">
            <v>158.31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2.25</v>
          </cell>
          <cell r="AJ36">
            <v>7</v>
          </cell>
          <cell r="AK36">
            <v>10</v>
          </cell>
          <cell r="AL36">
            <v>2.25</v>
          </cell>
          <cell r="AM36">
            <v>1.8587360594795651E-2</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7.3830402485940514</v>
          </cell>
          <cell r="W37">
            <v>11.279604285642447</v>
          </cell>
          <cell r="X37">
            <v>109.08</v>
          </cell>
          <cell r="Y37">
            <v>166.65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1.8</v>
          </cell>
          <cell r="AJ37">
            <v>8</v>
          </cell>
          <cell r="AK37">
            <v>5</v>
          </cell>
          <cell r="AL37">
            <v>1.8</v>
          </cell>
          <cell r="AM37">
            <v>1.4869888475836521E-2</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7.6165149203691032</v>
          </cell>
          <cell r="W38">
            <v>10.449273202824783</v>
          </cell>
          <cell r="X38">
            <v>146.66</v>
          </cell>
          <cell r="Y38">
            <v>201.2</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1.0125</v>
          </cell>
          <cell r="AJ38">
            <v>15</v>
          </cell>
          <cell r="AK38">
            <v>5</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7.0000255529463278</v>
          </cell>
          <cell r="W39">
            <v>11.415515003737543</v>
          </cell>
          <cell r="X39">
            <v>134.79</v>
          </cell>
          <cell r="Y39">
            <v>219.81</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0.80999999999999994</v>
          </cell>
          <cell r="AJ39">
            <v>16</v>
          </cell>
          <cell r="AK39">
            <v>5</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8.2056072250796994</v>
          </cell>
          <cell r="W40">
            <v>10.701829092397183</v>
          </cell>
          <cell r="X40">
            <v>205.92</v>
          </cell>
          <cell r="Y40">
            <v>268.56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0.45562500000000006</v>
          </cell>
          <cell r="AJ40">
            <v>23</v>
          </cell>
          <cell r="AK40">
            <v>5</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7.9980557035276965</v>
          </cell>
          <cell r="W41">
            <v>10.98707772942222</v>
          </cell>
          <cell r="X41">
            <v>12</v>
          </cell>
          <cell r="Y41">
            <v>16.48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5</v>
          </cell>
          <cell r="AL41">
            <v>4.2</v>
          </cell>
          <cell r="AM41">
            <v>3.4696406443618551E-2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6.9584100311745507</v>
          </cell>
          <cell r="W42">
            <v>11.127481830802575</v>
          </cell>
          <cell r="X42">
            <v>10.44</v>
          </cell>
          <cell r="Y42">
            <v>16.690000000000001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10</v>
          </cell>
          <cell r="AL42">
            <v>3.3600000000000003</v>
          </cell>
          <cell r="AM42">
            <v>2.7757125154894841E-2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7.8011526314205462</v>
          </cell>
          <cell r="W43">
            <v>10.583356218881748</v>
          </cell>
          <cell r="X43">
            <v>17.13</v>
          </cell>
          <cell r="Y43">
            <v>23.24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5</v>
          </cell>
          <cell r="AL43">
            <v>2.9</v>
          </cell>
          <cell r="AM43">
            <v>2.3957042544403284E-2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6.6734465562680896</v>
          </cell>
          <cell r="W44">
            <v>11.709676755202292</v>
          </cell>
          <cell r="X44">
            <v>14.66</v>
          </cell>
          <cell r="Y44">
            <v>25.72</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5</v>
          </cell>
          <cell r="AL44">
            <v>2.3199999999999998</v>
          </cell>
          <cell r="AM44">
            <v>1.9165634035522624E-2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7.8340614118339884</v>
          </cell>
          <cell r="W45">
            <v>10.736808824602944</v>
          </cell>
          <cell r="X45">
            <v>27.71</v>
          </cell>
          <cell r="Y45">
            <v>37.979999999999997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5</v>
          </cell>
          <cell r="AL45">
            <v>1.3</v>
          </cell>
          <cell r="AM45">
            <v>1.0739363899215265E-2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7.3578918507503683</v>
          </cell>
          <cell r="W46">
            <v>11.547531218736941</v>
          </cell>
          <cell r="X46">
            <v>26.02</v>
          </cell>
          <cell r="Y46">
            <v>40.840000000000003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10</v>
          </cell>
          <cell r="AL46">
            <v>1.04</v>
          </cell>
          <cell r="AM46">
            <v>8.5914911193722115E-3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8.2068385949915736</v>
          </cell>
          <cell r="W47">
            <v>10.605031191307392</v>
          </cell>
          <cell r="X47">
            <v>56.57</v>
          </cell>
          <cell r="Y47">
            <v>73.09</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5</v>
          </cell>
          <cell r="AL47">
            <v>1.1000000000000001</v>
          </cell>
          <cell r="AM47">
            <v>9.0871540685667634E-3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7.3581242161090934</v>
          </cell>
          <cell r="W48">
            <v>11.548667321656291</v>
          </cell>
          <cell r="X48">
            <v>50.72</v>
          </cell>
          <cell r="Y48">
            <v>79.599999999999994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5</v>
          </cell>
          <cell r="AL48">
            <v>0.88000000000000012</v>
          </cell>
          <cell r="AM48">
            <v>7.2697232548534114E-3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7.5701852102861027</v>
          </cell>
          <cell r="W49">
            <v>10.321579266870899</v>
          </cell>
          <cell r="X49">
            <v>111.85</v>
          </cell>
          <cell r="Y49">
            <v>152.5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2.25</v>
          </cell>
          <cell r="AJ49">
            <v>9</v>
          </cell>
          <cell r="AK49">
            <v>5</v>
          </cell>
          <cell r="AL49">
            <v>2.25</v>
          </cell>
          <cell r="AM49">
            <v>1.8587360594795651E-2</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7.2681517222426812</v>
          </cell>
          <cell r="W50">
            <v>11.37310189714454</v>
          </cell>
          <cell r="X50">
            <v>107.38</v>
          </cell>
          <cell r="Y50">
            <v>168.03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1.8</v>
          </cell>
          <cell r="AJ50">
            <v>10</v>
          </cell>
          <cell r="AK50">
            <v>5</v>
          </cell>
          <cell r="AL50">
            <v>1.8</v>
          </cell>
          <cell r="AM50">
            <v>1.4869888475836521E-2</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7.5909070203938418</v>
          </cell>
          <cell r="W51">
            <v>10.989524067891951</v>
          </cell>
          <cell r="X51">
            <v>146.16999999999999</v>
          </cell>
          <cell r="Y51">
            <v>211.61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1.0125</v>
          </cell>
          <cell r="AJ51">
            <v>16</v>
          </cell>
          <cell r="AK51">
            <v>5</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7.3619652138709215</v>
          </cell>
          <cell r="W52">
            <v>11.319441680226499</v>
          </cell>
          <cell r="X52">
            <v>141.76</v>
          </cell>
          <cell r="Y52">
            <v>217.96</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0.80999999999999994</v>
          </cell>
          <cell r="AJ52">
            <v>17</v>
          </cell>
          <cell r="AK52">
            <v>5</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7.7526906370270039</v>
          </cell>
          <cell r="W53">
            <v>10.72405317874092</v>
          </cell>
          <cell r="X53">
            <v>194.55</v>
          </cell>
          <cell r="Y53">
            <v>269.12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0.45562500000000006</v>
          </cell>
          <cell r="AJ53">
            <v>24</v>
          </cell>
          <cell r="AK53">
            <v>5</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7.625579957873593</v>
          </cell>
          <cell r="W54">
            <v>10.561782453272798</v>
          </cell>
          <cell r="X54">
            <v>11.44</v>
          </cell>
          <cell r="Y54">
            <v>15.84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5</v>
          </cell>
          <cell r="AL54">
            <v>4.2</v>
          </cell>
          <cell r="AM54">
            <v>3.4696406443618551E-2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7.2113255372161307</v>
          </cell>
          <cell r="W55">
            <v>11.873281362287974</v>
          </cell>
          <cell r="X55">
            <v>10.82</v>
          </cell>
          <cell r="Y55">
            <v>17.809999999999999</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10</v>
          </cell>
          <cell r="AL55">
            <v>3.3600000000000003</v>
          </cell>
          <cell r="AM55">
            <v>2.7757125154894841E-2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7.569159321665146</v>
          </cell>
          <cell r="W56">
            <v>10.601287587974262</v>
          </cell>
          <cell r="X56">
            <v>16.62</v>
          </cell>
          <cell r="Y56">
            <v>23.28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5</v>
          </cell>
          <cell r="AL56">
            <v>2.9</v>
          </cell>
          <cell r="AM56">
            <v>2.3957042544403284E-2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7.1963221965544033</v>
          </cell>
          <cell r="W57">
            <v>11.72175560695287</v>
          </cell>
          <cell r="X57">
            <v>15.8</v>
          </cell>
          <cell r="Y57">
            <v>25.74</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5</v>
          </cell>
          <cell r="AL57">
            <v>2.3199999999999998</v>
          </cell>
          <cell r="AM57">
            <v>1.9165634035522624E-2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7.9061362613876573</v>
          </cell>
          <cell r="W58">
            <v>11.023794986027413</v>
          </cell>
          <cell r="X58">
            <v>27.96</v>
          </cell>
          <cell r="Y58">
            <v>38.99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5</v>
          </cell>
          <cell r="AL58">
            <v>1.3</v>
          </cell>
          <cell r="AM58">
            <v>1.0739363899215265E-2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6.7119513002222302</v>
          </cell>
          <cell r="W59">
            <v>11.28967798434239</v>
          </cell>
          <cell r="X59">
            <v>23.74</v>
          </cell>
          <cell r="Y59">
            <v>39.93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10</v>
          </cell>
          <cell r="AL59">
            <v>1.04</v>
          </cell>
          <cell r="AM59">
            <v>8.5914911193722115E-3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7.4119016289826805</v>
          </cell>
          <cell r="W60">
            <v>11.028275993372647</v>
          </cell>
          <cell r="X60">
            <v>51.09</v>
          </cell>
          <cell r="Y60">
            <v>76.010000000000005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5</v>
          </cell>
          <cell r="AL60">
            <v>1.1000000000000001</v>
          </cell>
          <cell r="AM60">
            <v>9.0871540685667634E-3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6.9920769305748447</v>
          </cell>
          <cell r="W61">
            <v>11.327309315349721</v>
          </cell>
          <cell r="X61">
            <v>48.19</v>
          </cell>
          <cell r="Y61">
            <v>78.069999999999993</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5</v>
          </cell>
          <cell r="AL61">
            <v>0.88000000000000012</v>
          </cell>
          <cell r="AM61">
            <v>7.2697232548534114E-3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8.1439289016377501</v>
          </cell>
          <cell r="W62">
            <v>10.805865397486791</v>
          </cell>
          <cell r="X62">
            <v>120.32</v>
          </cell>
          <cell r="Y62">
            <v>159.65</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2.25</v>
          </cell>
          <cell r="AJ62">
            <v>11</v>
          </cell>
          <cell r="AK62">
            <v>5</v>
          </cell>
          <cell r="AL62">
            <v>2.25</v>
          </cell>
          <cell r="AM62">
            <v>1.8587360594795651E-2</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7.0778053215553403</v>
          </cell>
          <cell r="W63">
            <v>11.841687254458925</v>
          </cell>
          <cell r="X63">
            <v>104.57</v>
          </cell>
          <cell r="Y63">
            <v>174.96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1.8</v>
          </cell>
          <cell r="AJ63">
            <v>12</v>
          </cell>
          <cell r="AK63">
            <v>5</v>
          </cell>
          <cell r="AL63">
            <v>0</v>
          </cell>
          <cell r="AM63">
            <v>0</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7.6461157736335146</v>
          </cell>
          <cell r="W64">
            <v>10.816848507304572</v>
          </cell>
          <cell r="X64">
            <v>147.22999999999999</v>
          </cell>
          <cell r="Y64">
            <v>208.28</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1.0125</v>
          </cell>
          <cell r="AJ64">
            <v>18</v>
          </cell>
          <cell r="AK64">
            <v>5</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7.2498263428854415</v>
          </cell>
          <cell r="W65">
            <v>11.11958329470044</v>
          </cell>
          <cell r="X65">
            <v>139.6</v>
          </cell>
          <cell r="Y65">
            <v>214.11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0.80999999999999994</v>
          </cell>
          <cell r="AJ65">
            <v>19</v>
          </cell>
          <cell r="AK65">
            <v>5</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8.1032845681603689</v>
          </cell>
          <cell r="W66">
            <v>10.652747390592662</v>
          </cell>
          <cell r="X66">
            <v>203.35</v>
          </cell>
          <cell r="Y66">
            <v>267.33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0.45562500000000006</v>
          </cell>
          <cell r="AJ66">
            <v>26</v>
          </cell>
          <cell r="AK66">
            <v>5</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7.500095845569553</v>
          </cell>
          <cell r="W68">
            <v>10.922882814966432</v>
          </cell>
          <cell r="X68">
            <v>11.25</v>
          </cell>
          <cell r="Y68">
            <v>16.38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5</v>
          </cell>
          <cell r="AL68">
            <v>4.2</v>
          </cell>
          <cell r="AM68">
            <v>3.4696406443618551E-2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6.9583504903259978</v>
          </cell>
          <cell r="W69">
            <v>11.617808637443694</v>
          </cell>
          <cell r="X69">
            <v>10.44</v>
          </cell>
          <cell r="Y69">
            <v>17.43</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10</v>
          </cell>
          <cell r="AL69">
            <v>3.3600000000000003</v>
          </cell>
          <cell r="AM69">
            <v>2.7757125154894841E-2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7.6122388447353106</v>
          </cell>
          <cell r="W70">
            <v>10.891814711082974</v>
          </cell>
          <cell r="X70">
            <v>16.72</v>
          </cell>
          <cell r="Y70">
            <v>23.92</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5</v>
          </cell>
          <cell r="AL70">
            <v>2.9</v>
          </cell>
          <cell r="AM70">
            <v>2.3957042544403284E-2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7.366289718112939</v>
          </cell>
          <cell r="W71">
            <v>11.350227380907416</v>
          </cell>
          <cell r="X71">
            <v>16.18</v>
          </cell>
          <cell r="Y71">
            <v>24.93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5</v>
          </cell>
          <cell r="AL71">
            <v>2.3199999999999998</v>
          </cell>
          <cell r="AM71">
            <v>1.9165634035522624E-2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7.4968688027137924</v>
          </cell>
          <cell r="W72">
            <v>10.802723662700306</v>
          </cell>
          <cell r="X72">
            <v>26.52</v>
          </cell>
          <cell r="Y72">
            <v>38.21</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5</v>
          </cell>
          <cell r="AL72">
            <v>1.3</v>
          </cell>
          <cell r="AM72">
            <v>1.0739363899215265E-2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6.9655923271540781</v>
          </cell>
          <cell r="W73">
            <v>11.506028941131969</v>
          </cell>
          <cell r="X73">
            <v>24.64</v>
          </cell>
          <cell r="Y73">
            <v>40.700000000000003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5</v>
          </cell>
          <cell r="AL73">
            <v>1.04</v>
          </cell>
          <cell r="AM73">
            <v>8.5914911193722115E-3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7.4911433612546423</v>
          </cell>
          <cell r="W74">
            <v>10.448152708121807</v>
          </cell>
          <cell r="X74">
            <v>51.63</v>
          </cell>
          <cell r="Y74">
            <v>72.010000000000005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5</v>
          </cell>
          <cell r="AL74">
            <v>1.1000000000000001</v>
          </cell>
          <cell r="AM74">
            <v>9.0871540685667634E-3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7.3492515497516155</v>
          </cell>
          <cell r="W75">
            <v>11.765732101798459</v>
          </cell>
          <cell r="X75">
            <v>50.65</v>
          </cell>
          <cell r="Y75">
            <v>81.09</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5</v>
          </cell>
          <cell r="AL75">
            <v>0.88000000000000012</v>
          </cell>
          <cell r="AM75">
            <v>7.2697232548534114E-3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8.1743811998528422</v>
          </cell>
          <cell r="W76">
            <v>10.704882647451562</v>
          </cell>
          <cell r="X76">
            <v>120.77</v>
          </cell>
          <cell r="Y76">
            <v>158.16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2.25</v>
          </cell>
          <cell r="AJ76">
            <v>13</v>
          </cell>
          <cell r="AK76">
            <v>5</v>
          </cell>
          <cell r="AL76">
            <v>0</v>
          </cell>
          <cell r="AM76">
            <v>0</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7.3421291501672821</v>
          </cell>
          <cell r="W77">
            <v>11.412378900100617</v>
          </cell>
          <cell r="X77">
            <v>108.48</v>
          </cell>
          <cell r="Y77">
            <v>168.61</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1.8</v>
          </cell>
          <cell r="AJ77">
            <v>14</v>
          </cell>
          <cell r="AK77">
            <v>5</v>
          </cell>
          <cell r="AL77">
            <v>0</v>
          </cell>
          <cell r="AM77">
            <v>0</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7.6253247919915488</v>
          </cell>
          <cell r="W78">
            <v>10.803250944097009</v>
          </cell>
          <cell r="X78">
            <v>146.83000000000001</v>
          </cell>
          <cell r="Y78">
            <v>208.02</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1.0125</v>
          </cell>
          <cell r="AJ78">
            <v>20</v>
          </cell>
          <cell r="AK78">
            <v>5</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7.117610519082227</v>
          </cell>
          <cell r="W79">
            <v>11.837821783022788</v>
          </cell>
          <cell r="X79">
            <v>137.05000000000001</v>
          </cell>
          <cell r="Y79">
            <v>227.94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0.80999999999999994</v>
          </cell>
          <cell r="AJ79">
            <v>21</v>
          </cell>
          <cell r="AK79">
            <v>5</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7.4828355201967192</v>
          </cell>
          <cell r="W80">
            <v>10.505788875226354</v>
          </cell>
          <cell r="X80">
            <v>187.78</v>
          </cell>
          <cell r="Y80">
            <v>263.64</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0.45562500000000006</v>
          </cell>
          <cell r="AJ80">
            <v>28</v>
          </cell>
          <cell r="AK80">
            <v>5</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7.6775163954235479</v>
          </cell>
          <cell r="W88">
            <v>10.947721666680517</v>
          </cell>
          <cell r="X88">
            <v>11.52</v>
          </cell>
          <cell r="Y88">
            <v>16.420000000000002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6.9701018019807659</v>
          </cell>
          <cell r="W89">
            <v>11.385871080633802</v>
          </cell>
          <cell r="X89">
            <v>10.46</v>
          </cell>
          <cell r="Y89">
            <v>17.079999999999998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7.4978611742192731</v>
          </cell>
          <cell r="W90">
            <v>10.68459332167987</v>
          </cell>
          <cell r="X90">
            <v>16.47</v>
          </cell>
          <cell r="Y90">
            <v>23.46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7.3273791803003903</v>
          </cell>
          <cell r="W91">
            <v>11.602995989206018</v>
          </cell>
          <cell r="X91">
            <v>16.09</v>
          </cell>
          <cell r="Y91">
            <v>25.48</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7.4179328098204387</v>
          </cell>
          <cell r="W92">
            <v>10.902990993081508</v>
          </cell>
          <cell r="X92">
            <v>26.24</v>
          </cell>
          <cell r="Y92">
            <v>38.56</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6.7003817576762348</v>
          </cell>
          <cell r="W93">
            <v>11.871199830584803</v>
          </cell>
          <cell r="X93">
            <v>23.7</v>
          </cell>
          <cell r="Y93">
            <v>41.99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8.016430233189908</v>
          </cell>
          <cell r="W94">
            <v>10.502151109820259</v>
          </cell>
          <cell r="X94">
            <v>55.25</v>
          </cell>
          <cell r="Y94">
            <v>72.39</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7.0112483838376001</v>
          </cell>
          <cell r="W95">
            <v>11.38974100115481</v>
          </cell>
          <cell r="X95">
            <v>48.32</v>
          </cell>
          <cell r="Y95">
            <v>78.5</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7.8307214750302867</v>
          </cell>
          <cell r="W96">
            <v>10.765514726070627</v>
          </cell>
          <cell r="X96">
            <v>115.7</v>
          </cell>
          <cell r="Y96">
            <v>159.06</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6.7841072818947534</v>
          </cell>
          <cell r="W97">
            <v>11.138393818835667</v>
          </cell>
          <cell r="X97">
            <v>100.23</v>
          </cell>
          <cell r="Y97">
            <v>164.57</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7.7796135738066861</v>
          </cell>
          <cell r="W98">
            <v>11.023229176411176</v>
          </cell>
          <cell r="X98">
            <v>149.80000000000001</v>
          </cell>
          <cell r="Y98">
            <v>212.26</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7.2061190227464484</v>
          </cell>
          <cell r="W99">
            <v>11.545117433858396</v>
          </cell>
          <cell r="X99">
            <v>138.76</v>
          </cell>
          <cell r="Y99">
            <v>222.31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7.4077369457190274</v>
          </cell>
          <cell r="W100">
            <v>10.965658756961963</v>
          </cell>
          <cell r="X100">
            <v>185.9</v>
          </cell>
          <cell r="Y100">
            <v>275.18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7.5331512209652791</v>
          </cell>
          <cell r="W101">
            <v>10.645369794777936</v>
          </cell>
          <cell r="X101">
            <v>11.3</v>
          </cell>
          <cell r="Y101">
            <v>15.97</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6.9470228111179564</v>
          </cell>
          <cell r="W102">
            <v>11.117700132059984</v>
          </cell>
          <cell r="X102">
            <v>10.42</v>
          </cell>
          <cell r="Y102">
            <v>16.68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8.2037183291812692</v>
          </cell>
          <cell r="W103">
            <v>10.422446832220793</v>
          </cell>
          <cell r="X103">
            <v>18.02</v>
          </cell>
          <cell r="Y103">
            <v>22.89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7.361131609689906</v>
          </cell>
          <cell r="W104">
            <v>11.557874069921946</v>
          </cell>
          <cell r="X104">
            <v>16.170000000000002</v>
          </cell>
          <cell r="Y104">
            <v>25.38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8.0397726436036301</v>
          </cell>
          <cell r="W105">
            <v>11.074898885968251</v>
          </cell>
          <cell r="X105">
            <v>28.44</v>
          </cell>
          <cell r="Y105">
            <v>39.17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6.8269657264697168</v>
          </cell>
          <cell r="W106">
            <v>11.463401043200951</v>
          </cell>
          <cell r="X106">
            <v>24.15</v>
          </cell>
          <cell r="Y106">
            <v>40.549999999999997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7.9301620294395159</v>
          </cell>
          <cell r="W107">
            <v>11.09280933478442</v>
          </cell>
          <cell r="X107">
            <v>54.66</v>
          </cell>
          <cell r="Y107">
            <v>76.459999999999994</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6.6579885241059076</v>
          </cell>
          <cell r="W108">
            <v>11.647587378391247</v>
          </cell>
          <cell r="X108">
            <v>45.89</v>
          </cell>
          <cell r="Y108">
            <v>80.28</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7.6591871326012164</v>
          </cell>
          <cell r="W109">
            <v>10.394773786794195</v>
          </cell>
          <cell r="X109">
            <v>113.16</v>
          </cell>
          <cell r="Y109">
            <v>153.58000000000001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7.3133301489291282</v>
          </cell>
          <cell r="W110">
            <v>11.162872426437346</v>
          </cell>
          <cell r="X110">
            <v>108.05</v>
          </cell>
          <cell r="Y110">
            <v>164.93</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8.0289563322682902</v>
          </cell>
          <cell r="W111">
            <v>10.492723240351332</v>
          </cell>
          <cell r="X111">
            <v>154.6</v>
          </cell>
          <cell r="Y111">
            <v>202.04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7.1314759648501811</v>
          </cell>
          <cell r="W112">
            <v>11.224160844238105</v>
          </cell>
          <cell r="X112">
            <v>137.32</v>
          </cell>
          <cell r="Y112">
            <v>216.13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7.6747644989848718</v>
          </cell>
          <cell r="W113">
            <v>10.774176242378008</v>
          </cell>
          <cell r="X113">
            <v>192.6</v>
          </cell>
          <cell r="Y113">
            <v>270.38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7.6614346631860952</v>
          </cell>
          <cell r="W115">
            <v>10.573181033565625</v>
          </cell>
          <cell r="X115">
            <v>11.49</v>
          </cell>
          <cell r="Y115">
            <v>15.86</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6.7404280651470421</v>
          </cell>
          <cell r="W116">
            <v>11.882629977168502</v>
          </cell>
          <cell r="X116">
            <v>10.11</v>
          </cell>
          <cell r="Y116">
            <v>17.82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7.9352539255863954</v>
          </cell>
          <cell r="W117">
            <v>10.585185812766881</v>
          </cell>
          <cell r="X117">
            <v>17.43</v>
          </cell>
          <cell r="Y117">
            <v>23.25</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7.3874132897247504</v>
          </cell>
          <cell r="W118">
            <v>11.889270973202468</v>
          </cell>
          <cell r="X118">
            <v>16.22</v>
          </cell>
          <cell r="Y118">
            <v>26.11</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7.5166155404488366</v>
          </cell>
          <cell r="W119">
            <v>10.966110651240795</v>
          </cell>
          <cell r="X119">
            <v>26.59</v>
          </cell>
          <cell r="Y119">
            <v>38.79</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6.9235537521233956</v>
          </cell>
          <cell r="W120">
            <v>11.830820323184788</v>
          </cell>
          <cell r="X120">
            <v>24.49</v>
          </cell>
          <cell r="Y120">
            <v>41.84</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7.887264609816766</v>
          </cell>
          <cell r="W121">
            <v>10.425828664669734</v>
          </cell>
          <cell r="X121">
            <v>54.36</v>
          </cell>
          <cell r="Y121">
            <v>71.86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7.3337589797881666</v>
          </cell>
          <cell r="W122">
            <v>11.795416360740276</v>
          </cell>
          <cell r="X122">
            <v>50.55</v>
          </cell>
          <cell r="Y122">
            <v>81.3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7.7520639449429112</v>
          </cell>
          <cell r="W123">
            <v>10.543130890507442</v>
          </cell>
          <cell r="X123">
            <v>114.53</v>
          </cell>
          <cell r="Y123">
            <v>155.77000000000001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7.0424698716007939</v>
          </cell>
          <cell r="W124">
            <v>11.213659341646848</v>
          </cell>
          <cell r="X124">
            <v>104.05</v>
          </cell>
          <cell r="Y124">
            <v>165.68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8.0508622395845588</v>
          </cell>
          <cell r="W125">
            <v>10.777072203366609</v>
          </cell>
          <cell r="X125">
            <v>155.02000000000001</v>
          </cell>
          <cell r="Y125">
            <v>207.52</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6.6217884428101517</v>
          </cell>
          <cell r="W126">
            <v>11.79076795972526</v>
          </cell>
          <cell r="X126">
            <v>127.51</v>
          </cell>
          <cell r="Y126">
            <v>227.04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7.9021935783566253</v>
          </cell>
          <cell r="W127">
            <v>10.974621598586307</v>
          </cell>
          <cell r="X127">
            <v>198.31</v>
          </cell>
          <cell r="Y127">
            <v>275.41000000000003</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0.33983097298822207</v>
      </c>
      <c r="C2">
        <f t="shared" ref="C2:C32" ca="1" si="0">RAND()</f>
        <v>0.89873235794046957</v>
      </c>
      <c r="D2" t="str">
        <f ca="1">VLOOKUP($B2
+IF(D1="DI",1,
IF(D1="EN",2,
IF(D1="GO",3,0))),$AC:$AD,MATCH($AD$1,$AC$1:$AD$1,0),1)</f>
        <v>GO</v>
      </c>
      <c r="E2">
        <f ca="1">ROUNDDOWN(VLOOKUP(D2,$P:$W,MATCH($U$1,$P$1:$W$1,0),0)+C2*(VLOOKUP(D2,$P:$W,MATCH($V$1,$P$1:$W$1,0),0)-VLOOKUP(D2,$P:$W,MATCH($U$1,$P$1:$W$1,0),0)+10^ABS(VLOOKUP(D2,$P:$W,MATCH($W$1,$P$1:$W$1,0),0))),VLOOKUP(D2,$P:$W,MATCH($W$1,$P$1:$W$1,0),0))</f>
        <v>3200</v>
      </c>
      <c r="F2" t="s">
        <v>127</v>
      </c>
      <c r="G2">
        <v>7</v>
      </c>
      <c r="H2" t="s">
        <v>127</v>
      </c>
      <c r="I2">
        <v>7</v>
      </c>
      <c r="J2" t="str">
        <f>IF(H2="GO",
  IF(I2&lt;100,"골드이상",""),
IF(H2="DI",
  IF(I2&gt;29,"다이아너무많음",
  IF(I2&gt;9,"다이아다소많음","")),""))</f>
        <v/>
      </c>
      <c r="K2" t="str">
        <f ca="1">IF(ROW()=2,L2,OFFSET(K2,-1,0)&amp;","&amp;L2)</f>
        <v>{"dy":1,"cd":"EN","cn":7}</v>
      </c>
      <c r="L2" t="str">
        <f>"{"""&amp;A$1&amp;""":"&amp;A2
&amp;","""&amp;H$1&amp;""":"""&amp;H2&amp;""""
&amp;","""&amp;I$1&amp;""":"&amp;I2&amp;"}"</f>
        <v>{"dy":1,"cd":"EN","cn":7}</v>
      </c>
      <c r="N2" t="str">
        <f ca="1">"["&amp;
IF(LEFT(OFFSET(K1,COUNTA(K:K)-1,0),1)=",",SUBSTITUTE(OFFSET(K1,COUNTA(K:K)-1,0),",","",1),OFFSET(K1,COUNTA(K:K)-1,0))
&amp;"]"</f>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dy":31,"cd":"GO","cn":500}]</v>
      </c>
      <c r="P2" t="s">
        <v>97</v>
      </c>
      <c r="Q2">
        <f ca="1">COUNTIF(D:D,P2)</f>
        <v>14</v>
      </c>
      <c r="R2">
        <f>COUNTIF(H:H,P2)</f>
        <v>14</v>
      </c>
      <c r="S2">
        <f>SUMIF(H:H,P2,I:I)</f>
        <v>106</v>
      </c>
      <c r="T2">
        <f>S2/R2</f>
        <v>7.5714285714285712</v>
      </c>
      <c r="U2">
        <v>6</v>
      </c>
      <c r="V2">
        <v>9</v>
      </c>
      <c r="W2">
        <v>0</v>
      </c>
      <c r="Y2">
        <v>1</v>
      </c>
      <c r="Z2">
        <v>0</v>
      </c>
      <c r="AA2">
        <v>14</v>
      </c>
      <c r="AB2">
        <f>AA2/SUMIF(Z:Z,Z2,AA:AA)</f>
        <v>0.46666666666666667</v>
      </c>
      <c r="AC2">
        <v>0</v>
      </c>
      <c r="AD2" t="s">
        <v>126</v>
      </c>
    </row>
    <row r="3" spans="1:30">
      <c r="A3">
        <v>2</v>
      </c>
      <c r="B3">
        <f t="shared" ref="B3:B32" ca="1" si="1">RAND()</f>
        <v>0.75281931146124781</v>
      </c>
      <c r="C3">
        <f t="shared" ca="1" si="0"/>
        <v>0.91182159606979551</v>
      </c>
      <c r="D3" t="str">
        <f t="shared" ref="D3:D32" ca="1" si="2">VLOOKUP($B3
+IF(D2="DI",1,
IF(D2="EN",2,
IF(D2="GO",3,0))),$AC:$AD,MATCH($AD$1,$AC$1:$AD$1,0),1)</f>
        <v>EN</v>
      </c>
      <c r="E3">
        <f t="shared" ref="E3:E32" ca="1" si="3">ROUNDDOWN(VLOOKUP(D3,$P:$W,MATCH($U$1,$P$1:$W$1,0),0)+C3*(VLOOKUP(D3,$P:$W,MATCH($V$1,$P$1:$W$1,0),0)-VLOOKUP(D3,$P:$W,MATCH($U$1,$P$1:$W$1,0),0)+10^ABS(VLOOKUP(D3,$P:$W,MATCH($W$1,$P$1:$W$1,0),0))),VLOOKUP(D3,$P:$W,MATCH($W$1,$P$1:$W$1,0),0))</f>
        <v>9</v>
      </c>
      <c r="F3" t="s">
        <v>125</v>
      </c>
      <c r="G3">
        <v>800</v>
      </c>
      <c r="H3" t="s">
        <v>129</v>
      </c>
      <c r="I3">
        <v>5</v>
      </c>
      <c r="J3" t="str">
        <f t="shared" ref="J3:J32" si="4">IF(H3="GO",
  IF(I3&lt;100,"골드이상",""),
IF(H3="DI",
  IF(I3&gt;29,"다이아너무많음",
  IF(I3&gt;9,"다이아다소많음","")),""))</f>
        <v/>
      </c>
      <c r="K3" t="str">
        <f t="shared" ref="K3:K32" ca="1" si="5">IF(ROW()=2,L3,OFFSET(K3,-1,0)&amp;","&amp;L3)</f>
        <v>{"dy":1,"cd":"EN","cn":7},{"dy":2,"cd":"DI","cn":5}</v>
      </c>
      <c r="L3" t="str">
        <f t="shared" ref="L3:L32" si="6">"{"""&amp;A$1&amp;""":"&amp;A3
&amp;","""&amp;H$1&amp;""":"""&amp;H3&amp;""""
&amp;","""&amp;I$1&amp;""":"&amp;I3&amp;"}"</f>
        <v>{"dy":2,"cd":"DI","cn":5}</v>
      </c>
      <c r="P3" t="s">
        <v>68</v>
      </c>
      <c r="Q3">
        <f t="shared" ref="Q3:Q4" ca="1" si="7">COUNTIF(D:D,P3)</f>
        <v>14</v>
      </c>
      <c r="R3">
        <f t="shared" ref="R3:R4" si="8">COUNTIF(H:H,P3)</f>
        <v>13</v>
      </c>
      <c r="S3">
        <f t="shared" ref="S3:S4" si="9">SUMIF(H:H,P3,I:I)</f>
        <v>23300</v>
      </c>
      <c r="T3">
        <f>S3/R3</f>
        <v>1792.3076923076924</v>
      </c>
      <c r="U3">
        <v>500</v>
      </c>
      <c r="V3">
        <v>3500</v>
      </c>
      <c r="W3">
        <v>-2</v>
      </c>
      <c r="Y3">
        <v>2</v>
      </c>
      <c r="Z3">
        <v>0</v>
      </c>
      <c r="AA3">
        <v>14</v>
      </c>
      <c r="AB3">
        <f t="shared" ref="AB3:AB10" si="10">AA3/SUMIF(Z:Z,Z3,AA:AA)</f>
        <v>0.46666666666666667</v>
      </c>
      <c r="AC3">
        <f>AC2+AB2</f>
        <v>0.46666666666666667</v>
      </c>
      <c r="AD3" t="s">
        <v>128</v>
      </c>
    </row>
    <row r="4" spans="1:30">
      <c r="A4">
        <v>3</v>
      </c>
      <c r="B4">
        <f t="shared" ca="1" si="1"/>
        <v>0.53515956691922817</v>
      </c>
      <c r="C4">
        <f t="shared" ca="1" si="0"/>
        <v>0.79911880557532944</v>
      </c>
      <c r="D4" t="str">
        <f t="shared" ca="1" si="2"/>
        <v>GO</v>
      </c>
      <c r="E4">
        <f t="shared" ca="1" si="3"/>
        <v>2900</v>
      </c>
      <c r="F4" t="s">
        <v>127</v>
      </c>
      <c r="G4">
        <v>12</v>
      </c>
      <c r="H4" t="s">
        <v>125</v>
      </c>
      <c r="I4">
        <v>1900</v>
      </c>
      <c r="J4" t="str">
        <f t="shared" si="4"/>
        <v/>
      </c>
      <c r="K4" t="str">
        <f t="shared" ca="1" si="5"/>
        <v>{"dy":1,"cd":"EN","cn":7},{"dy":2,"cd":"DI","cn":5},{"dy":3,"cd":"GO","cn":1900}</v>
      </c>
      <c r="L4" t="str">
        <f t="shared" si="6"/>
        <v>{"dy":3,"cd":"GO","cn":1900}</v>
      </c>
      <c r="P4" t="s">
        <v>98</v>
      </c>
      <c r="Q4">
        <f t="shared" ca="1" si="7"/>
        <v>3</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0.44605697505911368</v>
      </c>
      <c r="C5">
        <f t="shared" ca="1" si="0"/>
        <v>0.59258485266692495</v>
      </c>
      <c r="D5" t="str">
        <f t="shared" ca="1" si="2"/>
        <v>EN</v>
      </c>
      <c r="E5">
        <f t="shared" ca="1" si="3"/>
        <v>8</v>
      </c>
      <c r="F5" t="s">
        <v>125</v>
      </c>
      <c r="G5">
        <v>1000</v>
      </c>
      <c r="H5" t="s">
        <v>127</v>
      </c>
      <c r="I5">
        <v>8</v>
      </c>
      <c r="J5" t="str">
        <f t="shared" si="4"/>
        <v/>
      </c>
      <c r="K5" t="str">
        <f t="shared" ca="1" si="5"/>
        <v>{"dy":1,"cd":"EN","cn":7},{"dy":2,"cd":"DI","cn":5},{"dy":3,"cd":"GO","cn":1900},{"dy":4,"cd":"EN","cn":8}</v>
      </c>
      <c r="L5" t="str">
        <f t="shared" si="6"/>
        <v>{"dy":4,"cd":"EN","cn":8}</v>
      </c>
      <c r="Y5">
        <v>1</v>
      </c>
      <c r="Z5">
        <v>1</v>
      </c>
      <c r="AA5">
        <f>VLOOKUP($Y5,$Y:$AD,MATCH(AA$1,$Y$1:$AD$1,0),0)</f>
        <v>14</v>
      </c>
      <c r="AB5">
        <f t="shared" si="10"/>
        <v>0.5</v>
      </c>
      <c r="AC5">
        <f>AC4+AB4</f>
        <v>1</v>
      </c>
      <c r="AD5" t="str">
        <f>VLOOKUP($Y5,$Y:$AD,MATCH(AD$1,$Y$1:$AD$1,0),0)</f>
        <v>GO</v>
      </c>
    </row>
    <row r="6" spans="1:30">
      <c r="A6">
        <v>5</v>
      </c>
      <c r="B6">
        <f t="shared" ca="1" si="1"/>
        <v>0.65940583682053966</v>
      </c>
      <c r="C6">
        <f t="shared" ca="1" si="0"/>
        <v>0.78322589725341296</v>
      </c>
      <c r="D6" t="str">
        <f t="shared" ca="1" si="2"/>
        <v>GO</v>
      </c>
      <c r="E6">
        <f t="shared" ca="1" si="3"/>
        <v>2900</v>
      </c>
      <c r="F6" t="s">
        <v>127</v>
      </c>
      <c r="G6">
        <v>5</v>
      </c>
      <c r="H6" t="s">
        <v>125</v>
      </c>
      <c r="I6">
        <v>1000</v>
      </c>
      <c r="J6" t="str">
        <f t="shared" si="4"/>
        <v/>
      </c>
      <c r="K6" t="str">
        <f t="shared" ca="1" si="5"/>
        <v>{"dy":1,"cd":"EN","cn":7},{"dy":2,"cd":"DI","cn":5},{"dy":3,"cd":"GO","cn":1900},{"dy":4,"cd":"EN","cn":8},{"dy":5,"cd":"GO","cn":1000}</v>
      </c>
      <c r="L6" t="str">
        <f t="shared" si="6"/>
        <v>{"dy":5,"cd":"GO","cn":1000}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0.59177744350669259</v>
      </c>
      <c r="C7">
        <f t="shared" ca="1" si="0"/>
        <v>0.67886165627902573</v>
      </c>
      <c r="D7" t="str">
        <f t="shared" ca="1" si="2"/>
        <v>EN</v>
      </c>
      <c r="E7">
        <f t="shared" ca="1" si="3"/>
        <v>8</v>
      </c>
      <c r="F7" t="s">
        <v>125</v>
      </c>
      <c r="G7">
        <v>900</v>
      </c>
      <c r="H7" t="s">
        <v>127</v>
      </c>
      <c r="I7">
        <v>8</v>
      </c>
      <c r="J7" t="str">
        <f t="shared" si="4"/>
        <v/>
      </c>
      <c r="K7" t="str">
        <f t="shared" ca="1" si="5"/>
        <v>{"dy":1,"cd":"EN","cn":7},{"dy":2,"cd":"DI","cn":5},{"dy":3,"cd":"GO","cn":1900},{"dy":4,"cd":"EN","cn":8},{"dy":5,"cd":"GO","cn":1000},{"dy":6,"cd":"EN","cn":8}</v>
      </c>
      <c r="L7" t="str">
        <f t="shared" si="6"/>
        <v>{"dy":6,"cd":"EN","cn":8}</v>
      </c>
      <c r="Y7">
        <v>1</v>
      </c>
      <c r="Z7">
        <v>2</v>
      </c>
      <c r="AA7">
        <f t="shared" si="11"/>
        <v>14</v>
      </c>
      <c r="AB7">
        <f t="shared" si="10"/>
        <v>0.875</v>
      </c>
      <c r="AC7">
        <f t="shared" si="12"/>
        <v>2</v>
      </c>
      <c r="AD7" t="str">
        <f t="shared" si="13"/>
        <v>GO</v>
      </c>
    </row>
    <row r="8" spans="1:30">
      <c r="A8">
        <v>7</v>
      </c>
      <c r="B8">
        <f t="shared" ca="1" si="1"/>
        <v>0.74348097857717388</v>
      </c>
      <c r="C8">
        <f t="shared" ca="1" si="0"/>
        <v>7.5690435311759341E-2</v>
      </c>
      <c r="D8" t="str">
        <f t="shared" ca="1" si="2"/>
        <v>GO</v>
      </c>
      <c r="E8">
        <f t="shared" ca="1" si="3"/>
        <v>700</v>
      </c>
      <c r="F8" t="s">
        <v>127</v>
      </c>
      <c r="G8">
        <v>6</v>
      </c>
      <c r="H8" t="s">
        <v>125</v>
      </c>
      <c r="I8">
        <v>1800</v>
      </c>
      <c r="J8" t="str">
        <f t="shared" si="4"/>
        <v/>
      </c>
      <c r="K8" t="str">
        <f t="shared" ca="1" si="5"/>
        <v>{"dy":1,"cd":"EN","cn":7},{"dy":2,"cd":"DI","cn":5},{"dy":3,"cd":"GO","cn":1900},{"dy":4,"cd":"EN","cn":8},{"dy":5,"cd":"GO","cn":1000},{"dy":6,"cd":"EN","cn":8},{"dy":7,"cd":"GO","cn":1800}</v>
      </c>
      <c r="L8" t="str">
        <f t="shared" si="6"/>
        <v>{"dy":7,"cd":"GO","cn":1800}</v>
      </c>
      <c r="Y8">
        <v>3</v>
      </c>
      <c r="Z8">
        <v>2</v>
      </c>
      <c r="AA8">
        <f t="shared" si="11"/>
        <v>2</v>
      </c>
      <c r="AB8">
        <f t="shared" si="10"/>
        <v>0.125</v>
      </c>
      <c r="AC8">
        <f t="shared" si="12"/>
        <v>2.875</v>
      </c>
      <c r="AD8" t="str">
        <f t="shared" si="13"/>
        <v>DI</v>
      </c>
    </row>
    <row r="9" spans="1:30">
      <c r="A9">
        <v>8</v>
      </c>
      <c r="B9">
        <f t="shared" ca="1" si="1"/>
        <v>0.25532675255694159</v>
      </c>
      <c r="C9">
        <f t="shared" ca="1" si="0"/>
        <v>0.34025530388238479</v>
      </c>
      <c r="D9" t="str">
        <f t="shared" ca="1" si="2"/>
        <v>EN</v>
      </c>
      <c r="E9">
        <f t="shared" ca="1" si="3"/>
        <v>7</v>
      </c>
      <c r="F9" t="s">
        <v>129</v>
      </c>
      <c r="G9">
        <v>3</v>
      </c>
      <c r="H9" t="s">
        <v>127</v>
      </c>
      <c r="I9">
        <v>9</v>
      </c>
      <c r="J9" t="str">
        <f t="shared" si="4"/>
        <v/>
      </c>
      <c r="K9" t="str">
        <f t="shared" ca="1" si="5"/>
        <v>{"dy":1,"cd":"EN","cn":7},{"dy":2,"cd":"DI","cn":5},{"dy":3,"cd":"GO","cn":1900},{"dy":4,"cd":"EN","cn":8},{"dy":5,"cd":"GO","cn":1000},{"dy":6,"cd":"EN","cn":8},{"dy":7,"cd":"GO","cn":1800},{"dy":8,"cd":"EN","cn":9}</v>
      </c>
      <c r="L9" t="str">
        <f t="shared" si="6"/>
        <v>{"dy":8,"cd":"EN","cn":9}</v>
      </c>
      <c r="Y9">
        <v>2</v>
      </c>
      <c r="Z9">
        <v>3</v>
      </c>
      <c r="AA9">
        <f t="shared" si="11"/>
        <v>14</v>
      </c>
      <c r="AB9">
        <f t="shared" si="10"/>
        <v>0.875</v>
      </c>
      <c r="AC9">
        <f t="shared" si="12"/>
        <v>3</v>
      </c>
      <c r="AD9" t="str">
        <f t="shared" si="13"/>
        <v>EN</v>
      </c>
    </row>
    <row r="10" spans="1:30">
      <c r="A10">
        <v>9</v>
      </c>
      <c r="B10">
        <f t="shared" ca="1" si="1"/>
        <v>0.87379795106478197</v>
      </c>
      <c r="C10">
        <f t="shared" ca="1" si="0"/>
        <v>0.24915244885368593</v>
      </c>
      <c r="D10" t="str">
        <f t="shared" ca="1" si="2"/>
        <v>GO</v>
      </c>
      <c r="E10">
        <f t="shared" ca="1" si="3"/>
        <v>1200</v>
      </c>
      <c r="F10" t="s">
        <v>125</v>
      </c>
      <c r="G10">
        <v>700</v>
      </c>
      <c r="H10" t="s">
        <v>125</v>
      </c>
      <c r="I10">
        <v>2600</v>
      </c>
      <c r="J10" t="str">
        <f t="shared" si="4"/>
        <v/>
      </c>
      <c r="K10" t="str">
        <f t="shared" ca="1" si="5"/>
        <v>{"dy":1,"cd":"EN","cn":7},{"dy":2,"cd":"DI","cn":5},{"dy":3,"cd":"GO","cn":1900},{"dy":4,"cd":"EN","cn":8},{"dy":5,"cd":"GO","cn":1000},{"dy":6,"cd":"EN","cn":8},{"dy":7,"cd":"GO","cn":1800},{"dy":8,"cd":"EN","cn":9},{"dy":9,"cd":"GO","cn":2600}</v>
      </c>
      <c r="L10" t="str">
        <f t="shared" si="6"/>
        <v>{"dy":9,"cd":"GO","cn":2600}</v>
      </c>
      <c r="Y10">
        <v>3</v>
      </c>
      <c r="Z10">
        <v>3</v>
      </c>
      <c r="AA10">
        <f t="shared" si="11"/>
        <v>2</v>
      </c>
      <c r="AB10">
        <f t="shared" si="10"/>
        <v>0.125</v>
      </c>
      <c r="AC10">
        <f t="shared" si="12"/>
        <v>3.875</v>
      </c>
      <c r="AD10" t="str">
        <f t="shared" si="13"/>
        <v>DI</v>
      </c>
    </row>
    <row r="11" spans="1:30">
      <c r="A11">
        <v>10</v>
      </c>
      <c r="B11">
        <f t="shared" ca="1" si="1"/>
        <v>0.34853622356409997</v>
      </c>
      <c r="C11">
        <f t="shared" ca="1" si="0"/>
        <v>0.29589244763094869</v>
      </c>
      <c r="D11" t="str">
        <f t="shared" ca="1" si="2"/>
        <v>EN</v>
      </c>
      <c r="E11">
        <f t="shared" ca="1" si="3"/>
        <v>7</v>
      </c>
      <c r="F11" t="s">
        <v>127</v>
      </c>
      <c r="G11">
        <v>10</v>
      </c>
      <c r="H11" t="s">
        <v>127</v>
      </c>
      <c r="I11">
        <v>8</v>
      </c>
      <c r="J11" t="str">
        <f t="shared" si="4"/>
        <v/>
      </c>
      <c r="K11" t="str">
        <f t="shared" ca="1" si="5"/>
        <v>{"dy":1,"cd":"EN","cn":7},{"dy":2,"cd":"DI","cn":5},{"dy":3,"cd":"GO","cn":1900},{"dy":4,"cd":"EN","cn":8},{"dy":5,"cd":"GO","cn":1000},{"dy":6,"cd":"EN","cn":8},{"dy":7,"cd":"GO","cn":1800},{"dy":8,"cd":"EN","cn":9},{"dy":9,"cd":"GO","cn":2600},{"dy":10,"cd":"EN","cn":8}</v>
      </c>
      <c r="L11" t="str">
        <f t="shared" si="6"/>
        <v>{"dy":10,"cd":"EN","cn":8}</v>
      </c>
    </row>
    <row r="12" spans="1:30">
      <c r="A12">
        <v>11</v>
      </c>
      <c r="B12">
        <f t="shared" ca="1" si="1"/>
        <v>0.33265985158337785</v>
      </c>
      <c r="C12">
        <f t="shared" ca="1" si="0"/>
        <v>0.19594176424980603</v>
      </c>
      <c r="D12" t="str">
        <f t="shared" ca="1" si="2"/>
        <v>GO</v>
      </c>
      <c r="E12">
        <f t="shared" ca="1" si="3"/>
        <v>1100</v>
      </c>
      <c r="F12" t="s">
        <v>125</v>
      </c>
      <c r="G12">
        <v>1300</v>
      </c>
      <c r="H12" t="s">
        <v>98</v>
      </c>
      <c r="I12">
        <v>6</v>
      </c>
      <c r="J12" t="str">
        <f t="shared" si="4"/>
        <v/>
      </c>
      <c r="K12" t="str">
        <f t="shared" ca="1" si="5"/>
        <v>{"dy":1,"cd":"EN","cn":7},{"dy":2,"cd":"DI","cn":5},{"dy":3,"cd":"GO","cn":1900},{"dy":4,"cd":"EN","cn":8},{"dy":5,"cd":"GO","cn":1000},{"dy":6,"cd":"EN","cn":8},{"dy":7,"cd":"GO","cn":1800},{"dy":8,"cd":"EN","cn":9},{"dy":9,"cd":"GO","cn":2600},{"dy":10,"cd":"EN","cn":8},{"dy":11,"cd":"DI","cn":6}</v>
      </c>
      <c r="L12" t="str">
        <f t="shared" si="6"/>
        <v>{"dy":11,"cd":"DI","cn":6}</v>
      </c>
    </row>
    <row r="13" spans="1:30">
      <c r="A13">
        <v>12</v>
      </c>
      <c r="B13">
        <f t="shared" ca="1" si="1"/>
        <v>0.96603370543524036</v>
      </c>
      <c r="C13">
        <f t="shared" ca="1" si="0"/>
        <v>0.18731119840167787</v>
      </c>
      <c r="D13" t="str">
        <f t="shared" ca="1" si="2"/>
        <v>DI</v>
      </c>
      <c r="E13">
        <f t="shared" ca="1" si="3"/>
        <v>3</v>
      </c>
      <c r="F13" t="s">
        <v>127</v>
      </c>
      <c r="G13">
        <v>6</v>
      </c>
      <c r="H13" t="s">
        <v>127</v>
      </c>
      <c r="I13">
        <v>7</v>
      </c>
      <c r="J13" t="str">
        <f t="shared" si="4"/>
        <v/>
      </c>
      <c r="K13" t="str">
        <f t="shared" ca="1" si="5"/>
        <v>{"dy":1,"cd":"EN","cn":7},{"dy":2,"cd":"DI","cn":5},{"dy":3,"cd":"GO","cn":1900},{"dy":4,"cd":"EN","cn":8},{"dy":5,"cd":"GO","cn":1000},{"dy":6,"cd":"EN","cn":8},{"dy":7,"cd":"GO","cn":1800},{"dy":8,"cd":"EN","cn":9},{"dy":9,"cd":"GO","cn":2600},{"dy":10,"cd":"EN","cn":8},{"dy":11,"cd":"DI","cn":6},{"dy":12,"cd":"EN","cn":7}</v>
      </c>
      <c r="L13" t="str">
        <f t="shared" si="6"/>
        <v>{"dy":12,"cd":"EN","cn":7}</v>
      </c>
    </row>
    <row r="14" spans="1:30">
      <c r="A14">
        <v>13</v>
      </c>
      <c r="B14">
        <f t="shared" ca="1" si="1"/>
        <v>0.80302726528315693</v>
      </c>
      <c r="C14">
        <f t="shared" ca="1" si="0"/>
        <v>2.1192622347585344E-2</v>
      </c>
      <c r="D14" t="str">
        <f t="shared" ca="1" si="2"/>
        <v>EN</v>
      </c>
      <c r="E14">
        <f t="shared" ca="1" si="3"/>
        <v>6</v>
      </c>
      <c r="F14" t="s">
        <v>125</v>
      </c>
      <c r="G14">
        <v>1200</v>
      </c>
      <c r="H14" t="s">
        <v>125</v>
      </c>
      <c r="I14">
        <v>700</v>
      </c>
      <c r="J14" t="str">
        <f t="shared" si="4"/>
        <v/>
      </c>
      <c r="K14" t="str">
        <f t="shared" ca="1" si="5"/>
        <v>{"dy":1,"cd":"EN","cn":7},{"dy":2,"cd":"DI","cn":5},{"dy":3,"cd":"GO","cn":1900},{"dy":4,"cd":"EN","cn":8},{"dy":5,"cd":"GO","cn":1000},{"dy":6,"cd":"EN","cn":8},{"dy":7,"cd":"GO","cn":1800},{"dy":8,"cd":"EN","cn":9},{"dy":9,"cd":"GO","cn":2600},{"dy":10,"cd":"EN","cn":8},{"dy":11,"cd":"DI","cn":6},{"dy":12,"cd":"EN","cn":7},{"dy":13,"cd":"GO","cn":700}</v>
      </c>
      <c r="L14" t="str">
        <f t="shared" si="6"/>
        <v>{"dy":13,"cd":"GO","cn":700}</v>
      </c>
    </row>
    <row r="15" spans="1:30">
      <c r="A15">
        <v>14</v>
      </c>
      <c r="B15">
        <f t="shared" ca="1" si="1"/>
        <v>0.70204800693449232</v>
      </c>
      <c r="C15">
        <f t="shared" ca="1" si="0"/>
        <v>5.7303931947894071E-3</v>
      </c>
      <c r="D15" t="str">
        <f t="shared" ca="1" si="2"/>
        <v>GO</v>
      </c>
      <c r="E15">
        <f t="shared" ca="1" si="3"/>
        <v>500</v>
      </c>
      <c r="F15" t="s">
        <v>127</v>
      </c>
      <c r="G15">
        <v>10</v>
      </c>
      <c r="H15" t="s">
        <v>127</v>
      </c>
      <c r="I15">
        <v>7</v>
      </c>
      <c r="J15" t="str">
        <f t="shared" si="4"/>
        <v/>
      </c>
      <c r="K15" t="str">
        <f t="shared" ca="1" si="5"/>
        <v>{"dy":1,"cd":"EN","cn":7},{"dy":2,"cd":"DI","cn":5},{"dy":3,"cd":"GO","cn":1900},{"dy":4,"cd":"EN","cn":8},{"dy":5,"cd":"GO","cn":1000},{"dy":6,"cd":"EN","cn":8},{"dy":7,"cd":"GO","cn":1800},{"dy":8,"cd":"EN","cn":9},{"dy":9,"cd":"GO","cn":2600},{"dy":10,"cd":"EN","cn":8},{"dy":11,"cd":"DI","cn":6},{"dy":12,"cd":"EN","cn":7},{"dy":13,"cd":"GO","cn":700},{"dy":14,"cd":"EN","cn":7}</v>
      </c>
      <c r="L15" t="str">
        <f t="shared" si="6"/>
        <v>{"dy":14,"cd":"EN","cn":7}</v>
      </c>
    </row>
    <row r="16" spans="1:30">
      <c r="A16">
        <v>15</v>
      </c>
      <c r="B16">
        <f t="shared" ca="1" si="1"/>
        <v>0.27312176345363626</v>
      </c>
      <c r="C16">
        <f t="shared" ca="1" si="0"/>
        <v>3.825923682843857E-2</v>
      </c>
      <c r="D16" t="str">
        <f t="shared" ca="1" si="2"/>
        <v>EN</v>
      </c>
      <c r="E16">
        <f t="shared" ca="1" si="3"/>
        <v>6</v>
      </c>
      <c r="F16" t="s">
        <v>125</v>
      </c>
      <c r="G16">
        <v>1000</v>
      </c>
      <c r="H16" t="s">
        <v>125</v>
      </c>
      <c r="I16">
        <v>1800</v>
      </c>
      <c r="J16" t="str">
        <f t="shared" si="4"/>
        <v/>
      </c>
      <c r="K16" t="str">
        <f t="shared" ca="1" si="5"/>
        <v>{"dy":1,"cd":"EN","cn":7},{"dy":2,"cd":"DI","cn":5},{"dy":3,"cd":"GO","cn":1900},{"dy":4,"cd":"EN","cn":8},{"dy":5,"cd":"GO","cn":1000},{"dy":6,"cd":"EN","cn":8},{"dy":7,"cd":"GO","cn":1800},{"dy":8,"cd":"EN","cn":9},{"dy":9,"cd":"GO","cn":2600},{"dy":10,"cd":"EN","cn":8},{"dy":11,"cd":"DI","cn":6},{"dy":12,"cd":"EN","cn":7},{"dy":13,"cd":"GO","cn":700},{"dy":14,"cd":"EN","cn":7},{"dy":15,"cd":"GO","cn":1800}</v>
      </c>
      <c r="L16" t="str">
        <f t="shared" si="6"/>
        <v>{"dy":15,"cd":"GO","cn":1800}</v>
      </c>
    </row>
    <row r="17" spans="1:12">
      <c r="A17">
        <v>16</v>
      </c>
      <c r="B17">
        <f t="shared" ca="1" si="1"/>
        <v>0.69406220132034491</v>
      </c>
      <c r="C17">
        <f t="shared" ca="1" si="0"/>
        <v>0.42144737585972303</v>
      </c>
      <c r="D17" t="str">
        <f t="shared" ca="1" si="2"/>
        <v>GO</v>
      </c>
      <c r="E17">
        <f t="shared" ca="1" si="3"/>
        <v>1800</v>
      </c>
      <c r="F17" t="s">
        <v>127</v>
      </c>
      <c r="G17">
        <v>8</v>
      </c>
      <c r="H17" t="s">
        <v>98</v>
      </c>
      <c r="I17">
        <v>3</v>
      </c>
      <c r="J17" t="str">
        <f t="shared" si="4"/>
        <v/>
      </c>
      <c r="K17" t="str">
        <f t="shared" ca="1" si="5"/>
        <v>{"dy":1,"cd":"EN","cn":7},{"dy":2,"cd":"DI","cn":5},{"dy":3,"cd":"GO","cn":1900},{"dy":4,"cd":"EN","cn":8},{"dy":5,"cd":"GO","cn":1000},{"dy":6,"cd":"EN","cn":8},{"dy":7,"cd":"GO","cn":1800},{"dy":8,"cd":"EN","cn":9},{"dy":9,"cd":"GO","cn":2600},{"dy":10,"cd":"EN","cn":8},{"dy":11,"cd":"DI","cn":6},{"dy":12,"cd":"EN","cn":7},{"dy":13,"cd":"GO","cn":700},{"dy":14,"cd":"EN","cn":7},{"dy":15,"cd":"GO","cn":1800},{"dy":16,"cd":"DI","cn":3}</v>
      </c>
      <c r="L17" t="str">
        <f t="shared" si="6"/>
        <v>{"dy":16,"cd":"DI","cn":3}</v>
      </c>
    </row>
    <row r="18" spans="1:12">
      <c r="A18">
        <v>17</v>
      </c>
      <c r="B18">
        <f t="shared" ca="1" si="1"/>
        <v>0.81455659493129018</v>
      </c>
      <c r="C18">
        <f t="shared" ca="1" si="0"/>
        <v>0.79039931369853234</v>
      </c>
      <c r="D18" t="str">
        <f t="shared" ca="1" si="2"/>
        <v>EN</v>
      </c>
      <c r="E18">
        <f t="shared" ca="1" si="3"/>
        <v>9</v>
      </c>
      <c r="F18" t="s">
        <v>125</v>
      </c>
      <c r="G18">
        <v>800</v>
      </c>
      <c r="H18" t="s">
        <v>125</v>
      </c>
      <c r="I18">
        <v>2900</v>
      </c>
      <c r="J18" t="str">
        <f t="shared" si="4"/>
        <v/>
      </c>
      <c r="K18" t="str">
        <f t="shared" ca="1" si="5"/>
        <v>{"dy":1,"cd":"EN","cn":7},{"dy":2,"cd":"DI","cn":5},{"dy":3,"cd":"GO","cn":1900},{"dy":4,"cd":"EN","cn":8},{"dy":5,"cd":"GO","cn":1000},{"dy":6,"cd":"EN","cn":8},{"dy":7,"cd":"GO","cn":1800},{"dy":8,"cd":"EN","cn":9},{"dy":9,"cd":"GO","cn":2600},{"dy":10,"cd":"EN","cn":8},{"dy":11,"cd":"DI","cn":6},{"dy":12,"cd":"EN","cn":7},{"dy":13,"cd":"GO","cn":700},{"dy":14,"cd":"EN","cn":7},{"dy":15,"cd":"GO","cn":1800},{"dy":16,"cd":"DI","cn":3},{"dy":17,"cd":"GO","cn":2900}</v>
      </c>
      <c r="L18" t="str">
        <f t="shared" si="6"/>
        <v>{"dy":17,"cd":"GO","cn":2900}</v>
      </c>
    </row>
    <row r="19" spans="1:12">
      <c r="A19">
        <v>18</v>
      </c>
      <c r="B19">
        <f t="shared" ca="1" si="1"/>
        <v>0.40437281630098376</v>
      </c>
      <c r="C19">
        <f t="shared" ca="1" si="0"/>
        <v>0.85131253114762473</v>
      </c>
      <c r="D19" t="str">
        <f t="shared" ca="1" si="2"/>
        <v>GO</v>
      </c>
      <c r="E19">
        <f t="shared" ca="1" si="3"/>
        <v>3100</v>
      </c>
      <c r="F19" t="s">
        <v>127</v>
      </c>
      <c r="G19">
        <v>6</v>
      </c>
      <c r="H19" t="s">
        <v>127</v>
      </c>
      <c r="I19">
        <v>7</v>
      </c>
      <c r="J19" t="str">
        <f t="shared" si="4"/>
        <v/>
      </c>
      <c r="K19" t="str">
        <f t="shared" ca="1" si="5"/>
        <v>{"dy":1,"cd":"EN","cn":7},{"dy":2,"cd":"DI","cn":5},{"dy":3,"cd":"GO","cn":1900},{"dy":4,"cd":"EN","cn":8},{"dy":5,"cd":"GO","cn":1000},{"dy":6,"cd":"EN","cn":8},{"dy":7,"cd":"GO","cn":1800},{"dy":8,"cd":"EN","cn":9},{"dy":9,"cd":"GO","cn":2600},{"dy":10,"cd":"EN","cn":8},{"dy":11,"cd":"DI","cn":6},{"dy":12,"cd":"EN","cn":7},{"dy":13,"cd":"GO","cn":700},{"dy":14,"cd":"EN","cn":7},{"dy":15,"cd":"GO","cn":1800},{"dy":16,"cd":"DI","cn":3},{"dy":17,"cd":"GO","cn":2900},{"dy":18,"cd":"EN","cn":7}</v>
      </c>
      <c r="L19" t="str">
        <f t="shared" si="6"/>
        <v>{"dy":18,"cd":"EN","cn":7}</v>
      </c>
    </row>
    <row r="20" spans="1:12">
      <c r="A20">
        <v>19</v>
      </c>
      <c r="B20">
        <f t="shared" ca="1" si="1"/>
        <v>0.38756374738445287</v>
      </c>
      <c r="C20">
        <f t="shared" ca="1" si="0"/>
        <v>9.2606870919572315E-2</v>
      </c>
      <c r="D20" t="str">
        <f t="shared" ca="1" si="2"/>
        <v>EN</v>
      </c>
      <c r="E20">
        <f t="shared" ca="1" si="3"/>
        <v>6</v>
      </c>
      <c r="F20" t="s">
        <v>125</v>
      </c>
      <c r="G20">
        <v>900</v>
      </c>
      <c r="H20" t="s">
        <v>125</v>
      </c>
      <c r="I20">
        <v>2300</v>
      </c>
      <c r="J20" t="str">
        <f t="shared" si="4"/>
        <v/>
      </c>
      <c r="K20" t="str">
        <f t="shared" ca="1" si="5"/>
        <v>{"dy":1,"cd":"EN","cn":7},{"dy":2,"cd":"DI","cn":5},{"dy":3,"cd":"GO","cn":1900},{"dy":4,"cd":"EN","cn":8},{"dy":5,"cd":"GO","cn":1000},{"dy":6,"cd":"EN","cn":8},{"dy":7,"cd":"GO","cn":1800},{"dy":8,"cd":"EN","cn":9},{"dy":9,"cd":"GO","cn":2600},{"dy":10,"cd":"EN","cn":8},{"dy":11,"cd":"DI","cn":6},{"dy":12,"cd":"EN","cn":7},{"dy":13,"cd":"GO","cn":700},{"dy":14,"cd":"EN","cn":7},{"dy":15,"cd":"GO","cn":1800},{"dy":16,"cd":"DI","cn":3},{"dy":17,"cd":"GO","cn":2900},{"dy":18,"cd":"EN","cn":7},{"dy":19,"cd":"GO","cn":2300}</v>
      </c>
      <c r="L20" t="str">
        <f t="shared" si="6"/>
        <v>{"dy":19,"cd":"GO","cn":2300}</v>
      </c>
    </row>
    <row r="21" spans="1:12">
      <c r="A21">
        <v>20</v>
      </c>
      <c r="B21">
        <f t="shared" ca="1" si="1"/>
        <v>0.16709137991233924</v>
      </c>
      <c r="C21">
        <f t="shared" ca="1" si="0"/>
        <v>0.39757581064029812</v>
      </c>
      <c r="D21" t="str">
        <f t="shared" ca="1" si="2"/>
        <v>GO</v>
      </c>
      <c r="E21">
        <f t="shared" ca="1" si="3"/>
        <v>1700</v>
      </c>
      <c r="F21" t="s">
        <v>127</v>
      </c>
      <c r="G21">
        <v>7</v>
      </c>
      <c r="H21" t="s">
        <v>97</v>
      </c>
      <c r="I21">
        <v>7</v>
      </c>
      <c r="J21" t="str">
        <f t="shared" si="4"/>
        <v/>
      </c>
      <c r="K21" t="str">
        <f t="shared" ca="1" si="5"/>
        <v>{"dy":1,"cd":"EN","cn":7},{"dy":2,"cd":"DI","cn":5},{"dy":3,"cd":"GO","cn":1900},{"dy":4,"cd":"EN","cn":8},{"dy":5,"cd":"GO","cn":1000},{"dy":6,"cd":"EN","cn":8},{"dy":7,"cd":"GO","cn":1800},{"dy":8,"cd":"EN","cn":9},{"dy":9,"cd":"GO","cn":2600},{"dy":10,"cd":"EN","cn":8},{"dy":11,"cd":"DI","cn":6},{"dy":12,"cd":"EN","cn":7},{"dy":13,"cd":"GO","cn":700},{"dy":14,"cd":"EN","cn":7},{"dy":15,"cd":"GO","cn":1800},{"dy":16,"cd":"DI","cn":3},{"dy":17,"cd":"GO","cn":2900},{"dy":18,"cd":"EN","cn":7},{"dy":19,"cd":"GO","cn":2300},{"dy":20,"cd":"EN","cn":7}</v>
      </c>
      <c r="L21" t="str">
        <f t="shared" si="6"/>
        <v>{"dy":20,"cd":"EN","cn":7}</v>
      </c>
    </row>
    <row r="22" spans="1:12">
      <c r="A22">
        <v>21</v>
      </c>
      <c r="B22">
        <f t="shared" ca="1" si="1"/>
        <v>0.94611881014498966</v>
      </c>
      <c r="C22">
        <f t="shared" ca="1" si="0"/>
        <v>0.93099331373653205</v>
      </c>
      <c r="D22" t="str">
        <f t="shared" ca="1" si="2"/>
        <v>DI</v>
      </c>
      <c r="E22">
        <f t="shared" ca="1" si="3"/>
        <v>6</v>
      </c>
      <c r="F22" t="s">
        <v>129</v>
      </c>
      <c r="G22">
        <v>4</v>
      </c>
      <c r="H22" t="s">
        <v>125</v>
      </c>
      <c r="I22">
        <v>3500</v>
      </c>
      <c r="J22" t="str">
        <f t="shared" si="4"/>
        <v/>
      </c>
      <c r="K22" t="str">
        <f t="shared" ca="1" si="5"/>
        <v>{"dy":1,"cd":"EN","cn":7},{"dy":2,"cd":"DI","cn":5},{"dy":3,"cd":"GO","cn":1900},{"dy":4,"cd":"EN","cn":8},{"dy":5,"cd":"GO","cn":1000},{"dy":6,"cd":"EN","cn":8},{"dy":7,"cd":"GO","cn":1800},{"dy":8,"cd":"EN","cn":9},{"dy":9,"cd":"GO","cn":2600},{"dy":10,"cd":"EN","cn":8},{"dy":11,"cd":"DI","cn":6},{"dy":12,"cd":"EN","cn":7},{"dy":13,"cd":"GO","cn":700},{"dy":14,"cd":"EN","cn":7},{"dy":15,"cd":"GO","cn":1800},{"dy":16,"cd":"DI","cn":3},{"dy":17,"cd":"GO","cn":2900},{"dy":18,"cd":"EN","cn":7},{"dy":19,"cd":"GO","cn":2300},{"dy":20,"cd":"EN","cn":7},{"dy":21,"cd":"GO","cn":3500}</v>
      </c>
      <c r="L22" t="str">
        <f t="shared" si="6"/>
        <v>{"dy":21,"cd":"GO","cn":3500}</v>
      </c>
    </row>
    <row r="23" spans="1:12">
      <c r="A23">
        <v>22</v>
      </c>
      <c r="B23">
        <f t="shared" ca="1" si="1"/>
        <v>0.97455137856949436</v>
      </c>
      <c r="C23">
        <f t="shared" ca="1" si="0"/>
        <v>0.81617356122824625</v>
      </c>
      <c r="D23" t="str">
        <f t="shared" ca="1" si="2"/>
        <v>EN</v>
      </c>
      <c r="E23">
        <f t="shared" ca="1" si="3"/>
        <v>9</v>
      </c>
      <c r="F23" t="s">
        <v>127</v>
      </c>
      <c r="G23">
        <v>10</v>
      </c>
      <c r="H23" t="s">
        <v>127</v>
      </c>
      <c r="I23">
        <v>7</v>
      </c>
      <c r="J23" t="str">
        <f t="shared" si="4"/>
        <v/>
      </c>
      <c r="K23"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v>
      </c>
      <c r="L23" t="str">
        <f t="shared" si="6"/>
        <v>{"dy":22,"cd":"EN","cn":7}</v>
      </c>
    </row>
    <row r="24" spans="1:12">
      <c r="A24">
        <v>23</v>
      </c>
      <c r="B24">
        <f t="shared" ca="1" si="1"/>
        <v>0.32650833661086343</v>
      </c>
      <c r="C24">
        <f t="shared" ca="1" si="0"/>
        <v>0.6366511205452694</v>
      </c>
      <c r="D24" t="str">
        <f t="shared" ca="1" si="2"/>
        <v>GO</v>
      </c>
      <c r="E24">
        <f t="shared" ca="1" si="3"/>
        <v>2400</v>
      </c>
      <c r="F24" t="s">
        <v>125</v>
      </c>
      <c r="G24">
        <v>800</v>
      </c>
      <c r="H24" t="s">
        <v>125</v>
      </c>
      <c r="I24">
        <v>800</v>
      </c>
      <c r="J24" t="str">
        <f t="shared" si="4"/>
        <v/>
      </c>
      <c r="K24"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v>
      </c>
      <c r="L24" t="str">
        <f t="shared" si="6"/>
        <v>{"dy":23,"cd":"GO","cn":800}</v>
      </c>
    </row>
    <row r="25" spans="1:12">
      <c r="A25">
        <v>24</v>
      </c>
      <c r="B25">
        <f t="shared" ca="1" si="1"/>
        <v>0.30109093897184802</v>
      </c>
      <c r="C25">
        <f t="shared" ca="1" si="0"/>
        <v>0.84378159490346127</v>
      </c>
      <c r="D25" t="str">
        <f t="shared" ca="1" si="2"/>
        <v>EN</v>
      </c>
      <c r="E25">
        <f t="shared" ca="1" si="3"/>
        <v>9</v>
      </c>
      <c r="F25" t="s">
        <v>127</v>
      </c>
      <c r="G25">
        <v>6</v>
      </c>
      <c r="H25" t="s">
        <v>127</v>
      </c>
      <c r="I25">
        <v>7</v>
      </c>
      <c r="J25" t="str">
        <f t="shared" si="4"/>
        <v/>
      </c>
      <c r="K25"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v>
      </c>
      <c r="L25" t="str">
        <f t="shared" si="6"/>
        <v>{"dy":24,"cd":"EN","cn":7}</v>
      </c>
    </row>
    <row r="26" spans="1:12">
      <c r="A26">
        <v>25</v>
      </c>
      <c r="B26">
        <f t="shared" ca="1" si="1"/>
        <v>0.2906259043519307</v>
      </c>
      <c r="C26">
        <f t="shared" ca="1" si="0"/>
        <v>0.26278841132628139</v>
      </c>
      <c r="D26" t="str">
        <f t="shared" ca="1" si="2"/>
        <v>GO</v>
      </c>
      <c r="E26">
        <f t="shared" ca="1" si="3"/>
        <v>1300</v>
      </c>
      <c r="F26" t="s">
        <v>125</v>
      </c>
      <c r="G26">
        <v>700</v>
      </c>
      <c r="H26" t="s">
        <v>125</v>
      </c>
      <c r="I26">
        <v>3000</v>
      </c>
      <c r="J26" t="str">
        <f t="shared" si="4"/>
        <v/>
      </c>
      <c r="K26"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v>
      </c>
      <c r="L26" t="str">
        <f t="shared" si="6"/>
        <v>{"dy":25,"cd":"GO","cn":3000}</v>
      </c>
    </row>
    <row r="27" spans="1:12">
      <c r="A27">
        <v>26</v>
      </c>
      <c r="B27">
        <f t="shared" ca="1" si="1"/>
        <v>0.45579572782693956</v>
      </c>
      <c r="C27">
        <f t="shared" ca="1" si="0"/>
        <v>0.89240247640274384</v>
      </c>
      <c r="D27" t="str">
        <f t="shared" ca="1" si="2"/>
        <v>EN</v>
      </c>
      <c r="E27">
        <f t="shared" ca="1" si="3"/>
        <v>9</v>
      </c>
      <c r="F27" t="s">
        <v>127</v>
      </c>
      <c r="G27">
        <v>9</v>
      </c>
      <c r="H27" t="s">
        <v>127</v>
      </c>
      <c r="I27">
        <v>8</v>
      </c>
      <c r="J27" t="str">
        <f t="shared" si="4"/>
        <v/>
      </c>
      <c r="K27"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v>
      </c>
      <c r="L27" t="str">
        <f t="shared" si="6"/>
        <v>{"dy":26,"cd":"EN","cn":8}</v>
      </c>
    </row>
    <row r="28" spans="1:12">
      <c r="A28">
        <v>27</v>
      </c>
      <c r="B28">
        <f t="shared" ca="1" si="1"/>
        <v>8.3793531150688327E-2</v>
      </c>
      <c r="C28">
        <f t="shared" ca="1" si="0"/>
        <v>0.73134248885124997</v>
      </c>
      <c r="D28" t="str">
        <f t="shared" ca="1" si="2"/>
        <v>GO</v>
      </c>
      <c r="E28">
        <f t="shared" ca="1" si="3"/>
        <v>2700</v>
      </c>
      <c r="F28" t="s">
        <v>127</v>
      </c>
      <c r="G28">
        <v>9</v>
      </c>
      <c r="H28" t="s">
        <v>125</v>
      </c>
      <c r="I28">
        <v>500</v>
      </c>
      <c r="J28" t="str">
        <f t="shared" si="4"/>
        <v/>
      </c>
      <c r="K28"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v>
      </c>
      <c r="L28" t="str">
        <f t="shared" si="6"/>
        <v>{"dy":27,"cd":"GO","cn":500}</v>
      </c>
    </row>
    <row r="29" spans="1:12">
      <c r="A29">
        <v>28</v>
      </c>
      <c r="B29">
        <f t="shared" ca="1" si="1"/>
        <v>0.87051135334342078</v>
      </c>
      <c r="C29">
        <f t="shared" ca="1" si="0"/>
        <v>0.83693900175501823</v>
      </c>
      <c r="D29" t="str">
        <f t="shared" ca="1" si="2"/>
        <v>EN</v>
      </c>
      <c r="E29">
        <f t="shared" ca="1" si="3"/>
        <v>9</v>
      </c>
      <c r="F29" t="s">
        <v>125</v>
      </c>
      <c r="G29">
        <v>3100</v>
      </c>
      <c r="H29" t="s">
        <v>127</v>
      </c>
      <c r="I29">
        <v>8</v>
      </c>
      <c r="J29" t="str">
        <f t="shared" si="4"/>
        <v/>
      </c>
      <c r="K29"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v>
      </c>
      <c r="L29" t="str">
        <f t="shared" si="6"/>
        <v>{"dy":28,"cd":"EN","cn":8}</v>
      </c>
    </row>
    <row r="30" spans="1:12">
      <c r="A30">
        <v>29</v>
      </c>
      <c r="B30">
        <f t="shared" ca="1" si="1"/>
        <v>0.95609890790027174</v>
      </c>
      <c r="C30">
        <f t="shared" ca="1" si="0"/>
        <v>0.22168214421137056</v>
      </c>
      <c r="D30" t="str">
        <f t="shared" ca="1" si="2"/>
        <v>DI</v>
      </c>
      <c r="E30">
        <f t="shared" ca="1" si="3"/>
        <v>3</v>
      </c>
      <c r="F30" t="s">
        <v>127</v>
      </c>
      <c r="G30">
        <v>7</v>
      </c>
      <c r="H30" t="s">
        <v>129</v>
      </c>
      <c r="I30">
        <v>4</v>
      </c>
      <c r="J30" t="str">
        <f t="shared" si="4"/>
        <v/>
      </c>
      <c r="K30"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v>
      </c>
      <c r="L30" t="str">
        <f t="shared" si="6"/>
        <v>{"dy":29,"cd":"DI","cn":4}</v>
      </c>
    </row>
    <row r="31" spans="1:12">
      <c r="A31">
        <v>30</v>
      </c>
      <c r="B31">
        <f t="shared" ca="1" si="1"/>
        <v>0.65878957900477797</v>
      </c>
      <c r="C31">
        <f t="shared" ca="1" si="0"/>
        <v>6.2402240244975316E-2</v>
      </c>
      <c r="D31" t="str">
        <f t="shared" ca="1" si="2"/>
        <v>EN</v>
      </c>
      <c r="E31">
        <f t="shared" ca="1" si="3"/>
        <v>6</v>
      </c>
      <c r="F31" t="s">
        <v>125</v>
      </c>
      <c r="G31">
        <v>1000</v>
      </c>
      <c r="H31" t="s">
        <v>127</v>
      </c>
      <c r="I31">
        <v>8</v>
      </c>
      <c r="J31" t="str">
        <f t="shared" si="4"/>
        <v/>
      </c>
      <c r="K31"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v>
      </c>
      <c r="L31" t="str">
        <f t="shared" si="6"/>
        <v>{"dy":30,"cd":"EN","cn":8}</v>
      </c>
    </row>
    <row r="32" spans="1:12">
      <c r="A32">
        <v>31</v>
      </c>
      <c r="B32">
        <f t="shared" ca="1" si="1"/>
        <v>0.3990201649442584</v>
      </c>
      <c r="C32">
        <f t="shared" ca="1" si="0"/>
        <v>0.80901273335326718</v>
      </c>
      <c r="D32" t="str">
        <f t="shared" ca="1" si="2"/>
        <v>GO</v>
      </c>
      <c r="E32">
        <f t="shared" ca="1" si="3"/>
        <v>3000</v>
      </c>
      <c r="F32" t="s">
        <v>127</v>
      </c>
      <c r="G32">
        <v>6</v>
      </c>
      <c r="H32" t="s">
        <v>125</v>
      </c>
      <c r="I32">
        <v>500</v>
      </c>
      <c r="J32" t="str">
        <f t="shared" si="4"/>
        <v/>
      </c>
      <c r="K32"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dy":31,"cd":"GO","cn":500}</v>
      </c>
      <c r="L32" t="str">
        <f t="shared" si="6"/>
        <v>{"dy":31,"cd":"GO","cn":500}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C2" activePane="bottomRight" state="frozen"/>
      <selection pane="topRight" activeCell="C1" sqref="C1"/>
      <selection pane="bottomLeft" activeCell="A2" sqref="A2"/>
      <selection pane="bottomRight" activeCell="BY1" sqref="BY1"/>
    </sheetView>
    <sheetView workbookViewId="1">
      <pane xSplit="2" ySplit="1" topLeftCell="AO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3.6</v>
      </c>
      <c r="BQ1" t="s">
        <v>264</v>
      </c>
      <c r="BR1" t="s">
        <v>265</v>
      </c>
      <c r="BS1" t="str">
        <f ca="1">IF(COUNTA(BV:BV)&lt;&gt;COUNTA([1]EquipTable!$A:$A),"수량이상","누적")</f>
        <v>누적</v>
      </c>
      <c r="BT1" t="s">
        <v>262</v>
      </c>
      <c r="BU1" t="s">
        <v>263</v>
      </c>
      <c r="BV1" t="s">
        <v>144</v>
      </c>
      <c r="BX1" t="s">
        <v>120</v>
      </c>
      <c r="BY1">
        <v>5</v>
      </c>
      <c r="BZ1" t="str">
        <f ca="1">IF(COUNTA(CA:CA)&lt;&gt;COUNTA([2]ActorTable!$A:$A),"수량이상","누적")</f>
        <v>수량이상</v>
      </c>
      <c r="CA1" t="s">
        <v>166</v>
      </c>
      <c r="CB1" t="s">
        <v>149</v>
      </c>
      <c r="CD1" t="s">
        <v>165</v>
      </c>
    </row>
    <row r="2" spans="1:82">
      <c r="A2">
        <v>1</v>
      </c>
      <c r="B2">
        <v>0</v>
      </c>
      <c r="C2">
        <f t="shared" ref="C2:C65" si="0">IF(B2&lt;=9,0,
IF(B2=10,1,2))</f>
        <v>0</v>
      </c>
      <c r="D2">
        <f t="shared" ref="D2:I11" ca="1" si="1">RAND()</f>
        <v>0.73100826623595816</v>
      </c>
      <c r="E2">
        <f t="shared" ca="1" si="1"/>
        <v>0.16188180187440915</v>
      </c>
      <c r="F2">
        <f t="shared" ca="1" si="1"/>
        <v>0.27423223607411407</v>
      </c>
      <c r="G2">
        <f t="shared" ca="1" si="1"/>
        <v>0.70009901399864405</v>
      </c>
      <c r="H2">
        <f t="shared" ca="1" si="1"/>
        <v>0.59472737151428257</v>
      </c>
      <c r="I2">
        <f t="shared" ca="1" si="1"/>
        <v>0.26669489328130447</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110</v>
      </c>
      <c r="W2">
        <v>1</v>
      </c>
      <c r="X2" t="s">
        <v>125</v>
      </c>
      <c r="Z2">
        <v>3100</v>
      </c>
      <c r="AA2" t="str">
        <f t="shared" ref="AA2:AA65" ca="1" si="6">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{"dy":1,"sl":0,"tp":"upn","vl":"45765","cn":14,"pt":"GO","pr":4200}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11">COUNTIF(M:M,AP2)</f>
        <v>137</v>
      </c>
      <c r="AU2">
        <f t="shared" ref="AU2:AU15" si="12">COUNTIF(AB:AB,AP2)</f>
        <v>154</v>
      </c>
      <c r="AV2">
        <f ca="1">COUNTIFS(M:M,AP2,T:T,"전설")</f>
        <v>1</v>
      </c>
      <c r="AW2">
        <f>COUNTIFS(AB:AB,AP2,AI:AI,"전설")</f>
        <v>7</v>
      </c>
      <c r="BE2" t="str">
        <f ca="1">"["&amp;
IF(LEFT(OFFSET(AM1,COUNTA(AM:AM)-1,0),1)=",",SUBSTITUTE(OFFSET(AM1,COUNTA(AM:AM)-1,0),",","",1),OFFSET(AM1,COUNTA(AM:AM)-1,0))
&amp;"]"</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dy":30,"sl":11,"tp":"fl6","vl":"Actor2015","cn":1,"pt":"DI","pp":80,"pr":49},{"dy":31,"sl":11,"tp":"fl6","vl":"Actor2015","cn":1,"pt":"DI","pp":80,"pr":49}]</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167</v>
      </c>
    </row>
    <row r="3" spans="1:82">
      <c r="A3">
        <v>1</v>
      </c>
      <c r="B3">
        <v>1</v>
      </c>
      <c r="C3">
        <f t="shared" si="0"/>
        <v>0</v>
      </c>
      <c r="D3">
        <f t="shared" ca="1" si="1"/>
        <v>0.3620472632770797</v>
      </c>
      <c r="E3">
        <f t="shared" ca="1" si="1"/>
        <v>0.51866377376257911</v>
      </c>
      <c r="F3">
        <f t="shared" ca="1" si="1"/>
        <v>0.33246028943479555</v>
      </c>
      <c r="G3">
        <f t="shared" ca="1" si="1"/>
        <v>7.5540120989268877E-2</v>
      </c>
      <c r="H3">
        <f t="shared" ca="1" si="1"/>
        <v>0.3931162038352124</v>
      </c>
      <c r="I3">
        <f t="shared" ca="1" si="1"/>
        <v>0.20562797427317858</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e">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#VALUE!</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381</v>
      </c>
      <c r="W3">
        <v>1</v>
      </c>
      <c r="X3" t="s">
        <v>129</v>
      </c>
      <c r="Z3">
        <v>36</v>
      </c>
      <c r="AA3" t="str">
        <f t="shared" ca="1" si="6"/>
        <v>fe</v>
      </c>
      <c r="AB3" t="s">
        <v>82</v>
      </c>
      <c r="AC3" t="s">
        <v>443</v>
      </c>
      <c r="AD3">
        <v>1</v>
      </c>
      <c r="AE3" t="s">
        <v>125</v>
      </c>
      <c r="AG3">
        <v>800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그린 아이즈</v>
      </c>
      <c r="AL3">
        <v>1</v>
      </c>
      <c r="AM3" t="str">
        <f t="shared" ca="1" si="9"/>
        <v>{"dy":1,"sl":0,"tp":"upn","vl":"45765","cn":14,"pt":"GO","pr":4200},{"dy":1,"sl":1,"tp":"fe","vl":"Equip5002","cn":1,"pt":"GO","pr":800}</v>
      </c>
      <c r="AN3" t="str">
        <f t="shared" ca="1" si="10"/>
        <v>{"dy":1,"sl":1,"tp":"fe","vl":"Equip5002","cn":1,"pt":"GO","pr":800}</v>
      </c>
      <c r="AP3" t="s">
        <v>83</v>
      </c>
      <c r="AQ3" t="s">
        <v>71</v>
      </c>
      <c r="AR3">
        <v>0</v>
      </c>
      <c r="AS3">
        <v>7</v>
      </c>
      <c r="AT3">
        <f t="shared" ca="1" si="11"/>
        <v>2</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0.57892641803799449</v>
      </c>
      <c r="E4">
        <f t="shared" ca="1" si="1"/>
        <v>0.45144924185576674</v>
      </c>
      <c r="F4">
        <f t="shared" ca="1" si="1"/>
        <v>0.84826593342157142</v>
      </c>
      <c r="G4">
        <f t="shared" ca="1" si="1"/>
        <v>0.92299236748294577</v>
      </c>
      <c r="H4">
        <f t="shared" ca="1" si="1"/>
        <v>0.94319931928604472</v>
      </c>
      <c r="I4">
        <f t="shared" ca="1" si="1"/>
        <v>0.64714801796505472</v>
      </c>
      <c r="M4" t="str">
        <f t="shared" ca="1" si="2"/>
        <v>안 지정 캐릭터 PP 영웅등급</v>
      </c>
      <c r="N4">
        <f t="shared" ca="1" si="3"/>
        <v>45144</v>
      </c>
      <c r="O4">
        <f t="shared" ca="1" si="4"/>
        <v>8</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2400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10</v>
      </c>
      <c r="X4" t="s">
        <v>125</v>
      </c>
      <c r="Z4">
        <v>3300</v>
      </c>
      <c r="AA4" t="str">
        <f t="shared" ca="1" si="6"/>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{"dy":1,"sl":0,"tp":"upn","vl":"45765","cn":14,"pt":"GO","pr":4200},{"dy":1,"sl":1,"tp":"fe","vl":"Equip5002","cn":1,"pt":"GO","pr":800},{"dy":1,"sl":2,"tp":"upn","vl":"56326","cn":5,"pt":"GO","pr":1500}</v>
      </c>
      <c r="AN4" t="str">
        <f t="shared" ca="1" si="10"/>
        <v>{"dy":1,"sl":2,"tp":"upn","vl":"56326","cn":5,"pt":"GO","pr":1500}</v>
      </c>
      <c r="AP4" t="s">
        <v>84</v>
      </c>
      <c r="AQ4" t="s">
        <v>72</v>
      </c>
      <c r="AR4">
        <v>0</v>
      </c>
      <c r="AS4">
        <v>7</v>
      </c>
      <c r="AT4">
        <f t="shared" ca="1" si="11"/>
        <v>3</v>
      </c>
      <c r="AU4">
        <f t="shared" si="12"/>
        <v>0</v>
      </c>
      <c r="AV4">
        <f t="shared" ca="1" si="14"/>
        <v>0</v>
      </c>
      <c r="AW4">
        <f t="shared" si="15"/>
        <v>0</v>
      </c>
      <c r="AZ4">
        <v>149</v>
      </c>
      <c r="BE4" t="s">
        <v>189</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0.62419555186244202</v>
      </c>
      <c r="E5">
        <f t="shared" ca="1" si="1"/>
        <v>0.42882855503018535</v>
      </c>
      <c r="F5">
        <f t="shared" ca="1" si="1"/>
        <v>0.96924827644472566</v>
      </c>
      <c r="G5">
        <f t="shared" ca="1" si="1"/>
        <v>0.77182037649464341</v>
      </c>
      <c r="H5">
        <f t="shared" ca="1" si="1"/>
        <v>0.56170397892296875</v>
      </c>
      <c r="I5">
        <f t="shared" ca="1" si="1"/>
        <v>0.41598003132870942</v>
      </c>
      <c r="M5" t="str">
        <f t="shared" ca="1" si="2"/>
        <v>안 지정 캐릭터 PP 일반등급</v>
      </c>
      <c r="N5">
        <f t="shared" ca="1" si="3"/>
        <v>42882</v>
      </c>
      <c r="O5">
        <f t="shared" ca="1" si="4"/>
        <v>8</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14</v>
      </c>
      <c r="X5" t="s">
        <v>125</v>
      </c>
      <c r="Z5">
        <v>2400</v>
      </c>
      <c r="AA5" t="str">
        <f t="shared" ca="1" si="6"/>
        <v>fe</v>
      </c>
      <c r="AB5" t="s">
        <v>82</v>
      </c>
      <c r="AC5" t="s">
        <v>437</v>
      </c>
      <c r="AD5">
        <v>1</v>
      </c>
      <c r="AE5" t="s">
        <v>125</v>
      </c>
      <c r="AG5">
        <v>3400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t="shared" ca="1" si="9"/>
        <v>{"dy":1,"sl":0,"tp":"upn","vl":"45765","cn":14,"pt":"GO","pr":4200},{"dy":1,"sl":1,"tp":"fe","vl":"Equip5002","cn":1,"pt":"GO","pr":800},{"dy":1,"sl":2,"tp":"upn","vl":"56326","cn":5,"pt":"GO","pr":1500},{"dy":1,"sl":3,"tp":"fe","vl":"Equip0201","cn":1,"pt":"GO","pr":3400}</v>
      </c>
      <c r="AN5" t="str">
        <f t="shared" ca="1" si="10"/>
        <v>{"dy":1,"sl":3,"tp":"fe","vl":"Equip0201","cn":1,"pt":"GO","pr":3400}</v>
      </c>
      <c r="AP5" t="s">
        <v>85</v>
      </c>
      <c r="AQ5" t="s">
        <v>73</v>
      </c>
      <c r="AR5">
        <v>8</v>
      </c>
      <c r="AS5">
        <v>11</v>
      </c>
      <c r="AT5">
        <f t="shared" ca="1" si="11"/>
        <v>0</v>
      </c>
      <c r="AU5">
        <f t="shared" si="12"/>
        <v>9</v>
      </c>
      <c r="AV5">
        <f t="shared" ca="1" si="14"/>
        <v>0</v>
      </c>
      <c r="AW5">
        <f t="shared" si="15"/>
        <v>4</v>
      </c>
      <c r="AZ5">
        <v>1</v>
      </c>
      <c r="BE5">
        <f ca="1">LEN(BE2)</f>
        <v>22753</v>
      </c>
      <c r="BG5">
        <v>1</v>
      </c>
      <c r="BH5">
        <v>1</v>
      </c>
      <c r="BI5">
        <f t="shared" si="13"/>
        <v>1</v>
      </c>
      <c r="BJ5">
        <f t="shared" ref="BJ5:BJ18" si="24">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8.1939734057064784E-2</v>
      </c>
      <c r="E6">
        <f t="shared" ca="1" si="1"/>
        <v>0.43453744508647851</v>
      </c>
      <c r="F6">
        <f t="shared" ca="1" si="1"/>
        <v>3.0034064921470649E-2</v>
      </c>
      <c r="G6">
        <f t="shared" ca="1" si="1"/>
        <v>0.50685343529677385</v>
      </c>
      <c r="H6">
        <f t="shared" ca="1" si="1"/>
        <v>0.36164049818985844</v>
      </c>
      <c r="I6">
        <f t="shared" ca="1" si="1"/>
        <v>0.12199116543945754</v>
      </c>
      <c r="M6" t="str">
        <f t="shared" ca="1" si="2"/>
        <v>안 지정 캐릭터 PP 일반등급</v>
      </c>
      <c r="N6">
        <f t="shared" ca="1" si="3"/>
        <v>43453</v>
      </c>
      <c r="O6">
        <f t="shared" ca="1" si="4"/>
        <v>8</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2400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5</v>
      </c>
      <c r="X6" t="s">
        <v>125</v>
      </c>
      <c r="Z6">
        <v>2700</v>
      </c>
      <c r="AA6" t="str">
        <f t="shared" ca="1" si="6"/>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14,"pt":"GO","pr":4200},{"dy":1,"sl":1,"tp":"fe","vl":"Equip5002","cn":1,"pt":"GO","pr":800},{"dy":1,"sl":2,"tp":"upn","vl":"56326","cn":5,"pt":"GO","pr":1500},{"dy":1,"sl":3,"tp":"fe","vl":"Equip0201","cn":1,"pt":"GO","pr":3400},{"dy":1,"sl":4,"tp":"uph","vl":"71037","cn":10,"pt":"GO","pr":3000}</v>
      </c>
      <c r="AN6" t="str">
        <f t="shared" ca="1" si="10"/>
        <v>{"dy":1,"sl":4,"tp":"uph","vl":"71037","cn":10,"pt":"GO","pr":3000}</v>
      </c>
      <c r="AP6" t="s">
        <v>86</v>
      </c>
      <c r="AQ6" t="s">
        <v>75</v>
      </c>
      <c r="AR6">
        <v>8</v>
      </c>
      <c r="AS6">
        <v>11</v>
      </c>
      <c r="AT6">
        <f t="shared" ca="1" si="11"/>
        <v>0</v>
      </c>
      <c r="AU6">
        <f t="shared" si="12"/>
        <v>3</v>
      </c>
      <c r="AV6">
        <f t="shared" ca="1" si="14"/>
        <v>0</v>
      </c>
      <c r="AW6">
        <f t="shared" si="15"/>
        <v>0</v>
      </c>
      <c r="AX6">
        <v>45</v>
      </c>
      <c r="AY6">
        <v>175</v>
      </c>
      <c r="AZ6">
        <f>300*1/320</f>
        <v>0.9375</v>
      </c>
      <c r="BA6">
        <v>0.25</v>
      </c>
      <c r="BB6">
        <v>0.35</v>
      </c>
      <c r="BG6">
        <v>2</v>
      </c>
      <c r="BH6">
        <v>1</v>
      </c>
      <c r="BI6">
        <f t="shared" si="13"/>
        <v>1</v>
      </c>
      <c r="BJ6">
        <f t="shared" si="24"/>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0.12105114907208014</v>
      </c>
      <c r="E7">
        <f t="shared" ca="1" si="1"/>
        <v>0.9575754413583949</v>
      </c>
      <c r="F7">
        <f t="shared" ca="1" si="1"/>
        <v>0.80308269807784294</v>
      </c>
      <c r="G7">
        <f t="shared" ca="1" si="1"/>
        <v>0.16258605049856112</v>
      </c>
      <c r="H7">
        <f t="shared" ca="1" si="1"/>
        <v>0.98435651290519799</v>
      </c>
      <c r="I7">
        <f t="shared" ca="1" si="1"/>
        <v>0.4061239533482337</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DI</v>
      </c>
      <c r="Q7" t="e">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#VALUE!</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245</v>
      </c>
      <c r="W7">
        <v>1</v>
      </c>
      <c r="X7" t="s">
        <v>125</v>
      </c>
      <c r="Z7">
        <v>700</v>
      </c>
      <c r="AA7" t="str">
        <f t="shared" ca="1" si="6"/>
        <v>fe</v>
      </c>
      <c r="AB7" t="s">
        <v>82</v>
      </c>
      <c r="AC7" t="s">
        <v>499</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t="shared" ca="1" si="9"/>
        <v>{"dy":1,"sl":0,"tp":"upn","vl":"45765","cn":14,"pt":"GO","pr":4200},{"dy":1,"sl":1,"tp":"fe","vl":"Equip5002","cn":1,"pt":"GO","pr":800},{"dy":1,"sl":2,"tp":"upn","vl":"56326","cn":5,"pt":"GO","pr":1500},{"dy":1,"sl":3,"tp":"fe","vl":"Equip0201","cn":1,"pt":"GO","pr":3400},{"dy":1,"sl":4,"tp":"uph","vl":"71037","cn":10,"pt":"GO","pr":3000},{"dy":1,"sl":5,"tp":"fe","vl":"Equip6001","cn":1,"pt":"GO","pr":2200}</v>
      </c>
      <c r="AN7" t="str">
        <f t="shared" ca="1" si="10"/>
        <v>{"dy":1,"sl":5,"tp":"fe","vl":"Equip6001","cn":1,"pt":"GO","pr":2200}</v>
      </c>
      <c r="AP7" t="s">
        <v>87</v>
      </c>
      <c r="AQ7" t="s">
        <v>78</v>
      </c>
      <c r="AR7">
        <v>8</v>
      </c>
      <c r="AS7">
        <v>11</v>
      </c>
      <c r="AT7">
        <f t="shared" ca="1" si="11"/>
        <v>0</v>
      </c>
      <c r="AU7">
        <f t="shared" si="12"/>
        <v>12</v>
      </c>
      <c r="AV7">
        <f t="shared" ca="1" si="14"/>
        <v>0</v>
      </c>
      <c r="AW7">
        <f t="shared" si="15"/>
        <v>4</v>
      </c>
      <c r="AZ7">
        <v>1</v>
      </c>
      <c r="BG7">
        <v>3</v>
      </c>
      <c r="BH7">
        <v>1</v>
      </c>
      <c r="BI7">
        <f t="shared" si="13"/>
        <v>0.25</v>
      </c>
      <c r="BJ7">
        <f t="shared" si="24"/>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0.6408528241096727</v>
      </c>
      <c r="E8">
        <f t="shared" ca="1" si="1"/>
        <v>2.2615418125323528E-3</v>
      </c>
      <c r="F8">
        <f t="shared" ca="1" si="1"/>
        <v>0.43175869283104296</v>
      </c>
      <c r="G8">
        <f t="shared" ca="1" si="1"/>
        <v>0.21895498075305841</v>
      </c>
      <c r="H8">
        <f t="shared" ca="1" si="1"/>
        <v>0.26698751610610794</v>
      </c>
      <c r="I8">
        <f t="shared" ca="1" si="1"/>
        <v>0.25930364447310261</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e">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#VALUE!</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179</v>
      </c>
      <c r="W8">
        <v>1</v>
      </c>
      <c r="X8" t="s">
        <v>125</v>
      </c>
      <c r="Z8">
        <v>700</v>
      </c>
      <c r="AA8" t="str">
        <f t="shared" ca="1" si="6"/>
        <v>fe</v>
      </c>
      <c r="AB8" t="s">
        <v>82</v>
      </c>
      <c r="AC8" t="s">
        <v>294</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템플러 쉴드</v>
      </c>
      <c r="AL8">
        <v>1</v>
      </c>
      <c r="AM8" t="str">
        <f t="shared" ca="1" si="9"/>
        <v>{"dy":1,"sl":0,"tp":"upn","vl":"45765","cn":14,"pt":"GO","pr":4200},{"dy":1,"sl":1,"tp":"fe","vl":"Equip5002","cn":1,"pt":"GO","pr":800},{"dy":1,"sl":2,"tp":"upn","vl":"56326","cn":5,"pt":"GO","pr":1500},{"dy":1,"sl":3,"tp":"fe","vl":"Equip0201","cn":1,"pt":"GO","pr":3400},{"dy":1,"sl":4,"tp":"uph","vl":"71037","cn":10,"pt":"GO","pr":3000},{"dy":1,"sl":5,"tp":"fe","vl":"Equip6001","cn":1,"pt":"GO","pr":2200},{"dy":1,"sl":6,"tp":"fe","vl":"Equip7001","cn":1,"pt":"GO","pr":1900}</v>
      </c>
      <c r="AN8" t="str">
        <f t="shared" ca="1" si="10"/>
        <v>{"dy":1,"sl":6,"tp":"fe","vl":"Equip7001","cn":1,"pt":"GO","pr":1900}</v>
      </c>
      <c r="AP8" t="s">
        <v>88</v>
      </c>
      <c r="AQ8" t="s">
        <v>79</v>
      </c>
      <c r="AR8">
        <v>8</v>
      </c>
      <c r="AS8">
        <v>11</v>
      </c>
      <c r="AT8">
        <f t="shared" ca="1" si="11"/>
        <v>0</v>
      </c>
      <c r="AU8">
        <f t="shared" si="12"/>
        <v>8</v>
      </c>
      <c r="AV8">
        <f t="shared" ca="1" si="14"/>
        <v>0</v>
      </c>
      <c r="AW8">
        <f t="shared" si="15"/>
        <v>0</v>
      </c>
      <c r="AZ8">
        <v>1</v>
      </c>
      <c r="BG8">
        <v>3</v>
      </c>
      <c r="BH8">
        <v>3</v>
      </c>
      <c r="BI8">
        <f t="shared" si="13"/>
        <v>0.75</v>
      </c>
      <c r="BJ8">
        <f t="shared" si="24"/>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0.18453553615821705</v>
      </c>
      <c r="E9">
        <f t="shared" ca="1" si="1"/>
        <v>0.92729705614157443</v>
      </c>
      <c r="F9">
        <f t="shared" ca="1" si="1"/>
        <v>0.4174215215046041</v>
      </c>
      <c r="G9">
        <f t="shared" ca="1" si="1"/>
        <v>0.88992627435602667</v>
      </c>
      <c r="H9">
        <f t="shared" ca="1" si="1"/>
        <v>0.1405666922921649</v>
      </c>
      <c r="I9">
        <f t="shared" ca="1" si="1"/>
        <v>0.69792458112820321</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237</v>
      </c>
      <c r="W9">
        <v>1</v>
      </c>
      <c r="X9" t="s">
        <v>125</v>
      </c>
      <c r="Z9">
        <v>7800</v>
      </c>
      <c r="AA9" t="str">
        <f t="shared" ca="1" si="6"/>
        <v>fe</v>
      </c>
      <c r="AB9" t="s">
        <v>82</v>
      </c>
      <c r="AC9" t="s">
        <v>403</v>
      </c>
      <c r="AD9">
        <v>1</v>
      </c>
      <c r="AE9" t="s">
        <v>125</v>
      </c>
      <c r="AG9">
        <v>7800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스톤 버스터</v>
      </c>
      <c r="AL9">
        <v>1</v>
      </c>
      <c r="AM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v>
      </c>
      <c r="AN9" t="str">
        <f t="shared" ca="1" si="10"/>
        <v>{"dy":1,"sl":7,"tp":"fe","vl":"Equip8101","cn":1,"pt":"GO","pr":7800}</v>
      </c>
      <c r="AP9" t="s">
        <v>89</v>
      </c>
      <c r="AQ9" t="s">
        <v>80</v>
      </c>
      <c r="AR9">
        <v>8</v>
      </c>
      <c r="AS9">
        <v>11</v>
      </c>
      <c r="AT9">
        <f t="shared" ca="1" si="11"/>
        <v>0</v>
      </c>
      <c r="AU9">
        <f t="shared" si="12"/>
        <v>8</v>
      </c>
      <c r="AV9">
        <f t="shared" ca="1" si="14"/>
        <v>0</v>
      </c>
      <c r="AW9">
        <f t="shared" si="15"/>
        <v>0</v>
      </c>
      <c r="AZ9">
        <v>1.1000000000000001</v>
      </c>
      <c r="BG9">
        <v>4</v>
      </c>
      <c r="BH9">
        <v>1</v>
      </c>
      <c r="BI9">
        <f t="shared" si="13"/>
        <v>1</v>
      </c>
      <c r="BJ9">
        <f t="shared" si="24"/>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0.46192334180919703</v>
      </c>
      <c r="E10">
        <f t="shared" ca="1" si="1"/>
        <v>0.83593249445017104</v>
      </c>
      <c r="F10">
        <f t="shared" ca="1" si="1"/>
        <v>0.68778148286587981</v>
      </c>
      <c r="G10">
        <f t="shared" ca="1" si="1"/>
        <v>0.28374315338466405</v>
      </c>
      <c r="H10">
        <f t="shared" ca="1" si="1"/>
        <v>0.47452755803324087</v>
      </c>
      <c r="I10">
        <f t="shared" ca="1" si="1"/>
        <v>0.91819942309872871</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fl2</v>
      </c>
      <c r="AB10" t="s">
        <v>88</v>
      </c>
      <c r="AC10" t="s">
        <v>491</v>
      </c>
      <c r="AD10">
        <v>1</v>
      </c>
      <c r="AE10" t="s">
        <v>129</v>
      </c>
      <c r="AF10">
        <v>190</v>
      </c>
      <c r="AG10">
        <v>89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데브샤</v>
      </c>
      <c r="AL10">
        <v>1</v>
      </c>
      <c r="AM1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v>
      </c>
      <c r="AN10" t="str">
        <f t="shared" ca="1" si="10"/>
        <v>{"dy":1,"sl":8,"tp":"fl2","vl":"Actor2103","cn":1,"pt":"DI","pp":190,"pr":89}</v>
      </c>
      <c r="AP10" t="s">
        <v>285</v>
      </c>
      <c r="AQ10" t="s">
        <v>288</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0.52009302596488527</v>
      </c>
      <c r="E11">
        <f t="shared" ca="1" si="1"/>
        <v>0.60044348075023668</v>
      </c>
      <c r="F11">
        <f t="shared" ca="1" si="1"/>
        <v>8.7426168382888081E-3</v>
      </c>
      <c r="G11">
        <f t="shared" ca="1" si="1"/>
        <v>0.37290047331909004</v>
      </c>
      <c r="H11">
        <f t="shared" ca="1" si="1"/>
        <v>0.80847456190865929</v>
      </c>
      <c r="I11">
        <f t="shared" ca="1" si="1"/>
        <v>1.3941335709094171E-2</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fl3</v>
      </c>
      <c r="AB11" t="s">
        <v>89</v>
      </c>
      <c r="AC11" t="s">
        <v>491</v>
      </c>
      <c r="AD11">
        <v>1</v>
      </c>
      <c r="AE11" t="s">
        <v>129</v>
      </c>
      <c r="AF11">
        <v>230</v>
      </c>
      <c r="AG11">
        <v>129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데브샤</v>
      </c>
      <c r="AL11">
        <v>1</v>
      </c>
      <c r="AM1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v>
      </c>
      <c r="AN11" t="str">
        <f t="shared" ca="1" si="10"/>
        <v>{"dy":1,"sl":9,"tp":"fl3","vl":"Actor2103","cn":1,"pt":"DI","pp":230,"pr":129}</v>
      </c>
      <c r="AP11" t="s">
        <v>286</v>
      </c>
      <c r="AQ11" t="s">
        <v>289</v>
      </c>
      <c r="AR11">
        <v>8</v>
      </c>
      <c r="AS11">
        <v>11</v>
      </c>
      <c r="AT11">
        <f t="shared" ca="1" si="25"/>
        <v>0</v>
      </c>
      <c r="AU11">
        <f t="shared" si="26"/>
        <v>7</v>
      </c>
      <c r="AV11">
        <f t="shared" ca="1" si="14"/>
        <v>0</v>
      </c>
      <c r="AW11">
        <f t="shared" si="15"/>
        <v>0</v>
      </c>
      <c r="AZ11">
        <v>1</v>
      </c>
      <c r="BG11">
        <v>5</v>
      </c>
      <c r="BH11">
        <v>1</v>
      </c>
      <c r="BI11">
        <f t="shared" si="13"/>
        <v>0.25</v>
      </c>
      <c r="BJ11">
        <f t="shared" si="24"/>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1.0730783695530155E-2</v>
      </c>
      <c r="E12">
        <f t="shared" ca="1" si="27"/>
        <v>0.6422239950981391</v>
      </c>
      <c r="F12">
        <f t="shared" ca="1" si="27"/>
        <v>7.2955364079489549E-2</v>
      </c>
      <c r="G12">
        <f t="shared" ca="1" si="27"/>
        <v>0.30759798725193566</v>
      </c>
      <c r="H12">
        <f t="shared" ca="1" si="27"/>
        <v>0.11908502424848866</v>
      </c>
      <c r="I12">
        <f t="shared" ca="1" si="27"/>
        <v>0.19238409617457441</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e">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#VALUE!</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82</v>
      </c>
      <c r="V12" t="s">
        <v>201</v>
      </c>
      <c r="W12">
        <v>1</v>
      </c>
      <c r="X12" t="s">
        <v>125</v>
      </c>
      <c r="Z12">
        <v>2000</v>
      </c>
      <c r="AA12" t="str">
        <f t="shared" ca="1" si="6"/>
        <v>fe</v>
      </c>
      <c r="AB12" t="s">
        <v>82</v>
      </c>
      <c r="AC12" t="s">
        <v>500</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v>
      </c>
      <c r="AN12" t="str">
        <f t="shared" ca="1" si="10"/>
        <v>{"dy":2,"sl":0,"tp":"fe","vl":"Equip1202","cn":1,"pt":"GO","pr":3300}</v>
      </c>
      <c r="AP12" t="s">
        <v>287</v>
      </c>
      <c r="AQ12" t="s">
        <v>290</v>
      </c>
      <c r="AR12">
        <v>8</v>
      </c>
      <c r="AS12">
        <v>11</v>
      </c>
      <c r="AT12">
        <f t="shared" ca="1" si="25"/>
        <v>0</v>
      </c>
      <c r="AU12">
        <f t="shared" si="26"/>
        <v>7</v>
      </c>
      <c r="AV12">
        <f t="shared" ca="1" si="14"/>
        <v>0</v>
      </c>
      <c r="AW12">
        <f t="shared" si="15"/>
        <v>0</v>
      </c>
      <c r="AZ12">
        <v>1.2</v>
      </c>
      <c r="BG12">
        <v>5</v>
      </c>
      <c r="BH12">
        <v>1</v>
      </c>
      <c r="BI12">
        <f t="shared" si="13"/>
        <v>0.25</v>
      </c>
      <c r="BJ12">
        <f t="shared" si="24"/>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9.6974550886257505E-2</v>
      </c>
      <c r="E13">
        <f t="shared" ca="1" si="27"/>
        <v>1.4671937835117554E-2</v>
      </c>
      <c r="F13">
        <f t="shared" ca="1" si="27"/>
        <v>0.74636015383360654</v>
      </c>
      <c r="G13">
        <f t="shared" ca="1" si="27"/>
        <v>0.68742481885294637</v>
      </c>
      <c r="H13">
        <f t="shared" ca="1" si="27"/>
        <v>9.2916443302865304E-2</v>
      </c>
      <c r="I13">
        <f t="shared" ca="1" si="27"/>
        <v>0.1425071074978147</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194</v>
      </c>
      <c r="W13">
        <v>1</v>
      </c>
      <c r="X13" t="s">
        <v>125</v>
      </c>
      <c r="Z13">
        <v>7700</v>
      </c>
      <c r="AA13" t="str">
        <f t="shared" ca="1" si="6"/>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v>
      </c>
      <c r="AN13" t="str">
        <f t="shared" ca="1" si="10"/>
        <v>{"dy":2,"sl":1,"tp":"upn","vl":"19736","cn":5,"pt":"GO","pr":1500}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0.21638274978255256</v>
      </c>
      <c r="E14">
        <f t="shared" ca="1" si="27"/>
        <v>0.27501401380412605</v>
      </c>
      <c r="F14">
        <f t="shared" ca="1" si="27"/>
        <v>0.27276304909355986</v>
      </c>
      <c r="G14">
        <f t="shared" ca="1" si="27"/>
        <v>0.70132907995404015</v>
      </c>
      <c r="H14">
        <f t="shared" ca="1" si="27"/>
        <v>0.38323928991067702</v>
      </c>
      <c r="I14">
        <f t="shared" ca="1" si="27"/>
        <v>0.23464243182002009</v>
      </c>
      <c r="M14" t="str">
        <f t="shared" ca="1" si="2"/>
        <v>안 지정 캐릭터 PP 영웅등급</v>
      </c>
      <c r="N14">
        <f t="shared" ca="1" si="3"/>
        <v>27501</v>
      </c>
      <c r="O14">
        <f t="shared" ca="1" si="4"/>
        <v>6</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1800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125</v>
      </c>
      <c r="Z14">
        <v>2100</v>
      </c>
      <c r="AA14" t="str">
        <f t="shared" ca="1" si="6"/>
        <v>fe</v>
      </c>
      <c r="AB14" t="s">
        <v>82</v>
      </c>
      <c r="AC14" t="s">
        <v>438</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얼룩진 도끼</v>
      </c>
      <c r="AL14">
        <v>1</v>
      </c>
      <c r="AM1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v>
      </c>
      <c r="AN14" t="str">
        <f t="shared" ca="1" si="10"/>
        <v>{"dy":2,"sl":2,"tp":"fe","vl":"Equip0002","cn":1,"pt":"GO","pr":600}</v>
      </c>
      <c r="AP14" t="s">
        <v>92</v>
      </c>
      <c r="AQ14" t="s">
        <v>76</v>
      </c>
      <c r="AR14">
        <v>0</v>
      </c>
      <c r="AS14">
        <v>11</v>
      </c>
      <c r="AT14">
        <f t="shared" ca="1" si="11"/>
        <v>65</v>
      </c>
      <c r="AU14">
        <f t="shared" si="12"/>
        <v>56</v>
      </c>
      <c r="AV14">
        <f t="shared" ca="1" si="14"/>
        <v>0</v>
      </c>
      <c r="AW14">
        <f t="shared" si="15"/>
        <v>0</v>
      </c>
      <c r="AX14">
        <v>3</v>
      </c>
      <c r="AY14">
        <v>14</v>
      </c>
      <c r="AZ14">
        <v>300</v>
      </c>
      <c r="BG14">
        <v>7</v>
      </c>
      <c r="BH14">
        <v>1</v>
      </c>
      <c r="BI14">
        <f t="shared" si="13"/>
        <v>1</v>
      </c>
      <c r="BJ14">
        <f t="shared" si="24"/>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0.33898671003026626</v>
      </c>
      <c r="E15">
        <f t="shared" ca="1" si="27"/>
        <v>0.89387984868504156</v>
      </c>
      <c r="F15">
        <f t="shared" ca="1" si="27"/>
        <v>0.97544578280695626</v>
      </c>
      <c r="G15">
        <f t="shared" ca="1" si="27"/>
        <v>5.2671016357461409E-2</v>
      </c>
      <c r="H15">
        <f t="shared" ca="1" si="27"/>
        <v>0.93212381617789231</v>
      </c>
      <c r="I15">
        <f t="shared" ca="1" si="27"/>
        <v>2.4083178673720229E-2</v>
      </c>
      <c r="M15" t="str">
        <f t="shared" ca="1" si="2"/>
        <v>안 지정 캐릭터 PP 일반등급</v>
      </c>
      <c r="N15">
        <f t="shared" ca="1" si="3"/>
        <v>89387</v>
      </c>
      <c r="O15">
        <f t="shared" ca="1" si="4"/>
        <v>13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125</v>
      </c>
      <c r="Z15">
        <v>3900</v>
      </c>
      <c r="AA15" t="str">
        <f t="shared" ca="1" si="6"/>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v>
      </c>
      <c r="AN15" t="str">
        <f t="shared" ca="1" si="10"/>
        <v>{"dy":2,"sl":3,"tp":"uph","vl":"84285","cn":8,"pt":"GO","pr":2400}</v>
      </c>
      <c r="AP15" t="s">
        <v>91</v>
      </c>
      <c r="AQ15" t="s">
        <v>77</v>
      </c>
      <c r="AR15">
        <v>0</v>
      </c>
      <c r="AS15">
        <v>11</v>
      </c>
      <c r="AT15">
        <f t="shared" ca="1" si="11"/>
        <v>41</v>
      </c>
      <c r="AU15">
        <f t="shared" si="12"/>
        <v>38</v>
      </c>
      <c r="AV15">
        <f t="shared" ca="1" si="14"/>
        <v>0</v>
      </c>
      <c r="AW15">
        <f t="shared" si="15"/>
        <v>0</v>
      </c>
      <c r="AX15">
        <v>3</v>
      </c>
      <c r="AY15">
        <v>14</v>
      </c>
      <c r="AZ15">
        <v>300</v>
      </c>
      <c r="BG15">
        <v>8</v>
      </c>
      <c r="BH15">
        <v>1</v>
      </c>
      <c r="BI15">
        <v>1</v>
      </c>
      <c r="BJ15">
        <f t="shared" si="24"/>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0.64955349021060749</v>
      </c>
      <c r="E16">
        <f t="shared" ca="1" si="27"/>
        <v>0.60976595175965698</v>
      </c>
      <c r="F16">
        <f t="shared" ca="1" si="27"/>
        <v>0.35103021466706352</v>
      </c>
      <c r="G16">
        <f t="shared" ca="1" si="27"/>
        <v>0.64762945130875638</v>
      </c>
      <c r="H16">
        <f t="shared" ca="1" si="27"/>
        <v>0.50232446628485261</v>
      </c>
      <c r="I16">
        <f t="shared" ca="1" si="27"/>
        <v>4.8458564728272036E-2</v>
      </c>
      <c r="M16" t="str">
        <f t="shared" ca="1" si="2"/>
        <v>안 지정 캐릭터 PP 일반등급</v>
      </c>
      <c r="N16">
        <f t="shared" ca="1" si="3"/>
        <v>60976</v>
      </c>
      <c r="O16">
        <f t="shared" ca="1" si="4"/>
        <v>10</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3000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125</v>
      </c>
      <c r="Z16">
        <v>1800</v>
      </c>
      <c r="AA16" t="str">
        <f t="shared" ca="1" si="6"/>
        <v>fe</v>
      </c>
      <c r="AB16" t="s">
        <v>82</v>
      </c>
      <c r="AC16" t="s">
        <v>473</v>
      </c>
      <c r="AD16">
        <v>1</v>
      </c>
      <c r="AE16" t="s">
        <v>125</v>
      </c>
      <c r="AG16">
        <v>3400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T75식 레이피어</v>
      </c>
      <c r="AL16">
        <v>1</v>
      </c>
      <c r="AM1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v>
      </c>
      <c r="AN16" t="str">
        <f t="shared" ca="1" si="10"/>
        <v>{"dy":2,"sl":4,"tp":"fe","vl":"Equip5202","cn":1,"pt":"GO","pr":3400}</v>
      </c>
      <c r="BG16">
        <v>9</v>
      </c>
      <c r="BH16">
        <v>1</v>
      </c>
      <c r="BI16">
        <v>1</v>
      </c>
      <c r="BJ16">
        <f t="shared" si="24"/>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0.48973741299396667</v>
      </c>
      <c r="E17">
        <f t="shared" ca="1" si="27"/>
        <v>0.62557155887075067</v>
      </c>
      <c r="F17">
        <f t="shared" ca="1" si="27"/>
        <v>0.50735636721615351</v>
      </c>
      <c r="G17">
        <f t="shared" ca="1" si="27"/>
        <v>0.25704067507886719</v>
      </c>
      <c r="H17">
        <f t="shared" ca="1" si="27"/>
        <v>0.31526621192531035</v>
      </c>
      <c r="I17">
        <f t="shared" ca="1" si="27"/>
        <v>0.22306434947276965</v>
      </c>
      <c r="M17" t="str">
        <f t="shared" ca="1" si="2"/>
        <v>지정 장비</v>
      </c>
      <c r="N17" t="e">
        <f t="shared" ca="1" si="3"/>
        <v>#VALUE!</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#VALUE!</v>
      </c>
      <c r="S17" t="e">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#VALUE!</v>
      </c>
      <c r="T17" t="e">
        <f t="shared" ca="1" si="5"/>
        <v>#VALUE!</v>
      </c>
      <c r="U17" t="s">
        <v>92</v>
      </c>
      <c r="V17">
        <v>80223</v>
      </c>
      <c r="W17">
        <v>12</v>
      </c>
      <c r="X17" t="s">
        <v>125</v>
      </c>
      <c r="Z17">
        <v>3600</v>
      </c>
      <c r="AA17" t="str">
        <f t="shared" ca="1" si="6"/>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v>
      </c>
      <c r="AN17" t="str">
        <f t="shared" ca="1" si="10"/>
        <v>{"dy":2,"sl":5,"tp":"upn","vl":"70223","cn":12,"pt":"GO","pr":3600}</v>
      </c>
      <c r="AQ17" t="s">
        <v>270</v>
      </c>
      <c r="AS17" t="s">
        <v>269</v>
      </c>
      <c r="AT17">
        <f ca="1">(COUNTIFS(B:B,$AQ$18,N:N,"Equip????")-AT19-AT20-AT21)/6</f>
        <v>0.16666666666666666</v>
      </c>
      <c r="AU17">
        <f>(COUNTIFS(B:B,$AQ$18,AC:AC,"Equip????")-AU19-AU20-AU21)/6</f>
        <v>17.333333333333332</v>
      </c>
      <c r="BG17">
        <v>10</v>
      </c>
      <c r="BH17">
        <v>1</v>
      </c>
      <c r="BI17">
        <v>1</v>
      </c>
      <c r="BJ17">
        <f t="shared" si="24"/>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0.44225313624208196</v>
      </c>
      <c r="E18">
        <f t="shared" ca="1" si="27"/>
        <v>0.15451529980594036</v>
      </c>
      <c r="F18">
        <f t="shared" ca="1" si="27"/>
        <v>0.25871159259066923</v>
      </c>
      <c r="G18">
        <f t="shared" ca="1" si="27"/>
        <v>4.1375891364652029E-2</v>
      </c>
      <c r="H18">
        <f t="shared" ca="1" si="27"/>
        <v>0.90106551788326161</v>
      </c>
      <c r="I18">
        <f t="shared" ca="1" si="27"/>
        <v>0.59142129508090824</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e">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#VALUE!</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202</v>
      </c>
      <c r="W18">
        <v>1</v>
      </c>
      <c r="X18" t="s">
        <v>125</v>
      </c>
      <c r="Z18">
        <v>9500</v>
      </c>
      <c r="AA18" t="str">
        <f t="shared" ca="1" si="6"/>
        <v>fe</v>
      </c>
      <c r="AB18" t="s">
        <v>82</v>
      </c>
      <c r="AC18" t="s">
        <v>422</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v>
      </c>
      <c r="AN18" t="str">
        <f t="shared" ca="1" si="10"/>
        <v>{"dy":2,"sl":6,"tp":"fe","vl":"Equip6201","cn":1,"pt":"GO","pr":9900}</v>
      </c>
      <c r="AQ18" t="s">
        <v>271</v>
      </c>
      <c r="AS18" t="s">
        <v>266</v>
      </c>
      <c r="AT18">
        <f ca="1">COUNTIFS(B:B,$AQ$18,N:N,"Equip????")-AT19-AT20-AT21</f>
        <v>1</v>
      </c>
      <c r="AU18">
        <f>COUNTIFS(B:B,$AQ$18,AC:AC,"Equip????")-AU19-AU20-AU21</f>
        <v>104</v>
      </c>
      <c r="BG18">
        <v>11</v>
      </c>
      <c r="BH18">
        <v>1</v>
      </c>
      <c r="BI18">
        <v>1</v>
      </c>
      <c r="BJ18">
        <f t="shared" si="24"/>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0.95829104225830308</v>
      </c>
      <c r="E19">
        <f t="shared" ca="1" si="27"/>
        <v>0.18702107315062233</v>
      </c>
      <c r="F19">
        <f t="shared" ca="1" si="27"/>
        <v>0.85334732562939186</v>
      </c>
      <c r="G19">
        <f t="shared" ca="1" si="27"/>
        <v>0.10779599887814739</v>
      </c>
      <c r="H19">
        <f t="shared" ca="1" si="27"/>
        <v>0.27611493276177645</v>
      </c>
      <c r="I19">
        <f t="shared" ca="1" si="27"/>
        <v>0.37573000433422532</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e">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#VALUE!</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194</v>
      </c>
      <c r="W19">
        <v>1</v>
      </c>
      <c r="X19" t="s">
        <v>125</v>
      </c>
      <c r="Z19">
        <v>7600</v>
      </c>
      <c r="AA19" t="str">
        <f t="shared" ca="1" si="6"/>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v>
      </c>
      <c r="AN19" t="str">
        <f t="shared" ca="1" si="10"/>
        <v>{"dy":2,"sl":7,"tp":"fe","vl":"Equip7102","cn":1,"pt":"GO","pr":3700}</v>
      </c>
      <c r="AS19" t="s">
        <v>267</v>
      </c>
      <c r="AT19">
        <f ca="1">COUNTIFS(B:B,$AQ$18,N:N,"Equip6???")</f>
        <v>0</v>
      </c>
      <c r="AU19">
        <f>COUNTIFS(B:B,$AQ$18,AC:AC,"Equip6???")</f>
        <v>16</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8.8941252805649351E-2</v>
      </c>
      <c r="E20">
        <f t="shared" ca="1" si="27"/>
        <v>0.79276431629631483</v>
      </c>
      <c r="F20">
        <f t="shared" ca="1" si="27"/>
        <v>0.30295895451535348</v>
      </c>
      <c r="G20">
        <f t="shared" ca="1" si="27"/>
        <v>0.56985111668793043</v>
      </c>
      <c r="H20">
        <f t="shared" ca="1" si="27"/>
        <v>0.37107436104519353</v>
      </c>
      <c r="I20">
        <f t="shared" ca="1" si="27"/>
        <v>0.31126261055281101</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v>
      </c>
      <c r="AN20" t="str">
        <f t="shared" ca="1" si="10"/>
        <v>{"dy":2,"sl":8}</v>
      </c>
      <c r="AS20" t="s">
        <v>268</v>
      </c>
      <c r="AT20">
        <f ca="1">COUNTIFS(B:B,$AQ$18,N:N,"Equip7???")</f>
        <v>0</v>
      </c>
      <c r="AU20">
        <f>COUNTIFS(B:B,$AQ$18,AC:AC,"Equip7???")</f>
        <v>19</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0.67110771197051078</v>
      </c>
      <c r="E21">
        <f t="shared" ca="1" si="27"/>
        <v>0.63077712240286388</v>
      </c>
      <c r="F21">
        <f t="shared" ca="1" si="27"/>
        <v>0.71146622272257298</v>
      </c>
      <c r="G21">
        <f t="shared" ca="1" si="27"/>
        <v>0.45081114132696976</v>
      </c>
      <c r="H21">
        <f t="shared" ca="1" si="27"/>
        <v>0.20564016134339269</v>
      </c>
      <c r="I21">
        <f t="shared" ca="1" si="27"/>
        <v>5.2262765030786307E-2</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v>
      </c>
      <c r="AN21" t="str">
        <f t="shared" ca="1" si="10"/>
        <v>{"dy":2,"sl":9}</v>
      </c>
      <c r="AS21" t="s">
        <v>265</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0.40049414218066082</v>
      </c>
      <c r="E22">
        <f t="shared" ca="1" si="28"/>
        <v>5.4735569301607168E-3</v>
      </c>
      <c r="F22">
        <f t="shared" ca="1" si="28"/>
        <v>0.29481775741060989</v>
      </c>
      <c r="G22">
        <f t="shared" ca="1" si="28"/>
        <v>0.74243782654975232</v>
      </c>
      <c r="H22">
        <f t="shared" ca="1" si="28"/>
        <v>0.94945703712325513</v>
      </c>
      <c r="I22">
        <f t="shared" ca="1" si="28"/>
        <v>0.38027349746667893</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181</v>
      </c>
      <c r="W22">
        <v>1</v>
      </c>
      <c r="X22" t="s">
        <v>125</v>
      </c>
      <c r="Z22">
        <v>9400</v>
      </c>
      <c r="AA22" t="str">
        <f t="shared" ca="1" si="6"/>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v>
      </c>
      <c r="AN22" t="str">
        <f t="shared" ca="1" si="10"/>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0.21403798211833402</v>
      </c>
      <c r="E23">
        <f t="shared" ca="1" si="28"/>
        <v>0.2035359361904836</v>
      </c>
      <c r="F23">
        <f t="shared" ca="1" si="28"/>
        <v>0.59509856540709638</v>
      </c>
      <c r="G23">
        <f t="shared" ca="1" si="28"/>
        <v>6.542020254543135E-2</v>
      </c>
      <c r="H23">
        <f t="shared" ca="1" si="28"/>
        <v>0.49715303056447302</v>
      </c>
      <c r="I23">
        <f t="shared" ca="1" si="28"/>
        <v>0.63606769585564116</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258</v>
      </c>
      <c r="W23">
        <v>1</v>
      </c>
      <c r="X23" t="s">
        <v>125</v>
      </c>
      <c r="Z23">
        <v>1100</v>
      </c>
      <c r="AA23" t="str">
        <f t="shared" ca="1" si="6"/>
        <v>fe</v>
      </c>
      <c r="AB23" t="s">
        <v>82</v>
      </c>
      <c r="AC23" t="s">
        <v>374</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이국의 무기</v>
      </c>
      <c r="AL23">
        <v>1</v>
      </c>
      <c r="AM2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v>
      </c>
      <c r="AN23" t="str">
        <f t="shared" ca="1" si="10"/>
        <v>{"dy":3,"sl":1,"tp":"fe","vl":"Equip0102","cn":1,"pt":"GO","pr":1400}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0.39077490637567303</v>
      </c>
      <c r="E24">
        <f t="shared" ca="1" si="28"/>
        <v>0.74573979261255308</v>
      </c>
      <c r="F24">
        <f t="shared" ca="1" si="28"/>
        <v>2.0896413505996914E-2</v>
      </c>
      <c r="G24">
        <f t="shared" ca="1" si="28"/>
        <v>0.66974682201107583</v>
      </c>
      <c r="H24">
        <f t="shared" ca="1" si="28"/>
        <v>0.29786495652239653</v>
      </c>
      <c r="I24">
        <f t="shared" ca="1" si="28"/>
        <v>0.14600300964020252</v>
      </c>
      <c r="M24" t="str">
        <f t="shared" ca="1" si="2"/>
        <v>안 지정 캐릭터 PP 영웅등급</v>
      </c>
      <c r="N24">
        <f t="shared" ca="1" si="3"/>
        <v>74573</v>
      </c>
      <c r="O24">
        <f t="shared" ca="1" si="4"/>
        <v>11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3300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125</v>
      </c>
      <c r="Z24">
        <v>3600</v>
      </c>
      <c r="AA24" t="str">
        <f t="shared" ca="1" si="6"/>
        <v>fe</v>
      </c>
      <c r="AB24" t="s">
        <v>82</v>
      </c>
      <c r="AC24" t="s">
        <v>415</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v>
      </c>
      <c r="AN24" t="str">
        <f t="shared" ca="1" si="10"/>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0.87073295440861176</v>
      </c>
      <c r="E25">
        <f t="shared" ca="1" si="28"/>
        <v>0.15125693802486562</v>
      </c>
      <c r="F25">
        <f t="shared" ca="1" si="28"/>
        <v>0.90529970847114394</v>
      </c>
      <c r="G25">
        <f t="shared" ca="1" si="28"/>
        <v>0.81715448441894067</v>
      </c>
      <c r="H25">
        <f t="shared" ca="1" si="28"/>
        <v>0.36892593847369159</v>
      </c>
      <c r="I25">
        <f t="shared" ca="1" si="28"/>
        <v>0.60754606427190616</v>
      </c>
      <c r="M25" t="str">
        <f t="shared" ca="1" si="2"/>
        <v>안 지정 캐릭터 PP 일반등급</v>
      </c>
      <c r="N25">
        <f t="shared" ca="1" si="3"/>
        <v>15125</v>
      </c>
      <c r="O25">
        <f t="shared" ca="1" si="4"/>
        <v>4</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125</v>
      </c>
      <c r="Z25">
        <v>1500</v>
      </c>
      <c r="AA25" t="str">
        <f t="shared" ca="1" si="6"/>
        <v>fe</v>
      </c>
      <c r="AB25" t="s">
        <v>82</v>
      </c>
      <c r="AC25" t="s">
        <v>252</v>
      </c>
      <c r="AD25">
        <v>1</v>
      </c>
      <c r="AE25" t="s">
        <v>125</v>
      </c>
      <c r="AG25">
        <v>7800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울려퍼지는 여명</v>
      </c>
      <c r="AL25">
        <v>1</v>
      </c>
      <c r="AM2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v>
      </c>
      <c r="AN25" t="str">
        <f t="shared" ca="1" si="10"/>
        <v>{"dy":3,"sl":3,"tp":"fe","vl":"Equip2302","cn":1,"pt":"GO","pr":7800}</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0.50519064937538594</v>
      </c>
      <c r="E26">
        <f t="shared" ca="1" si="28"/>
        <v>4.0735225888487103E-2</v>
      </c>
      <c r="F26">
        <f t="shared" ca="1" si="28"/>
        <v>9.7809866214791819E-2</v>
      </c>
      <c r="G26">
        <f t="shared" ca="1" si="28"/>
        <v>0.36755212917105151</v>
      </c>
      <c r="H26">
        <f t="shared" ca="1" si="28"/>
        <v>9.8209970935433932E-2</v>
      </c>
      <c r="I26">
        <f t="shared" ca="1" si="28"/>
        <v>0.89742333578269051</v>
      </c>
      <c r="M26" t="str">
        <f t="shared" ca="1" si="2"/>
        <v>안 지정 캐릭터 PP 일반등급</v>
      </c>
      <c r="N26">
        <f t="shared" ca="1" si="3"/>
        <v>4073</v>
      </c>
      <c r="O26">
        <f t="shared" ca="1" si="4"/>
        <v>3</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900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125</v>
      </c>
      <c r="Z26">
        <v>2400</v>
      </c>
      <c r="AA26" t="str">
        <f t="shared" ca="1" si="6"/>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v>
      </c>
      <c r="AN26" t="str">
        <f t="shared" ca="1" si="10"/>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0.75167600095302556</v>
      </c>
      <c r="E27">
        <f t="shared" ca="1" si="28"/>
        <v>0.7692721325237587</v>
      </c>
      <c r="F27">
        <f t="shared" ca="1" si="28"/>
        <v>0.84410616848546083</v>
      </c>
      <c r="G27">
        <f t="shared" ca="1" si="28"/>
        <v>0.55874581218596242</v>
      </c>
      <c r="H27">
        <f t="shared" ca="1" si="28"/>
        <v>0.91287759583539796</v>
      </c>
      <c r="I27">
        <f t="shared" ca="1" si="28"/>
        <v>0.71129743094690046</v>
      </c>
      <c r="M27" t="str">
        <f t="shared" ca="1" si="2"/>
        <v>안 지정 캐릭터 PP 일반등급</v>
      </c>
      <c r="N27">
        <f t="shared" ca="1" si="3"/>
        <v>76927</v>
      </c>
      <c r="O27">
        <f t="shared" ca="1" si="4"/>
        <v>12</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3600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82</v>
      </c>
      <c r="V27" t="s">
        <v>193</v>
      </c>
      <c r="W27">
        <v>1</v>
      </c>
      <c r="X27" t="s">
        <v>125</v>
      </c>
      <c r="Z27">
        <v>800</v>
      </c>
      <c r="AA27" t="str">
        <f t="shared" ca="1" si="6"/>
        <v>fe</v>
      </c>
      <c r="AB27" t="s">
        <v>82</v>
      </c>
      <c r="AC27" t="s">
        <v>294</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템플러 쉴드</v>
      </c>
      <c r="AL27">
        <v>1</v>
      </c>
      <c r="AM2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v>
      </c>
      <c r="AN27" t="str">
        <f t="shared" ca="1" si="10"/>
        <v>{"dy":3,"sl":5,"tp":"fe","vl":"Equip7001","cn":1,"pt":"GO","pr":2000}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0.41424189939079048</v>
      </c>
      <c r="E28">
        <f t="shared" ca="1" si="28"/>
        <v>0.54270898541035362</v>
      </c>
      <c r="F28">
        <f t="shared" ca="1" si="28"/>
        <v>7.6860143486918053E-2</v>
      </c>
      <c r="G28">
        <f t="shared" ca="1" si="28"/>
        <v>0.27626955853417401</v>
      </c>
      <c r="H28">
        <f t="shared" ca="1" si="28"/>
        <v>0.39640044473960845</v>
      </c>
      <c r="I28">
        <f t="shared" ca="1" si="28"/>
        <v>0.436320718373164</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252</v>
      </c>
      <c r="W28">
        <v>1</v>
      </c>
      <c r="X28" t="s">
        <v>125</v>
      </c>
      <c r="Z28">
        <v>7800</v>
      </c>
      <c r="AA28" t="str">
        <f t="shared" ca="1" si="6"/>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v>
      </c>
      <c r="AN28" t="str">
        <f t="shared" ca="1" si="10"/>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0.60264334677917286</v>
      </c>
      <c r="E29">
        <f t="shared" ca="1" si="28"/>
        <v>0.15280556586324945</v>
      </c>
      <c r="F29">
        <f t="shared" ca="1" si="28"/>
        <v>0.52968683632834845</v>
      </c>
      <c r="G29">
        <f t="shared" ca="1" si="28"/>
        <v>0.10799987801630961</v>
      </c>
      <c r="H29">
        <f t="shared" ca="1" si="28"/>
        <v>8.2365857448674862E-2</v>
      </c>
      <c r="I29">
        <f t="shared" ca="1" si="28"/>
        <v>0.79075760846494603</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e">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#VALUE!</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253</v>
      </c>
      <c r="W29">
        <v>1</v>
      </c>
      <c r="X29" t="s">
        <v>125</v>
      </c>
      <c r="Z29">
        <v>3200</v>
      </c>
      <c r="AA29" t="str">
        <f t="shared" ca="1" si="6"/>
        <v>fe</v>
      </c>
      <c r="AB29" t="s">
        <v>82</v>
      </c>
      <c r="AC29" t="s">
        <v>372</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빅 바디</v>
      </c>
      <c r="AL29">
        <v>1</v>
      </c>
      <c r="AM2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v>
      </c>
      <c r="AN29" t="str">
        <f t="shared" ca="1" si="10"/>
        <v>{"dy":3,"sl":7,"tp":"fe","vl":"Equip6101","cn":1,"pt":"GO","pr":3500}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0.77434428896992602</v>
      </c>
      <c r="E30">
        <f t="shared" ca="1" si="28"/>
        <v>0.69587453250045017</v>
      </c>
      <c r="F30">
        <f t="shared" ca="1" si="28"/>
        <v>0.35766915467672777</v>
      </c>
      <c r="G30">
        <f t="shared" ca="1" si="28"/>
        <v>0.36603507817386294</v>
      </c>
      <c r="H30">
        <f t="shared" ca="1" si="28"/>
        <v>0.63260255966298296</v>
      </c>
      <c r="I30">
        <f t="shared" ca="1" si="28"/>
        <v>0.94267939078967833</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0.38048516809630983</v>
      </c>
      <c r="E31">
        <f t="shared" ca="1" si="28"/>
        <v>0.89867120304410253</v>
      </c>
      <c r="F31">
        <f t="shared" ca="1" si="28"/>
        <v>0.135686002777474</v>
      </c>
      <c r="G31">
        <f t="shared" ca="1" si="28"/>
        <v>0.24204011428909677</v>
      </c>
      <c r="H31">
        <f t="shared" ca="1" si="28"/>
        <v>0.46583085340068853</v>
      </c>
      <c r="I31">
        <f t="shared" ca="1" si="28"/>
        <v>0.25591410050400132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0.82577662309190758</v>
      </c>
      <c r="E32">
        <f t="shared" ca="1" si="29"/>
        <v>0.67133466005257891</v>
      </c>
      <c r="F32">
        <f t="shared" ca="1" si="29"/>
        <v>0.83233600893949466</v>
      </c>
      <c r="G32">
        <f t="shared" ca="1" si="29"/>
        <v>0.65345321158312863</v>
      </c>
      <c r="H32">
        <f t="shared" ca="1" si="29"/>
        <v>4.4178853267357932E-2</v>
      </c>
      <c r="I32">
        <f t="shared" ca="1" si="29"/>
        <v>0.18643558691896078</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190</v>
      </c>
      <c r="W32">
        <v>1</v>
      </c>
      <c r="X32" t="s">
        <v>125</v>
      </c>
      <c r="Z32">
        <v>1100</v>
      </c>
      <c r="AA32" t="str">
        <f t="shared" ca="1" si="6"/>
        <v>fe</v>
      </c>
      <c r="AB32" t="s">
        <v>82</v>
      </c>
      <c r="AC32" t="s">
        <v>392</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유목민의 가보</v>
      </c>
      <c r="AL32">
        <v>1</v>
      </c>
      <c r="AM3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v>
      </c>
      <c r="AN32" t="str">
        <f t="shared" ca="1" si="10"/>
        <v>{"dy":4,"sl":0,"tp":"fe","vl":"Equip2001","cn":1,"pt":"GO","pr":700}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0.47929937302869829</v>
      </c>
      <c r="E33">
        <f t="shared" ca="1" si="29"/>
        <v>0.97946890433375866</v>
      </c>
      <c r="F33">
        <f t="shared" ca="1" si="29"/>
        <v>0.26866720822533441</v>
      </c>
      <c r="G33">
        <f t="shared" ca="1" si="29"/>
        <v>2.0768448992060207E-2</v>
      </c>
      <c r="H33">
        <f t="shared" ca="1" si="29"/>
        <v>0.65971646721025479</v>
      </c>
      <c r="I33">
        <f t="shared" ca="1" si="29"/>
        <v>0.3110760853894986</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e">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#VALUE!</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259</v>
      </c>
      <c r="W33">
        <v>1</v>
      </c>
      <c r="X33" t="s">
        <v>125</v>
      </c>
      <c r="Z33">
        <v>7600</v>
      </c>
      <c r="AA33" t="str">
        <f t="shared" ca="1" si="6"/>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v>
      </c>
      <c r="AN33" t="str">
        <f t="shared" ca="1" si="10"/>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8.2139003934899812E-2</v>
      </c>
      <c r="E34">
        <f t="shared" ca="1" si="29"/>
        <v>0.26629127634853167</v>
      </c>
      <c r="F34">
        <f t="shared" ca="1" si="29"/>
        <v>0.74042765261097565</v>
      </c>
      <c r="G34">
        <f t="shared" ca="1" si="29"/>
        <v>0.71220715133709878</v>
      </c>
      <c r="H34">
        <f t="shared" ca="1" si="29"/>
        <v>0.7142421448024715</v>
      </c>
      <c r="I34">
        <f t="shared" ca="1" si="29"/>
        <v>0.6445366942429881</v>
      </c>
      <c r="M34" t="str">
        <f t="shared" ca="1" si="2"/>
        <v>안 지정 캐릭터 PP 영웅등급</v>
      </c>
      <c r="N34">
        <f t="shared" ca="1" si="3"/>
        <v>26629</v>
      </c>
      <c r="O34">
        <f t="shared" ca="1" si="4"/>
        <v>6</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1800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125</v>
      </c>
      <c r="Z34">
        <v>1000</v>
      </c>
      <c r="AA34" t="str">
        <f t="shared" ca="1" si="6"/>
        <v>fe</v>
      </c>
      <c r="AB34" t="s">
        <v>82</v>
      </c>
      <c r="AC34" t="s">
        <v>439</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전투마법사의 지팡이</v>
      </c>
      <c r="AL34">
        <v>1</v>
      </c>
      <c r="AM3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v>
      </c>
      <c r="AN34" t="str">
        <f t="shared" ca="1" si="10"/>
        <v>{"dy":4,"sl":2,"tp":"fe","vl":"Equip3301","cn":1,"pt":"GO","pr":7600}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0.87705085452862763</v>
      </c>
      <c r="E35">
        <f t="shared" ca="1" si="29"/>
        <v>0.70800079606188082</v>
      </c>
      <c r="F35">
        <f t="shared" ca="1" si="29"/>
        <v>0.89262798444320945</v>
      </c>
      <c r="G35">
        <f t="shared" ca="1" si="29"/>
        <v>0.34266231517616585</v>
      </c>
      <c r="H35">
        <f t="shared" ca="1" si="29"/>
        <v>0.74299801752203698</v>
      </c>
      <c r="I35">
        <f t="shared" ca="1" si="29"/>
        <v>0.68939597974485356</v>
      </c>
      <c r="M35" t="str">
        <f t="shared" ca="1" si="2"/>
        <v>안 지정 캐릭터 PP 일반등급</v>
      </c>
      <c r="N35">
        <f t="shared" ca="1" si="3"/>
        <v>70800</v>
      </c>
      <c r="O35">
        <f t="shared" ca="1" si="4"/>
        <v>11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125</v>
      </c>
      <c r="Z35">
        <v>900</v>
      </c>
      <c r="AA35" t="str">
        <f t="shared" ca="1" si="6"/>
        <v>fe</v>
      </c>
      <c r="AB35" t="s">
        <v>82</v>
      </c>
      <c r="AC35" t="s">
        <v>496</v>
      </c>
      <c r="AD35">
        <v>1</v>
      </c>
      <c r="AE35" t="s">
        <v>129</v>
      </c>
      <c r="AF35">
        <v>139</v>
      </c>
      <c r="AG35">
        <v>59</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전설</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왕실의 품격</v>
      </c>
      <c r="AL35">
        <v>1</v>
      </c>
      <c r="AM3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v>
      </c>
      <c r="AN35" t="str">
        <f t="shared" ca="1" si="10"/>
        <v>{"dy":4,"sl":3,"tp":"fe","vl":"Equip1401","cn":1,"pt":"DI","pp":139,"pr":59}</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0.56050784915417462</v>
      </c>
      <c r="E36">
        <f t="shared" ca="1" si="29"/>
        <v>0.23130800847622257</v>
      </c>
      <c r="F36">
        <f t="shared" ca="1" si="29"/>
        <v>3.3348861242369798E-2</v>
      </c>
      <c r="G36">
        <f t="shared" ca="1" si="29"/>
        <v>0.22070914337513436</v>
      </c>
      <c r="H36">
        <f t="shared" ca="1" si="29"/>
        <v>0.53410307983602756</v>
      </c>
      <c r="I36">
        <f t="shared" ca="1" si="29"/>
        <v>0.12057690673878896</v>
      </c>
      <c r="M36" t="str">
        <f t="shared" ca="1" si="2"/>
        <v>안 지정 캐릭터 PP 일반등급</v>
      </c>
      <c r="N36">
        <f t="shared" ca="1" si="3"/>
        <v>23130</v>
      </c>
      <c r="O36">
        <f t="shared" ca="1" si="4"/>
        <v>5</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1500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125</v>
      </c>
      <c r="Z36">
        <v>900</v>
      </c>
      <c r="AA36" t="str">
        <f t="shared" ca="1" si="6"/>
        <v>fe</v>
      </c>
      <c r="AB36" t="s">
        <v>82</v>
      </c>
      <c r="AC36" t="s">
        <v>429</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v>
      </c>
      <c r="AN36" t="str">
        <f t="shared" ca="1" si="10"/>
        <v>{"dy":4,"sl":4,"tp":"fe","vl":"Equip5201","cn":1,"pt":"GO","pr":2900}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0.47174585918167444</v>
      </c>
      <c r="E37">
        <f t="shared" ca="1" si="29"/>
        <v>8.4259638018763017E-2</v>
      </c>
      <c r="F37">
        <f t="shared" ca="1" si="29"/>
        <v>0.40389231674932791</v>
      </c>
      <c r="G37">
        <f t="shared" ca="1" si="29"/>
        <v>0.7060596372787219</v>
      </c>
      <c r="H37">
        <f t="shared" ca="1" si="29"/>
        <v>0.89843227829654715</v>
      </c>
      <c r="I37">
        <f t="shared" ca="1" si="29"/>
        <v>0.1413582616730592</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203</v>
      </c>
      <c r="W37">
        <v>1</v>
      </c>
      <c r="X37" t="s">
        <v>125</v>
      </c>
      <c r="Z37">
        <v>2900</v>
      </c>
      <c r="AA37" t="str">
        <f t="shared" ca="1" si="6"/>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v>
      </c>
      <c r="AN37" t="str">
        <f t="shared" ca="1" si="10"/>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0.31945560770059089</v>
      </c>
      <c r="E38">
        <f t="shared" ca="1" si="29"/>
        <v>0.87042019612868182</v>
      </c>
      <c r="F38">
        <f t="shared" ca="1" si="29"/>
        <v>0.81656768856103523</v>
      </c>
      <c r="G38">
        <f t="shared" ca="1" si="29"/>
        <v>0.76086389891731065</v>
      </c>
      <c r="H38">
        <f t="shared" ca="1" si="29"/>
        <v>0.8811594437581366</v>
      </c>
      <c r="I38">
        <f t="shared" ca="1" si="29"/>
        <v>0.77905466957709335</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244</v>
      </c>
      <c r="W38">
        <v>1</v>
      </c>
      <c r="X38" t="s">
        <v>129</v>
      </c>
      <c r="Z38">
        <v>15</v>
      </c>
      <c r="AA38" t="str">
        <f t="shared" ca="1" si="6"/>
        <v>fe</v>
      </c>
      <c r="AB38" t="s">
        <v>82</v>
      </c>
      <c r="AC38" t="s">
        <v>459</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v>
      </c>
      <c r="AN38" t="str">
        <f t="shared" ca="1" si="10"/>
        <v>{"dy":4,"sl":6,"tp":"fe","vl":"Equip7101","cn":1,"pt":"GO","pr":3200}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0.39426183544848992</v>
      </c>
      <c r="E39">
        <f t="shared" ca="1" si="29"/>
        <v>1.1915376668327093E-2</v>
      </c>
      <c r="F39">
        <f t="shared" ca="1" si="29"/>
        <v>0.58241222307014096</v>
      </c>
      <c r="G39">
        <f t="shared" ca="1" si="29"/>
        <v>0.51827270264336189</v>
      </c>
      <c r="H39">
        <f t="shared" ca="1" si="29"/>
        <v>0.35583742398887597</v>
      </c>
      <c r="I39">
        <f t="shared" ca="1" si="29"/>
        <v>0.61734344129925589</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237</v>
      </c>
      <c r="W39">
        <v>1</v>
      </c>
      <c r="X39" t="s">
        <v>125</v>
      </c>
      <c r="Z39">
        <v>7800</v>
      </c>
      <c r="AA39" t="str">
        <f t="shared" ca="1" si="6"/>
        <v>fe</v>
      </c>
      <c r="AB39" t="s">
        <v>82</v>
      </c>
      <c r="AC39" t="s">
        <v>409</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v>
      </c>
      <c r="AN39" t="str">
        <f t="shared" ca="1" si="10"/>
        <v>{"dy":4,"sl":7,"tp":"fe","vl":"Equip6002","cn":1,"pt":"GO","pr":1900}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0.55364666260660234</v>
      </c>
      <c r="E40">
        <f t="shared" ca="1" si="29"/>
        <v>0.43490072424164239</v>
      </c>
      <c r="F40">
        <f t="shared" ca="1" si="29"/>
        <v>0.6846252251814815</v>
      </c>
      <c r="G40">
        <f t="shared" ca="1" si="29"/>
        <v>3.6075482213445476E-2</v>
      </c>
      <c r="H40">
        <f t="shared" ca="1" si="29"/>
        <v>0.11416466113236134</v>
      </c>
      <c r="I40">
        <f t="shared" ca="1" si="29"/>
        <v>3.1779559403769309E-2</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v>
      </c>
      <c r="AN40" t="str">
        <f t="shared" ca="1" si="10"/>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0.78742139013705115</v>
      </c>
      <c r="E41">
        <f t="shared" ca="1" si="29"/>
        <v>0.38329323759046707</v>
      </c>
      <c r="F41">
        <f t="shared" ca="1" si="29"/>
        <v>0.96950441833463052</v>
      </c>
      <c r="G41">
        <f t="shared" ca="1" si="29"/>
        <v>0.2452451291899953</v>
      </c>
      <c r="H41">
        <f t="shared" ca="1" si="29"/>
        <v>0.40154421766887716</v>
      </c>
      <c r="I41">
        <f t="shared" ca="1" si="29"/>
        <v>0.40854761209146706</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v>
      </c>
      <c r="AN41" t="str">
        <f t="shared" ca="1" si="10"/>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0.37126983304673233</v>
      </c>
      <c r="E42">
        <f t="shared" ca="1" si="30"/>
        <v>0.57899727732678941</v>
      </c>
      <c r="F42">
        <f t="shared" ca="1" si="30"/>
        <v>0.30824187213532317</v>
      </c>
      <c r="G42">
        <f t="shared" ca="1" si="30"/>
        <v>0.44248738670378007</v>
      </c>
      <c r="H42">
        <f t="shared" ca="1" si="30"/>
        <v>0.36250862135539608</v>
      </c>
      <c r="I42">
        <f t="shared" ca="1" si="30"/>
        <v>0.87482955803205487</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e">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#VALUE!</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205</v>
      </c>
      <c r="W42">
        <v>1</v>
      </c>
      <c r="X42" t="s">
        <v>125</v>
      </c>
      <c r="Z42">
        <v>3800</v>
      </c>
      <c r="AA42" t="str">
        <f t="shared" ca="1" si="6"/>
        <v>fe</v>
      </c>
      <c r="AB42" t="s">
        <v>82</v>
      </c>
      <c r="AC42" t="s">
        <v>397</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v>
      </c>
      <c r="AN42" t="str">
        <f t="shared" ca="1" si="10"/>
        <v>{"dy":5,"sl":0,"tp":"fe","vl":"Equip3001","cn":1,"pt":"GO","pr":700}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0.55102940231473629</v>
      </c>
      <c r="E43">
        <f t="shared" ca="1" si="30"/>
        <v>0.99177000710763308</v>
      </c>
      <c r="F43">
        <f t="shared" ca="1" si="30"/>
        <v>0.47809403596419187</v>
      </c>
      <c r="G43">
        <f t="shared" ca="1" si="30"/>
        <v>9.5045622479900116E-2</v>
      </c>
      <c r="H43">
        <f t="shared" ca="1" si="30"/>
        <v>0.9224170168586121</v>
      </c>
      <c r="I43">
        <f t="shared" ca="1" si="30"/>
        <v>0.96791225822427518</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113</v>
      </c>
      <c r="W43">
        <v>1</v>
      </c>
      <c r="X43" t="s">
        <v>125</v>
      </c>
      <c r="Z43">
        <v>1400</v>
      </c>
      <c r="AA43" t="str">
        <f t="shared" ca="1" si="6"/>
        <v>fe</v>
      </c>
      <c r="AB43" t="s">
        <v>82</v>
      </c>
      <c r="AC43" t="s">
        <v>471</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잔혹한 지배자</v>
      </c>
      <c r="AL43">
        <v>1</v>
      </c>
      <c r="AM4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v>
      </c>
      <c r="AN43" t="str">
        <f t="shared" ca="1" si="10"/>
        <v>{"dy":5,"sl":1,"tp":"fe","vl":"Equip4201","cn":1,"pt":"GO","pr":3100}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0.91330071724202722</v>
      </c>
      <c r="E44">
        <f t="shared" ca="1" si="30"/>
        <v>0.1384601625652887</v>
      </c>
      <c r="F44">
        <f t="shared" ca="1" si="30"/>
        <v>0.38853410082542938</v>
      </c>
      <c r="G44">
        <f t="shared" ca="1" si="30"/>
        <v>0.29536282073819942</v>
      </c>
      <c r="H44">
        <f t="shared" ca="1" si="30"/>
        <v>8.3416572475336626E-4</v>
      </c>
      <c r="I44">
        <f t="shared" ca="1" si="30"/>
        <v>0.38180939403181724</v>
      </c>
      <c r="M44" t="str">
        <f t="shared" ca="1" si="2"/>
        <v>안 지정 캐릭터 PP 영웅등급</v>
      </c>
      <c r="N44">
        <f t="shared" ca="1" si="3"/>
        <v>13846</v>
      </c>
      <c r="O44">
        <f t="shared" ca="1" si="4"/>
        <v>4</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125</v>
      </c>
      <c r="Z44">
        <v>1100</v>
      </c>
      <c r="AA44" t="str">
        <f t="shared" ca="1" si="6"/>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v>
      </c>
      <c r="AN44" t="str">
        <f t="shared" ca="1" si="10"/>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t="e">
        <f t="shared" ca="1" si="20"/>
        <v>#VALUE!</v>
      </c>
      <c r="BZ44" t="e">
        <f t="shared" ca="1" si="21"/>
        <v>#VALUE!</v>
      </c>
      <c r="CA44" t="s">
        <v>206</v>
      </c>
      <c r="CB44" t="str">
        <f>VLOOKUP($CA44,[2]ActorTable!$1:$1048576,MATCH("이름참고",[2]ActorTable!$1:$1,0),0)</f>
        <v>레나</v>
      </c>
    </row>
    <row r="45" spans="1:80">
      <c r="A45">
        <v>5</v>
      </c>
      <c r="B45">
        <v>3</v>
      </c>
      <c r="C45">
        <f t="shared" si="0"/>
        <v>0</v>
      </c>
      <c r="D45">
        <f t="shared" ca="1" si="30"/>
        <v>0.88220852274128791</v>
      </c>
      <c r="E45">
        <f t="shared" ca="1" si="30"/>
        <v>5.4710606143961504E-2</v>
      </c>
      <c r="F45">
        <f t="shared" ca="1" si="30"/>
        <v>0.20080963495633897</v>
      </c>
      <c r="G45">
        <f t="shared" ca="1" si="30"/>
        <v>0.13228272095681792</v>
      </c>
      <c r="H45">
        <f t="shared" ca="1" si="30"/>
        <v>0.4358597732148457</v>
      </c>
      <c r="I45">
        <f t="shared" ca="1" si="30"/>
        <v>0.88287540146696053</v>
      </c>
      <c r="M45" t="str">
        <f t="shared" ca="1" si="2"/>
        <v>안 지정 캐릭터 PP 일반등급</v>
      </c>
      <c r="N45">
        <f t="shared" ca="1" si="3"/>
        <v>5471</v>
      </c>
      <c r="O45">
        <f t="shared" ca="1" si="4"/>
        <v>3</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125</v>
      </c>
      <c r="Z45">
        <v>900</v>
      </c>
      <c r="AA45" t="str">
        <f t="shared" ca="1" si="6"/>
        <v>fe</v>
      </c>
      <c r="AB45" t="s">
        <v>82</v>
      </c>
      <c r="AC45" t="s">
        <v>413</v>
      </c>
      <c r="AD45">
        <v>1</v>
      </c>
      <c r="AE45" t="s">
        <v>125</v>
      </c>
      <c r="AG45">
        <v>1400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칼날 손잡이</v>
      </c>
      <c r="AL45">
        <v>1</v>
      </c>
      <c r="AM4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v>
      </c>
      <c r="AN45" t="str">
        <f t="shared" ca="1" si="10"/>
        <v>{"dy":5,"sl":3,"tp":"fe","vl":"Equip1101","cn":1,"pt":"GO","pr":1400}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t="e">
        <f t="shared" ca="1" si="20"/>
        <v>#VALUE!</v>
      </c>
      <c r="BZ45" t="e">
        <f t="shared" ca="1" si="21"/>
        <v>#VALUE!</v>
      </c>
      <c r="CA45" t="s">
        <v>207</v>
      </c>
      <c r="CB45" t="str">
        <f>VLOOKUP($CA45,[2]ActorTable!$1:$1048576,MATCH("이름참고",[2]ActorTable!$1:$1,0),0)</f>
        <v>서린</v>
      </c>
    </row>
    <row r="46" spans="1:80">
      <c r="A46">
        <v>5</v>
      </c>
      <c r="B46">
        <v>4</v>
      </c>
      <c r="C46">
        <f t="shared" si="0"/>
        <v>0</v>
      </c>
      <c r="D46">
        <f t="shared" ca="1" si="30"/>
        <v>0.44592218885364709</v>
      </c>
      <c r="E46">
        <f t="shared" ca="1" si="30"/>
        <v>0.26625579191431248</v>
      </c>
      <c r="F46">
        <f t="shared" ca="1" si="30"/>
        <v>0.68163099297690799</v>
      </c>
      <c r="G46">
        <f t="shared" ca="1" si="30"/>
        <v>0.68173716667760542</v>
      </c>
      <c r="H46">
        <f t="shared" ca="1" si="30"/>
        <v>0.30677055291944111</v>
      </c>
      <c r="I46">
        <f t="shared" ca="1" si="30"/>
        <v>0.97890809149973179</v>
      </c>
      <c r="M46" t="str">
        <f t="shared" ca="1" si="2"/>
        <v>안 지정 캐릭터 PP 일반등급</v>
      </c>
      <c r="N46">
        <f t="shared" ca="1" si="3"/>
        <v>26625</v>
      </c>
      <c r="O46">
        <f t="shared" ca="1" si="4"/>
        <v>6</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1800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125</v>
      </c>
      <c r="Z46">
        <v>1400</v>
      </c>
      <c r="AA46" t="str">
        <f t="shared" ca="1" si="6"/>
        <v>fe</v>
      </c>
      <c r="AB46" t="s">
        <v>82</v>
      </c>
      <c r="AC46" t="s">
        <v>425</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오디세이 픽액스</v>
      </c>
      <c r="AL46">
        <v>1</v>
      </c>
      <c r="AM4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v>
      </c>
      <c r="AN46" t="str">
        <f t="shared" ca="1" si="10"/>
        <v>{"dy":5,"sl":4,"tp":"fe","vl":"Equip0302","cn":1,"pt":"GO","pr":800}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0.7945331888671423</v>
      </c>
      <c r="E47">
        <f t="shared" ca="1" si="30"/>
        <v>0.96634656073220115</v>
      </c>
      <c r="F47">
        <f t="shared" ca="1" si="30"/>
        <v>0.48835245192976895</v>
      </c>
      <c r="G47">
        <f t="shared" ca="1" si="30"/>
        <v>0.83876413135694017</v>
      </c>
      <c r="H47">
        <f t="shared" ca="1" si="30"/>
        <v>0.75520863845582731</v>
      </c>
      <c r="I47">
        <f t="shared" ca="1" si="30"/>
        <v>0.61203159266206753</v>
      </c>
      <c r="M47" t="str">
        <f t="shared" ca="1" si="2"/>
        <v>안 지정 캐릭터 PP 일반등급</v>
      </c>
      <c r="N47">
        <f t="shared" ca="1" si="3"/>
        <v>96634</v>
      </c>
      <c r="O47">
        <f t="shared" ca="1" si="4"/>
        <v>14</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4200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125</v>
      </c>
      <c r="Z47">
        <v>1300</v>
      </c>
      <c r="AA47" t="str">
        <f t="shared" ca="1" si="6"/>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v>
      </c>
      <c r="AN47" t="str">
        <f t="shared" ca="1" si="10"/>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0.10673770570728403</v>
      </c>
      <c r="E48">
        <f t="shared" ca="1" si="30"/>
        <v>0.21904999119522728</v>
      </c>
      <c r="F48">
        <f t="shared" ca="1" si="30"/>
        <v>0.77290701521455674</v>
      </c>
      <c r="G48">
        <f t="shared" ca="1" si="30"/>
        <v>0.14501773021608988</v>
      </c>
      <c r="H48">
        <f t="shared" ca="1" si="30"/>
        <v>0.59651011365540962</v>
      </c>
      <c r="I48">
        <f t="shared" ca="1" si="30"/>
        <v>2.3115003201153006E-2</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e">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#VALUE!</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192</v>
      </c>
      <c r="W48">
        <v>1</v>
      </c>
      <c r="X48" t="s">
        <v>125</v>
      </c>
      <c r="Z48">
        <v>800</v>
      </c>
      <c r="AA48" t="str">
        <f t="shared" ca="1" si="6"/>
        <v>uph</v>
      </c>
      <c r="AB48" t="s">
        <v>91</v>
      </c>
      <c r="AC48">
        <v>68754</v>
      </c>
      <c r="AD48">
        <v>13</v>
      </c>
      <c r="AE48" t="s">
        <v>390</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v>
      </c>
      <c r="AN48" t="str">
        <f t="shared" ca="1" si="10"/>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0.63901416600174443</v>
      </c>
      <c r="E49">
        <f t="shared" ca="1" si="30"/>
        <v>0.71495627436951525</v>
      </c>
      <c r="F49">
        <f t="shared" ca="1" si="30"/>
        <v>0.86432343983328874</v>
      </c>
      <c r="G49">
        <f t="shared" ca="1" si="30"/>
        <v>0.3667320382003677</v>
      </c>
      <c r="H49">
        <f t="shared" ca="1" si="30"/>
        <v>0.44511212081966434</v>
      </c>
      <c r="I49">
        <f t="shared" ca="1" si="30"/>
        <v>0.91441314180879418</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250</v>
      </c>
      <c r="W49">
        <v>1</v>
      </c>
      <c r="X49" t="s">
        <v>125</v>
      </c>
      <c r="Z49">
        <v>700</v>
      </c>
      <c r="AA49" t="str">
        <f t="shared" ca="1" si="6"/>
        <v>fe</v>
      </c>
      <c r="AB49" t="s">
        <v>82</v>
      </c>
      <c r="AC49" t="s">
        <v>378</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v>
      </c>
      <c r="AN49" t="str">
        <f t="shared" ca="1" si="10"/>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0.43559277946767605</v>
      </c>
      <c r="E50">
        <f t="shared" ca="1" si="30"/>
        <v>0.70421176992880874</v>
      </c>
      <c r="F50">
        <f t="shared" ca="1" si="30"/>
        <v>8.4765443586552247E-2</v>
      </c>
      <c r="G50">
        <f t="shared" ca="1" si="30"/>
        <v>0.44652572549624669</v>
      </c>
      <c r="H50">
        <f t="shared" ca="1" si="30"/>
        <v>0.99097630201266118</v>
      </c>
      <c r="I50">
        <f t="shared" ca="1" si="30"/>
        <v>0.32865430282222874</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fc</v>
      </c>
      <c r="AB50" t="s">
        <v>85</v>
      </c>
      <c r="AC50" t="s">
        <v>495</v>
      </c>
      <c r="AD50">
        <v>1</v>
      </c>
      <c r="AE50" t="s">
        <v>129</v>
      </c>
      <c r="AF50">
        <v>219</v>
      </c>
      <c r="AG50">
        <v>149</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카츄진</v>
      </c>
      <c r="AL50">
        <v>1</v>
      </c>
      <c r="AM5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v>
      </c>
      <c r="AN50" t="str">
        <f t="shared" ca="1" si="10"/>
        <v>{"dy":5,"sl":8,"tp":"fc","vl":"Actor3117","cn":1,"pt":"DI","pp":219,"pr":149}</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0.72202689595460923</v>
      </c>
      <c r="E51">
        <f t="shared" ca="1" si="30"/>
        <v>0.61416220609579841</v>
      </c>
      <c r="F51">
        <f t="shared" ca="1" si="30"/>
        <v>0.58330321168971411</v>
      </c>
      <c r="G51">
        <f t="shared" ca="1" si="30"/>
        <v>0.10235301823423815</v>
      </c>
      <c r="H51">
        <f t="shared" ca="1" si="30"/>
        <v>0.32582773742386328</v>
      </c>
      <c r="I51">
        <f t="shared" ca="1" si="30"/>
        <v>0.6423482222398097</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fp</v>
      </c>
      <c r="AB51" t="s">
        <v>86</v>
      </c>
      <c r="AC51" t="s">
        <v>495</v>
      </c>
      <c r="AD51">
        <v>75</v>
      </c>
      <c r="AE51" t="s">
        <v>129</v>
      </c>
      <c r="AF51">
        <v>172</v>
      </c>
      <c r="AG51">
        <v>69</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카츄진</v>
      </c>
      <c r="AL51">
        <v>1</v>
      </c>
      <c r="AM5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v>
      </c>
      <c r="AN51" t="str">
        <f t="shared" ca="1" si="10"/>
        <v>{"dy":5,"sl":9,"tp":"fp","vl":"Actor3117","cn":75,"pt":"DI","pp":172,"pr":69}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0.37140103327355656</v>
      </c>
      <c r="E52">
        <f t="shared" ca="1" si="31"/>
        <v>0.60016632809038128</v>
      </c>
      <c r="F52">
        <f t="shared" ca="1" si="31"/>
        <v>0.3640099411689155</v>
      </c>
      <c r="G52">
        <f t="shared" ca="1" si="31"/>
        <v>0.39096270517452003</v>
      </c>
      <c r="H52">
        <f t="shared" ca="1" si="31"/>
        <v>0.97539766828446495</v>
      </c>
      <c r="I52">
        <f t="shared" ca="1" si="31"/>
        <v>0.67957506922732158</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e">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#VALUE!</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129</v>
      </c>
      <c r="Z52">
        <v>29</v>
      </c>
      <c r="AA52" t="str">
        <f t="shared" ca="1" si="6"/>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v>
      </c>
      <c r="AN52" t="str">
        <f t="shared" ca="1" si="10"/>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0.44523248057599707</v>
      </c>
      <c r="E53">
        <f t="shared" ca="1" si="31"/>
        <v>9.9803436302616455E-2</v>
      </c>
      <c r="F53">
        <f t="shared" ca="1" si="31"/>
        <v>0.2506190000139229</v>
      </c>
      <c r="G53">
        <f t="shared" ca="1" si="31"/>
        <v>0.11995425325781728</v>
      </c>
      <c r="H53">
        <f t="shared" ca="1" si="31"/>
        <v>0.61313869930759934</v>
      </c>
      <c r="I53">
        <f t="shared" ca="1" si="31"/>
        <v>0.60788467809493119</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e">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#VALUE!</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194</v>
      </c>
      <c r="W53">
        <v>1</v>
      </c>
      <c r="X53" t="s">
        <v>125</v>
      </c>
      <c r="Z53">
        <v>7000</v>
      </c>
      <c r="AA53" t="str">
        <f t="shared" ca="1" si="6"/>
        <v>fe</v>
      </c>
      <c r="AB53" t="s">
        <v>82</v>
      </c>
      <c r="AC53" t="s">
        <v>111</v>
      </c>
      <c r="AD53">
        <v>1</v>
      </c>
      <c r="AE53" t="s">
        <v>125</v>
      </c>
      <c r="AG53">
        <v>800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석공의 망치</v>
      </c>
      <c r="AL53">
        <v>1</v>
      </c>
      <c r="AM5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v>
      </c>
      <c r="AN53" t="str">
        <f t="shared" ca="1" si="10"/>
        <v>{"dy":6,"sl":1,"tp":"fe","vl":"Equip4001","cn":1,"pt":"GO","pr":800}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0.83451157601714354</v>
      </c>
      <c r="E54">
        <f t="shared" ca="1" si="31"/>
        <v>0.35847316391939332</v>
      </c>
      <c r="F54">
        <f t="shared" ca="1" si="31"/>
        <v>0.15519989189835981</v>
      </c>
      <c r="G54">
        <f t="shared" ca="1" si="31"/>
        <v>0.24941533746785394</v>
      </c>
      <c r="H54">
        <f t="shared" ca="1" si="31"/>
        <v>0.15343220417141235</v>
      </c>
      <c r="I54">
        <f t="shared" ca="1" si="31"/>
        <v>0.85617313641086212</v>
      </c>
      <c r="M54" t="str">
        <f t="shared" ca="1" si="2"/>
        <v>안 지정 캐릭터 PP 영웅등급</v>
      </c>
      <c r="N54">
        <f t="shared" ca="1" si="3"/>
        <v>35847</v>
      </c>
      <c r="O54">
        <f t="shared" ca="1" si="4"/>
        <v>7</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2100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125</v>
      </c>
      <c r="Z54">
        <v>900</v>
      </c>
      <c r="AA54" t="str">
        <f t="shared" ca="1" si="6"/>
        <v>fe</v>
      </c>
      <c r="AB54" t="s">
        <v>82</v>
      </c>
      <c r="AC54" t="s">
        <v>441</v>
      </c>
      <c r="AD54">
        <v>1</v>
      </c>
      <c r="AE54" t="s">
        <v>391</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v>
      </c>
      <c r="AN54" t="str">
        <f t="shared" ca="1" si="10"/>
        <v>{"dy":6,"sl":2,"tp":"fe","vl":"Equip1201","cn":1,"pt":"GO","pr":2500}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0.8984319640335019</v>
      </c>
      <c r="E55">
        <f t="shared" ca="1" si="31"/>
        <v>0.79067917654424902</v>
      </c>
      <c r="F55">
        <f t="shared" ca="1" si="31"/>
        <v>0.63023666263057054</v>
      </c>
      <c r="G55">
        <f t="shared" ca="1" si="31"/>
        <v>6.8959492245734944E-2</v>
      </c>
      <c r="H55">
        <f t="shared" ca="1" si="31"/>
        <v>0.64605561292737534</v>
      </c>
      <c r="I55">
        <f t="shared" ca="1" si="31"/>
        <v>0.5881131850436272</v>
      </c>
      <c r="M55" t="str">
        <f t="shared" ca="1" si="2"/>
        <v>안 지정 캐릭터 PP 일반등급</v>
      </c>
      <c r="N55">
        <f t="shared" ca="1" si="3"/>
        <v>79067</v>
      </c>
      <c r="O55">
        <f t="shared" ca="1" si="4"/>
        <v>12</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3600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125</v>
      </c>
      <c r="Z55">
        <v>900</v>
      </c>
      <c r="AA55" t="str">
        <f t="shared" ca="1" si="6"/>
        <v>upn</v>
      </c>
      <c r="AB55" t="s">
        <v>92</v>
      </c>
      <c r="AC55">
        <v>16437</v>
      </c>
      <c r="AD55">
        <v>14</v>
      </c>
      <c r="AE55" t="s">
        <v>416</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v>
      </c>
      <c r="AN55" t="str">
        <f t="shared" ca="1" si="10"/>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0.19665850145066932</v>
      </c>
      <c r="E56">
        <f t="shared" ca="1" si="31"/>
        <v>0.98673208991395311</v>
      </c>
      <c r="F56">
        <f t="shared" ca="1" si="31"/>
        <v>0.51232528980636882</v>
      </c>
      <c r="G56">
        <f t="shared" ca="1" si="31"/>
        <v>0.34993503736255327</v>
      </c>
      <c r="H56">
        <f t="shared" ca="1" si="31"/>
        <v>0.63111747349982961</v>
      </c>
      <c r="I56">
        <f t="shared" ca="1" si="31"/>
        <v>8.1477787582308725E-2</v>
      </c>
      <c r="M56" t="str">
        <f t="shared" ca="1" si="2"/>
        <v>안 지정 캐릭터 PP 일반등급</v>
      </c>
      <c r="N56">
        <f t="shared" ca="1" si="3"/>
        <v>98673</v>
      </c>
      <c r="O56">
        <f t="shared" ca="1" si="4"/>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4200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125</v>
      </c>
      <c r="Z56">
        <v>1400</v>
      </c>
      <c r="AA56" t="str">
        <f t="shared" ca="1" si="6"/>
        <v>fe</v>
      </c>
      <c r="AB56" t="s">
        <v>82</v>
      </c>
      <c r="AC56" t="s">
        <v>472</v>
      </c>
      <c r="AD56">
        <v>1</v>
      </c>
      <c r="AE56" t="s">
        <v>125</v>
      </c>
      <c r="AG56">
        <v>800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유목민의 가보</v>
      </c>
      <c r="AL56">
        <v>1</v>
      </c>
      <c r="AM5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v>
      </c>
      <c r="AN56" t="str">
        <f t="shared" ca="1" si="10"/>
        <v>{"dy":6,"sl":4,"tp":"fe","vl":"Equip2001","cn":1,"pt":"GO","pr":800}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0.39789747554966537</v>
      </c>
      <c r="E57">
        <f t="shared" ca="1" si="31"/>
        <v>0.55841026076953548</v>
      </c>
      <c r="F57">
        <f t="shared" ca="1" si="31"/>
        <v>0.12629745879200294</v>
      </c>
      <c r="G57">
        <f t="shared" ca="1" si="31"/>
        <v>0.19387078965306193</v>
      </c>
      <c r="H57">
        <f t="shared" ca="1" si="31"/>
        <v>0.8440274563166853</v>
      </c>
      <c r="I57">
        <f t="shared" ca="1" si="31"/>
        <v>0.48248344185190328</v>
      </c>
      <c r="M57" t="str">
        <f t="shared" ca="1" si="2"/>
        <v>지정 장비</v>
      </c>
      <c r="N57" t="e">
        <f t="shared" ca="1" si="3"/>
        <v>#VALUE!</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DI</v>
      </c>
      <c r="Q57" t="e">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#VALUE!</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t="shared" ca="1" si="5"/>
        <v>#VALUE!</v>
      </c>
      <c r="U57" t="s">
        <v>91</v>
      </c>
      <c r="V57">
        <v>53507</v>
      </c>
      <c r="W57">
        <v>12</v>
      </c>
      <c r="X57" t="s">
        <v>125</v>
      </c>
      <c r="Z57">
        <v>1200</v>
      </c>
      <c r="AA57" t="str">
        <f t="shared" ca="1" si="6"/>
        <v>fe</v>
      </c>
      <c r="AB57" t="s">
        <v>82</v>
      </c>
      <c r="AC57" t="s">
        <v>467</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v>
      </c>
      <c r="AN57" t="str">
        <f t="shared" ca="1" si="10"/>
        <v>{"dy":6,"sl":5,"tp":"fe","vl":"Equip3302","cn":1,"pt":"GO","pr":7200}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0.3386078534055299</v>
      </c>
      <c r="E58">
        <f t="shared" ca="1" si="31"/>
        <v>0.18486818384678061</v>
      </c>
      <c r="F58">
        <f t="shared" ca="1" si="31"/>
        <v>0.59286220235834297</v>
      </c>
      <c r="G58">
        <f t="shared" ca="1" si="31"/>
        <v>0.84553059846003686</v>
      </c>
      <c r="H58">
        <f t="shared" ca="1" si="31"/>
        <v>0.27215703375597888</v>
      </c>
      <c r="I58">
        <f t="shared" ca="1" si="31"/>
        <v>0.45635856070028424</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252</v>
      </c>
      <c r="W58">
        <v>1</v>
      </c>
      <c r="X58" t="s">
        <v>125</v>
      </c>
      <c r="Z58">
        <v>7200</v>
      </c>
      <c r="AA58" t="str">
        <f t="shared" ca="1" si="6"/>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v>
      </c>
      <c r="AN58" t="str">
        <f t="shared" ca="1" si="10"/>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0.97060339838376952</v>
      </c>
      <c r="E59">
        <f t="shared" ca="1" si="31"/>
        <v>0.56598415990253803</v>
      </c>
      <c r="F59">
        <f t="shared" ca="1" si="31"/>
        <v>8.580491047783867E-2</v>
      </c>
      <c r="G59">
        <f t="shared" ca="1" si="31"/>
        <v>0.62524611886069681</v>
      </c>
      <c r="H59">
        <f t="shared" ca="1" si="31"/>
        <v>0.69719638835548747</v>
      </c>
      <c r="I59">
        <f t="shared" ca="1" si="31"/>
        <v>2.5715988740784401E-2</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187</v>
      </c>
      <c r="W59">
        <v>1</v>
      </c>
      <c r="X59" t="s">
        <v>125</v>
      </c>
      <c r="Z59">
        <v>7700</v>
      </c>
      <c r="AA59" t="str">
        <f t="shared" ca="1" si="6"/>
        <v>fe</v>
      </c>
      <c r="AB59" t="s">
        <v>82</v>
      </c>
      <c r="AC59" t="s">
        <v>403</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0.80527467531519314</v>
      </c>
      <c r="E60">
        <f t="shared" ca="1" si="31"/>
        <v>0.90121663254215933</v>
      </c>
      <c r="F60">
        <f t="shared" ca="1" si="31"/>
        <v>0.32617795694341756</v>
      </c>
      <c r="G60">
        <f t="shared" ca="1" si="31"/>
        <v>0.39165459726924989</v>
      </c>
      <c r="H60">
        <f t="shared" ca="1" si="31"/>
        <v>0.65250878203001961</v>
      </c>
      <c r="I60">
        <f t="shared" ca="1" si="31"/>
        <v>0.33305324031357775</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0.9983221456352589</v>
      </c>
      <c r="E61">
        <f t="shared" ca="1" si="31"/>
        <v>0.38429671052631054</v>
      </c>
      <c r="F61">
        <f t="shared" ca="1" si="31"/>
        <v>0.479842805664771</v>
      </c>
      <c r="G61">
        <f t="shared" ca="1" si="31"/>
        <v>0.7059451725951984</v>
      </c>
      <c r="H61">
        <f t="shared" ca="1" si="31"/>
        <v>0.83709414030627749</v>
      </c>
      <c r="I61">
        <f t="shared" ca="1" si="31"/>
        <v>0.89234603867855622</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0.37548732492937509</v>
      </c>
      <c r="E62">
        <f t="shared" ca="1" si="32"/>
        <v>0.97952149520908538</v>
      </c>
      <c r="F62">
        <f t="shared" ca="1" si="32"/>
        <v>0.61619581729590645</v>
      </c>
      <c r="G62">
        <f t="shared" ca="1" si="32"/>
        <v>0.63810793379940423</v>
      </c>
      <c r="H62">
        <f t="shared" ca="1" si="32"/>
        <v>0.83933787883776412</v>
      </c>
      <c r="I62">
        <f t="shared" ca="1" si="32"/>
        <v>0.22041957893902087</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199</v>
      </c>
      <c r="W62">
        <v>1</v>
      </c>
      <c r="X62" t="s">
        <v>129</v>
      </c>
      <c r="Z62">
        <v>5</v>
      </c>
      <c r="AA62" t="str">
        <f t="shared" ca="1" si="6"/>
        <v>fe</v>
      </c>
      <c r="AB62" t="s">
        <v>82</v>
      </c>
      <c r="AC62" t="s">
        <v>394</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빛의 트랩</v>
      </c>
      <c r="AL62">
        <v>1</v>
      </c>
      <c r="AM6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v>
      </c>
      <c r="AN62" t="str">
        <f t="shared" ca="1" si="10"/>
        <v>{"dy":7,"sl":0,"tp":"fe","vl":"Equip3201","cn":1,"pt":"DI","pr":5}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0.15642239886386855</v>
      </c>
      <c r="E63">
        <f t="shared" ca="1" si="32"/>
        <v>0.72189550748973819</v>
      </c>
      <c r="F63">
        <f t="shared" ca="1" si="32"/>
        <v>0.23546888617393513</v>
      </c>
      <c r="G63">
        <f t="shared" ca="1" si="32"/>
        <v>0.42674671325620228</v>
      </c>
      <c r="H63">
        <f t="shared" ca="1" si="32"/>
        <v>0.36751918913567594</v>
      </c>
      <c r="I63">
        <f t="shared" ca="1" si="32"/>
        <v>0.51501115324104929</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e">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#VALUE!</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111</v>
      </c>
      <c r="W63">
        <v>1</v>
      </c>
      <c r="X63" t="s">
        <v>125</v>
      </c>
      <c r="Z63">
        <v>800</v>
      </c>
      <c r="AA63" t="str">
        <f t="shared" ca="1" si="6"/>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v>
      </c>
      <c r="AN63" t="str">
        <f t="shared" ca="1" si="10"/>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0.90904713105377555</v>
      </c>
      <c r="E64">
        <f t="shared" ca="1" si="32"/>
        <v>0.35586221828797748</v>
      </c>
      <c r="F64">
        <f t="shared" ca="1" si="32"/>
        <v>0.64623186290739942</v>
      </c>
      <c r="G64">
        <f t="shared" ca="1" si="32"/>
        <v>0.81500498864204218</v>
      </c>
      <c r="H64">
        <f t="shared" ca="1" si="32"/>
        <v>0.40856124298626983</v>
      </c>
      <c r="I64">
        <f t="shared" ca="1" si="32"/>
        <v>0.71521791223880082</v>
      </c>
      <c r="M64" t="str">
        <f t="shared" ca="1" si="2"/>
        <v>안 지정 캐릭터 PP 영웅등급</v>
      </c>
      <c r="N64">
        <f t="shared" ca="1" si="3"/>
        <v>35586</v>
      </c>
      <c r="O64">
        <f t="shared" ca="1" si="4"/>
        <v>7</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2100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125</v>
      </c>
      <c r="Z64">
        <v>1000</v>
      </c>
      <c r="AA64" t="str">
        <f t="shared" ca="1" si="6"/>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v>
      </c>
      <c r="AN64" t="str">
        <f t="shared" ca="1" si="10"/>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0.89828548629796057</v>
      </c>
      <c r="E65">
        <f t="shared" ca="1" si="32"/>
        <v>0.43707687506395865</v>
      </c>
      <c r="F65">
        <f t="shared" ca="1" si="32"/>
        <v>0.58671610638901783</v>
      </c>
      <c r="G65">
        <f t="shared" ca="1" si="32"/>
        <v>0.37822180643210779</v>
      </c>
      <c r="H65">
        <f t="shared" ca="1" si="32"/>
        <v>0.65182118716528714</v>
      </c>
      <c r="I65">
        <f t="shared" ca="1" si="32"/>
        <v>0.20700574278540984</v>
      </c>
      <c r="M65" t="str">
        <f t="shared" ca="1" si="2"/>
        <v>안 지정 캐릭터 PP 일반등급</v>
      </c>
      <c r="N65">
        <f t="shared" ca="1" si="3"/>
        <v>43707</v>
      </c>
      <c r="O65">
        <f t="shared" ca="1" si="4"/>
        <v>8</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2400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125</v>
      </c>
      <c r="Z65">
        <v>1000</v>
      </c>
      <c r="AA65" t="str">
        <f t="shared" ca="1" si="6"/>
        <v>fe</v>
      </c>
      <c r="AB65" t="s">
        <v>82</v>
      </c>
      <c r="AC65" t="s">
        <v>203</v>
      </c>
      <c r="AD65">
        <v>1</v>
      </c>
      <c r="AE65" t="s">
        <v>125</v>
      </c>
      <c r="AG65">
        <v>3000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잔혹한 지배자</v>
      </c>
      <c r="AL65">
        <v>1</v>
      </c>
      <c r="AM6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v>
      </c>
      <c r="AN65" t="str">
        <f t="shared" ca="1" si="10"/>
        <v>{"dy":7,"sl":3,"tp":"fe","vl":"Equip4201","cn":1,"pt":"GO","pr":3000}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0.53627411022994187</v>
      </c>
      <c r="E66">
        <f t="shared" ca="1" si="32"/>
        <v>0.32523024847559001</v>
      </c>
      <c r="F66">
        <f t="shared" ca="1" si="32"/>
        <v>0.33297225767569916</v>
      </c>
      <c r="G66">
        <f t="shared" ca="1" si="32"/>
        <v>0.85450129716412104</v>
      </c>
      <c r="H66">
        <f t="shared" ca="1" si="32"/>
        <v>0.664372041767749</v>
      </c>
      <c r="I66">
        <f t="shared" ca="1" si="32"/>
        <v>8.3429891204589879E-2</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32523</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6</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1800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125</v>
      </c>
      <c r="Z66">
        <v>1400</v>
      </c>
      <c r="AA66" t="str">
        <f t="shared" ref="AA66:AA129" ca="1" si="38">IF(ISBLANK(AB66),"",
VLOOKUP(AB66,OFFSET(INDIRECT("$A:$B"),0,MATCH(AB$1&amp;"_Verify",INDIRECT("$1:$1"),0)-1),2,0)
)</f>
        <v>fe</v>
      </c>
      <c r="AB66" t="s">
        <v>82</v>
      </c>
      <c r="AC66" t="s">
        <v>382</v>
      </c>
      <c r="AD66">
        <v>1</v>
      </c>
      <c r="AE66" t="s">
        <v>125</v>
      </c>
      <c r="AG66">
        <v>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블레이드 보우</v>
      </c>
      <c r="AL66">
        <v>1</v>
      </c>
      <c r="AM66" t="str">
        <f t="shared" ref="AM66:AM129" ca="1" si="41">IF(ROW()=2,AN66,OFFSET(AM66,-1,0)&amp;IF(LEN(AN66)=0,"",","&amp;AN66))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{"dy":7,"sl":4,"tp":"fe","vl":"Equip2002","cn":1,"pt":"GO","pr":900}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0.16389680826040298</v>
      </c>
      <c r="E67">
        <f t="shared" ca="1" si="32"/>
        <v>0.41310843981319911</v>
      </c>
      <c r="F67">
        <f t="shared" ca="1" si="32"/>
        <v>7.3477486739739084E-2</v>
      </c>
      <c r="G67">
        <f t="shared" ca="1" si="32"/>
        <v>0.87787683074184442</v>
      </c>
      <c r="H67">
        <f t="shared" ca="1" si="32"/>
        <v>0.30247324024565769</v>
      </c>
      <c r="I67">
        <f t="shared" ca="1" si="32"/>
        <v>0.26698611860616672</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251</v>
      </c>
      <c r="W67">
        <v>1</v>
      </c>
      <c r="X67" t="s">
        <v>125</v>
      </c>
      <c r="Z67">
        <v>600</v>
      </c>
      <c r="AA67" t="str">
        <f t="shared" ca="1" si="38"/>
        <v>fe</v>
      </c>
      <c r="AB67" t="s">
        <v>82</v>
      </c>
      <c r="AC67" t="s">
        <v>482</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용기의 도끼</v>
      </c>
      <c r="AL67">
        <v>1</v>
      </c>
      <c r="AM6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v>
      </c>
      <c r="AN67" t="str">
        <f t="shared" ca="1" si="42"/>
        <v>{"dy":7,"sl":5,"tp":"fe","vl":"Equip0001","cn":1,"pt":"GO","pr":700}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0.67521409513042141</v>
      </c>
      <c r="E68">
        <f t="shared" ca="1" si="32"/>
        <v>0.41847921024946955</v>
      </c>
      <c r="F68">
        <f t="shared" ca="1" si="32"/>
        <v>0.70208386935862599</v>
      </c>
      <c r="G68">
        <f t="shared" ca="1" si="32"/>
        <v>0.40943511233976437</v>
      </c>
      <c r="H68">
        <f t="shared" ca="1" si="32"/>
        <v>7.4403497236032679E-2</v>
      </c>
      <c r="I68">
        <f t="shared" ca="1" si="32"/>
        <v>0.83355294887534759</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252</v>
      </c>
      <c r="W68">
        <v>1</v>
      </c>
      <c r="X68" t="s">
        <v>125</v>
      </c>
      <c r="Z68">
        <v>7600</v>
      </c>
      <c r="AA68" t="str">
        <f t="shared" ca="1" si="38"/>
        <v>fe</v>
      </c>
      <c r="AB68" t="s">
        <v>82</v>
      </c>
      <c r="AC68" t="s">
        <v>422</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v>
      </c>
      <c r="AN68" t="str">
        <f t="shared" ca="1" si="42"/>
        <v>{"dy":7,"sl":6,"tp":"fe","vl":"Equip6201","cn":1,"pt":"DI","pr":15}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1.7451090995158403E-2</v>
      </c>
      <c r="E69">
        <f t="shared" ca="1" si="32"/>
        <v>0.46987555848293638</v>
      </c>
      <c r="F69">
        <f t="shared" ca="1" si="32"/>
        <v>0.91305725396511228</v>
      </c>
      <c r="G69">
        <f t="shared" ca="1" si="32"/>
        <v>0.43418052508252647</v>
      </c>
      <c r="H69">
        <f t="shared" ca="1" si="32"/>
        <v>0.18745668046341823</v>
      </c>
      <c r="I69">
        <f t="shared" ca="1" si="32"/>
        <v>0.74405062598953742</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179</v>
      </c>
      <c r="W69">
        <v>1</v>
      </c>
      <c r="X69" t="s">
        <v>125</v>
      </c>
      <c r="Z69">
        <v>700</v>
      </c>
      <c r="AA69" t="str">
        <f t="shared" ca="1" si="38"/>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v>
      </c>
      <c r="AN69" t="str">
        <f t="shared" ca="1" si="42"/>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0.71701102985201448</v>
      </c>
      <c r="E70">
        <f t="shared" ca="1" si="32"/>
        <v>0.56889612728138728</v>
      </c>
      <c r="F70">
        <f t="shared" ca="1" si="32"/>
        <v>0.52447727429426172</v>
      </c>
      <c r="G70">
        <f t="shared" ca="1" si="32"/>
        <v>0.16753611208718766</v>
      </c>
      <c r="H70">
        <f t="shared" ca="1" si="32"/>
        <v>0.70145199075189846</v>
      </c>
      <c r="I70">
        <f t="shared" ca="1" si="32"/>
        <v>0.22675750587448684</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0.61020460440731361</v>
      </c>
      <c r="E71">
        <f t="shared" ca="1" si="32"/>
        <v>0.64016371267110539</v>
      </c>
      <c r="F71">
        <f t="shared" ca="1" si="32"/>
        <v>0.91105567264508547</v>
      </c>
      <c r="G71">
        <f t="shared" ca="1" si="32"/>
        <v>0.96628479391702149</v>
      </c>
      <c r="H71">
        <f t="shared" ca="1" si="32"/>
        <v>0.74148977762433588</v>
      </c>
      <c r="I71">
        <f t="shared" ca="1" si="32"/>
        <v>0.11925689032931386</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0.83862565181465387</v>
      </c>
      <c r="E72">
        <f t="shared" ca="1" si="49"/>
        <v>0.95093556724512673</v>
      </c>
      <c r="F72">
        <f t="shared" ca="1" si="49"/>
        <v>0.77931025303456869</v>
      </c>
      <c r="G72">
        <f t="shared" ca="1" si="49"/>
        <v>0.50907996087032581</v>
      </c>
      <c r="H72">
        <f t="shared" ca="1" si="49"/>
        <v>0.80895557153595299</v>
      </c>
      <c r="I72">
        <f t="shared" ca="1" si="49"/>
        <v>0.64057295890633403</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259</v>
      </c>
      <c r="W72">
        <v>1</v>
      </c>
      <c r="X72" t="s">
        <v>129</v>
      </c>
      <c r="Z72">
        <v>11</v>
      </c>
      <c r="AA72" t="str">
        <f t="shared" ca="1" si="38"/>
        <v>upn</v>
      </c>
      <c r="AB72" t="s">
        <v>92</v>
      </c>
      <c r="AC72">
        <v>48090</v>
      </c>
      <c r="AD72">
        <v>7</v>
      </c>
      <c r="AE72" t="s">
        <v>391</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v>
      </c>
      <c r="AN72" t="str">
        <f t="shared" ca="1" si="42"/>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0.97829373213760951</v>
      </c>
      <c r="E73">
        <f t="shared" ca="1" si="49"/>
        <v>9.17454921680525E-2</v>
      </c>
      <c r="F73">
        <f t="shared" ca="1" si="49"/>
        <v>0.94645088691711221</v>
      </c>
      <c r="G73">
        <f t="shared" ca="1" si="49"/>
        <v>0.93138181726278113</v>
      </c>
      <c r="H73">
        <f t="shared" ca="1" si="49"/>
        <v>0.6350455787225272</v>
      </c>
      <c r="I73">
        <f t="shared" ca="1" si="49"/>
        <v>0.571027879019397</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241</v>
      </c>
      <c r="W73">
        <v>1</v>
      </c>
      <c r="X73" t="s">
        <v>125</v>
      </c>
      <c r="Z73">
        <v>7000</v>
      </c>
      <c r="AA73" t="str">
        <f t="shared" ca="1" si="38"/>
        <v>fe</v>
      </c>
      <c r="AB73" t="s">
        <v>82</v>
      </c>
      <c r="AC73" t="s">
        <v>468</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v>
      </c>
      <c r="AN73" t="str">
        <f t="shared" ca="1" si="42"/>
        <v>{"dy":8,"sl":1,"tp":"fe","vl":"Equip4301","cn":1,"pt":"GO","pr":7000}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0.2157036638220633</v>
      </c>
      <c r="E74">
        <f t="shared" ca="1" si="49"/>
        <v>0.63814789821135731</v>
      </c>
      <c r="F74">
        <f t="shared" ca="1" si="49"/>
        <v>0.67028206446684413</v>
      </c>
      <c r="G74">
        <f t="shared" ca="1" si="49"/>
        <v>1.3820717562892826E-2</v>
      </c>
      <c r="H74">
        <f t="shared" ca="1" si="49"/>
        <v>0.90040927167920271</v>
      </c>
      <c r="I74">
        <f t="shared" ca="1" si="49"/>
        <v>0.8132939150887335</v>
      </c>
      <c r="M74" t="str">
        <f t="shared" ca="1" si="34"/>
        <v>안 지정 캐릭터 PP 영웅등급</v>
      </c>
      <c r="N74">
        <f t="shared" ca="1" si="35"/>
        <v>63814</v>
      </c>
      <c r="O74">
        <f t="shared" ca="1" si="36"/>
        <v>10</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3000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125</v>
      </c>
      <c r="Z74">
        <v>900</v>
      </c>
      <c r="AA74" t="str">
        <f t="shared" ca="1" si="38"/>
        <v>fe</v>
      </c>
      <c r="AB74" t="s">
        <v>82</v>
      </c>
      <c r="AC74" t="s">
        <v>443</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그린 아이즈</v>
      </c>
      <c r="AL74">
        <v>1</v>
      </c>
      <c r="AM7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v>
      </c>
      <c r="AN74" t="str">
        <f t="shared" ca="1" si="42"/>
        <v>{"dy":8,"sl":2,"tp":"fe","vl":"Equip5002","cn":1,"pt":"GO","pr":600}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0.8270589270717279</v>
      </c>
      <c r="E75">
        <f t="shared" ca="1" si="49"/>
        <v>0.67987976257442462</v>
      </c>
      <c r="F75">
        <f t="shared" ca="1" si="49"/>
        <v>9.8631261446557872E-4</v>
      </c>
      <c r="G75">
        <f t="shared" ca="1" si="49"/>
        <v>0.61656108914963659</v>
      </c>
      <c r="H75">
        <f t="shared" ca="1" si="49"/>
        <v>0.96857284883509065</v>
      </c>
      <c r="I75">
        <f t="shared" ca="1" si="49"/>
        <v>0.33080737942252036</v>
      </c>
      <c r="M75" t="str">
        <f t="shared" ca="1" si="34"/>
        <v>안 지정 캐릭터 PP 일반등급</v>
      </c>
      <c r="N75">
        <f t="shared" ca="1" si="35"/>
        <v>67987</v>
      </c>
      <c r="O75">
        <f t="shared" ca="1" si="36"/>
        <v>11</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3300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125</v>
      </c>
      <c r="Z75">
        <v>1100</v>
      </c>
      <c r="AA75" t="str">
        <f t="shared" ca="1" si="38"/>
        <v>fe</v>
      </c>
      <c r="AB75" t="s">
        <v>82</v>
      </c>
      <c r="AC75" t="s">
        <v>192</v>
      </c>
      <c r="AD75">
        <v>1</v>
      </c>
      <c r="AE75" t="s">
        <v>125</v>
      </c>
      <c r="AG75">
        <v>700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얼룩진 도끼</v>
      </c>
      <c r="AL75">
        <v>1</v>
      </c>
      <c r="AM7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v>
      </c>
      <c r="AN75" t="str">
        <f t="shared" ca="1" si="42"/>
        <v>{"dy":8,"sl":3,"tp":"fe","vl":"Equip0002","cn":1,"pt":"GO","pr":700}</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0.87543626706871946</v>
      </c>
      <c r="E76">
        <f t="shared" ca="1" si="49"/>
        <v>0.67054408979441171</v>
      </c>
      <c r="F76">
        <f t="shared" ca="1" si="49"/>
        <v>0.81070845788919421</v>
      </c>
      <c r="G76">
        <f t="shared" ca="1" si="49"/>
        <v>0.77891294386568644</v>
      </c>
      <c r="H76">
        <f t="shared" ca="1" si="49"/>
        <v>0.87892922514553917</v>
      </c>
      <c r="I76">
        <f t="shared" ca="1" si="49"/>
        <v>0.39439541114104937</v>
      </c>
      <c r="M76" t="str">
        <f t="shared" ca="1" si="34"/>
        <v>안 지정 캐릭터 PP 일반등급</v>
      </c>
      <c r="N76">
        <f t="shared" ca="1" si="35"/>
        <v>67054</v>
      </c>
      <c r="O76">
        <f t="shared" ca="1" si="36"/>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125</v>
      </c>
      <c r="Z76">
        <v>1100</v>
      </c>
      <c r="AA76" t="str">
        <f t="shared" ca="1" si="38"/>
        <v>uph</v>
      </c>
      <c r="AB76" t="s">
        <v>91</v>
      </c>
      <c r="AC76">
        <v>56233</v>
      </c>
      <c r="AD76">
        <v>11</v>
      </c>
      <c r="AE76" t="s">
        <v>390</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v>
      </c>
      <c r="AN76" t="str">
        <f t="shared" ca="1" si="42"/>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0.47429832315156106</v>
      </c>
      <c r="E77">
        <f t="shared" ca="1" si="49"/>
        <v>0.15432242562953824</v>
      </c>
      <c r="F77">
        <f t="shared" ca="1" si="49"/>
        <v>0.98103075118040417</v>
      </c>
      <c r="G77">
        <f t="shared" ca="1" si="49"/>
        <v>0.47506954192535866</v>
      </c>
      <c r="H77">
        <f t="shared" ca="1" si="49"/>
        <v>0.60655671813131584</v>
      </c>
      <c r="I77">
        <f t="shared" ca="1" si="49"/>
        <v>0.26999095886671332</v>
      </c>
      <c r="M77" t="str">
        <f t="shared" ca="1" si="34"/>
        <v>지정 장비</v>
      </c>
      <c r="N77" t="e">
        <f t="shared" ca="1" si="35"/>
        <v>#VALUE!</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t="e">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#VALUE!</v>
      </c>
      <c r="S77" t="e">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#VALUE!</v>
      </c>
      <c r="T77" t="e">
        <f t="shared" ca="1" si="37"/>
        <v>#VALUE!</v>
      </c>
      <c r="U77" t="s">
        <v>82</v>
      </c>
      <c r="V77" t="s">
        <v>185</v>
      </c>
      <c r="W77">
        <v>1</v>
      </c>
      <c r="X77" t="s">
        <v>129</v>
      </c>
      <c r="Z77">
        <v>96</v>
      </c>
      <c r="AA77" t="str">
        <f t="shared" ca="1" si="38"/>
        <v>fe</v>
      </c>
      <c r="AB77" t="s">
        <v>82</v>
      </c>
      <c r="AC77" t="s">
        <v>444</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위장용 세검</v>
      </c>
      <c r="AL77">
        <v>1</v>
      </c>
      <c r="AM7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v>
      </c>
      <c r="AN77" t="str">
        <f t="shared" ca="1" si="42"/>
        <v>{"dy":8,"sl":5,"tp":"fe","vl":"Equip1301","cn":1,"pt":"GO","pr":7300}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0.54078928496666989</v>
      </c>
      <c r="E78">
        <f t="shared" ca="1" si="49"/>
        <v>0.95051335787047564</v>
      </c>
      <c r="F78">
        <f t="shared" ca="1" si="49"/>
        <v>0.59015673094758136</v>
      </c>
      <c r="G78">
        <f t="shared" ca="1" si="49"/>
        <v>0.28666331302020209</v>
      </c>
      <c r="H78">
        <f t="shared" ca="1" si="49"/>
        <v>4.3662458479679311E-2</v>
      </c>
      <c r="I78">
        <f t="shared" ca="1" si="49"/>
        <v>8.9244850988489111E-2</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192</v>
      </c>
      <c r="W78">
        <v>1</v>
      </c>
      <c r="X78" t="s">
        <v>125</v>
      </c>
      <c r="Z78">
        <v>600</v>
      </c>
      <c r="AA78" t="str">
        <f t="shared" ca="1" si="38"/>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v>
      </c>
      <c r="AN78" t="str">
        <f t="shared" ca="1" si="42"/>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0.76963097260848135</v>
      </c>
      <c r="E79">
        <f t="shared" ca="1" si="49"/>
        <v>0.16255617786318632</v>
      </c>
      <c r="F79">
        <f t="shared" ca="1" si="49"/>
        <v>0.22191679009046006</v>
      </c>
      <c r="G79">
        <f t="shared" ca="1" si="49"/>
        <v>0.22052728449531045</v>
      </c>
      <c r="H79">
        <f t="shared" ca="1" si="49"/>
        <v>0.90321857264644878</v>
      </c>
      <c r="I79">
        <f t="shared" ca="1" si="49"/>
        <v>0.63681523692620245</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DI</v>
      </c>
      <c r="Q79" t="e">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#VALUE!</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252</v>
      </c>
      <c r="W79">
        <v>1</v>
      </c>
      <c r="X79" t="s">
        <v>125</v>
      </c>
      <c r="Z79">
        <v>7300</v>
      </c>
      <c r="AA79" t="str">
        <f t="shared" ca="1" si="38"/>
        <v>fe</v>
      </c>
      <c r="AB79" t="s">
        <v>82</v>
      </c>
      <c r="AC79" t="s">
        <v>445</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스톰 브링어</v>
      </c>
      <c r="AL79">
        <v>1</v>
      </c>
      <c r="AM7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v>
      </c>
      <c r="AN79" t="str">
        <f t="shared" ca="1" si="42"/>
        <v>{"dy":8,"sl":7,"tp":"fe","vl":"Equip8202","cn":1,"pt":"GO","pr":29300}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0.24027575514264388</v>
      </c>
      <c r="E80">
        <f t="shared" ca="1" si="49"/>
        <v>0.61556907491039481</v>
      </c>
      <c r="F80">
        <f t="shared" ca="1" si="49"/>
        <v>0.71903383641502638</v>
      </c>
      <c r="G80">
        <f t="shared" ca="1" si="49"/>
        <v>6.4166528910086784E-2</v>
      </c>
      <c r="H80">
        <f t="shared" ca="1" si="49"/>
        <v>0.49351704667567997</v>
      </c>
      <c r="I80">
        <f t="shared" ca="1" si="49"/>
        <v>0.15870973031839186</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fl1</v>
      </c>
      <c r="AB80" t="s">
        <v>87</v>
      </c>
      <c r="AC80" t="s">
        <v>488</v>
      </c>
      <c r="AD80">
        <v>1</v>
      </c>
      <c r="AE80" t="s">
        <v>129</v>
      </c>
      <c r="AF80">
        <v>240</v>
      </c>
      <c r="AG80">
        <v>139</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프리스</v>
      </c>
      <c r="AL80">
        <v>1</v>
      </c>
      <c r="AM8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v>
      </c>
      <c r="AN80" t="str">
        <f t="shared" ca="1" si="42"/>
        <v>{"dy":8,"sl":8,"tp":"fl1","vl":"Actor0125","cn":1,"pt":"DI","pp":240,"pr":139}</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0.5712766485570101</v>
      </c>
      <c r="E81">
        <f t="shared" ca="1" si="49"/>
        <v>0.21865490855301106</v>
      </c>
      <c r="F81">
        <f t="shared" ca="1" si="49"/>
        <v>0.74608616677143391</v>
      </c>
      <c r="G81">
        <f t="shared" ca="1" si="49"/>
        <v>0.34727469643833164</v>
      </c>
      <c r="H81">
        <f t="shared" ca="1" si="49"/>
        <v>0.87729593006371775</v>
      </c>
      <c r="I81">
        <f t="shared" ca="1" si="49"/>
        <v>0.23979163139921678</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fl1</v>
      </c>
      <c r="AB81" t="s">
        <v>87</v>
      </c>
      <c r="AC81" t="s">
        <v>495</v>
      </c>
      <c r="AD81">
        <v>1</v>
      </c>
      <c r="AE81" t="s">
        <v>129</v>
      </c>
      <c r="AF81">
        <v>240</v>
      </c>
      <c r="AG81">
        <v>139</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카츄진</v>
      </c>
      <c r="AL81">
        <v>1</v>
      </c>
      <c r="AM8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v>
      </c>
      <c r="AN81" t="str">
        <f t="shared" ca="1" si="42"/>
        <v>{"dy":8,"sl":9,"tp":"fl1","vl":"Actor3117","cn":1,"pt":"DI","pp":240,"pr":139}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0.4174438716362221</v>
      </c>
      <c r="E82">
        <f t="shared" ca="1" si="50"/>
        <v>0.27208000390337528</v>
      </c>
      <c r="F82">
        <f t="shared" ca="1" si="50"/>
        <v>0.12445802802479733</v>
      </c>
      <c r="G82">
        <f t="shared" ca="1" si="50"/>
        <v>0.67833694017859403</v>
      </c>
      <c r="H82">
        <f t="shared" ca="1" si="50"/>
        <v>0.5828501171077326</v>
      </c>
      <c r="I82">
        <f t="shared" ca="1" si="50"/>
        <v>0.288169227512177</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259</v>
      </c>
      <c r="W82">
        <v>1</v>
      </c>
      <c r="X82" t="s">
        <v>129</v>
      </c>
      <c r="Z82">
        <v>11</v>
      </c>
      <c r="AA82" t="str">
        <f t="shared" ca="1" si="38"/>
        <v>fe</v>
      </c>
      <c r="AB82" t="s">
        <v>82</v>
      </c>
      <c r="AC82" t="s">
        <v>409</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SMG28</v>
      </c>
      <c r="AL82">
        <v>1</v>
      </c>
      <c r="AM8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v>
      </c>
      <c r="AN82" t="str">
        <f t="shared" ca="1" si="42"/>
        <v>{"dy":9,"sl":0,"tp":"fe","vl":"Equip6002","cn":1,"pt":"GO","pr":1900}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0.52109365667199581</v>
      </c>
      <c r="E83">
        <f t="shared" ca="1" si="50"/>
        <v>0.74813914274159588</v>
      </c>
      <c r="F83">
        <f t="shared" ca="1" si="50"/>
        <v>0.2297858495997398</v>
      </c>
      <c r="G83">
        <f t="shared" ca="1" si="50"/>
        <v>0.23355773309966532</v>
      </c>
      <c r="H83">
        <f t="shared" ca="1" si="50"/>
        <v>0.43947527504534523</v>
      </c>
      <c r="I83">
        <f t="shared" ca="1" si="50"/>
        <v>0.29543698186965262</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112</v>
      </c>
      <c r="W83">
        <v>1</v>
      </c>
      <c r="X83" t="s">
        <v>125</v>
      </c>
      <c r="Z83">
        <v>3400</v>
      </c>
      <c r="AA83" t="str">
        <f t="shared" ca="1" si="38"/>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v>
      </c>
      <c r="AN83" t="str">
        <f t="shared" ca="1" si="42"/>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0.51604425430991474</v>
      </c>
      <c r="E84">
        <f t="shared" ca="1" si="50"/>
        <v>4.5882145963787369E-2</v>
      </c>
      <c r="F84">
        <f t="shared" ca="1" si="50"/>
        <v>0.67729609820214154</v>
      </c>
      <c r="G84">
        <f t="shared" ca="1" si="50"/>
        <v>0.8271522083212165</v>
      </c>
      <c r="H84">
        <f t="shared" ca="1" si="50"/>
        <v>0.78803675798899242</v>
      </c>
      <c r="I84">
        <f t="shared" ca="1" si="50"/>
        <v>5.6391175624469603E-2</v>
      </c>
      <c r="M84" t="str">
        <f t="shared" ca="1" si="34"/>
        <v>안 지정 캐릭터 PP 영웅등급</v>
      </c>
      <c r="N84">
        <f t="shared" ca="1" si="35"/>
        <v>4588</v>
      </c>
      <c r="O84">
        <f t="shared" ca="1" si="36"/>
        <v>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125</v>
      </c>
      <c r="Z84">
        <v>1400</v>
      </c>
      <c r="AA84" t="str">
        <f t="shared" ca="1" si="38"/>
        <v>fe</v>
      </c>
      <c r="AB84" t="s">
        <v>82</v>
      </c>
      <c r="AC84" t="s">
        <v>400</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0.8580611453614968</v>
      </c>
      <c r="E85">
        <f t="shared" ca="1" si="50"/>
        <v>0.93339963062430265</v>
      </c>
      <c r="F85">
        <f t="shared" ca="1" si="50"/>
        <v>0.38918185653065396</v>
      </c>
      <c r="G85">
        <f t="shared" ca="1" si="50"/>
        <v>0.19233697434392039</v>
      </c>
      <c r="H85">
        <f t="shared" ca="1" si="50"/>
        <v>1.1074940701958469E-2</v>
      </c>
      <c r="I85">
        <f t="shared" ca="1" si="50"/>
        <v>0.31402693743748367</v>
      </c>
      <c r="M85" t="str">
        <f t="shared" ca="1" si="34"/>
        <v>안 지정 캐릭터 PP 일반등급</v>
      </c>
      <c r="N85">
        <f t="shared" ca="1" si="35"/>
        <v>93339</v>
      </c>
      <c r="O85">
        <f t="shared" ca="1" si="36"/>
        <v>14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4200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125</v>
      </c>
      <c r="Z85">
        <v>1000</v>
      </c>
      <c r="AA85" t="str">
        <f t="shared" ca="1" si="38"/>
        <v>fe</v>
      </c>
      <c r="AB85" t="s">
        <v>82</v>
      </c>
      <c r="AC85" t="s">
        <v>252</v>
      </c>
      <c r="AD85">
        <v>1</v>
      </c>
      <c r="AE85" t="s">
        <v>125</v>
      </c>
      <c r="AG85">
        <v>7300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울려퍼지는 여명</v>
      </c>
      <c r="AL85">
        <v>1</v>
      </c>
      <c r="AM8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v>
      </c>
      <c r="AN85" t="str">
        <f t="shared" ca="1" si="42"/>
        <v>{"dy":9,"sl":3,"tp":"fe","vl":"Equip2302","cn":1,"pt":"GO","pr":7300}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0.86982081713741743</v>
      </c>
      <c r="E86">
        <f t="shared" ca="1" si="50"/>
        <v>0.60415075655371386</v>
      </c>
      <c r="F86">
        <f t="shared" ca="1" si="50"/>
        <v>0.58691191759447692</v>
      </c>
      <c r="G86">
        <f t="shared" ca="1" si="50"/>
        <v>0.65125944217276766</v>
      </c>
      <c r="H86">
        <f t="shared" ca="1" si="50"/>
        <v>0.70628951204776813</v>
      </c>
      <c r="I86">
        <f t="shared" ca="1" si="50"/>
        <v>0.51465982849625158</v>
      </c>
      <c r="M86" t="str">
        <f t="shared" ca="1" si="34"/>
        <v>안 지정 캐릭터 PP 일반등급</v>
      </c>
      <c r="N86">
        <f t="shared" ca="1" si="35"/>
        <v>60415</v>
      </c>
      <c r="O86">
        <f t="shared" ca="1" si="36"/>
        <v>10</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3000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125</v>
      </c>
      <c r="Z86">
        <v>1300</v>
      </c>
      <c r="AA86" t="str">
        <f t="shared" ca="1" si="38"/>
        <v>fe</v>
      </c>
      <c r="AB86" t="s">
        <v>82</v>
      </c>
      <c r="AC86" t="s">
        <v>446</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v>
      </c>
      <c r="AN86" t="str">
        <f t="shared" ca="1" si="42"/>
        <v>{"dy":9,"sl":4,"tp":"fe","vl":"Equip1302","cn":1,"pt":"DI","pr":11}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0.25099736913847726</v>
      </c>
      <c r="E87">
        <f t="shared" ca="1" si="50"/>
        <v>0.59903968032816701</v>
      </c>
      <c r="F87">
        <f t="shared" ca="1" si="50"/>
        <v>0.88445277857791571</v>
      </c>
      <c r="G87">
        <f t="shared" ca="1" si="50"/>
        <v>0.29196880972111583</v>
      </c>
      <c r="H87">
        <f t="shared" ca="1" si="50"/>
        <v>0.70909000610077322</v>
      </c>
      <c r="I87">
        <f t="shared" ca="1" si="50"/>
        <v>0.79699087723497786</v>
      </c>
      <c r="M87" t="str">
        <f t="shared" ca="1" si="34"/>
        <v>지정 장비</v>
      </c>
      <c r="N87" t="e">
        <f t="shared" ca="1" si="35"/>
        <v>#VALUE!</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t="shared" ca="1" si="37"/>
        <v>#VALUE!</v>
      </c>
      <c r="U87" t="s">
        <v>82</v>
      </c>
      <c r="V87" t="s">
        <v>201</v>
      </c>
      <c r="W87">
        <v>1</v>
      </c>
      <c r="X87" t="s">
        <v>125</v>
      </c>
      <c r="Z87">
        <v>1900</v>
      </c>
      <c r="AA87" t="str">
        <f t="shared" ca="1" si="38"/>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v>
      </c>
      <c r="AN87" t="str">
        <f t="shared" ca="1" si="42"/>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0.39120532894354065</v>
      </c>
      <c r="E88">
        <f t="shared" ca="1" si="50"/>
        <v>0.29873837817408744</v>
      </c>
      <c r="F88">
        <f t="shared" ca="1" si="50"/>
        <v>0.44307974720018217</v>
      </c>
      <c r="G88">
        <f t="shared" ca="1" si="50"/>
        <v>4.0155658505068748E-2</v>
      </c>
      <c r="H88">
        <f t="shared" ca="1" si="50"/>
        <v>0.78986320664195719</v>
      </c>
      <c r="I88">
        <f t="shared" ca="1" si="50"/>
        <v>0.84773337527865311</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DI</v>
      </c>
      <c r="Q88" t="e">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#VALUE!</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239</v>
      </c>
      <c r="W88">
        <v>1</v>
      </c>
      <c r="X88" t="s">
        <v>125</v>
      </c>
      <c r="Z88">
        <v>29300</v>
      </c>
      <c r="AA88" t="str">
        <f t="shared" ca="1" si="38"/>
        <v>fe</v>
      </c>
      <c r="AB88" t="s">
        <v>82</v>
      </c>
      <c r="AC88" t="s">
        <v>445</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0.35261965958910479</v>
      </c>
      <c r="E89">
        <f t="shared" ca="1" si="50"/>
        <v>0.9030985573276995</v>
      </c>
      <c r="F89">
        <f t="shared" ca="1" si="50"/>
        <v>0.89334680587178172</v>
      </c>
      <c r="G89">
        <f t="shared" ca="1" si="50"/>
        <v>0.16657470150409737</v>
      </c>
      <c r="H89">
        <f t="shared" ca="1" si="50"/>
        <v>0.36895122778558154</v>
      </c>
      <c r="I89">
        <f t="shared" ca="1" si="50"/>
        <v>0.71970384483067085</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e">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#VALUE!</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259</v>
      </c>
      <c r="W89">
        <v>1</v>
      </c>
      <c r="X89" t="s">
        <v>125</v>
      </c>
      <c r="Z89">
        <v>7900</v>
      </c>
      <c r="AA89" t="str">
        <f t="shared" ca="1" si="38"/>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v>
      </c>
      <c r="AN89" t="str">
        <f t="shared" ca="1" si="42"/>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0.78137138068634648</v>
      </c>
      <c r="E90">
        <f t="shared" ca="1" si="50"/>
        <v>0.56290643571976318</v>
      </c>
      <c r="F90">
        <f t="shared" ca="1" si="50"/>
        <v>0.5975729747123758</v>
      </c>
      <c r="G90">
        <f t="shared" ca="1" si="50"/>
        <v>0.93590670520753327</v>
      </c>
      <c r="H90">
        <f t="shared" ca="1" si="50"/>
        <v>0.99154411213088112</v>
      </c>
      <c r="I90">
        <f t="shared" ca="1" si="50"/>
        <v>0.87088784914115724</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0.25472344677653525</v>
      </c>
      <c r="E91">
        <f t="shared" ca="1" si="50"/>
        <v>0.2635036510149924</v>
      </c>
      <c r="F91">
        <f t="shared" ca="1" si="50"/>
        <v>0.35624366052294121</v>
      </c>
      <c r="G91">
        <f t="shared" ca="1" si="50"/>
        <v>0.85146678094772266</v>
      </c>
      <c r="H91">
        <f t="shared" ca="1" si="50"/>
        <v>0.64193310232273215</v>
      </c>
      <c r="I91">
        <f t="shared" ca="1" si="50"/>
        <v>0.59000353207063438</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0.90341822684921158</v>
      </c>
      <c r="E92">
        <f t="shared" ca="1" si="51"/>
        <v>0.53346421839562397</v>
      </c>
      <c r="F92">
        <f t="shared" ca="1" si="51"/>
        <v>0.80397473756553883</v>
      </c>
      <c r="G92">
        <f t="shared" ca="1" si="51"/>
        <v>0.97946414591232289</v>
      </c>
      <c r="H92">
        <f t="shared" ca="1" si="51"/>
        <v>0.51638830147649029</v>
      </c>
      <c r="I92">
        <f t="shared" ca="1" si="51"/>
        <v>3.6249979148321509E-2</v>
      </c>
      <c r="M92" t="str">
        <f t="shared" ca="1" si="34"/>
        <v>캐릭터 상자 일반등급</v>
      </c>
      <c r="N92" t="str">
        <f t="shared" ca="1" si="35"/>
        <v>삭제</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29</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193</v>
      </c>
      <c r="W92">
        <v>1</v>
      </c>
      <c r="X92" t="s">
        <v>125</v>
      </c>
      <c r="Z92">
        <v>900</v>
      </c>
      <c r="AA92" t="str">
        <f t="shared" ca="1" si="38"/>
        <v>fe</v>
      </c>
      <c r="AB92" t="s">
        <v>82</v>
      </c>
      <c r="AC92" t="s">
        <v>382</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v>
      </c>
      <c r="AN92" t="str">
        <f t="shared" ca="1" si="42"/>
        <v>{"dy":10,"sl":0,"tp":"fe","vl":"Equip2002","cn":1,"pt":"GO","pr":900}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0.27284386731884269</v>
      </c>
      <c r="E93">
        <f t="shared" ca="1" si="51"/>
        <v>0.69040185078164573</v>
      </c>
      <c r="F93">
        <f t="shared" ca="1" si="51"/>
        <v>0.75726735627205399</v>
      </c>
      <c r="G93">
        <f t="shared" ca="1" si="51"/>
        <v>0.34832917112981643</v>
      </c>
      <c r="H93">
        <f t="shared" ca="1" si="51"/>
        <v>0.55708958737827918</v>
      </c>
      <c r="I93">
        <f t="shared" ca="1" si="51"/>
        <v>4.3358845146190372E-2</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e">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#VALUE!</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276</v>
      </c>
      <c r="W93">
        <v>1</v>
      </c>
      <c r="X93" t="s">
        <v>125</v>
      </c>
      <c r="Z93">
        <v>1200</v>
      </c>
      <c r="AA93" t="str">
        <f t="shared" ca="1" si="38"/>
        <v>fe</v>
      </c>
      <c r="AB93" t="s">
        <v>82</v>
      </c>
      <c r="AC93" t="s">
        <v>432</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v>
      </c>
      <c r="AN93" t="str">
        <f t="shared" ca="1" si="42"/>
        <v>{"dy":10,"sl":1,"tp":"fe","vl":"Equip4102","cn":1,"pt":"GO","pr":1200}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0.61767811273326301</v>
      </c>
      <c r="E94">
        <f t="shared" ca="1" si="51"/>
        <v>0.53236463128422939</v>
      </c>
      <c r="F94">
        <f t="shared" ca="1" si="51"/>
        <v>0.35370050346878734</v>
      </c>
      <c r="G94">
        <f t="shared" ca="1" si="51"/>
        <v>4.8354263071420989E-2</v>
      </c>
      <c r="H94">
        <f t="shared" ca="1" si="51"/>
        <v>8.3067084467975949E-2</v>
      </c>
      <c r="I94">
        <f t="shared" ca="1" si="51"/>
        <v>0.18097997624476925</v>
      </c>
      <c r="M94" t="str">
        <f t="shared" ca="1" si="34"/>
        <v>안 지정 캐릭터 PP 영웅등급</v>
      </c>
      <c r="N94">
        <f t="shared" ca="1" si="35"/>
        <v>53236</v>
      </c>
      <c r="O94">
        <f t="shared" ca="1" si="36"/>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2700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125</v>
      </c>
      <c r="Z94">
        <v>1100</v>
      </c>
      <c r="AA94" t="str">
        <f t="shared" ca="1" si="38"/>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0.66277140015847458</v>
      </c>
      <c r="E95">
        <f t="shared" ca="1" si="51"/>
        <v>0.28492252352611269</v>
      </c>
      <c r="F95">
        <f t="shared" ca="1" si="51"/>
        <v>0.61517345671468138</v>
      </c>
      <c r="G95">
        <f t="shared" ca="1" si="51"/>
        <v>0.38769578049199371</v>
      </c>
      <c r="H95">
        <f t="shared" ca="1" si="51"/>
        <v>0.31650497850305059</v>
      </c>
      <c r="I95">
        <f t="shared" ca="1" si="51"/>
        <v>4.214132046965724E-2</v>
      </c>
      <c r="M95" t="str">
        <f t="shared" ca="1" si="34"/>
        <v>안 지정 캐릭터 PP 일반등급</v>
      </c>
      <c r="N95">
        <f t="shared" ca="1" si="35"/>
        <v>28492</v>
      </c>
      <c r="O95">
        <f t="shared" ca="1" si="36"/>
        <v>6</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1800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125</v>
      </c>
      <c r="Z95">
        <v>1000</v>
      </c>
      <c r="AA95" t="str">
        <f t="shared" ca="1" si="38"/>
        <v>fe</v>
      </c>
      <c r="AB95" t="s">
        <v>82</v>
      </c>
      <c r="AC95" t="s">
        <v>497</v>
      </c>
      <c r="AD95">
        <v>1</v>
      </c>
      <c r="AE95" t="s">
        <v>129</v>
      </c>
      <c r="AF95">
        <v>299</v>
      </c>
      <c r="AG95">
        <v>199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전설</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수수께끼 나무</v>
      </c>
      <c r="AL95">
        <v>1</v>
      </c>
      <c r="AM9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v>
      </c>
      <c r="AN95" t="str">
        <f t="shared" ca="1" si="42"/>
        <v>{"dy":10,"sl":3,"tp":"fe","vl":"Equip2403","cn":1,"pt":"DI","pp":299,"pr":199}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0.47151804908189865</v>
      </c>
      <c r="E96">
        <f t="shared" ca="1" si="51"/>
        <v>0.1886675075289832</v>
      </c>
      <c r="F96">
        <f t="shared" ca="1" si="51"/>
        <v>0.95333525001504404</v>
      </c>
      <c r="G96">
        <f t="shared" ca="1" si="51"/>
        <v>0.2139903448331657</v>
      </c>
      <c r="H96">
        <f t="shared" ca="1" si="51"/>
        <v>0.1655569046447769</v>
      </c>
      <c r="I96">
        <f t="shared" ca="1" si="51"/>
        <v>0.15869138214588818</v>
      </c>
      <c r="M96" t="str">
        <f t="shared" ca="1" si="34"/>
        <v>안 지정 캐릭터 PP 일반등급</v>
      </c>
      <c r="N96">
        <f t="shared" ca="1" si="35"/>
        <v>18866</v>
      </c>
      <c r="O96">
        <f t="shared" ca="1" si="36"/>
        <v>5</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1500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125</v>
      </c>
      <c r="Z96">
        <v>1200</v>
      </c>
      <c r="AA96" t="str">
        <f t="shared" ca="1" si="38"/>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v>
      </c>
      <c r="AN96" t="str">
        <f t="shared" ca="1" si="42"/>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0.85841181289609647</v>
      </c>
      <c r="E97">
        <f t="shared" ca="1" si="51"/>
        <v>0.81001072063577317</v>
      </c>
      <c r="F97">
        <f t="shared" ca="1" si="51"/>
        <v>0.83970136699955034</v>
      </c>
      <c r="G97">
        <f t="shared" ca="1" si="51"/>
        <v>0.12836541981405547</v>
      </c>
      <c r="H97">
        <f t="shared" ca="1" si="51"/>
        <v>0.27238288297345681</v>
      </c>
      <c r="I97">
        <f t="shared" ca="1" si="51"/>
        <v>0.23362886682410977</v>
      </c>
      <c r="M97" t="str">
        <f t="shared" ca="1" si="34"/>
        <v>안 지정 캐릭터 PP 일반등급</v>
      </c>
      <c r="N97">
        <f t="shared" ca="1" si="35"/>
        <v>81001</v>
      </c>
      <c r="O97">
        <f t="shared" ca="1" si="36"/>
        <v>12</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3600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197</v>
      </c>
      <c r="W97">
        <v>1</v>
      </c>
      <c r="X97" t="s">
        <v>125</v>
      </c>
      <c r="Z97">
        <v>3300</v>
      </c>
      <c r="AA97" t="str">
        <f t="shared" ca="1" si="38"/>
        <v>fe</v>
      </c>
      <c r="AB97" t="s">
        <v>82</v>
      </c>
      <c r="AC97" t="s">
        <v>394</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v>
      </c>
      <c r="AN97" t="str">
        <f t="shared" ca="1" si="42"/>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0.83013102109941017</v>
      </c>
      <c r="E98">
        <f t="shared" ca="1" si="51"/>
        <v>0.70072186095724442</v>
      </c>
      <c r="F98">
        <f t="shared" ca="1" si="51"/>
        <v>0.20390310449295923</v>
      </c>
      <c r="G98">
        <f t="shared" ca="1" si="51"/>
        <v>0.24057269400920567</v>
      </c>
      <c r="H98">
        <f t="shared" ca="1" si="51"/>
        <v>0.75537962593635999</v>
      </c>
      <c r="I98">
        <f t="shared" ca="1" si="51"/>
        <v>0.86639544724625217</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e">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#VALUE!</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248</v>
      </c>
      <c r="W98">
        <v>1</v>
      </c>
      <c r="X98" t="s">
        <v>125</v>
      </c>
      <c r="Z98">
        <v>2600</v>
      </c>
      <c r="AA98" t="str">
        <f t="shared" ca="1" si="38"/>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v>
      </c>
      <c r="AN98" t="str">
        <f t="shared" ca="1" si="42"/>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0.75568315564467747</v>
      </c>
      <c r="E99">
        <f t="shared" ca="1" si="51"/>
        <v>0.82434465969810189</v>
      </c>
      <c r="F99">
        <f t="shared" ca="1" si="51"/>
        <v>0.46933148430083338</v>
      </c>
      <c r="G99">
        <f t="shared" ca="1" si="51"/>
        <v>5.4765752608224583E-3</v>
      </c>
      <c r="H99">
        <f t="shared" ca="1" si="51"/>
        <v>0.50518334431725354</v>
      </c>
      <c r="I99">
        <f t="shared" ca="1" si="51"/>
        <v>0.54665394845224391</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e">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#VALUE!</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195</v>
      </c>
      <c r="W99">
        <v>1</v>
      </c>
      <c r="X99" t="s">
        <v>125</v>
      </c>
      <c r="Z99">
        <v>22300</v>
      </c>
      <c r="AA99" t="str">
        <f t="shared" ca="1" si="38"/>
        <v>fe</v>
      </c>
      <c r="AB99" t="s">
        <v>82</v>
      </c>
      <c r="AC99" t="s">
        <v>447</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v>
      </c>
      <c r="AN99" t="str">
        <f t="shared" ca="1" si="42"/>
        <v>{"dy":10,"sl":7,"tp":"fe","vl":"Equip6301","cn":1,"pt":"GO","pr":22300}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0.46994936665709297</v>
      </c>
      <c r="E100">
        <f t="shared" ca="1" si="51"/>
        <v>0.10635811221506808</v>
      </c>
      <c r="F100">
        <f t="shared" ca="1" si="51"/>
        <v>0.68113679353504175</v>
      </c>
      <c r="G100">
        <f t="shared" ca="1" si="51"/>
        <v>0.54125473692353709</v>
      </c>
      <c r="H100">
        <f t="shared" ca="1" si="51"/>
        <v>0.64778514572735302</v>
      </c>
      <c r="I100">
        <f t="shared" ca="1" si="51"/>
        <v>0.40865110229266999</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v>
      </c>
      <c r="AN100" t="str">
        <f t="shared" ca="1" si="42"/>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0.97778166688223689</v>
      </c>
      <c r="E101">
        <f t="shared" ca="1" si="51"/>
        <v>0.91033532643512216</v>
      </c>
      <c r="F101">
        <f t="shared" ca="1" si="51"/>
        <v>0.60688462564274481</v>
      </c>
      <c r="G101">
        <f t="shared" ca="1" si="51"/>
        <v>0.39283570821065572</v>
      </c>
      <c r="H101">
        <f t="shared" ca="1" si="51"/>
        <v>0.93307773637625657</v>
      </c>
      <c r="I101">
        <f t="shared" ca="1" si="51"/>
        <v>0.51292832929418586</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v>
      </c>
      <c r="AN101" t="str">
        <f t="shared" ca="1" si="42"/>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0.82121799037266796</v>
      </c>
      <c r="E102">
        <f t="shared" ca="1" si="52"/>
        <v>0.79908175809351101</v>
      </c>
      <c r="F102">
        <f t="shared" ca="1" si="52"/>
        <v>0.52891373808654196</v>
      </c>
      <c r="G102">
        <f t="shared" ca="1" si="52"/>
        <v>0.68185178598274077</v>
      </c>
      <c r="H102">
        <f t="shared" ca="1" si="52"/>
        <v>0.4126875520470219</v>
      </c>
      <c r="I102">
        <f t="shared" ca="1" si="52"/>
        <v>0.43416957829495295</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129</v>
      </c>
      <c r="Z102">
        <v>29</v>
      </c>
      <c r="AA102" t="str">
        <f t="shared" ca="1" si="38"/>
        <v>fe</v>
      </c>
      <c r="AB102" t="s">
        <v>82</v>
      </c>
      <c r="AC102" t="s">
        <v>410</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v>
      </c>
      <c r="AN102" t="str">
        <f t="shared" ca="1" si="42"/>
        <v>{"dy":11,"sl":0,"tp":"fe","vl":"Equip0101","cn":1,"pt":"GO","pr":1500}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0.39038358016028152</v>
      </c>
      <c r="E103">
        <f t="shared" ca="1" si="52"/>
        <v>0.58385367089702567</v>
      </c>
      <c r="F103">
        <f t="shared" ca="1" si="52"/>
        <v>0.43031156691291605</v>
      </c>
      <c r="G103">
        <f t="shared" ca="1" si="52"/>
        <v>0.77217364862917082</v>
      </c>
      <c r="H103">
        <f t="shared" ca="1" si="52"/>
        <v>0.70593908834918639</v>
      </c>
      <c r="I103">
        <f t="shared" ca="1" si="52"/>
        <v>0.64696876232554401</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202</v>
      </c>
      <c r="W103">
        <v>1</v>
      </c>
      <c r="X103" t="s">
        <v>129</v>
      </c>
      <c r="Z103">
        <v>16</v>
      </c>
      <c r="AA103" t="str">
        <f t="shared" ca="1" si="38"/>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v>
      </c>
      <c r="AN103" t="str">
        <f t="shared" ca="1" si="42"/>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0.30924182233444186</v>
      </c>
      <c r="E104">
        <f t="shared" ca="1" si="52"/>
        <v>0.96090065568017491</v>
      </c>
      <c r="F104">
        <f t="shared" ca="1" si="52"/>
        <v>0.5311688160184288</v>
      </c>
      <c r="G104">
        <f t="shared" ca="1" si="52"/>
        <v>0.69367075296688918</v>
      </c>
      <c r="H104">
        <f t="shared" ca="1" si="52"/>
        <v>0.30152477485189133</v>
      </c>
      <c r="I104">
        <f t="shared" ca="1" si="52"/>
        <v>7.385215586752103E-2</v>
      </c>
      <c r="M104" t="str">
        <f t="shared" ca="1" si="34"/>
        <v>안 지정 캐릭터 PP 영웅등급</v>
      </c>
      <c r="N104">
        <f t="shared" ca="1" si="35"/>
        <v>96090</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4200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125</v>
      </c>
      <c r="Z104">
        <v>1000</v>
      </c>
      <c r="AA104" t="str">
        <f t="shared" ca="1" si="38"/>
        <v>fe</v>
      </c>
      <c r="AB104" t="s">
        <v>82</v>
      </c>
      <c r="AC104" t="s">
        <v>399</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v>
      </c>
      <c r="AN104" t="str">
        <f t="shared" ca="1" si="42"/>
        <v>{"dy":11,"sl":2,"tp":"fe","vl":"Equip1001","cn":1,"pt":"GO","pr":700}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0.89384977458747694</v>
      </c>
      <c r="E105">
        <f t="shared" ca="1" si="52"/>
        <v>0.74027838099167731</v>
      </c>
      <c r="F105">
        <f t="shared" ca="1" si="52"/>
        <v>0.46175857713504431</v>
      </c>
      <c r="G105">
        <f t="shared" ca="1" si="52"/>
        <v>0.56750307146495693</v>
      </c>
      <c r="H105">
        <f t="shared" ca="1" si="52"/>
        <v>0.44943496145466244</v>
      </c>
      <c r="I105">
        <f t="shared" ca="1" si="52"/>
        <v>0.99751079572141155</v>
      </c>
      <c r="M105" t="str">
        <f t="shared" ca="1" si="34"/>
        <v>안 지정 캐릭터 PP 일반등급</v>
      </c>
      <c r="N105">
        <f t="shared" ca="1" si="35"/>
        <v>74027</v>
      </c>
      <c r="O105">
        <f t="shared" ca="1" si="36"/>
        <v>11</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125</v>
      </c>
      <c r="Z105">
        <v>1000</v>
      </c>
      <c r="AA105" t="str">
        <f t="shared" ca="1" si="38"/>
        <v>fe</v>
      </c>
      <c r="AB105" t="s">
        <v>82</v>
      </c>
      <c r="AC105" t="s">
        <v>448</v>
      </c>
      <c r="AD105">
        <v>1</v>
      </c>
      <c r="AE105" t="s">
        <v>125</v>
      </c>
      <c r="AG105">
        <v>1200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결사대의 활</v>
      </c>
      <c r="AL105">
        <v>1</v>
      </c>
      <c r="AM10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v>
      </c>
      <c r="AN105" t="str">
        <f t="shared" ca="1" si="42"/>
        <v>{"dy":11,"sl":3,"tp":"fe","vl":"Equip2101","cn":1,"pt":"GO","pr":1200}</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0.37977742221339827</v>
      </c>
      <c r="E106">
        <f t="shared" ca="1" si="52"/>
        <v>0.52867546968183532</v>
      </c>
      <c r="F106">
        <f t="shared" ca="1" si="52"/>
        <v>0.5783950087855434</v>
      </c>
      <c r="G106">
        <f t="shared" ca="1" si="52"/>
        <v>0.87312284964748166</v>
      </c>
      <c r="H106">
        <f t="shared" ca="1" si="52"/>
        <v>0.7769601153494089</v>
      </c>
      <c r="I106">
        <f t="shared" ca="1" si="52"/>
        <v>4.2805834400998388E-2</v>
      </c>
      <c r="M106" t="str">
        <f t="shared" ca="1" si="34"/>
        <v>안 지정 캐릭터 PP 일반등급</v>
      </c>
      <c r="N106">
        <f t="shared" ca="1" si="35"/>
        <v>52867</v>
      </c>
      <c r="O106">
        <f t="shared" ca="1" si="36"/>
        <v>9</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2700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125</v>
      </c>
      <c r="Z106">
        <v>1300</v>
      </c>
      <c r="AA106" t="str">
        <f t="shared" ca="1" si="38"/>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v>
      </c>
      <c r="AN106" t="str">
        <f t="shared" ca="1" si="42"/>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0.51357235895228392</v>
      </c>
      <c r="E107">
        <f t="shared" ca="1" si="52"/>
        <v>0.67332404932761325</v>
      </c>
      <c r="F107">
        <f t="shared" ca="1" si="52"/>
        <v>0.26262728731518636</v>
      </c>
      <c r="G107">
        <f t="shared" ca="1" si="52"/>
        <v>0.37437003338942354</v>
      </c>
      <c r="H107">
        <f t="shared" ca="1" si="52"/>
        <v>0.41582255841764626</v>
      </c>
      <c r="I107">
        <f t="shared" ca="1" si="52"/>
        <v>0.24317871309739536</v>
      </c>
      <c r="M107" t="str">
        <f t="shared" ca="1" si="34"/>
        <v>안 지정 캐릭터 PP 영웅등급</v>
      </c>
      <c r="N107">
        <f t="shared" ca="1" si="35"/>
        <v>67332</v>
      </c>
      <c r="O107">
        <f t="shared" ca="1" si="36"/>
        <v>11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3300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125</v>
      </c>
      <c r="Z107">
        <v>1200</v>
      </c>
      <c r="AA107" t="str">
        <f t="shared" ca="1" si="38"/>
        <v>fe</v>
      </c>
      <c r="AB107" t="s">
        <v>82</v>
      </c>
      <c r="AC107" t="s">
        <v>449</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SMG28</v>
      </c>
      <c r="AL107">
        <v>1</v>
      </c>
      <c r="AM10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v>
      </c>
      <c r="AN107" t="str">
        <f t="shared" ca="1" si="42"/>
        <v>{"dy":11,"sl":5,"tp":"fe","vl":"Equip6002","cn":1,"pt":"GO","pr":2300}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0.41333941129133833</v>
      </c>
      <c r="E108">
        <f t="shared" ca="1" si="52"/>
        <v>0.92815506346886689</v>
      </c>
      <c r="F108">
        <f t="shared" ca="1" si="52"/>
        <v>0.88593396357486498</v>
      </c>
      <c r="G108">
        <f t="shared" ca="1" si="52"/>
        <v>0.75067437532875891</v>
      </c>
      <c r="H108">
        <f t="shared" ca="1" si="52"/>
        <v>8.0783983991614905E-2</v>
      </c>
      <c r="I108">
        <f t="shared" ca="1" si="52"/>
        <v>0.63330728962746308</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110</v>
      </c>
      <c r="W108">
        <v>1</v>
      </c>
      <c r="X108" t="s">
        <v>125</v>
      </c>
      <c r="Z108">
        <v>3200</v>
      </c>
      <c r="AA108" t="str">
        <f t="shared" ca="1" si="38"/>
        <v>fe</v>
      </c>
      <c r="AB108" t="s">
        <v>82</v>
      </c>
      <c r="AC108" t="s">
        <v>450</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v>
      </c>
      <c r="AN108" t="str">
        <f t="shared" ca="1" si="42"/>
        <v>{"dy":11,"sl":6,"tp":"fe","vl":"Equip7102","cn":1,"pt":"GO","pr":3200}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2.9754055729441897E-2</v>
      </c>
      <c r="E109">
        <f t="shared" ca="1" si="52"/>
        <v>0.46028352482860913</v>
      </c>
      <c r="F109">
        <f t="shared" ca="1" si="52"/>
        <v>0.35228493971305497</v>
      </c>
      <c r="G109">
        <f t="shared" ca="1" si="52"/>
        <v>0.44339200162796844</v>
      </c>
      <c r="H109">
        <f t="shared" ca="1" si="52"/>
        <v>0.33389223059111028</v>
      </c>
      <c r="I109">
        <f t="shared" ca="1" si="52"/>
        <v>0.29859028168858248</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200</v>
      </c>
      <c r="W109">
        <v>1</v>
      </c>
      <c r="X109" t="s">
        <v>125</v>
      </c>
      <c r="Z109">
        <v>700</v>
      </c>
      <c r="AA109" t="str">
        <f t="shared" ca="1" si="38"/>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v>
      </c>
      <c r="AN109" t="str">
        <f t="shared" ca="1" si="42"/>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0.1882771028606175</v>
      </c>
      <c r="E110">
        <f t="shared" ca="1" si="52"/>
        <v>0.70439912004726013</v>
      </c>
      <c r="F110">
        <f t="shared" ca="1" si="52"/>
        <v>0.55378879542066861</v>
      </c>
      <c r="G110">
        <f t="shared" ca="1" si="52"/>
        <v>8.7932784807097875E-2</v>
      </c>
      <c r="H110">
        <f t="shared" ca="1" si="52"/>
        <v>0.49199474358059514</v>
      </c>
      <c r="I110">
        <f t="shared" ca="1" si="52"/>
        <v>0.45971832558941494</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fl5</v>
      </c>
      <c r="AB110" t="s">
        <v>434</v>
      </c>
      <c r="AC110" t="s">
        <v>469</v>
      </c>
      <c r="AD110">
        <v>1</v>
      </c>
      <c r="AE110" t="s">
        <v>129</v>
      </c>
      <c r="AF110">
        <v>80</v>
      </c>
      <c r="AG110">
        <v>49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에이잭</v>
      </c>
      <c r="AL110">
        <v>1</v>
      </c>
      <c r="AM11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v>
      </c>
      <c r="AN110" t="str">
        <f t="shared" ca="1" si="42"/>
        <v>{"dy":11,"sl":8,"tp":"fl5","vl":"Actor1029","cn":1,"pt":"DI","pp":80,"pr":49}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0.4630199698343096</v>
      </c>
      <c r="E111">
        <f t="shared" ca="1" si="52"/>
        <v>0.26862814420580639</v>
      </c>
      <c r="F111">
        <f t="shared" ca="1" si="52"/>
        <v>0.32038950237483876</v>
      </c>
      <c r="G111">
        <f t="shared" ca="1" si="52"/>
        <v>0.99234639841014438</v>
      </c>
      <c r="H111">
        <f t="shared" ca="1" si="52"/>
        <v>0.33494293918023565</v>
      </c>
      <c r="I111">
        <f t="shared" ca="1" si="52"/>
        <v>0.7102939562692181</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fl6</v>
      </c>
      <c r="AB111" t="s">
        <v>435</v>
      </c>
      <c r="AC111" t="s">
        <v>469</v>
      </c>
      <c r="AD111">
        <v>1</v>
      </c>
      <c r="AE111" t="s">
        <v>129</v>
      </c>
      <c r="AF111">
        <v>80</v>
      </c>
      <c r="AG111">
        <v>49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에이잭</v>
      </c>
      <c r="AL111">
        <v>1</v>
      </c>
      <c r="AM11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v>
      </c>
      <c r="AN111" t="str">
        <f t="shared" ca="1" si="42"/>
        <v>{"dy":11,"sl":9,"tp":"fl6","vl":"Actor1029","cn":1,"pt":"DI","pp":80,"pr":49}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0.7605640513008225</v>
      </c>
      <c r="E112">
        <f t="shared" ca="1" si="53"/>
        <v>5.9526031311105232E-2</v>
      </c>
      <c r="F112">
        <f t="shared" ca="1" si="53"/>
        <v>0.31574778736924936</v>
      </c>
      <c r="G112">
        <f t="shared" ca="1" si="53"/>
        <v>0.38506194554826678</v>
      </c>
      <c r="H112">
        <f t="shared" ca="1" si="53"/>
        <v>0.72482923050482206</v>
      </c>
      <c r="I112">
        <f t="shared" ca="1" si="53"/>
        <v>0.23757153287046928</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e">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#VALUE!</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129</v>
      </c>
      <c r="Z112">
        <v>149</v>
      </c>
      <c r="AA112" t="str">
        <f t="shared" ca="1" si="38"/>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v>
      </c>
      <c r="AN112" t="str">
        <f t="shared" ca="1" si="42"/>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0.53691157367512443</v>
      </c>
      <c r="E113">
        <f t="shared" ca="1" si="53"/>
        <v>0.74667598096747112</v>
      </c>
      <c r="F113">
        <f t="shared" ca="1" si="53"/>
        <v>0.93486476900840532</v>
      </c>
      <c r="G113">
        <f t="shared" ca="1" si="53"/>
        <v>0.45642674144987494</v>
      </c>
      <c r="H113">
        <f t="shared" ca="1" si="53"/>
        <v>0.63710881608221503</v>
      </c>
      <c r="I113">
        <f t="shared" ca="1" si="53"/>
        <v>0.49066952135905506</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190</v>
      </c>
      <c r="W113">
        <v>1</v>
      </c>
      <c r="X113" t="s">
        <v>125</v>
      </c>
      <c r="Z113">
        <v>1200</v>
      </c>
      <c r="AA113" t="str">
        <f t="shared" ca="1" si="38"/>
        <v>fe</v>
      </c>
      <c r="AB113" t="s">
        <v>82</v>
      </c>
      <c r="AC113" t="s">
        <v>412</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v>
      </c>
      <c r="AN113" t="str">
        <f t="shared" ca="1" si="42"/>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0.94824040000361154</v>
      </c>
      <c r="E114">
        <f t="shared" ca="1" si="53"/>
        <v>0.18186414445942312</v>
      </c>
      <c r="F114">
        <f t="shared" ca="1" si="53"/>
        <v>0.42813367269668012</v>
      </c>
      <c r="G114">
        <f t="shared" ca="1" si="53"/>
        <v>0.98257234851080133</v>
      </c>
      <c r="H114">
        <f t="shared" ca="1" si="53"/>
        <v>0.42383590841456609</v>
      </c>
      <c r="I114">
        <f t="shared" ca="1" si="53"/>
        <v>0.39796916472327371</v>
      </c>
      <c r="M114" t="str">
        <f t="shared" ca="1" si="34"/>
        <v>안 지정 캐릭터 PP 영웅등급</v>
      </c>
      <c r="N114">
        <f t="shared" ca="1" si="35"/>
        <v>18186</v>
      </c>
      <c r="O114">
        <f t="shared" ca="1" si="36"/>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125</v>
      </c>
      <c r="Z114">
        <v>1000</v>
      </c>
      <c r="AA114" t="str">
        <f t="shared" ca="1" si="38"/>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v>
      </c>
      <c r="AN114" t="str">
        <f t="shared" ca="1" si="42"/>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0.84146514982346043</v>
      </c>
      <c r="E115">
        <f t="shared" ca="1" si="53"/>
        <v>0.59208873486222902</v>
      </c>
      <c r="F115">
        <f t="shared" ca="1" si="53"/>
        <v>0.78840001655211989</v>
      </c>
      <c r="G115">
        <f t="shared" ca="1" si="53"/>
        <v>0.85041596327264002</v>
      </c>
      <c r="H115">
        <f t="shared" ca="1" si="53"/>
        <v>0.56000184153759713</v>
      </c>
      <c r="I115">
        <f t="shared" ca="1" si="53"/>
        <v>0.95102393952950692</v>
      </c>
      <c r="M115" t="str">
        <f t="shared" ca="1" si="34"/>
        <v>안 지정 캐릭터 PP 일반등급</v>
      </c>
      <c r="N115">
        <f t="shared" ca="1" si="35"/>
        <v>59208</v>
      </c>
      <c r="O115">
        <f t="shared" ca="1" si="36"/>
        <v>10</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3000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125</v>
      </c>
      <c r="Z115">
        <v>1200</v>
      </c>
      <c r="AA115" t="str">
        <f t="shared" ca="1" si="38"/>
        <v>fe</v>
      </c>
      <c r="AB115" t="s">
        <v>82</v>
      </c>
      <c r="AC115" t="s">
        <v>356</v>
      </c>
      <c r="AD115">
        <v>1</v>
      </c>
      <c r="AE115" t="s">
        <v>125</v>
      </c>
      <c r="AG115">
        <v>7600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울려퍼지는 여명</v>
      </c>
      <c r="AL115">
        <v>1</v>
      </c>
      <c r="AM11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v>
      </c>
      <c r="AN115" t="str">
        <f t="shared" ca="1" si="42"/>
        <v>{"dy":12,"sl":3,"tp":"fe","vl":"Equip2302","cn":1,"pt":"GO","pr":7600}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0.45687933310587747</v>
      </c>
      <c r="E116">
        <f t="shared" ca="1" si="53"/>
        <v>0.23407314224674858</v>
      </c>
      <c r="F116">
        <f t="shared" ca="1" si="53"/>
        <v>0.80465875954210719</v>
      </c>
      <c r="G116">
        <f t="shared" ca="1" si="53"/>
        <v>0.31533791162223768</v>
      </c>
      <c r="H116">
        <f t="shared" ca="1" si="53"/>
        <v>0.25892707376125723</v>
      </c>
      <c r="I116">
        <f t="shared" ca="1" si="53"/>
        <v>0.27528140557241443</v>
      </c>
      <c r="M116" t="str">
        <f t="shared" ca="1" si="34"/>
        <v>안 지정 캐릭터 PP 일반등급</v>
      </c>
      <c r="N116">
        <f t="shared" ca="1" si="35"/>
        <v>23407</v>
      </c>
      <c r="O116">
        <f t="shared" ca="1" si="36"/>
        <v>5</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1500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125</v>
      </c>
      <c r="Z116">
        <v>1300</v>
      </c>
      <c r="AA116" t="str">
        <f t="shared" ca="1" si="38"/>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v>
      </c>
      <c r="AN116" t="str">
        <f t="shared" ca="1" si="42"/>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0.92671678005306435</v>
      </c>
      <c r="E117">
        <f t="shared" ca="1" si="53"/>
        <v>0.17779491555887439</v>
      </c>
      <c r="F117">
        <f t="shared" ca="1" si="53"/>
        <v>0.2402570369874687</v>
      </c>
      <c r="G117">
        <f t="shared" ca="1" si="53"/>
        <v>0.35728910606127773</v>
      </c>
      <c r="H117">
        <f t="shared" ca="1" si="53"/>
        <v>0.28120847789190373</v>
      </c>
      <c r="I117">
        <f t="shared" ca="1" si="53"/>
        <v>0.19148751198884573</v>
      </c>
      <c r="M117" t="str">
        <f t="shared" ca="1" si="34"/>
        <v>안 지정 캐릭터 PP 일반등급</v>
      </c>
      <c r="N117">
        <f t="shared" ca="1" si="35"/>
        <v>17779</v>
      </c>
      <c r="O117">
        <f t="shared" ca="1" si="36"/>
        <v>5</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1500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125</v>
      </c>
      <c r="Z117">
        <v>1300</v>
      </c>
      <c r="AA117" t="str">
        <f t="shared" ca="1" si="38"/>
        <v>fe</v>
      </c>
      <c r="AB117" t="s">
        <v>82</v>
      </c>
      <c r="AC117" t="s">
        <v>396</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v>
      </c>
      <c r="AN117" t="str">
        <f t="shared" ca="1" si="42"/>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0.27374321851940453</v>
      </c>
      <c r="E118">
        <f t="shared" ca="1" si="53"/>
        <v>0.72999112045549674</v>
      </c>
      <c r="F118">
        <f t="shared" ca="1" si="53"/>
        <v>0.1828114603532649</v>
      </c>
      <c r="G118">
        <f t="shared" ca="1" si="53"/>
        <v>0.27209961420614837</v>
      </c>
      <c r="H118">
        <f t="shared" ca="1" si="53"/>
        <v>0.39176047432043604</v>
      </c>
      <c r="I118">
        <f t="shared" ca="1" si="53"/>
        <v>9.1538979722072256E-3</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246</v>
      </c>
      <c r="W118">
        <v>1</v>
      </c>
      <c r="X118" t="s">
        <v>125</v>
      </c>
      <c r="Z118">
        <v>9600</v>
      </c>
      <c r="AA118" t="str">
        <f t="shared" ca="1" si="38"/>
        <v>fe</v>
      </c>
      <c r="AB118" t="s">
        <v>82</v>
      </c>
      <c r="AC118" t="s">
        <v>423</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0.68555370487652878</v>
      </c>
      <c r="E119">
        <f t="shared" ca="1" si="53"/>
        <v>0.64143548434895048</v>
      </c>
      <c r="F119">
        <f t="shared" ca="1" si="53"/>
        <v>0.96373590785811536</v>
      </c>
      <c r="G119">
        <f t="shared" ca="1" si="53"/>
        <v>0.21744306295541371</v>
      </c>
      <c r="H119">
        <f t="shared" ca="1" si="53"/>
        <v>0.91021089699425661</v>
      </c>
      <c r="I119">
        <f t="shared" ca="1" si="53"/>
        <v>0.31789850705116085</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DI</v>
      </c>
      <c r="Q119" t="e">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#VALUE!</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293</v>
      </c>
      <c r="W119">
        <v>1</v>
      </c>
      <c r="X119" t="s">
        <v>125</v>
      </c>
      <c r="Z119">
        <v>5300</v>
      </c>
      <c r="AA119" t="str">
        <f t="shared" ca="1" si="38"/>
        <v>fe</v>
      </c>
      <c r="AB119" t="s">
        <v>82</v>
      </c>
      <c r="AC119" t="s">
        <v>357</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v>
      </c>
      <c r="AN119" t="str">
        <f t="shared" ca="1" si="42"/>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0.98040499906352052</v>
      </c>
      <c r="E120">
        <f t="shared" ca="1" si="53"/>
        <v>0.47571923546479011</v>
      </c>
      <c r="F120">
        <f t="shared" ca="1" si="53"/>
        <v>0.28046221659829518</v>
      </c>
      <c r="G120">
        <f t="shared" ca="1" si="53"/>
        <v>0.16510406792103416</v>
      </c>
      <c r="H120">
        <f t="shared" ca="1" si="53"/>
        <v>0.17614306143418368</v>
      </c>
      <c r="I120">
        <f t="shared" ca="1" si="53"/>
        <v>0.27634918239194117</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0.30775366788408154</v>
      </c>
      <c r="E121">
        <f t="shared" ca="1" si="53"/>
        <v>3.0813183515824627E-2</v>
      </c>
      <c r="F121">
        <f t="shared" ca="1" si="53"/>
        <v>0.2432227237670167</v>
      </c>
      <c r="G121">
        <f t="shared" ca="1" si="53"/>
        <v>0.60568528286013401</v>
      </c>
      <c r="H121">
        <f t="shared" ca="1" si="53"/>
        <v>0.56664397344996253</v>
      </c>
      <c r="I121">
        <f t="shared" ca="1" si="53"/>
        <v>0.55089093019123736</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0.41601711053157686</v>
      </c>
      <c r="E122">
        <f t="shared" ca="1" si="54"/>
        <v>0.55988172716843931</v>
      </c>
      <c r="F122">
        <f t="shared" ca="1" si="54"/>
        <v>0.67081649162500778</v>
      </c>
      <c r="G122">
        <f t="shared" ca="1" si="54"/>
        <v>0.1719786006445746</v>
      </c>
      <c r="H122">
        <f t="shared" ca="1" si="54"/>
        <v>0.99644471971866766</v>
      </c>
      <c r="I122">
        <f t="shared" ca="1" si="54"/>
        <v>0.18283152837839711</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e">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#VALUE!</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250</v>
      </c>
      <c r="W122">
        <v>1</v>
      </c>
      <c r="X122" t="s">
        <v>125</v>
      </c>
      <c r="Z122">
        <v>900</v>
      </c>
      <c r="AA122" t="str">
        <f t="shared" ca="1" si="38"/>
        <v>fe</v>
      </c>
      <c r="AB122" t="s">
        <v>82</v>
      </c>
      <c r="AC122" t="s">
        <v>397</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v>
      </c>
      <c r="AN122" t="str">
        <f t="shared" ca="1" si="42"/>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0.83944181826941344</v>
      </c>
      <c r="E123">
        <f t="shared" ca="1" si="54"/>
        <v>0.61750144080890046</v>
      </c>
      <c r="F123">
        <f t="shared" ca="1" si="54"/>
        <v>0.88650074625841369</v>
      </c>
      <c r="G123">
        <f t="shared" ca="1" si="54"/>
        <v>0.37412968961360049</v>
      </c>
      <c r="H123">
        <f t="shared" ca="1" si="54"/>
        <v>0.57184496594499623</v>
      </c>
      <c r="I123">
        <f t="shared" ca="1" si="54"/>
        <v>0.38682229379237598</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e">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#VALUE!</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251</v>
      </c>
      <c r="W123">
        <v>1</v>
      </c>
      <c r="X123" t="s">
        <v>125</v>
      </c>
      <c r="Z123">
        <v>900</v>
      </c>
      <c r="AA123" t="str">
        <f t="shared" ca="1" si="38"/>
        <v>fe</v>
      </c>
      <c r="AB123" t="s">
        <v>82</v>
      </c>
      <c r="AC123" t="s">
        <v>440</v>
      </c>
      <c r="AD123">
        <v>1</v>
      </c>
      <c r="AE123" t="s">
        <v>125</v>
      </c>
      <c r="AG123">
        <v>3300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미스틱 해머</v>
      </c>
      <c r="AL123">
        <v>1</v>
      </c>
      <c r="AM12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v>
      </c>
      <c r="AN123" t="str">
        <f t="shared" ca="1" si="42"/>
        <v>{"dy":13,"sl":1,"tp":"fe","vl":"Equip4202","cn":1,"pt":"GO","pr":3300}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0.4649112193503</v>
      </c>
      <c r="E124">
        <f t="shared" ca="1" si="54"/>
        <v>0.60053125895700921</v>
      </c>
      <c r="F124">
        <f t="shared" ca="1" si="54"/>
        <v>8.5743315574661971E-2</v>
      </c>
      <c r="G124">
        <f t="shared" ca="1" si="54"/>
        <v>0.8119075243823789</v>
      </c>
      <c r="H124">
        <f t="shared" ca="1" si="54"/>
        <v>0.98576681464612514</v>
      </c>
      <c r="I124">
        <f t="shared" ca="1" si="54"/>
        <v>0.33844981875229929</v>
      </c>
      <c r="M124" t="str">
        <f t="shared" ca="1" si="34"/>
        <v>안 지정 캐릭터 PP 영웅등급</v>
      </c>
      <c r="N124">
        <f t="shared" ca="1" si="35"/>
        <v>60053</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125</v>
      </c>
      <c r="Z124">
        <v>900</v>
      </c>
      <c r="AA124" t="str">
        <f t="shared" ca="1" si="38"/>
        <v>fe</v>
      </c>
      <c r="AB124" t="s">
        <v>82</v>
      </c>
      <c r="AC124" t="s">
        <v>425</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v>
      </c>
      <c r="AN124" t="str">
        <f t="shared" ca="1" si="42"/>
        <v>{"dy":13,"sl":2,"tp":"fe","vl":"Equip0302","cn":1,"pt":"DI","pr":10}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9.6020400856550059E-2</v>
      </c>
      <c r="E125">
        <f t="shared" ca="1" si="54"/>
        <v>0.29969907242576566</v>
      </c>
      <c r="F125">
        <f t="shared" ca="1" si="54"/>
        <v>0.94527233026922997</v>
      </c>
      <c r="G125">
        <f t="shared" ca="1" si="54"/>
        <v>0.33030158198372661</v>
      </c>
      <c r="H125">
        <f t="shared" ca="1" si="54"/>
        <v>0.91168534100471343</v>
      </c>
      <c r="I125">
        <f t="shared" ca="1" si="54"/>
        <v>0.57227065115134235</v>
      </c>
      <c r="M125" t="str">
        <f t="shared" ca="1" si="34"/>
        <v>안 지정 캐릭터 PP 영웅등급</v>
      </c>
      <c r="N125">
        <f t="shared" ca="1" si="35"/>
        <v>29969</v>
      </c>
      <c r="O125">
        <f t="shared" ca="1" si="36"/>
        <v>6</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1800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125</v>
      </c>
      <c r="Z125">
        <v>1000</v>
      </c>
      <c r="AA125" t="str">
        <f t="shared" ca="1" si="38"/>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v>
      </c>
      <c r="AN125" t="str">
        <f t="shared" ca="1" si="42"/>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0.44723681521610359</v>
      </c>
      <c r="E126">
        <f t="shared" ca="1" si="54"/>
        <v>0.88096438109189024</v>
      </c>
      <c r="F126">
        <f t="shared" ca="1" si="54"/>
        <v>0.30558397193494358</v>
      </c>
      <c r="G126">
        <f t="shared" ca="1" si="54"/>
        <v>0.98625236389707427</v>
      </c>
      <c r="H126">
        <f t="shared" ca="1" si="54"/>
        <v>0.96482957443721751</v>
      </c>
      <c r="I126">
        <f t="shared" ca="1" si="54"/>
        <v>0.91021220461761632</v>
      </c>
      <c r="M126" t="str">
        <f t="shared" ca="1" si="34"/>
        <v>안 지정 캐릭터 PP 일반등급</v>
      </c>
      <c r="N126">
        <f t="shared" ca="1" si="35"/>
        <v>88096</v>
      </c>
      <c r="O126">
        <f t="shared" ca="1" si="36"/>
        <v>13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125</v>
      </c>
      <c r="Z126">
        <v>1300</v>
      </c>
      <c r="AA126" t="str">
        <f t="shared" ca="1" si="38"/>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0.95294876277664586</v>
      </c>
      <c r="E127">
        <f t="shared" ca="1" si="54"/>
        <v>0.57402669348080526</v>
      </c>
      <c r="F127">
        <f t="shared" ca="1" si="54"/>
        <v>0.38337531409057068</v>
      </c>
      <c r="G127">
        <f t="shared" ca="1" si="54"/>
        <v>0.75903845178483142</v>
      </c>
      <c r="H127">
        <f t="shared" ca="1" si="54"/>
        <v>0.41630914419676901</v>
      </c>
      <c r="I127">
        <f t="shared" ca="1" si="54"/>
        <v>0.31827942333803938</v>
      </c>
      <c r="M127" t="str">
        <f t="shared" ca="1" si="34"/>
        <v>안 지정 캐릭터 PP 일반등급</v>
      </c>
      <c r="N127">
        <f t="shared" ca="1" si="35"/>
        <v>57402</v>
      </c>
      <c r="O127">
        <f t="shared" ca="1" si="36"/>
        <v>9</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2700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196</v>
      </c>
      <c r="W127">
        <v>1</v>
      </c>
      <c r="X127" t="s">
        <v>125</v>
      </c>
      <c r="Z127">
        <v>7100</v>
      </c>
      <c r="AA127" t="str">
        <f t="shared" ca="1" si="38"/>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v>
      </c>
      <c r="AN127" t="str">
        <f t="shared" ca="1" si="42"/>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0.30824554941641502</v>
      </c>
      <c r="E128">
        <f t="shared" ca="1" si="54"/>
        <v>0.64324184706386189</v>
      </c>
      <c r="F128">
        <f t="shared" ca="1" si="54"/>
        <v>0.75145963997225063</v>
      </c>
      <c r="G128">
        <f t="shared" ca="1" si="54"/>
        <v>0.48399357481687422</v>
      </c>
      <c r="H128">
        <f t="shared" ca="1" si="54"/>
        <v>0.54147027934724612</v>
      </c>
      <c r="I128">
        <f t="shared" ca="1" si="54"/>
        <v>0.56453193835753368</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205</v>
      </c>
      <c r="W128">
        <v>1</v>
      </c>
      <c r="X128" t="s">
        <v>125</v>
      </c>
      <c r="Z128">
        <v>3300</v>
      </c>
      <c r="AA128" t="str">
        <f t="shared" ca="1" si="38"/>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v>
      </c>
      <c r="AN128" t="str">
        <f t="shared" ca="1" si="42"/>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0.29479582656889725</v>
      </c>
      <c r="E129">
        <f t="shared" ca="1" si="54"/>
        <v>0.39267778430207911</v>
      </c>
      <c r="F129">
        <f t="shared" ca="1" si="54"/>
        <v>0.84196550436339657</v>
      </c>
      <c r="G129">
        <f t="shared" ca="1" si="54"/>
        <v>0.49394296818226924</v>
      </c>
      <c r="H129">
        <f t="shared" ca="1" si="54"/>
        <v>0.4845740362549642</v>
      </c>
      <c r="I129">
        <f t="shared" ca="1" si="54"/>
        <v>9.9998610110070163E-2</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241</v>
      </c>
      <c r="W129">
        <v>1</v>
      </c>
      <c r="X129" t="s">
        <v>129</v>
      </c>
      <c r="Z129">
        <v>10</v>
      </c>
      <c r="AA129" t="str">
        <f t="shared" ca="1" si="38"/>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v>
      </c>
      <c r="AN129" t="str">
        <f t="shared" ca="1" si="42"/>
        <v>{"dy":13,"sl":7,"tp":"uph","vl":"85071","cn":12,"pt":"GO","pr":3600}</v>
      </c>
    </row>
    <row r="130" spans="1:40">
      <c r="A130">
        <v>13</v>
      </c>
      <c r="B130">
        <v>8</v>
      </c>
      <c r="C130">
        <f t="shared" ref="C130:C193" si="55">IF(B130&lt;=9,0,
IF(B130=10,1,2))</f>
        <v>0</v>
      </c>
      <c r="D130">
        <f t="shared" ca="1" si="54"/>
        <v>0.15769868591239444</v>
      </c>
      <c r="E130">
        <f t="shared" ca="1" si="54"/>
        <v>7.3303814768753583E-2</v>
      </c>
      <c r="F130">
        <f t="shared" ca="1" si="54"/>
        <v>0.94421797966491339</v>
      </c>
      <c r="G130">
        <f t="shared" ca="1" si="54"/>
        <v>0.47853317191051692</v>
      </c>
      <c r="H130">
        <f t="shared" ca="1" si="54"/>
        <v>0.10280609659727258</v>
      </c>
      <c r="I130">
        <f t="shared" ca="1" si="54"/>
        <v>0.51442932826548216</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0.82848913153775716</v>
      </c>
      <c r="E131">
        <f t="shared" ca="1" si="54"/>
        <v>0.73745592214347233</v>
      </c>
      <c r="F131">
        <f t="shared" ca="1" si="54"/>
        <v>0.42641095404852913</v>
      </c>
      <c r="G131">
        <f t="shared" ca="1" si="54"/>
        <v>0.59869096999504168</v>
      </c>
      <c r="H131">
        <f t="shared" ca="1" si="54"/>
        <v>0.61036086606981266</v>
      </c>
      <c r="I131">
        <f t="shared" ca="1" si="54"/>
        <v>0.19865685125398669</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v>
      </c>
      <c r="AN131" t="str">
        <f t="shared" ca="1" si="64"/>
        <v>{"dy":13,"sl":9}</v>
      </c>
    </row>
    <row r="132" spans="1:40">
      <c r="A132">
        <v>14</v>
      </c>
      <c r="B132">
        <v>0</v>
      </c>
      <c r="C132">
        <f t="shared" si="55"/>
        <v>0</v>
      </c>
      <c r="D132">
        <f t="shared" ref="D132:I141" ca="1" si="65">RAND()</f>
        <v>0.3440769140884965</v>
      </c>
      <c r="E132">
        <f t="shared" ca="1" si="65"/>
        <v>0.52325783158534533</v>
      </c>
      <c r="F132">
        <f t="shared" ca="1" si="65"/>
        <v>4.6153503446174526E-2</v>
      </c>
      <c r="G132">
        <f t="shared" ca="1" si="65"/>
        <v>0.16335378472288087</v>
      </c>
      <c r="H132">
        <f t="shared" ca="1" si="65"/>
        <v>0.69169921456106409</v>
      </c>
      <c r="I132">
        <f t="shared" ca="1" si="65"/>
        <v>0.5517717979256237</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e">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#VALUE!</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129</v>
      </c>
      <c r="Z132">
        <v>149</v>
      </c>
      <c r="AA132" t="str">
        <f t="shared" ca="1" si="60"/>
        <v>uph</v>
      </c>
      <c r="AB132" t="s">
        <v>91</v>
      </c>
      <c r="AC132">
        <v>84704</v>
      </c>
      <c r="AD132">
        <v>5</v>
      </c>
      <c r="AE132" t="s">
        <v>398</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v>
      </c>
      <c r="AN132" t="str">
        <f t="shared" ca="1" si="64"/>
        <v>{"dy":14,"sl":0,"tp":"uph","vl":"84704","cn":5,"pt":"GO","pr":1500}</v>
      </c>
    </row>
    <row r="133" spans="1:40">
      <c r="A133">
        <v>14</v>
      </c>
      <c r="B133">
        <v>1</v>
      </c>
      <c r="C133">
        <f t="shared" si="55"/>
        <v>0</v>
      </c>
      <c r="D133">
        <f t="shared" ca="1" si="65"/>
        <v>0.47218562132500896</v>
      </c>
      <c r="E133">
        <f t="shared" ca="1" si="65"/>
        <v>0.2674854671584318</v>
      </c>
      <c r="F133">
        <f t="shared" ca="1" si="65"/>
        <v>0.43089406327894597</v>
      </c>
      <c r="G133">
        <f t="shared" ca="1" si="65"/>
        <v>0.20808489421748277</v>
      </c>
      <c r="H133">
        <f t="shared" ca="1" si="65"/>
        <v>6.2036055784318256E-2</v>
      </c>
      <c r="I133">
        <f t="shared" ca="1" si="65"/>
        <v>0.75663432527493735</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e">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#VALUE!</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252</v>
      </c>
      <c r="W133">
        <v>1</v>
      </c>
      <c r="X133" t="s">
        <v>129</v>
      </c>
      <c r="Z133">
        <v>11</v>
      </c>
      <c r="AA133" t="str">
        <f t="shared" ca="1" si="60"/>
        <v>fe</v>
      </c>
      <c r="AB133" t="s">
        <v>82</v>
      </c>
      <c r="AC133" t="s">
        <v>395</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숨겨온 원한</v>
      </c>
      <c r="AL133">
        <v>1</v>
      </c>
      <c r="AM13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v>
      </c>
      <c r="AN133" t="str">
        <f t="shared" ca="1" si="64"/>
        <v>{"dy":14,"sl":1,"tp":"fe","vl":"Equip1002","cn":1,"pt":"GO","pr":800}</v>
      </c>
    </row>
    <row r="134" spans="1:40">
      <c r="A134">
        <v>14</v>
      </c>
      <c r="B134">
        <v>2</v>
      </c>
      <c r="C134">
        <f t="shared" si="55"/>
        <v>0</v>
      </c>
      <c r="D134">
        <f t="shared" ca="1" si="65"/>
        <v>0.53955099191560274</v>
      </c>
      <c r="E134">
        <f t="shared" ca="1" si="65"/>
        <v>0.55206579758135688</v>
      </c>
      <c r="F134">
        <f t="shared" ca="1" si="65"/>
        <v>0.58773500015222468</v>
      </c>
      <c r="G134">
        <f t="shared" ca="1" si="65"/>
        <v>0.74472371877546584</v>
      </c>
      <c r="H134">
        <f t="shared" ca="1" si="65"/>
        <v>0.76080907537643616</v>
      </c>
      <c r="I134">
        <f t="shared" ca="1" si="65"/>
        <v>0.76747219901210117</v>
      </c>
      <c r="M134" t="str">
        <f t="shared" ca="1" si="56"/>
        <v>안 지정 캐릭터 PP 영웅등급</v>
      </c>
      <c r="N134">
        <f t="shared" ca="1" si="57"/>
        <v>55206</v>
      </c>
      <c r="O134">
        <f t="shared" ca="1" si="58"/>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2700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125</v>
      </c>
      <c r="Z134">
        <v>1300</v>
      </c>
      <c r="AA134" t="str">
        <f t="shared" ca="1" si="60"/>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v>
      </c>
      <c r="AN134" t="str">
        <f t="shared" ca="1" si="64"/>
        <v>{"dy":14,"sl":2,"tp":"upn","vl":"33450","cn":11,"pt":"GO","pr":3300}</v>
      </c>
    </row>
    <row r="135" spans="1:40">
      <c r="A135">
        <v>14</v>
      </c>
      <c r="B135">
        <v>3</v>
      </c>
      <c r="C135">
        <f t="shared" si="55"/>
        <v>0</v>
      </c>
      <c r="D135">
        <f t="shared" ca="1" si="65"/>
        <v>0.49820923194275413</v>
      </c>
      <c r="E135">
        <f t="shared" ca="1" si="65"/>
        <v>0.87011796951797882</v>
      </c>
      <c r="F135">
        <f t="shared" ca="1" si="65"/>
        <v>4.1223259609298957E-2</v>
      </c>
      <c r="G135">
        <f t="shared" ca="1" si="65"/>
        <v>0.94217196931727931</v>
      </c>
      <c r="H135">
        <f t="shared" ca="1" si="65"/>
        <v>0.73732175120401144</v>
      </c>
      <c r="I135">
        <f t="shared" ca="1" si="65"/>
        <v>0.59281622467499195</v>
      </c>
      <c r="M135" t="str">
        <f t="shared" ca="1" si="56"/>
        <v>안 지정 캐릭터 PP 일반등급</v>
      </c>
      <c r="N135">
        <f t="shared" ca="1" si="57"/>
        <v>87011</v>
      </c>
      <c r="O135">
        <f t="shared" ca="1" si="58"/>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125</v>
      </c>
      <c r="Z135">
        <v>1100</v>
      </c>
      <c r="AA135" t="str">
        <f t="shared" ca="1" si="60"/>
        <v>fe</v>
      </c>
      <c r="AB135" t="s">
        <v>82</v>
      </c>
      <c r="AC135" t="s">
        <v>436</v>
      </c>
      <c r="AD135">
        <v>1</v>
      </c>
      <c r="AE135" t="s">
        <v>129</v>
      </c>
      <c r="AF135">
        <v>219</v>
      </c>
      <c r="AG135">
        <v>149</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전설</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실체화된 마나</v>
      </c>
      <c r="AL135">
        <v>1</v>
      </c>
      <c r="AM13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v>
      </c>
      <c r="AN135" t="str">
        <f t="shared" ca="1" si="64"/>
        <v>{"dy":14,"sl":3,"tp":"fe","vl":"Equip3402","cn":1,"pt":"DI","pp":219,"pr":149}</v>
      </c>
    </row>
    <row r="136" spans="1:40">
      <c r="A136">
        <v>14</v>
      </c>
      <c r="B136">
        <v>4</v>
      </c>
      <c r="C136">
        <f t="shared" si="55"/>
        <v>0</v>
      </c>
      <c r="D136">
        <f t="shared" ca="1" si="65"/>
        <v>0.8112067795792679</v>
      </c>
      <c r="E136">
        <f t="shared" ca="1" si="65"/>
        <v>0.95183964833470014</v>
      </c>
      <c r="F136">
        <f t="shared" ca="1" si="65"/>
        <v>0.42686068988250625</v>
      </c>
      <c r="G136">
        <f t="shared" ca="1" si="65"/>
        <v>0.25047792913831202</v>
      </c>
      <c r="H136">
        <f t="shared" ca="1" si="65"/>
        <v>0.54928181577669111</v>
      </c>
      <c r="I136">
        <f t="shared" ca="1" si="65"/>
        <v>0.63758460361672131</v>
      </c>
      <c r="M136" t="str">
        <f t="shared" ca="1" si="56"/>
        <v>안 지정 캐릭터 PP 일반등급</v>
      </c>
      <c r="N136">
        <f t="shared" ca="1" si="57"/>
        <v>95183</v>
      </c>
      <c r="O136">
        <f t="shared" ca="1" si="58"/>
        <v>14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4200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125</v>
      </c>
      <c r="Z136">
        <v>1300</v>
      </c>
      <c r="AA136" t="str">
        <f t="shared" ca="1" si="60"/>
        <v>fe</v>
      </c>
      <c r="AB136" t="s">
        <v>82</v>
      </c>
      <c r="AC136" t="s">
        <v>432</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강철 마울</v>
      </c>
      <c r="AL136">
        <v>1</v>
      </c>
      <c r="AM13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v>
      </c>
      <c r="AN136" t="str">
        <f t="shared" ca="1" si="64"/>
        <v>{"dy":14,"sl":4,"tp":"fe","vl":"Equip4102","cn":1,"pt":"GO","pr":1200}</v>
      </c>
    </row>
    <row r="137" spans="1:40">
      <c r="A137">
        <v>14</v>
      </c>
      <c r="B137">
        <v>5</v>
      </c>
      <c r="C137">
        <f t="shared" si="55"/>
        <v>0</v>
      </c>
      <c r="D137">
        <f t="shared" ca="1" si="65"/>
        <v>0.96383866612243074</v>
      </c>
      <c r="E137">
        <f t="shared" ca="1" si="65"/>
        <v>0.56453831790330544</v>
      </c>
      <c r="F137">
        <f t="shared" ca="1" si="65"/>
        <v>4.378399223763374E-3</v>
      </c>
      <c r="G137">
        <f t="shared" ca="1" si="65"/>
        <v>0.7681052489940321</v>
      </c>
      <c r="H137">
        <f t="shared" ca="1" si="65"/>
        <v>0.460723720164256</v>
      </c>
      <c r="I137">
        <f t="shared" ca="1" si="65"/>
        <v>0.44191530012467173</v>
      </c>
      <c r="M137" t="str">
        <f t="shared" ca="1" si="56"/>
        <v>안 지정 캐릭터 PP 일반등급</v>
      </c>
      <c r="N137">
        <f t="shared" ca="1" si="57"/>
        <v>56453</v>
      </c>
      <c r="O137">
        <f t="shared" ca="1" si="58"/>
        <v>9</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2700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199</v>
      </c>
      <c r="W137">
        <v>1</v>
      </c>
      <c r="X137" t="s">
        <v>125</v>
      </c>
      <c r="Z137">
        <v>3100</v>
      </c>
      <c r="AA137" t="str">
        <f t="shared" ca="1" si="60"/>
        <v>fe</v>
      </c>
      <c r="AB137" t="s">
        <v>82</v>
      </c>
      <c r="AC137" t="s">
        <v>428</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파수꾼의 숏보우</v>
      </c>
      <c r="AL137">
        <v>1</v>
      </c>
      <c r="AM13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v>
      </c>
      <c r="AN137" t="str">
        <f t="shared" ca="1" si="64"/>
        <v>{"dy":14,"sl":5,"tp":"fe","vl":"Equip2202","cn":1,"pt":"GO","pr":3300}</v>
      </c>
    </row>
    <row r="138" spans="1:40">
      <c r="A138">
        <v>14</v>
      </c>
      <c r="B138">
        <v>6</v>
      </c>
      <c r="C138">
        <f t="shared" si="55"/>
        <v>0</v>
      </c>
      <c r="D138">
        <f t="shared" ca="1" si="65"/>
        <v>0.90557061971348207</v>
      </c>
      <c r="E138">
        <f t="shared" ca="1" si="65"/>
        <v>0.1146262618873356</v>
      </c>
      <c r="F138">
        <f t="shared" ca="1" si="65"/>
        <v>0.59001901765398967</v>
      </c>
      <c r="G138">
        <f t="shared" ca="1" si="65"/>
        <v>2.1978517524588681E-2</v>
      </c>
      <c r="H138">
        <f t="shared" ca="1" si="65"/>
        <v>0.87046702729227488</v>
      </c>
      <c r="I138">
        <f t="shared" ca="1" si="65"/>
        <v>0.2537451371892685</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e">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#VALUE!</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195</v>
      </c>
      <c r="W138">
        <v>1</v>
      </c>
      <c r="X138" t="s">
        <v>125</v>
      </c>
      <c r="Z138">
        <v>22400</v>
      </c>
      <c r="AA138" t="str">
        <f t="shared" ca="1" si="60"/>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v>
      </c>
      <c r="AN138" t="str">
        <f t="shared" ca="1" si="64"/>
        <v>{"dy":14,"sl":6,"tp":"uph","vl":"84504","cn":14,"pt":"GO","pr":4200}</v>
      </c>
    </row>
    <row r="139" spans="1:40">
      <c r="A139">
        <v>14</v>
      </c>
      <c r="B139">
        <v>7</v>
      </c>
      <c r="C139">
        <f t="shared" si="55"/>
        <v>0</v>
      </c>
      <c r="D139">
        <f t="shared" ca="1" si="65"/>
        <v>0.27765114023915083</v>
      </c>
      <c r="E139">
        <f t="shared" ca="1" si="65"/>
        <v>8.3898505139253232E-2</v>
      </c>
      <c r="F139">
        <f t="shared" ca="1" si="65"/>
        <v>2.0801839112894349E-2</v>
      </c>
      <c r="G139">
        <f t="shared" ca="1" si="65"/>
        <v>0.89224796638031234</v>
      </c>
      <c r="H139">
        <f t="shared" ca="1" si="65"/>
        <v>0.78124948243353143</v>
      </c>
      <c r="I139">
        <f t="shared" ca="1" si="65"/>
        <v>0.86631571745503644</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187</v>
      </c>
      <c r="W139">
        <v>1</v>
      </c>
      <c r="X139" t="s">
        <v>125</v>
      </c>
      <c r="Z139">
        <v>7800</v>
      </c>
      <c r="AA139" t="str">
        <f t="shared" ca="1" si="60"/>
        <v>fe</v>
      </c>
      <c r="AB139" t="s">
        <v>82</v>
      </c>
      <c r="AC139" t="s">
        <v>357</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v>
      </c>
      <c r="AN139" t="str">
        <f t="shared" ca="1" si="64"/>
        <v>{"dy":14,"sl":7,"tp":"fe","vl":"Equip8001","cn":1,"pt":"GO","pr":5100}</v>
      </c>
    </row>
    <row r="140" spans="1:40">
      <c r="A140">
        <v>14</v>
      </c>
      <c r="B140">
        <v>8</v>
      </c>
      <c r="C140">
        <f t="shared" si="55"/>
        <v>0</v>
      </c>
      <c r="D140">
        <f t="shared" ca="1" si="65"/>
        <v>0.56051254126935579</v>
      </c>
      <c r="E140">
        <f t="shared" ca="1" si="65"/>
        <v>0.2872802061399844</v>
      </c>
      <c r="F140">
        <f t="shared" ca="1" si="65"/>
        <v>0.25950228361238903</v>
      </c>
      <c r="G140">
        <f t="shared" ca="1" si="65"/>
        <v>0.42173678171583429</v>
      </c>
      <c r="H140">
        <f t="shared" ca="1" si="65"/>
        <v>0.6940416816971855</v>
      </c>
      <c r="I140">
        <f t="shared" ca="1" si="65"/>
        <v>0.95859669220728949</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v>
      </c>
      <c r="AN140" t="str">
        <f t="shared" ca="1" si="64"/>
        <v>{"dy":14,"sl":8}</v>
      </c>
    </row>
    <row r="141" spans="1:40">
      <c r="A141">
        <v>14</v>
      </c>
      <c r="B141">
        <v>9</v>
      </c>
      <c r="C141">
        <f t="shared" si="55"/>
        <v>0</v>
      </c>
      <c r="D141">
        <f t="shared" ca="1" si="65"/>
        <v>0.42890194456536923</v>
      </c>
      <c r="E141">
        <f t="shared" ca="1" si="65"/>
        <v>0.79258762858733911</v>
      </c>
      <c r="F141">
        <f t="shared" ca="1" si="65"/>
        <v>0.90737546233247302</v>
      </c>
      <c r="G141">
        <f t="shared" ca="1" si="65"/>
        <v>0.34937631635252575</v>
      </c>
      <c r="H141">
        <f t="shared" ca="1" si="65"/>
        <v>0.81538113766357334</v>
      </c>
      <c r="I141">
        <f t="shared" ca="1" si="65"/>
        <v>0.95250712285171768</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v>
      </c>
      <c r="AN141" t="str">
        <f t="shared" ca="1" si="64"/>
        <v>{"dy":14,"sl":9}</v>
      </c>
    </row>
    <row r="142" spans="1:40">
      <c r="A142">
        <v>15</v>
      </c>
      <c r="B142">
        <v>0</v>
      </c>
      <c r="C142">
        <f t="shared" si="55"/>
        <v>0</v>
      </c>
      <c r="D142">
        <f t="shared" ref="D142:I151" ca="1" si="66">RAND()</f>
        <v>0.85881803755343467</v>
      </c>
      <c r="E142">
        <f t="shared" ca="1" si="66"/>
        <v>0.28338476976738569</v>
      </c>
      <c r="F142">
        <f t="shared" ca="1" si="66"/>
        <v>1.2531422628197175E-2</v>
      </c>
      <c r="G142">
        <f t="shared" ca="1" si="66"/>
        <v>0.33827112694002848</v>
      </c>
      <c r="H142">
        <f t="shared" ca="1" si="66"/>
        <v>8.5362476954310984E-2</v>
      </c>
      <c r="I142">
        <f t="shared" ca="1" si="66"/>
        <v>0.72211460008467387</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e">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#VALUE!</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237</v>
      </c>
      <c r="W142">
        <v>1</v>
      </c>
      <c r="X142" t="s">
        <v>125</v>
      </c>
      <c r="Z142">
        <v>7700</v>
      </c>
      <c r="AA142" t="str">
        <f t="shared" ca="1" si="60"/>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v>
      </c>
      <c r="AN142" t="str">
        <f t="shared" ca="1" si="64"/>
        <v>{"dy":15,"sl":0,"tp":"fe","vl":"Equip0102","cn":1,"pt":"GO","pr":1100}</v>
      </c>
    </row>
    <row r="143" spans="1:40">
      <c r="A143">
        <v>15</v>
      </c>
      <c r="B143">
        <v>1</v>
      </c>
      <c r="C143">
        <f t="shared" si="55"/>
        <v>0</v>
      </c>
      <c r="D143">
        <f t="shared" ca="1" si="66"/>
        <v>0.81181287790164713</v>
      </c>
      <c r="E143">
        <f t="shared" ca="1" si="66"/>
        <v>0.1164594059883256</v>
      </c>
      <c r="F143">
        <f t="shared" ca="1" si="66"/>
        <v>0.71963827011777715</v>
      </c>
      <c r="G143">
        <f t="shared" ca="1" si="66"/>
        <v>0.8953979588477472</v>
      </c>
      <c r="H143">
        <f t="shared" ca="1" si="66"/>
        <v>0.43453632687394339</v>
      </c>
      <c r="I143">
        <f t="shared" ca="1" si="66"/>
        <v>0.30085758777017346</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242</v>
      </c>
      <c r="W143">
        <v>1</v>
      </c>
      <c r="X143" t="s">
        <v>125</v>
      </c>
      <c r="Z143">
        <v>7400</v>
      </c>
      <c r="AA143" t="str">
        <f t="shared" ca="1" si="60"/>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v>
      </c>
      <c r="AN143" t="str">
        <f t="shared" ca="1" si="64"/>
        <v>{"dy":15,"sl":1,"tp":"upn","vl":"69684","cn":12,"pt":"GO","pr":3600}</v>
      </c>
    </row>
    <row r="144" spans="1:40">
      <c r="A144">
        <v>15</v>
      </c>
      <c r="B144">
        <v>2</v>
      </c>
      <c r="C144">
        <f t="shared" si="55"/>
        <v>0</v>
      </c>
      <c r="D144">
        <f t="shared" ca="1" si="66"/>
        <v>0.42652704547030862</v>
      </c>
      <c r="E144">
        <f t="shared" ca="1" si="66"/>
        <v>0.4374717679250969</v>
      </c>
      <c r="F144">
        <f t="shared" ca="1" si="66"/>
        <v>0.75130440148475375</v>
      </c>
      <c r="G144">
        <f t="shared" ca="1" si="66"/>
        <v>0.13895076291470843</v>
      </c>
      <c r="H144">
        <f t="shared" ca="1" si="66"/>
        <v>0.64795208688796624</v>
      </c>
      <c r="I144">
        <f t="shared" ca="1" si="66"/>
        <v>0.20714884584402993</v>
      </c>
      <c r="M144" t="str">
        <f t="shared" ca="1" si="56"/>
        <v>안 지정 캐릭터 PP 영웅등급</v>
      </c>
      <c r="N144">
        <f t="shared" ca="1" si="57"/>
        <v>43747</v>
      </c>
      <c r="O144">
        <f t="shared" ca="1" si="58"/>
        <v>8</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2400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125</v>
      </c>
      <c r="Z144">
        <v>1100</v>
      </c>
      <c r="AA144" t="str">
        <f t="shared" ca="1" si="60"/>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v>
      </c>
      <c r="AN144" t="str">
        <f t="shared" ca="1" si="64"/>
        <v>{"dy":15,"sl":2,"tp":"fe","vl":"Equip1302","cn":1,"pt":"GO","pr":7400}</v>
      </c>
    </row>
    <row r="145" spans="1:40">
      <c r="A145">
        <v>15</v>
      </c>
      <c r="B145">
        <v>3</v>
      </c>
      <c r="C145">
        <f t="shared" si="55"/>
        <v>0</v>
      </c>
      <c r="D145">
        <f t="shared" ca="1" si="66"/>
        <v>0.8326157171414823</v>
      </c>
      <c r="E145">
        <f t="shared" ca="1" si="66"/>
        <v>0.56140874917363615</v>
      </c>
      <c r="F145">
        <f t="shared" ca="1" si="66"/>
        <v>7.0574066056571683E-2</v>
      </c>
      <c r="G145">
        <f t="shared" ca="1" si="66"/>
        <v>0.11908020819788612</v>
      </c>
      <c r="H145">
        <f t="shared" ca="1" si="66"/>
        <v>0.90155934006185379</v>
      </c>
      <c r="I145">
        <f t="shared" ca="1" si="66"/>
        <v>0.45050037579349733</v>
      </c>
      <c r="M145" t="str">
        <f t="shared" ca="1" si="56"/>
        <v>안 지정 캐릭터 PP 일반등급</v>
      </c>
      <c r="N145">
        <f t="shared" ca="1" si="57"/>
        <v>56140</v>
      </c>
      <c r="O145">
        <f t="shared" ca="1" si="58"/>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2700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125</v>
      </c>
      <c r="Z145">
        <v>1400</v>
      </c>
      <c r="AA145" t="str">
        <f t="shared" ca="1" si="60"/>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v>
      </c>
      <c r="AN145" t="str">
        <f t="shared" ca="1" si="64"/>
        <v>{"dy":15,"sl":3,"tp":"upn","vl":"48810","cn":3,"pt":"GO","pr":900}</v>
      </c>
    </row>
    <row r="146" spans="1:40">
      <c r="A146">
        <v>15</v>
      </c>
      <c r="B146">
        <v>4</v>
      </c>
      <c r="C146">
        <f t="shared" si="55"/>
        <v>0</v>
      </c>
      <c r="D146">
        <f t="shared" ca="1" si="66"/>
        <v>0.63789100912755858</v>
      </c>
      <c r="E146">
        <f t="shared" ca="1" si="66"/>
        <v>0.36392481160791113</v>
      </c>
      <c r="F146">
        <f t="shared" ca="1" si="66"/>
        <v>0.97133835337920316</v>
      </c>
      <c r="G146">
        <f t="shared" ca="1" si="66"/>
        <v>0.9014758887541644</v>
      </c>
      <c r="H146">
        <f t="shared" ca="1" si="66"/>
        <v>0.83304173531436787</v>
      </c>
      <c r="I146">
        <f t="shared" ca="1" si="66"/>
        <v>0.88390161519516419</v>
      </c>
      <c r="M146" t="str">
        <f t="shared" ca="1" si="56"/>
        <v>안 지정 캐릭터 PP 일반등급</v>
      </c>
      <c r="N146">
        <f t="shared" ca="1" si="57"/>
        <v>36392</v>
      </c>
      <c r="O146">
        <f t="shared" ca="1" si="58"/>
        <v>7</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2100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125</v>
      </c>
      <c r="Z146">
        <v>1000</v>
      </c>
      <c r="AA146" t="str">
        <f t="shared" ca="1" si="60"/>
        <v>fe</v>
      </c>
      <c r="AB146" t="s">
        <v>82</v>
      </c>
      <c r="AC146" t="s">
        <v>437</v>
      </c>
      <c r="AD146">
        <v>1</v>
      </c>
      <c r="AE146" t="s">
        <v>125</v>
      </c>
      <c r="AG146">
        <v>3100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야만인의 분노</v>
      </c>
      <c r="AL146">
        <v>1</v>
      </c>
      <c r="AM14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v>
      </c>
      <c r="AN146" t="str">
        <f t="shared" ca="1" si="64"/>
        <v>{"dy":15,"sl":4,"tp":"fe","vl":"Equip0201","cn":1,"pt":"GO","pr":3100}</v>
      </c>
    </row>
    <row r="147" spans="1:40">
      <c r="A147">
        <v>15</v>
      </c>
      <c r="B147">
        <v>5</v>
      </c>
      <c r="C147">
        <f t="shared" si="55"/>
        <v>0</v>
      </c>
      <c r="D147">
        <f t="shared" ca="1" si="66"/>
        <v>0.96722573728166028</v>
      </c>
      <c r="E147">
        <f t="shared" ca="1" si="66"/>
        <v>0.59548309095446494</v>
      </c>
      <c r="F147">
        <f t="shared" ca="1" si="66"/>
        <v>0.25794595324795166</v>
      </c>
      <c r="G147">
        <f t="shared" ca="1" si="66"/>
        <v>0.55985119182682364</v>
      </c>
      <c r="H147">
        <f t="shared" ca="1" si="66"/>
        <v>2.4291937202351899E-2</v>
      </c>
      <c r="I147">
        <f t="shared" ca="1" si="66"/>
        <v>0.96490713921907734</v>
      </c>
      <c r="M147" t="str">
        <f t="shared" ca="1" si="56"/>
        <v>안 지정 캐릭터 PP 일반등급</v>
      </c>
      <c r="N147">
        <f t="shared" ca="1" si="57"/>
        <v>59548</v>
      </c>
      <c r="O147">
        <f t="shared" ca="1" si="58"/>
        <v>10</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3000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277</v>
      </c>
      <c r="W147">
        <v>1</v>
      </c>
      <c r="X147" t="s">
        <v>125</v>
      </c>
      <c r="Z147">
        <v>3300</v>
      </c>
      <c r="AA147" t="str">
        <f t="shared" ca="1" si="60"/>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v>
      </c>
      <c r="AN147" t="str">
        <f t="shared" ca="1" si="64"/>
        <v>{"dy":15,"sl":5,"tp":"uph","vl":"70085","cn":10,"pt":"GO","pr":3000}</v>
      </c>
    </row>
    <row r="148" spans="1:40">
      <c r="A148">
        <v>15</v>
      </c>
      <c r="B148">
        <v>6</v>
      </c>
      <c r="C148">
        <f t="shared" si="55"/>
        <v>0</v>
      </c>
      <c r="D148">
        <f t="shared" ca="1" si="66"/>
        <v>0.42626595119372124</v>
      </c>
      <c r="E148">
        <f t="shared" ca="1" si="66"/>
        <v>0.69003861019526891</v>
      </c>
      <c r="F148">
        <f t="shared" ca="1" si="66"/>
        <v>0.83569506437230234</v>
      </c>
      <c r="G148">
        <f t="shared" ca="1" si="66"/>
        <v>0.92906243474933825</v>
      </c>
      <c r="H148">
        <f t="shared" ca="1" si="66"/>
        <v>0.28279430761216284</v>
      </c>
      <c r="I148">
        <f t="shared" ca="1" si="66"/>
        <v>0.39487827881130722</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184</v>
      </c>
      <c r="W148">
        <v>1</v>
      </c>
      <c r="X148" t="s">
        <v>125</v>
      </c>
      <c r="Z148">
        <v>7600</v>
      </c>
      <c r="AA148" t="str">
        <f t="shared" ca="1" si="60"/>
        <v>fe</v>
      </c>
      <c r="AB148" t="s">
        <v>82</v>
      </c>
      <c r="AC148" t="s">
        <v>451</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v>
      </c>
      <c r="AN148" t="str">
        <f t="shared" ca="1" si="64"/>
        <v>{"dy":15,"sl":6,"tp":"fe","vl":"Equip7302","cn":1,"pt":"GO","pr":22400}</v>
      </c>
    </row>
    <row r="149" spans="1:40">
      <c r="A149">
        <v>15</v>
      </c>
      <c r="B149">
        <v>7</v>
      </c>
      <c r="C149">
        <f t="shared" si="55"/>
        <v>0</v>
      </c>
      <c r="D149">
        <f t="shared" ca="1" si="66"/>
        <v>0.89199123489352283</v>
      </c>
      <c r="E149">
        <f t="shared" ca="1" si="66"/>
        <v>0.46580983235214313</v>
      </c>
      <c r="F149">
        <f t="shared" ca="1" si="66"/>
        <v>0.53207016879657265</v>
      </c>
      <c r="G149">
        <f t="shared" ca="1" si="66"/>
        <v>0.89603692249579348</v>
      </c>
      <c r="H149">
        <f t="shared" ca="1" si="66"/>
        <v>0.54882586004060285</v>
      </c>
      <c r="I149">
        <f t="shared" ca="1" si="66"/>
        <v>0.7568333167787985</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180</v>
      </c>
      <c r="W149">
        <v>1</v>
      </c>
      <c r="X149" t="s">
        <v>125</v>
      </c>
      <c r="Z149">
        <v>5100</v>
      </c>
      <c r="AA149" t="str">
        <f t="shared" ca="1" si="60"/>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v>
      </c>
      <c r="AN149" t="str">
        <f t="shared" ca="1" si="64"/>
        <v>{"dy":15,"sl":7,"tp":"fe","vl":"Equip8101","cn":1,"pt":"GO","pr":7800}</v>
      </c>
    </row>
    <row r="150" spans="1:40">
      <c r="A150">
        <v>15</v>
      </c>
      <c r="B150">
        <v>8</v>
      </c>
      <c r="C150">
        <f t="shared" si="55"/>
        <v>0</v>
      </c>
      <c r="D150">
        <f t="shared" ca="1" si="66"/>
        <v>0.65329669650531486</v>
      </c>
      <c r="E150">
        <f t="shared" ca="1" si="66"/>
        <v>6.4538931727306181E-2</v>
      </c>
      <c r="F150">
        <f t="shared" ca="1" si="66"/>
        <v>0.65025389220506047</v>
      </c>
      <c r="G150">
        <f t="shared" ca="1" si="66"/>
        <v>0.12463280433186363</v>
      </c>
      <c r="H150">
        <f t="shared" ca="1" si="66"/>
        <v>0.2667453568319258</v>
      </c>
      <c r="I150">
        <f t="shared" ca="1" si="66"/>
        <v>0.10935418599454383</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v>
      </c>
      <c r="AN150" t="str">
        <f t="shared" ca="1" si="64"/>
        <v>{"dy":15,"sl":8}</v>
      </c>
    </row>
    <row r="151" spans="1:40">
      <c r="A151">
        <v>15</v>
      </c>
      <c r="B151">
        <v>9</v>
      </c>
      <c r="C151">
        <f t="shared" si="55"/>
        <v>0</v>
      </c>
      <c r="D151">
        <f t="shared" ca="1" si="66"/>
        <v>1.5473674556438666E-2</v>
      </c>
      <c r="E151">
        <f t="shared" ca="1" si="66"/>
        <v>0.96749002164829589</v>
      </c>
      <c r="F151">
        <f t="shared" ca="1" si="66"/>
        <v>0.89078709836878844</v>
      </c>
      <c r="G151">
        <f t="shared" ca="1" si="66"/>
        <v>0.46553342942494591</v>
      </c>
      <c r="H151">
        <f t="shared" ca="1" si="66"/>
        <v>0.15839012568649913</v>
      </c>
      <c r="I151">
        <f t="shared" ca="1" si="66"/>
        <v>0.17739059691310943</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v>
      </c>
      <c r="AN151" t="str">
        <f t="shared" ca="1" si="64"/>
        <v>{"dy":15,"sl":9}</v>
      </c>
    </row>
    <row r="152" spans="1:40">
      <c r="A152">
        <v>16</v>
      </c>
      <c r="B152">
        <v>0</v>
      </c>
      <c r="C152">
        <f t="shared" si="55"/>
        <v>0</v>
      </c>
      <c r="D152">
        <f t="shared" ref="D152:I161" ca="1" si="67">RAND()</f>
        <v>0.94794137007691703</v>
      </c>
      <c r="E152">
        <f t="shared" ca="1" si="67"/>
        <v>0.53608236889278604</v>
      </c>
      <c r="F152">
        <f t="shared" ca="1" si="67"/>
        <v>0.36570565272029765</v>
      </c>
      <c r="G152">
        <f t="shared" ca="1" si="67"/>
        <v>0.6732642163910022</v>
      </c>
      <c r="H152">
        <f t="shared" ca="1" si="67"/>
        <v>0.66836029706094335</v>
      </c>
      <c r="I152">
        <f t="shared" ca="1" si="67"/>
        <v>0.50595866876092221</v>
      </c>
      <c r="M152" t="str">
        <f t="shared" ca="1" si="56"/>
        <v>캐릭터 상자 영웅등급</v>
      </c>
      <c r="N152" t="str">
        <f t="shared" ca="1" si="57"/>
        <v>삭제</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149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204</v>
      </c>
      <c r="W152">
        <v>1</v>
      </c>
      <c r="X152" t="s">
        <v>125</v>
      </c>
      <c r="Z152">
        <v>3400</v>
      </c>
      <c r="AA152" t="str">
        <f t="shared" ca="1" si="60"/>
        <v>fe</v>
      </c>
      <c r="AB152" t="s">
        <v>82</v>
      </c>
      <c r="AC152" t="s">
        <v>417</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0.17657005093844858</v>
      </c>
      <c r="E153">
        <f t="shared" ca="1" si="67"/>
        <v>0.80005218489950858</v>
      </c>
      <c r="F153">
        <f t="shared" ca="1" si="67"/>
        <v>0.55346237919423347</v>
      </c>
      <c r="G153">
        <f t="shared" ca="1" si="67"/>
        <v>0.67509438761062046</v>
      </c>
      <c r="H153">
        <f t="shared" ca="1" si="67"/>
        <v>0.99584318100025726</v>
      </c>
      <c r="I153">
        <f t="shared" ca="1" si="67"/>
        <v>0.52611835170498966</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178</v>
      </c>
      <c r="W153">
        <v>1</v>
      </c>
      <c r="X153" t="s">
        <v>125</v>
      </c>
      <c r="Z153">
        <v>1200</v>
      </c>
      <c r="AA153" t="str">
        <f t="shared" ca="1" si="60"/>
        <v>fe</v>
      </c>
      <c r="AB153" t="s">
        <v>82</v>
      </c>
      <c r="AC153" t="s">
        <v>413</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칼날 손잡이</v>
      </c>
      <c r="AL153">
        <v>1</v>
      </c>
      <c r="AM15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v>
      </c>
      <c r="AN153" t="str">
        <f t="shared" ca="1" si="64"/>
        <v>{"dy":16,"sl":1,"tp":"fe","vl":"Equip1101","cn":1,"pt":"GO","pr":1200}</v>
      </c>
    </row>
    <row r="154" spans="1:40">
      <c r="A154">
        <v>16</v>
      </c>
      <c r="B154">
        <v>2</v>
      </c>
      <c r="C154">
        <f t="shared" si="55"/>
        <v>0</v>
      </c>
      <c r="D154">
        <f t="shared" ca="1" si="67"/>
        <v>0.51008547021963779</v>
      </c>
      <c r="E154">
        <f t="shared" ca="1" si="67"/>
        <v>0.56435122351654521</v>
      </c>
      <c r="F154">
        <f t="shared" ca="1" si="67"/>
        <v>0.48072313856655802</v>
      </c>
      <c r="G154">
        <f t="shared" ca="1" si="67"/>
        <v>0.66039363446508692</v>
      </c>
      <c r="H154">
        <f t="shared" ca="1" si="67"/>
        <v>0.32012054747173424</v>
      </c>
      <c r="I154">
        <f t="shared" ca="1" si="67"/>
        <v>0.90371173961728868</v>
      </c>
      <c r="M154" t="str">
        <f t="shared" ca="1" si="56"/>
        <v>안 지정 캐릭터 PP 영웅등급</v>
      </c>
      <c r="N154">
        <f t="shared" ca="1" si="57"/>
        <v>56435</v>
      </c>
      <c r="O154">
        <f t="shared" ca="1" si="58"/>
        <v>9</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2700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125</v>
      </c>
      <c r="Z154">
        <v>900</v>
      </c>
      <c r="AA154" t="str">
        <f t="shared" ca="1" si="60"/>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v>
      </c>
      <c r="AN154" t="str">
        <f t="shared" ca="1" si="64"/>
        <v>{"dy":16,"sl":2,"tp":"upn","vl":"11315","cn":11,"pt":"DI","pr":3}</v>
      </c>
    </row>
    <row r="155" spans="1:40">
      <c r="A155">
        <v>16</v>
      </c>
      <c r="B155">
        <v>3</v>
      </c>
      <c r="C155">
        <f t="shared" si="55"/>
        <v>0</v>
      </c>
      <c r="D155">
        <f t="shared" ca="1" si="67"/>
        <v>0.43786288065560497</v>
      </c>
      <c r="E155">
        <f t="shared" ca="1" si="67"/>
        <v>0.53766490903228525</v>
      </c>
      <c r="F155">
        <f t="shared" ca="1" si="67"/>
        <v>0.90822890265087119</v>
      </c>
      <c r="G155">
        <f t="shared" ca="1" si="67"/>
        <v>0.74810692183167082</v>
      </c>
      <c r="H155">
        <f t="shared" ca="1" si="67"/>
        <v>0.93704546241864117</v>
      </c>
      <c r="I155">
        <f t="shared" ca="1" si="67"/>
        <v>0.43727287366680478</v>
      </c>
      <c r="M155" t="str">
        <f t="shared" ca="1" si="56"/>
        <v>안 지정 캐릭터 PP 일반등급</v>
      </c>
      <c r="N155">
        <f t="shared" ca="1" si="57"/>
        <v>53766</v>
      </c>
      <c r="O155">
        <f t="shared" ca="1" si="58"/>
        <v>9</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2700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125</v>
      </c>
      <c r="Z155">
        <v>1400</v>
      </c>
      <c r="AA155" t="str">
        <f t="shared" ca="1" si="60"/>
        <v>fe</v>
      </c>
      <c r="AB155" t="s">
        <v>82</v>
      </c>
      <c r="AC155" t="s">
        <v>442</v>
      </c>
      <c r="AD155">
        <v>1</v>
      </c>
      <c r="AE155" t="s">
        <v>125</v>
      </c>
      <c r="AG155">
        <v>1000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노장의 친구</v>
      </c>
      <c r="AL155">
        <v>1</v>
      </c>
      <c r="AM15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v>
      </c>
      <c r="AN155" t="str">
        <f t="shared" ca="1" si="64"/>
        <v>{"dy":16,"sl":3,"tp":"fe","vl":"Equip5101","cn":1,"pt":"GO","pr":1000}</v>
      </c>
    </row>
    <row r="156" spans="1:40">
      <c r="A156">
        <v>16</v>
      </c>
      <c r="B156">
        <v>4</v>
      </c>
      <c r="C156">
        <f t="shared" si="55"/>
        <v>0</v>
      </c>
      <c r="D156">
        <f t="shared" ca="1" si="67"/>
        <v>0.16690389178038545</v>
      </c>
      <c r="E156">
        <f t="shared" ca="1" si="67"/>
        <v>0.13619897904629241</v>
      </c>
      <c r="F156">
        <f t="shared" ca="1" si="67"/>
        <v>0.47395154837185161</v>
      </c>
      <c r="G156">
        <f t="shared" ca="1" si="67"/>
        <v>9.816818776742231E-3</v>
      </c>
      <c r="H156">
        <f t="shared" ca="1" si="67"/>
        <v>0.33521200798957251</v>
      </c>
      <c r="I156">
        <f t="shared" ca="1" si="67"/>
        <v>0.7543689939780085</v>
      </c>
      <c r="M156" t="str">
        <f t="shared" ca="1" si="56"/>
        <v>안 지정 캐릭터 PP 일반등급</v>
      </c>
      <c r="N156">
        <f t="shared" ca="1" si="57"/>
        <v>13619</v>
      </c>
      <c r="O156">
        <f t="shared" ca="1" si="58"/>
        <v>4</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1200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125</v>
      </c>
      <c r="Z156">
        <v>1400</v>
      </c>
      <c r="AA156" t="str">
        <f t="shared" ca="1" si="60"/>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v>
      </c>
      <c r="AN156" t="str">
        <f t="shared" ca="1" si="64"/>
        <v>{"dy":16,"sl":4,"tp":"upn","vl":"83631","cn":6,"pt":"GO","pr":1800}</v>
      </c>
    </row>
    <row r="157" spans="1:40">
      <c r="A157">
        <v>16</v>
      </c>
      <c r="B157">
        <v>5</v>
      </c>
      <c r="C157">
        <f t="shared" si="55"/>
        <v>0</v>
      </c>
      <c r="D157">
        <f t="shared" ca="1" si="67"/>
        <v>0.313996989702372</v>
      </c>
      <c r="E157">
        <f t="shared" ca="1" si="67"/>
        <v>0.97443552389461785</v>
      </c>
      <c r="F157">
        <f t="shared" ca="1" si="67"/>
        <v>0.63509872143063162</v>
      </c>
      <c r="G157">
        <f t="shared" ca="1" si="67"/>
        <v>0.31918345868653153</v>
      </c>
      <c r="H157">
        <f t="shared" ca="1" si="67"/>
        <v>0.76575183752873022</v>
      </c>
      <c r="I157">
        <f t="shared" ca="1" si="67"/>
        <v>0.32260406691853838</v>
      </c>
      <c r="M157" t="str">
        <f t="shared" ca="1" si="56"/>
        <v>지정 장비</v>
      </c>
      <c r="N157" t="e">
        <f t="shared" ca="1" si="57"/>
        <v>#VALUE!</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#VALUE!</v>
      </c>
      <c r="S157" t="e">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#VALUE!</v>
      </c>
      <c r="T157" t="e">
        <f t="shared" ca="1" si="59"/>
        <v>#VALUE!</v>
      </c>
      <c r="U157" t="s">
        <v>82</v>
      </c>
      <c r="V157" t="s">
        <v>187</v>
      </c>
      <c r="W157">
        <v>1</v>
      </c>
      <c r="X157" t="s">
        <v>125</v>
      </c>
      <c r="Z157">
        <v>7900</v>
      </c>
      <c r="AA157" t="str">
        <f t="shared" ca="1" si="60"/>
        <v>fe</v>
      </c>
      <c r="AB157" t="s">
        <v>82</v>
      </c>
      <c r="AC157" t="s">
        <v>440</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미스틱 해머</v>
      </c>
      <c r="AL157">
        <v>1</v>
      </c>
      <c r="AM15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v>
      </c>
      <c r="AN157" t="str">
        <f t="shared" ca="1" si="64"/>
        <v>{"dy":16,"sl":5,"tp":"fe","vl":"Equip4202","cn":1,"pt":"GO","pr":2700}</v>
      </c>
    </row>
    <row r="158" spans="1:40">
      <c r="A158">
        <v>16</v>
      </c>
      <c r="B158">
        <v>6</v>
      </c>
      <c r="C158">
        <f t="shared" si="55"/>
        <v>0</v>
      </c>
      <c r="D158">
        <f t="shared" ca="1" si="67"/>
        <v>0.61470842405417092</v>
      </c>
      <c r="E158">
        <f t="shared" ca="1" si="67"/>
        <v>0.7863717710210596</v>
      </c>
      <c r="F158">
        <f t="shared" ca="1" si="67"/>
        <v>0.36430810269420588</v>
      </c>
      <c r="G158">
        <f t="shared" ca="1" si="67"/>
        <v>0.25183753249292107</v>
      </c>
      <c r="H158">
        <f t="shared" ca="1" si="67"/>
        <v>0.60093074448850159</v>
      </c>
      <c r="I158">
        <f t="shared" ca="1" si="67"/>
        <v>0.77580260601216766</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191</v>
      </c>
      <c r="W158">
        <v>1</v>
      </c>
      <c r="X158" t="s">
        <v>125</v>
      </c>
      <c r="Z158">
        <v>2100</v>
      </c>
      <c r="AA158" t="str">
        <f t="shared" ca="1" si="60"/>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v>
      </c>
      <c r="AN158" t="str">
        <f t="shared" ca="1" si="64"/>
        <v>{"dy":16,"sl":6,"tp":"uph","vl":"85863","cn":14,"pt":"GO","pr":4200}</v>
      </c>
    </row>
    <row r="159" spans="1:40">
      <c r="A159">
        <v>16</v>
      </c>
      <c r="B159">
        <v>7</v>
      </c>
      <c r="C159">
        <f t="shared" si="55"/>
        <v>0</v>
      </c>
      <c r="D159">
        <f t="shared" ca="1" si="67"/>
        <v>0.75512490598333393</v>
      </c>
      <c r="E159">
        <f t="shared" ca="1" si="67"/>
        <v>0.10518736453250255</v>
      </c>
      <c r="F159">
        <f t="shared" ca="1" si="67"/>
        <v>0.76324753948277257</v>
      </c>
      <c r="G159">
        <f t="shared" ca="1" si="67"/>
        <v>0.74276124627745232</v>
      </c>
      <c r="H159">
        <f t="shared" ca="1" si="67"/>
        <v>0.65974076357925382</v>
      </c>
      <c r="I159">
        <f t="shared" ca="1" si="67"/>
        <v>0.74451373353216299</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239</v>
      </c>
      <c r="W159">
        <v>1</v>
      </c>
      <c r="X159" t="s">
        <v>125</v>
      </c>
      <c r="Z159">
        <v>29300</v>
      </c>
      <c r="AA159" t="str">
        <f t="shared" ca="1" si="60"/>
        <v>fe</v>
      </c>
      <c r="AB159" t="s">
        <v>82</v>
      </c>
      <c r="AC159" t="s">
        <v>422</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더블 이퀄라이저</v>
      </c>
      <c r="AL159">
        <v>1</v>
      </c>
      <c r="AM15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v>
      </c>
      <c r="AN159" t="str">
        <f t="shared" ca="1" si="64"/>
        <v>{"dy":16,"sl":7,"tp":"fe","vl":"Equip6201","cn":1,"pt":"GO","pr":9600}</v>
      </c>
    </row>
    <row r="160" spans="1:40">
      <c r="A160">
        <v>16</v>
      </c>
      <c r="B160">
        <v>8</v>
      </c>
      <c r="C160">
        <f t="shared" si="55"/>
        <v>0</v>
      </c>
      <c r="D160">
        <f t="shared" ca="1" si="67"/>
        <v>0.89899207837921535</v>
      </c>
      <c r="E160">
        <f t="shared" ca="1" si="67"/>
        <v>0.50836947338357608</v>
      </c>
      <c r="F160">
        <f t="shared" ca="1" si="67"/>
        <v>0.90938661831476009</v>
      </c>
      <c r="G160">
        <f t="shared" ca="1" si="67"/>
        <v>0.3076118710881196</v>
      </c>
      <c r="H160">
        <f t="shared" ca="1" si="67"/>
        <v>0.1508033880874482</v>
      </c>
      <c r="I160">
        <f t="shared" ca="1" si="67"/>
        <v>2.3768349361795726E-2</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v>
      </c>
      <c r="AN160" t="str">
        <f t="shared" ca="1" si="64"/>
        <v>{"dy":16,"sl":8}</v>
      </c>
    </row>
    <row r="161" spans="1:40">
      <c r="A161">
        <v>16</v>
      </c>
      <c r="B161">
        <v>9</v>
      </c>
      <c r="C161">
        <f t="shared" si="55"/>
        <v>0</v>
      </c>
      <c r="D161">
        <f t="shared" ca="1" si="67"/>
        <v>0.24723690083386951</v>
      </c>
      <c r="E161">
        <f t="shared" ca="1" si="67"/>
        <v>0.47184996351400188</v>
      </c>
      <c r="F161">
        <f t="shared" ca="1" si="67"/>
        <v>0.79505862185482101</v>
      </c>
      <c r="G161">
        <f t="shared" ca="1" si="67"/>
        <v>5.0627547567102305E-2</v>
      </c>
      <c r="H161">
        <f t="shared" ca="1" si="67"/>
        <v>0.13985322387178578</v>
      </c>
      <c r="I161">
        <f t="shared" ca="1" si="67"/>
        <v>2.2391753804410941E-2</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v>
      </c>
      <c r="AN161" t="str">
        <f t="shared" ca="1" si="64"/>
        <v>{"dy":16,"sl":9}</v>
      </c>
    </row>
    <row r="162" spans="1:40">
      <c r="A162">
        <v>17</v>
      </c>
      <c r="B162">
        <v>0</v>
      </c>
      <c r="C162">
        <f t="shared" si="55"/>
        <v>0</v>
      </c>
      <c r="D162">
        <f t="shared" ref="D162:I171" ca="1" si="68">RAND()</f>
        <v>0.9894423225036838</v>
      </c>
      <c r="E162">
        <f t="shared" ca="1" si="68"/>
        <v>0.26896973199468777</v>
      </c>
      <c r="F162">
        <f t="shared" ca="1" si="68"/>
        <v>0.64059257638403688</v>
      </c>
      <c r="G162">
        <f t="shared" ca="1" si="68"/>
        <v>0.22525020399329454</v>
      </c>
      <c r="H162">
        <f t="shared" ca="1" si="68"/>
        <v>0.37395054899423086</v>
      </c>
      <c r="I162">
        <f t="shared" ca="1" si="68"/>
        <v>2.4437242381490032E-2</v>
      </c>
      <c r="M162" t="str">
        <f t="shared" ca="1" si="56"/>
        <v>캐릭터 상자 영웅등급</v>
      </c>
      <c r="N162" t="str">
        <f t="shared" ca="1" si="57"/>
        <v>삭제</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149</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187</v>
      </c>
      <c r="W162">
        <v>1</v>
      </c>
      <c r="X162" t="s">
        <v>125</v>
      </c>
      <c r="Z162">
        <v>8300</v>
      </c>
      <c r="AA162" t="str">
        <f t="shared" ca="1" si="60"/>
        <v>fe</v>
      </c>
      <c r="AB162" t="s">
        <v>82</v>
      </c>
      <c r="AC162" t="s">
        <v>419</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v>
      </c>
      <c r="AN162" t="str">
        <f t="shared" ca="1" si="64"/>
        <v>{"dy":17,"sl":0,"tp":"fe","vl":"Equip0101","cn":1,"pt":"GO","pr":1000}</v>
      </c>
    </row>
    <row r="163" spans="1:40">
      <c r="A163">
        <v>17</v>
      </c>
      <c r="B163">
        <v>1</v>
      </c>
      <c r="C163">
        <f t="shared" si="55"/>
        <v>0</v>
      </c>
      <c r="D163">
        <f t="shared" ca="1" si="68"/>
        <v>0.92374319815264594</v>
      </c>
      <c r="E163">
        <f t="shared" ca="1" si="68"/>
        <v>5.3667433317372115E-2</v>
      </c>
      <c r="F163">
        <f t="shared" ca="1" si="68"/>
        <v>0.46130765683712682</v>
      </c>
      <c r="G163">
        <f t="shared" ca="1" si="68"/>
        <v>0.77103207755979619</v>
      </c>
      <c r="H163">
        <f t="shared" ca="1" si="68"/>
        <v>0.1804811558885826</v>
      </c>
      <c r="I163">
        <f t="shared" ca="1" si="68"/>
        <v>5.3225084739175754E-3</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182</v>
      </c>
      <c r="W163">
        <v>1</v>
      </c>
      <c r="X163" t="s">
        <v>129</v>
      </c>
      <c r="Z163">
        <v>4</v>
      </c>
      <c r="AA163" t="str">
        <f t="shared" ca="1" si="60"/>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v>
      </c>
      <c r="AN163" t="str">
        <f t="shared" ca="1" si="64"/>
        <v>{"dy":17,"sl":1,"tp":"upn","vl":"24840","cn":7,"pt":"GO","pr":2100}</v>
      </c>
    </row>
    <row r="164" spans="1:40">
      <c r="A164">
        <v>17</v>
      </c>
      <c r="B164">
        <v>2</v>
      </c>
      <c r="C164">
        <f t="shared" si="55"/>
        <v>0</v>
      </c>
      <c r="D164">
        <f t="shared" ca="1" si="68"/>
        <v>0.41243304238298795</v>
      </c>
      <c r="E164">
        <f t="shared" ca="1" si="68"/>
        <v>0.52064193981265605</v>
      </c>
      <c r="F164">
        <f t="shared" ca="1" si="68"/>
        <v>0.30364616280706092</v>
      </c>
      <c r="G164">
        <f t="shared" ca="1" si="68"/>
        <v>0.3417942466172994</v>
      </c>
      <c r="H164">
        <f t="shared" ca="1" si="68"/>
        <v>0.16938160969694749</v>
      </c>
      <c r="I164">
        <f t="shared" ca="1" si="68"/>
        <v>0.18716640827570874</v>
      </c>
      <c r="M164" t="str">
        <f t="shared" ca="1" si="56"/>
        <v>안 지정 캐릭터 PP 영웅등급</v>
      </c>
      <c r="N164">
        <f t="shared" ca="1" si="57"/>
        <v>52064</v>
      </c>
      <c r="O164">
        <f t="shared" ca="1" si="58"/>
        <v>9</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2700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125</v>
      </c>
      <c r="Z164">
        <v>1400</v>
      </c>
      <c r="AA164" t="str">
        <f t="shared" ca="1" si="60"/>
        <v>fe</v>
      </c>
      <c r="AB164" t="s">
        <v>82</v>
      </c>
      <c r="AC164" t="s">
        <v>181</v>
      </c>
      <c r="AD164">
        <v>1</v>
      </c>
      <c r="AE164" t="s">
        <v>129</v>
      </c>
      <c r="AG164">
        <v>14</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귀족의 하사품</v>
      </c>
      <c r="AL164">
        <v>1</v>
      </c>
      <c r="AM16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v>
      </c>
      <c r="AN164" t="str">
        <f t="shared" ca="1" si="64"/>
        <v>{"dy":17,"sl":2,"tp":"fe","vl":"Equip7201","cn":1,"pt":"DI","pr":14}</v>
      </c>
    </row>
    <row r="165" spans="1:40">
      <c r="A165">
        <v>17</v>
      </c>
      <c r="B165">
        <v>3</v>
      </c>
      <c r="C165">
        <f t="shared" si="55"/>
        <v>0</v>
      </c>
      <c r="D165">
        <f t="shared" ca="1" si="68"/>
        <v>0.50018902442099322</v>
      </c>
      <c r="E165">
        <f t="shared" ca="1" si="68"/>
        <v>5.1635417868463929E-2</v>
      </c>
      <c r="F165">
        <f t="shared" ca="1" si="68"/>
        <v>0.51951875251636681</v>
      </c>
      <c r="G165">
        <f t="shared" ca="1" si="68"/>
        <v>0.19939107299527703</v>
      </c>
      <c r="H165">
        <f t="shared" ca="1" si="68"/>
        <v>0.80785367767595517</v>
      </c>
      <c r="I165">
        <f t="shared" ca="1" si="68"/>
        <v>0.44310295962023005</v>
      </c>
      <c r="M165" t="str">
        <f t="shared" ca="1" si="56"/>
        <v>안 지정 캐릭터 PP 일반등급</v>
      </c>
      <c r="N165">
        <f t="shared" ca="1" si="57"/>
        <v>5163</v>
      </c>
      <c r="O165">
        <f t="shared" ca="1" si="58"/>
        <v>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125</v>
      </c>
      <c r="Z165">
        <v>1000</v>
      </c>
      <c r="AA165" t="str">
        <f t="shared" ca="1" si="60"/>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v>
      </c>
      <c r="AN165" t="str">
        <f t="shared" ca="1" si="64"/>
        <v>{"dy":17,"sl":3,"tp":"uph","vl":"86575","cn":14,"pt":"DI","pr":4}</v>
      </c>
    </row>
    <row r="166" spans="1:40">
      <c r="A166">
        <v>17</v>
      </c>
      <c r="B166">
        <v>4</v>
      </c>
      <c r="C166">
        <f t="shared" si="55"/>
        <v>0</v>
      </c>
      <c r="D166">
        <f t="shared" ca="1" si="68"/>
        <v>0.8850323496993725</v>
      </c>
      <c r="E166">
        <f t="shared" ca="1" si="68"/>
        <v>0.7858020814944876</v>
      </c>
      <c r="F166">
        <f t="shared" ca="1" si="68"/>
        <v>0.36672299587358859</v>
      </c>
      <c r="G166">
        <f t="shared" ca="1" si="68"/>
        <v>0.19568755010342354</v>
      </c>
      <c r="H166">
        <f t="shared" ca="1" si="68"/>
        <v>0.66543493247295726</v>
      </c>
      <c r="I166">
        <f t="shared" ca="1" si="68"/>
        <v>0.39136177235631486</v>
      </c>
      <c r="M166" t="str">
        <f t="shared" ca="1" si="56"/>
        <v>안 지정 캐릭터 PP 일반등급</v>
      </c>
      <c r="N166">
        <f t="shared" ca="1" si="57"/>
        <v>78580</v>
      </c>
      <c r="O166">
        <f t="shared" ca="1" si="58"/>
        <v>12</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3600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125</v>
      </c>
      <c r="Z166">
        <v>900</v>
      </c>
      <c r="AA166" t="str">
        <f t="shared" ca="1" si="60"/>
        <v>fe</v>
      </c>
      <c r="AB166" t="s">
        <v>82</v>
      </c>
      <c r="AC166" t="s">
        <v>113</v>
      </c>
      <c r="AD166">
        <v>1</v>
      </c>
      <c r="AE166" t="s">
        <v>125</v>
      </c>
      <c r="AG166">
        <v>1000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이국의 무기</v>
      </c>
      <c r="AL166">
        <v>1</v>
      </c>
      <c r="AM16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v>
      </c>
      <c r="AN166" t="str">
        <f t="shared" ca="1" si="64"/>
        <v>{"dy":17,"sl":4,"tp":"fe","vl":"Equip0102","cn":1,"pt":"GO","pr":1000}</v>
      </c>
    </row>
    <row r="167" spans="1:40">
      <c r="A167">
        <v>17</v>
      </c>
      <c r="B167">
        <v>5</v>
      </c>
      <c r="C167">
        <f t="shared" si="55"/>
        <v>0</v>
      </c>
      <c r="D167">
        <f t="shared" ca="1" si="68"/>
        <v>4.8557229420676307E-2</v>
      </c>
      <c r="E167">
        <f t="shared" ca="1" si="68"/>
        <v>0.73027340439904043</v>
      </c>
      <c r="F167">
        <f t="shared" ca="1" si="68"/>
        <v>0.42245270879286589</v>
      </c>
      <c r="G167">
        <f t="shared" ca="1" si="68"/>
        <v>0.41308757920500594</v>
      </c>
      <c r="H167">
        <f t="shared" ca="1" si="68"/>
        <v>0.28580403627758488</v>
      </c>
      <c r="I167">
        <f t="shared" ca="1" si="68"/>
        <v>0.75203887810527636</v>
      </c>
      <c r="M167" t="str">
        <f t="shared" ca="1" si="56"/>
        <v>지정 장비</v>
      </c>
      <c r="N167" t="e">
        <f t="shared" ca="1" si="57"/>
        <v>#VALUE!</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t="e">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#VALUE!</v>
      </c>
      <c r="S167" t="e">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#VALUE!</v>
      </c>
      <c r="T167" t="e">
        <f t="shared" ca="1" si="59"/>
        <v>#VALUE!</v>
      </c>
      <c r="U167" t="s">
        <v>82</v>
      </c>
      <c r="V167" t="s">
        <v>205</v>
      </c>
      <c r="W167">
        <v>1</v>
      </c>
      <c r="X167" t="s">
        <v>125</v>
      </c>
      <c r="Z167">
        <v>3100</v>
      </c>
      <c r="AA167" t="str">
        <f t="shared" ca="1" si="60"/>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v>
      </c>
      <c r="AN167" t="str">
        <f t="shared" ca="1" si="64"/>
        <v>{"dy":17,"sl":5,"tp":"upn","vl":"10498","cn":9,"pt":"GO","pr":2700}</v>
      </c>
    </row>
    <row r="168" spans="1:40">
      <c r="A168">
        <v>17</v>
      </c>
      <c r="B168">
        <v>6</v>
      </c>
      <c r="C168">
        <f t="shared" si="55"/>
        <v>0</v>
      </c>
      <c r="D168">
        <f t="shared" ca="1" si="68"/>
        <v>0.20570873066931517</v>
      </c>
      <c r="E168">
        <f t="shared" ca="1" si="68"/>
        <v>0.28126368398460089</v>
      </c>
      <c r="F168">
        <f t="shared" ca="1" si="68"/>
        <v>0.75859186670207779</v>
      </c>
      <c r="G168">
        <f t="shared" ca="1" si="68"/>
        <v>0.57380665542569831</v>
      </c>
      <c r="H168">
        <f t="shared" ca="1" si="68"/>
        <v>7.4567052326554917E-2</v>
      </c>
      <c r="I168">
        <f t="shared" ca="1" si="68"/>
        <v>0.38059682748338619</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181</v>
      </c>
      <c r="W168">
        <v>1</v>
      </c>
      <c r="X168" t="s">
        <v>129</v>
      </c>
      <c r="Z168">
        <v>14</v>
      </c>
      <c r="AA168" t="str">
        <f t="shared" ca="1" si="60"/>
        <v>fe</v>
      </c>
      <c r="AB168" t="s">
        <v>82</v>
      </c>
      <c r="AC168" t="s">
        <v>110</v>
      </c>
      <c r="AD168">
        <v>1</v>
      </c>
      <c r="AE168" t="s">
        <v>125</v>
      </c>
      <c r="AG168">
        <v>3100</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v>
      </c>
      <c r="AN168" t="str">
        <f t="shared" ca="1" si="64"/>
        <v>{"dy":17,"sl":6,"tp":"fe","vl":"Equip6101","cn":1,"pt":"GO","pr":3100}</v>
      </c>
    </row>
    <row r="169" spans="1:40">
      <c r="A169">
        <v>17</v>
      </c>
      <c r="B169">
        <v>7</v>
      </c>
      <c r="C169">
        <f t="shared" si="55"/>
        <v>0</v>
      </c>
      <c r="D169">
        <f t="shared" ca="1" si="68"/>
        <v>0.24540218689623561</v>
      </c>
      <c r="E169">
        <f t="shared" ca="1" si="68"/>
        <v>0.35543425882201751</v>
      </c>
      <c r="F169">
        <f t="shared" ca="1" si="68"/>
        <v>0.69400115928683459</v>
      </c>
      <c r="G169">
        <f t="shared" ca="1" si="68"/>
        <v>0.48675942473905809</v>
      </c>
      <c r="H169">
        <f t="shared" ca="1" si="68"/>
        <v>0.50097022586034112</v>
      </c>
      <c r="I169">
        <f t="shared" ca="1" si="68"/>
        <v>8.3723958830335676E-2</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113</v>
      </c>
      <c r="W169">
        <v>1</v>
      </c>
      <c r="X169" t="s">
        <v>125</v>
      </c>
      <c r="Z169">
        <v>1000</v>
      </c>
      <c r="AA169" t="str">
        <f t="shared" ca="1" si="60"/>
        <v>fe</v>
      </c>
      <c r="AB169" t="s">
        <v>82</v>
      </c>
      <c r="AC169" t="s">
        <v>420</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v>
      </c>
      <c r="AN169" t="str">
        <f t="shared" ca="1" si="64"/>
        <v>{"dy":17,"sl":7,"tp":"fe","vl":"Equip8102","cn":1,"pt":"GO","pr":8300}</v>
      </c>
    </row>
    <row r="170" spans="1:40">
      <c r="A170">
        <v>17</v>
      </c>
      <c r="B170">
        <v>8</v>
      </c>
      <c r="C170">
        <f t="shared" si="55"/>
        <v>0</v>
      </c>
      <c r="D170">
        <f t="shared" ca="1" si="68"/>
        <v>0.14808159564316259</v>
      </c>
      <c r="E170">
        <f t="shared" ca="1" si="68"/>
        <v>0.45181814933750197</v>
      </c>
      <c r="F170">
        <f t="shared" ca="1" si="68"/>
        <v>7.3326823372578787E-2</v>
      </c>
      <c r="G170">
        <f t="shared" ca="1" si="68"/>
        <v>0.23253908377687438</v>
      </c>
      <c r="H170">
        <f t="shared" ca="1" si="68"/>
        <v>0.18786721118359984</v>
      </c>
      <c r="I170">
        <f t="shared" ca="1" si="68"/>
        <v>5.1670059291801462E-2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fl2</v>
      </c>
      <c r="AB170" t="s">
        <v>430</v>
      </c>
      <c r="AC170" t="s">
        <v>489</v>
      </c>
      <c r="AD170">
        <v>1</v>
      </c>
      <c r="AE170" t="s">
        <v>129</v>
      </c>
      <c r="AF170">
        <v>190</v>
      </c>
      <c r="AG170">
        <v>89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테이슨</v>
      </c>
      <c r="AL170">
        <v>1</v>
      </c>
      <c r="AM17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v>
      </c>
      <c r="AN170" t="str">
        <f t="shared" ca="1" si="64"/>
        <v>{"dy":17,"sl":8,"tp":"fl2","vl":"Actor1108","cn":1,"pt":"DI","pp":190,"pr":89}</v>
      </c>
    </row>
    <row r="171" spans="1:40">
      <c r="A171">
        <v>17</v>
      </c>
      <c r="B171">
        <v>9</v>
      </c>
      <c r="C171">
        <f t="shared" si="55"/>
        <v>0</v>
      </c>
      <c r="D171">
        <f t="shared" ca="1" si="68"/>
        <v>0.46776432971961213</v>
      </c>
      <c r="E171">
        <f t="shared" ca="1" si="68"/>
        <v>0.25610589964475394</v>
      </c>
      <c r="F171">
        <f t="shared" ca="1" si="68"/>
        <v>0.89438599669101848</v>
      </c>
      <c r="G171">
        <f t="shared" ca="1" si="68"/>
        <v>0.96427255203888684</v>
      </c>
      <c r="H171">
        <f t="shared" ca="1" si="68"/>
        <v>0.27369949895710999</v>
      </c>
      <c r="I171">
        <f t="shared" ca="1" si="68"/>
        <v>0.28171932152526247</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fl3</v>
      </c>
      <c r="AB171" t="s">
        <v>431</v>
      </c>
      <c r="AC171" t="s">
        <v>489</v>
      </c>
      <c r="AD171">
        <v>1</v>
      </c>
      <c r="AE171" t="s">
        <v>129</v>
      </c>
      <c r="AF171">
        <v>230</v>
      </c>
      <c r="AG171">
        <v>129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테이슨</v>
      </c>
      <c r="AL171">
        <v>1</v>
      </c>
      <c r="AM17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v>
      </c>
      <c r="AN171" t="str">
        <f t="shared" ca="1" si="64"/>
        <v>{"dy":17,"sl":9,"tp":"fl3","vl":"Actor1108","cn":1,"pt":"DI","pp":230,"pr":129}</v>
      </c>
    </row>
    <row r="172" spans="1:40">
      <c r="A172">
        <v>18</v>
      </c>
      <c r="B172">
        <v>0</v>
      </c>
      <c r="C172">
        <f t="shared" si="55"/>
        <v>0</v>
      </c>
      <c r="D172">
        <f t="shared" ref="D172:I181" ca="1" si="69">RAND()</f>
        <v>0.97405589114653224</v>
      </c>
      <c r="E172">
        <f t="shared" ca="1" si="69"/>
        <v>0.38656217553885686</v>
      </c>
      <c r="F172">
        <f t="shared" ca="1" si="69"/>
        <v>0.88009801042797386</v>
      </c>
      <c r="G172">
        <f t="shared" ca="1" si="69"/>
        <v>0.4875171229696984</v>
      </c>
      <c r="H172">
        <f t="shared" ca="1" si="69"/>
        <v>0.97436632353399699</v>
      </c>
      <c r="I172">
        <f t="shared" ca="1" si="69"/>
        <v>0.7875685028973699</v>
      </c>
      <c r="M172" t="str">
        <f t="shared" ca="1" si="56"/>
        <v>캐릭터 상자 영웅등급</v>
      </c>
      <c r="N172" t="str">
        <f t="shared" ca="1" si="57"/>
        <v>삭제</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149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184</v>
      </c>
      <c r="W172">
        <v>1</v>
      </c>
      <c r="X172" t="s">
        <v>125</v>
      </c>
      <c r="Z172">
        <v>7300</v>
      </c>
      <c r="AA172" t="str">
        <f t="shared" ca="1" si="60"/>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v>
      </c>
      <c r="AN172" t="str">
        <f t="shared" ca="1" si="64"/>
        <v>{"dy":18,"sl":0,"tp":"upn","vl":"13427","cn":9,"pt":"GO","pr":2700}</v>
      </c>
    </row>
    <row r="173" spans="1:40">
      <c r="A173">
        <v>18</v>
      </c>
      <c r="B173">
        <v>1</v>
      </c>
      <c r="C173">
        <f t="shared" si="55"/>
        <v>0</v>
      </c>
      <c r="D173">
        <f t="shared" ca="1" si="69"/>
        <v>5.8297976943339491E-2</v>
      </c>
      <c r="E173">
        <f t="shared" ca="1" si="69"/>
        <v>0.17592285350835746</v>
      </c>
      <c r="F173">
        <f t="shared" ca="1" si="69"/>
        <v>0.990576168533428</v>
      </c>
      <c r="G173">
        <f t="shared" ca="1" si="69"/>
        <v>0.56588067611545367</v>
      </c>
      <c r="H173">
        <f t="shared" ca="1" si="69"/>
        <v>0.88074853066922676</v>
      </c>
      <c r="I173">
        <f t="shared" ca="1" si="69"/>
        <v>6.4080326251380493E-2</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255</v>
      </c>
      <c r="W173">
        <v>1</v>
      </c>
      <c r="X173" t="s">
        <v>125</v>
      </c>
      <c r="Z173">
        <v>2000</v>
      </c>
      <c r="AA173" t="str">
        <f t="shared" ca="1" si="60"/>
        <v>fe</v>
      </c>
      <c r="AB173" t="s">
        <v>82</v>
      </c>
      <c r="AC173" t="s">
        <v>356</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v>
      </c>
      <c r="AN173" t="str">
        <f t="shared" ca="1" si="64"/>
        <v>{"dy":18,"sl":1,"tp":"fe","vl":"Equip2302","cn":1,"pt":"GO","pr":7300}</v>
      </c>
    </row>
    <row r="174" spans="1:40">
      <c r="A174">
        <v>18</v>
      </c>
      <c r="B174">
        <v>2</v>
      </c>
      <c r="C174">
        <f t="shared" si="55"/>
        <v>0</v>
      </c>
      <c r="D174">
        <f t="shared" ca="1" si="69"/>
        <v>0.58710922594182169</v>
      </c>
      <c r="E174">
        <f t="shared" ca="1" si="69"/>
        <v>0.43722505130267664</v>
      </c>
      <c r="F174">
        <f t="shared" ca="1" si="69"/>
        <v>0.48128984000320207</v>
      </c>
      <c r="G174">
        <f t="shared" ca="1" si="69"/>
        <v>0.46377413309826188</v>
      </c>
      <c r="H174">
        <f t="shared" ca="1" si="69"/>
        <v>0.11563702836687872</v>
      </c>
      <c r="I174">
        <f t="shared" ca="1" si="69"/>
        <v>0.76245409928346397</v>
      </c>
      <c r="M174" t="str">
        <f t="shared" ca="1" si="56"/>
        <v>안 지정 캐릭터 PP 영웅등급</v>
      </c>
      <c r="N174">
        <f t="shared" ca="1" si="57"/>
        <v>43722</v>
      </c>
      <c r="O174">
        <f t="shared" ca="1" si="58"/>
        <v>8</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2400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125</v>
      </c>
      <c r="Z174">
        <v>1000</v>
      </c>
      <c r="AA174" t="str">
        <f t="shared" ca="1" si="60"/>
        <v>fe</v>
      </c>
      <c r="AB174" t="s">
        <v>82</v>
      </c>
      <c r="AC174" t="s">
        <v>452</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v>
      </c>
      <c r="AN174" t="str">
        <f t="shared" ca="1" si="64"/>
        <v>{"dy":18,"sl":2,"tp":"fe","vl":"Equip5101","cn":1,"pt":"GO","pr":1500}</v>
      </c>
    </row>
    <row r="175" spans="1:40">
      <c r="A175">
        <v>18</v>
      </c>
      <c r="B175">
        <v>3</v>
      </c>
      <c r="C175">
        <f t="shared" si="55"/>
        <v>0</v>
      </c>
      <c r="D175">
        <f t="shared" ca="1" si="69"/>
        <v>0.22212020116595454</v>
      </c>
      <c r="E175">
        <f t="shared" ca="1" si="69"/>
        <v>0.12124597689726513</v>
      </c>
      <c r="F175">
        <f t="shared" ca="1" si="69"/>
        <v>0.99765861768988284</v>
      </c>
      <c r="G175">
        <f t="shared" ca="1" si="69"/>
        <v>0.81732838362523696</v>
      </c>
      <c r="H175">
        <f t="shared" ca="1" si="69"/>
        <v>0.41590606171505695</v>
      </c>
      <c r="I175">
        <f t="shared" ca="1" si="69"/>
        <v>0.66787951335760865</v>
      </c>
      <c r="M175" t="str">
        <f t="shared" ca="1" si="56"/>
        <v>안 지정 캐릭터 PP 영웅등급</v>
      </c>
      <c r="N175">
        <f t="shared" ca="1" si="57"/>
        <v>12124</v>
      </c>
      <c r="O175">
        <f t="shared" ca="1" si="58"/>
        <v>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125</v>
      </c>
      <c r="Z175">
        <v>900</v>
      </c>
      <c r="AA175" t="str">
        <f t="shared" ca="1" si="60"/>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v>
      </c>
      <c r="AN175" t="str">
        <f t="shared" ca="1" si="64"/>
        <v>{"dy":18,"sl":3,"tp":"upn","vl":"75725","cn":6,"pt":"GO","pr":1800}</v>
      </c>
    </row>
    <row r="176" spans="1:40">
      <c r="A176">
        <v>18</v>
      </c>
      <c r="B176">
        <v>4</v>
      </c>
      <c r="C176">
        <f t="shared" si="55"/>
        <v>0</v>
      </c>
      <c r="D176">
        <f t="shared" ca="1" si="69"/>
        <v>0.86833173023959476</v>
      </c>
      <c r="E176">
        <f t="shared" ca="1" si="69"/>
        <v>0.70452484325660414</v>
      </c>
      <c r="F176">
        <f t="shared" ca="1" si="69"/>
        <v>0.31773219105011574</v>
      </c>
      <c r="G176">
        <f t="shared" ca="1" si="69"/>
        <v>0.95378937452006596</v>
      </c>
      <c r="H176">
        <f t="shared" ca="1" si="69"/>
        <v>0.52983582600187507</v>
      </c>
      <c r="I176">
        <f t="shared" ca="1" si="69"/>
        <v>0.3348791123296001</v>
      </c>
      <c r="M176" t="str">
        <f t="shared" ca="1" si="56"/>
        <v>안 지정 캐릭터 PP 일반등급</v>
      </c>
      <c r="N176">
        <f t="shared" ca="1" si="57"/>
        <v>70452</v>
      </c>
      <c r="O176">
        <f t="shared" ca="1" si="58"/>
        <v>11</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3300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125</v>
      </c>
      <c r="Z176">
        <v>1400</v>
      </c>
      <c r="AA176" t="str">
        <f t="shared" ca="1" si="60"/>
        <v>fe</v>
      </c>
      <c r="AB176" t="s">
        <v>82</v>
      </c>
      <c r="AC176" t="s">
        <v>414</v>
      </c>
      <c r="AD176">
        <v>1</v>
      </c>
      <c r="AE176" t="s">
        <v>68</v>
      </c>
      <c r="AG176">
        <v>3300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v>
      </c>
      <c r="AN176" t="str">
        <f t="shared" ca="1" si="64"/>
        <v>{"dy":18,"sl":4,"tp":"fe","vl":"Equip1201","cn":1,"pt":"GO","pr":3300}</v>
      </c>
    </row>
    <row r="177" spans="1:40">
      <c r="A177">
        <v>18</v>
      </c>
      <c r="B177">
        <v>5</v>
      </c>
      <c r="C177">
        <f t="shared" si="55"/>
        <v>0</v>
      </c>
      <c r="D177">
        <f t="shared" ca="1" si="69"/>
        <v>0.33769428943384328</v>
      </c>
      <c r="E177">
        <f t="shared" ca="1" si="69"/>
        <v>0.94674093906698664</v>
      </c>
      <c r="F177">
        <f t="shared" ca="1" si="69"/>
        <v>0.68545258742204995</v>
      </c>
      <c r="G177">
        <f t="shared" ca="1" si="69"/>
        <v>5.6595100184177127E-2</v>
      </c>
      <c r="H177">
        <f t="shared" ca="1" si="69"/>
        <v>0.16526819593024977</v>
      </c>
      <c r="I177">
        <f t="shared" ca="1" si="69"/>
        <v>0.50457657096189312</v>
      </c>
      <c r="M177" t="str">
        <f t="shared" ca="1" si="56"/>
        <v>지정 장비</v>
      </c>
      <c r="N177" t="e">
        <f t="shared" ca="1" si="57"/>
        <v>#VALUE!</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DI</v>
      </c>
      <c r="Q177" t="e">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#VALUE!</v>
      </c>
      <c r="R177" t="e">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#VALUE!</v>
      </c>
      <c r="S177" t="e">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#VALUE!</v>
      </c>
      <c r="T177" t="e">
        <f t="shared" ca="1" si="59"/>
        <v>#VALUE!</v>
      </c>
      <c r="U177" t="s">
        <v>82</v>
      </c>
      <c r="V177" t="s">
        <v>249</v>
      </c>
      <c r="W177">
        <v>1</v>
      </c>
      <c r="X177" t="s">
        <v>125</v>
      </c>
      <c r="Z177">
        <v>1500</v>
      </c>
      <c r="AA177" t="str">
        <f t="shared" ca="1" si="60"/>
        <v>fe</v>
      </c>
      <c r="AB177" t="s">
        <v>82</v>
      </c>
      <c r="AC177" t="s">
        <v>459</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v>
      </c>
      <c r="AN177" t="str">
        <f t="shared" ca="1" si="64"/>
        <v>{"dy":18,"sl":5,"tp":"fe","vl":"Equip7101","cn":1,"pt":"GO","pr":3600}</v>
      </c>
    </row>
    <row r="178" spans="1:40">
      <c r="A178">
        <v>18</v>
      </c>
      <c r="B178">
        <v>6</v>
      </c>
      <c r="C178">
        <f t="shared" si="55"/>
        <v>0</v>
      </c>
      <c r="D178">
        <f t="shared" ca="1" si="69"/>
        <v>0.41012978554226065</v>
      </c>
      <c r="E178">
        <f t="shared" ca="1" si="69"/>
        <v>0.87954417001408336</v>
      </c>
      <c r="F178">
        <f t="shared" ca="1" si="69"/>
        <v>3.6666855593264325E-2</v>
      </c>
      <c r="G178">
        <f t="shared" ca="1" si="69"/>
        <v>0.21789572100494303</v>
      </c>
      <c r="H178">
        <f t="shared" ca="1" si="69"/>
        <v>0.78941998512936695</v>
      </c>
      <c r="I178">
        <f t="shared" ca="1" si="69"/>
        <v>0.61371173636539789</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e">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#VALUE!</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183</v>
      </c>
      <c r="W178">
        <v>1</v>
      </c>
      <c r="X178" t="s">
        <v>125</v>
      </c>
      <c r="Z178">
        <v>3600</v>
      </c>
      <c r="AA178" t="str">
        <f t="shared" ca="1" si="60"/>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v>
      </c>
      <c r="AN178" t="str">
        <f t="shared" ca="1" si="64"/>
        <v>{"dy":18,"sl":6,"tp":"uph","vl":"22126","cn":10,"pt":"GO","pr":3000}</v>
      </c>
    </row>
    <row r="179" spans="1:40">
      <c r="A179">
        <v>18</v>
      </c>
      <c r="B179">
        <v>7</v>
      </c>
      <c r="C179">
        <f t="shared" si="55"/>
        <v>0</v>
      </c>
      <c r="D179">
        <f t="shared" ca="1" si="69"/>
        <v>0.21364202838640678</v>
      </c>
      <c r="E179">
        <f t="shared" ca="1" si="69"/>
        <v>0.90550670606905403</v>
      </c>
      <c r="F179">
        <f t="shared" ca="1" si="69"/>
        <v>0.55835711429002133</v>
      </c>
      <c r="G179">
        <f t="shared" ca="1" si="69"/>
        <v>0.58585437245076089</v>
      </c>
      <c r="H179">
        <f t="shared" ca="1" si="69"/>
        <v>8.5391552090519629E-2</v>
      </c>
      <c r="I179">
        <f t="shared" ca="1" si="69"/>
        <v>0.91346130603295961</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293</v>
      </c>
      <c r="W179">
        <v>1</v>
      </c>
      <c r="X179" t="s">
        <v>125</v>
      </c>
      <c r="Z179">
        <v>4500</v>
      </c>
      <c r="AA179" t="str">
        <f t="shared" ca="1" si="60"/>
        <v>fe</v>
      </c>
      <c r="AB179" t="s">
        <v>82</v>
      </c>
      <c r="AC179" t="s">
        <v>466</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v>
      </c>
      <c r="AN179" t="str">
        <f t="shared" ca="1" si="64"/>
        <v>{"dy":18,"sl":7,"tp":"fe","vl":"Equip8002","cn":1,"pt":"GO","pr":4500}</v>
      </c>
    </row>
    <row r="180" spans="1:40">
      <c r="A180">
        <v>18</v>
      </c>
      <c r="B180">
        <v>8</v>
      </c>
      <c r="C180">
        <f t="shared" si="55"/>
        <v>0</v>
      </c>
      <c r="D180">
        <f t="shared" ca="1" si="69"/>
        <v>0.71082271375401362</v>
      </c>
      <c r="E180">
        <f t="shared" ca="1" si="69"/>
        <v>0.18302751701105646</v>
      </c>
      <c r="F180">
        <f t="shared" ca="1" si="69"/>
        <v>0.71719251149916108</v>
      </c>
      <c r="G180">
        <f t="shared" ca="1" si="69"/>
        <v>0.78191086818972899</v>
      </c>
      <c r="H180">
        <f t="shared" ca="1" si="69"/>
        <v>0.28699112869630083</v>
      </c>
      <c r="I180">
        <f t="shared" ca="1" si="69"/>
        <v>0.79546687704130137</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v>
      </c>
      <c r="AN180" t="str">
        <f t="shared" ca="1" si="64"/>
        <v>{"dy":18,"sl":8}</v>
      </c>
    </row>
    <row r="181" spans="1:40">
      <c r="A181">
        <v>18</v>
      </c>
      <c r="B181">
        <v>9</v>
      </c>
      <c r="C181">
        <f t="shared" si="55"/>
        <v>0</v>
      </c>
      <c r="D181">
        <f t="shared" ca="1" si="69"/>
        <v>0.44760656018901468</v>
      </c>
      <c r="E181">
        <f t="shared" ca="1" si="69"/>
        <v>0.65065332115455266</v>
      </c>
      <c r="F181">
        <f t="shared" ca="1" si="69"/>
        <v>1.6492035750460432E-2</v>
      </c>
      <c r="G181">
        <f t="shared" ca="1" si="69"/>
        <v>5.0037693559902174E-2</v>
      </c>
      <c r="H181">
        <f t="shared" ca="1" si="69"/>
        <v>0.31525992791613511</v>
      </c>
      <c r="I181">
        <f t="shared" ca="1" si="69"/>
        <v>0.9454405850837595</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v>
      </c>
      <c r="AN181" t="str">
        <f t="shared" ca="1" si="64"/>
        <v>{"dy":18,"sl":9}</v>
      </c>
    </row>
    <row r="182" spans="1:40">
      <c r="A182">
        <v>19</v>
      </c>
      <c r="B182">
        <v>0</v>
      </c>
      <c r="C182">
        <f t="shared" si="55"/>
        <v>0</v>
      </c>
      <c r="D182">
        <f t="shared" ref="D182:I191" ca="1" si="70">RAND()</f>
        <v>0.35821256583313765</v>
      </c>
      <c r="E182">
        <f t="shared" ca="1" si="70"/>
        <v>0.73211893862362742</v>
      </c>
      <c r="F182">
        <f t="shared" ca="1" si="70"/>
        <v>0.70950396121889292</v>
      </c>
      <c r="G182">
        <f t="shared" ca="1" si="70"/>
        <v>0.39238513862997815</v>
      </c>
      <c r="H182">
        <f t="shared" ca="1" si="70"/>
        <v>0.20653056388296898</v>
      </c>
      <c r="I182">
        <f t="shared" ca="1" si="70"/>
        <v>8.9965506874400303E-2</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e">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#VALUE!</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292</v>
      </c>
      <c r="W182">
        <v>1</v>
      </c>
      <c r="X182" t="s">
        <v>125</v>
      </c>
      <c r="Z182">
        <v>1300</v>
      </c>
      <c r="AA182" t="str">
        <f t="shared" ca="1" si="60"/>
        <v>fe</v>
      </c>
      <c r="AB182" t="s">
        <v>82</v>
      </c>
      <c r="AC182" t="s">
        <v>458</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v>
      </c>
      <c r="AN182" t="str">
        <f t="shared" ca="1" si="64"/>
        <v>{"dy":19,"sl":0,"tp":"fe","vl":"Equip2102","cn":1,"pt":"GO","pr":1300}</v>
      </c>
    </row>
    <row r="183" spans="1:40">
      <c r="A183">
        <v>19</v>
      </c>
      <c r="B183">
        <v>1</v>
      </c>
      <c r="C183">
        <f t="shared" si="55"/>
        <v>0</v>
      </c>
      <c r="D183">
        <f t="shared" ca="1" si="70"/>
        <v>0.25777651407980484</v>
      </c>
      <c r="E183">
        <f t="shared" ca="1" si="70"/>
        <v>0.89358884530230365</v>
      </c>
      <c r="F183">
        <f t="shared" ca="1" si="70"/>
        <v>0.50194520848887159</v>
      </c>
      <c r="G183">
        <f t="shared" ca="1" si="70"/>
        <v>0.6166831907843594</v>
      </c>
      <c r="H183">
        <f t="shared" ca="1" si="70"/>
        <v>0.31682014751573961</v>
      </c>
      <c r="I183">
        <f t="shared" ca="1" si="70"/>
        <v>4.3262374339783083E-2</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246</v>
      </c>
      <c r="W183">
        <v>1</v>
      </c>
      <c r="X183" t="s">
        <v>129</v>
      </c>
      <c r="Z183">
        <v>15</v>
      </c>
      <c r="AA183" t="str">
        <f t="shared" ca="1" si="60"/>
        <v>fe</v>
      </c>
      <c r="AB183" t="s">
        <v>82</v>
      </c>
      <c r="AC183" t="s">
        <v>277</v>
      </c>
      <c r="AD183">
        <v>1</v>
      </c>
      <c r="AE183" t="s">
        <v>129</v>
      </c>
      <c r="AG183">
        <v>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T75식 레이피어</v>
      </c>
      <c r="AL183">
        <v>1</v>
      </c>
      <c r="AM18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v>
      </c>
      <c r="AN183" t="str">
        <f t="shared" ca="1" si="64"/>
        <v>{"dy":19,"sl":1,"tp":"fe","vl":"Equip5202","cn":1,"pt":"DI","pr":5}</v>
      </c>
    </row>
    <row r="184" spans="1:40">
      <c r="A184">
        <v>19</v>
      </c>
      <c r="B184">
        <v>2</v>
      </c>
      <c r="C184">
        <f t="shared" si="55"/>
        <v>0</v>
      </c>
      <c r="D184">
        <f t="shared" ca="1" si="70"/>
        <v>0.39865016840687673</v>
      </c>
      <c r="E184">
        <f t="shared" ca="1" si="70"/>
        <v>0.6718236967191118</v>
      </c>
      <c r="F184">
        <f t="shared" ca="1" si="70"/>
        <v>0.95713434407105613</v>
      </c>
      <c r="G184">
        <f t="shared" ca="1" si="70"/>
        <v>0.69328698976682346</v>
      </c>
      <c r="H184">
        <f t="shared" ca="1" si="70"/>
        <v>0.33960382690254276</v>
      </c>
      <c r="I184">
        <f t="shared" ca="1" si="70"/>
        <v>0.10801650513524297</v>
      </c>
      <c r="M184" t="str">
        <f t="shared" ca="1" si="56"/>
        <v>안 지정 캐릭터 PP 영웅등급</v>
      </c>
      <c r="N184">
        <f t="shared" ca="1" si="57"/>
        <v>67182</v>
      </c>
      <c r="O184">
        <f t="shared" ca="1" si="58"/>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3300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125</v>
      </c>
      <c r="Z184">
        <v>1200</v>
      </c>
      <c r="AA184" t="str">
        <f t="shared" ca="1" si="60"/>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v>
      </c>
      <c r="AN184" t="str">
        <f t="shared" ca="1" si="64"/>
        <v>{"dy":19,"sl":2,"tp":"fe","vl":"Equip1301","cn":1,"pt":"GO","pr":7100}</v>
      </c>
    </row>
    <row r="185" spans="1:40">
      <c r="A185">
        <v>19</v>
      </c>
      <c r="B185">
        <v>3</v>
      </c>
      <c r="C185">
        <f t="shared" si="55"/>
        <v>0</v>
      </c>
      <c r="D185">
        <f t="shared" ca="1" si="70"/>
        <v>0.25526320595648411</v>
      </c>
      <c r="E185">
        <f t="shared" ca="1" si="70"/>
        <v>7.7780381787537767E-2</v>
      </c>
      <c r="F185">
        <f t="shared" ca="1" si="70"/>
        <v>0.50124484407142544</v>
      </c>
      <c r="G185">
        <f t="shared" ca="1" si="70"/>
        <v>0.69146181012883712</v>
      </c>
      <c r="H185">
        <f t="shared" ca="1" si="70"/>
        <v>0.86158097850630133</v>
      </c>
      <c r="I185">
        <f t="shared" ca="1" si="70"/>
        <v>0.97386875439621712</v>
      </c>
      <c r="M185" t="str">
        <f t="shared" ca="1" si="56"/>
        <v>안 지정 캐릭터 PP 일반등급</v>
      </c>
      <c r="N185">
        <f t="shared" ca="1" si="57"/>
        <v>7778</v>
      </c>
      <c r="O185">
        <f t="shared" ca="1" si="58"/>
        <v>3</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900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125</v>
      </c>
      <c r="Z185">
        <v>900</v>
      </c>
      <c r="AA185" t="str">
        <f t="shared" ca="1" si="60"/>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v>
      </c>
      <c r="AN185" t="str">
        <f t="shared" ca="1" si="64"/>
        <v>{"dy":19,"sl":3,"tp":"upn","vl":"13618","cn":9,"pt":"GO","pr":2700}</v>
      </c>
    </row>
    <row r="186" spans="1:40">
      <c r="A186">
        <v>19</v>
      </c>
      <c r="B186">
        <v>4</v>
      </c>
      <c r="C186">
        <f t="shared" si="55"/>
        <v>0</v>
      </c>
      <c r="D186">
        <f t="shared" ca="1" si="70"/>
        <v>3.600021596781311E-2</v>
      </c>
      <c r="E186">
        <f t="shared" ca="1" si="70"/>
        <v>0.83412018796366272</v>
      </c>
      <c r="F186">
        <f t="shared" ca="1" si="70"/>
        <v>0.39490375703624525</v>
      </c>
      <c r="G186">
        <f t="shared" ca="1" si="70"/>
        <v>0.83536979356847663</v>
      </c>
      <c r="H186">
        <f t="shared" ca="1" si="70"/>
        <v>0.18084122001016911</v>
      </c>
      <c r="I186">
        <f t="shared" ca="1" si="70"/>
        <v>0.63759711337841707</v>
      </c>
      <c r="M186" t="str">
        <f t="shared" ca="1" si="56"/>
        <v>안 지정 캐릭터 PP 일반등급</v>
      </c>
      <c r="N186">
        <f t="shared" ca="1" si="57"/>
        <v>83412</v>
      </c>
      <c r="O186">
        <f t="shared" ca="1" si="58"/>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125</v>
      </c>
      <c r="Z186">
        <v>1200</v>
      </c>
      <c r="AA186" t="str">
        <f t="shared" ca="1" si="60"/>
        <v>fe</v>
      </c>
      <c r="AB186" t="s">
        <v>82</v>
      </c>
      <c r="AC186" t="s">
        <v>477</v>
      </c>
      <c r="AD186">
        <v>1</v>
      </c>
      <c r="AE186" t="s">
        <v>129</v>
      </c>
      <c r="AF186">
        <v>199</v>
      </c>
      <c r="AG186">
        <v>129</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전설</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단단한 칼날 메이스</v>
      </c>
      <c r="AL186">
        <v>1</v>
      </c>
      <c r="AM18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v>
      </c>
      <c r="AN186" t="str">
        <f t="shared" ca="1" si="64"/>
        <v>{"dy":19,"sl":4,"tp":"fe","vl":"Equip4401","cn":1,"pt":"DI","pp":199,"pr":129}</v>
      </c>
    </row>
    <row r="187" spans="1:40">
      <c r="A187">
        <v>19</v>
      </c>
      <c r="B187">
        <v>5</v>
      </c>
      <c r="C187">
        <f t="shared" si="55"/>
        <v>0</v>
      </c>
      <c r="D187">
        <f t="shared" ca="1" si="70"/>
        <v>0.40669592131422538</v>
      </c>
      <c r="E187">
        <f t="shared" ca="1" si="70"/>
        <v>0.18307372058280769</v>
      </c>
      <c r="F187">
        <f t="shared" ca="1" si="70"/>
        <v>1.7145769367469255E-2</v>
      </c>
      <c r="G187">
        <f t="shared" ca="1" si="70"/>
        <v>0.25276207415754359</v>
      </c>
      <c r="H187">
        <f t="shared" ca="1" si="70"/>
        <v>3.7340871798307917E-2</v>
      </c>
      <c r="I187">
        <f t="shared" ca="1" si="70"/>
        <v>0.70051885997102648</v>
      </c>
      <c r="M187" t="str">
        <f t="shared" ca="1" si="56"/>
        <v>지정 장비</v>
      </c>
      <c r="N187" t="e">
        <f t="shared" ca="1" si="57"/>
        <v>#VALUE!</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t="e">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#VALUE!</v>
      </c>
      <c r="S187" t="e">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#VALUE!</v>
      </c>
      <c r="T187" t="e">
        <f t="shared" ca="1" si="59"/>
        <v>#VALUE!</v>
      </c>
      <c r="U187" t="s">
        <v>82</v>
      </c>
      <c r="V187" t="s">
        <v>241</v>
      </c>
      <c r="W187">
        <v>1</v>
      </c>
      <c r="X187" t="s">
        <v>125</v>
      </c>
      <c r="Z187">
        <v>7100</v>
      </c>
      <c r="AA187" t="str">
        <f t="shared" ca="1" si="60"/>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v>
      </c>
      <c r="AN187" t="str">
        <f t="shared" ca="1" si="64"/>
        <v>{"dy":19,"sl":5,"tp":"uph","vl":"57917","cn":12,"pt":"GO","pr":3600}</v>
      </c>
    </row>
    <row r="188" spans="1:40">
      <c r="A188">
        <v>19</v>
      </c>
      <c r="B188">
        <v>6</v>
      </c>
      <c r="C188">
        <f t="shared" si="55"/>
        <v>0</v>
      </c>
      <c r="D188">
        <f t="shared" ca="1" si="70"/>
        <v>0.74266537378687636</v>
      </c>
      <c r="E188">
        <f t="shared" ca="1" si="70"/>
        <v>0.3746410112456624</v>
      </c>
      <c r="F188">
        <f t="shared" ca="1" si="70"/>
        <v>0.58870683029880766</v>
      </c>
      <c r="G188">
        <f t="shared" ca="1" si="70"/>
        <v>0.59296823619915529</v>
      </c>
      <c r="H188">
        <f t="shared" ca="1" si="70"/>
        <v>3.6463243115862354E-2</v>
      </c>
      <c r="I188">
        <f t="shared" ca="1" si="70"/>
        <v>0.78891516360027669</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110</v>
      </c>
      <c r="W188">
        <v>1</v>
      </c>
      <c r="X188" t="s">
        <v>125</v>
      </c>
      <c r="Z188">
        <v>3300</v>
      </c>
      <c r="AA188" t="str">
        <f t="shared" ca="1" si="60"/>
        <v>fe</v>
      </c>
      <c r="AB188" t="s">
        <v>82</v>
      </c>
      <c r="AC188" t="s">
        <v>294</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v>
      </c>
      <c r="AN188" t="str">
        <f t="shared" ca="1" si="64"/>
        <v>{"dy":19,"sl":6,"tp":"fe","vl":"Equip7001","cn":1,"pt":"GO","pr":1800}</v>
      </c>
    </row>
    <row r="189" spans="1:40">
      <c r="A189">
        <v>19</v>
      </c>
      <c r="B189">
        <v>7</v>
      </c>
      <c r="C189">
        <f t="shared" si="55"/>
        <v>0</v>
      </c>
      <c r="D189">
        <f t="shared" ca="1" si="70"/>
        <v>0.88914914459973005</v>
      </c>
      <c r="E189">
        <f t="shared" ca="1" si="70"/>
        <v>0.80939170098401159</v>
      </c>
      <c r="F189">
        <f t="shared" ca="1" si="70"/>
        <v>0.74676418659685873</v>
      </c>
      <c r="G189">
        <f t="shared" ca="1" si="70"/>
        <v>0.14003752817638404</v>
      </c>
      <c r="H189">
        <f t="shared" ca="1" si="70"/>
        <v>0.28844631467487192</v>
      </c>
      <c r="I189">
        <f t="shared" ca="1" si="70"/>
        <v>0.87814787620696588</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DI</v>
      </c>
      <c r="Q189" t="e">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#VALUE!</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180</v>
      </c>
      <c r="W189">
        <v>1</v>
      </c>
      <c r="X189" t="s">
        <v>125</v>
      </c>
      <c r="Z189">
        <v>5200</v>
      </c>
      <c r="AA189" t="str">
        <f t="shared" ca="1" si="60"/>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0.51806186834566603</v>
      </c>
      <c r="E190">
        <f t="shared" ca="1" si="70"/>
        <v>8.4302414060696829E-2</v>
      </c>
      <c r="F190">
        <f t="shared" ca="1" si="70"/>
        <v>0.93604433709114554</v>
      </c>
      <c r="G190">
        <f t="shared" ca="1" si="70"/>
        <v>0.48412977794585066</v>
      </c>
      <c r="H190">
        <f t="shared" ca="1" si="70"/>
        <v>0.63992688011683851</v>
      </c>
      <c r="I190">
        <f t="shared" ca="1" si="70"/>
        <v>0.77758862841286236</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v>
      </c>
      <c r="AN190" t="str">
        <f t="shared" ca="1" si="64"/>
        <v>{"dy":19,"sl":8}</v>
      </c>
    </row>
    <row r="191" spans="1:40">
      <c r="A191">
        <v>19</v>
      </c>
      <c r="B191">
        <v>9</v>
      </c>
      <c r="C191">
        <f t="shared" si="55"/>
        <v>0</v>
      </c>
      <c r="D191">
        <f t="shared" ca="1" si="70"/>
        <v>0.80091734385346347</v>
      </c>
      <c r="E191">
        <f t="shared" ca="1" si="70"/>
        <v>0.28760172862757061</v>
      </c>
      <c r="F191">
        <f t="shared" ca="1" si="70"/>
        <v>4.0439782454064765E-2</v>
      </c>
      <c r="G191">
        <f t="shared" ca="1" si="70"/>
        <v>0.57746006637657987</v>
      </c>
      <c r="H191">
        <f t="shared" ca="1" si="70"/>
        <v>0.21236740100962148</v>
      </c>
      <c r="I191">
        <f t="shared" ca="1" si="70"/>
        <v>0.99626923884138863</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v>
      </c>
      <c r="AN191" t="str">
        <f t="shared" ca="1" si="64"/>
        <v>{"dy":19,"sl":9}</v>
      </c>
    </row>
    <row r="192" spans="1:40">
      <c r="A192">
        <v>20</v>
      </c>
      <c r="B192">
        <v>0</v>
      </c>
      <c r="C192">
        <f t="shared" si="55"/>
        <v>0</v>
      </c>
      <c r="D192">
        <f t="shared" ref="D192:I201" ca="1" si="71">RAND()</f>
        <v>0.87682651536584555</v>
      </c>
      <c r="E192">
        <f t="shared" ca="1" si="71"/>
        <v>9.9864186068253646E-3</v>
      </c>
      <c r="F192">
        <f t="shared" ca="1" si="71"/>
        <v>0.84899837486218221</v>
      </c>
      <c r="G192">
        <f t="shared" ca="1" si="71"/>
        <v>0.60375069531573833</v>
      </c>
      <c r="H192">
        <f t="shared" ca="1" si="71"/>
        <v>0.80844966903461035</v>
      </c>
      <c r="I192">
        <f t="shared" ca="1" si="71"/>
        <v>0.74780113541993942</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190</v>
      </c>
      <c r="W192">
        <v>1</v>
      </c>
      <c r="X192" t="s">
        <v>125</v>
      </c>
      <c r="Z192">
        <v>1200</v>
      </c>
      <c r="AA192" t="str">
        <f t="shared" ca="1" si="60"/>
        <v>upn</v>
      </c>
      <c r="AB192" t="s">
        <v>92</v>
      </c>
      <c r="AC192">
        <v>69160</v>
      </c>
      <c r="AD192">
        <v>10</v>
      </c>
      <c r="AE192" t="s">
        <v>379</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v>
      </c>
      <c r="AN192" t="str">
        <f t="shared" ca="1" si="64"/>
        <v>{"dy":20,"sl":0,"tp":"upn","vl":"69160","cn":10,"pt":"GO","pr":3000}</v>
      </c>
    </row>
    <row r="193" spans="1:40">
      <c r="A193">
        <v>20</v>
      </c>
      <c r="B193">
        <v>1</v>
      </c>
      <c r="C193">
        <f t="shared" si="55"/>
        <v>0</v>
      </c>
      <c r="D193">
        <f t="shared" ca="1" si="71"/>
        <v>0.96375936075190893</v>
      </c>
      <c r="E193">
        <f t="shared" ca="1" si="71"/>
        <v>0.47268151327384544</v>
      </c>
      <c r="F193">
        <f t="shared" ca="1" si="71"/>
        <v>0.77155427497380247</v>
      </c>
      <c r="G193">
        <f t="shared" ca="1" si="71"/>
        <v>0.6766105412605522</v>
      </c>
      <c r="H193">
        <f t="shared" ca="1" si="71"/>
        <v>0.18433709837228696</v>
      </c>
      <c r="I193">
        <f t="shared" ca="1" si="71"/>
        <v>0.6095981562800441</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277</v>
      </c>
      <c r="W193">
        <v>1</v>
      </c>
      <c r="X193" t="s">
        <v>129</v>
      </c>
      <c r="Z193">
        <v>5</v>
      </c>
      <c r="AA193" t="str">
        <f t="shared" ca="1" si="60"/>
        <v>fe</v>
      </c>
      <c r="AB193" t="s">
        <v>82</v>
      </c>
      <c r="AC193" t="s">
        <v>428</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파수꾼의 숏보우</v>
      </c>
      <c r="AL193">
        <v>1</v>
      </c>
      <c r="AM19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v>
      </c>
      <c r="AN193" t="str">
        <f t="shared" ca="1" si="64"/>
        <v>{"dy":20,"sl":1,"tp":"fe","vl":"Equip2202","cn":1,"pt":"DI","pr":5}</v>
      </c>
    </row>
    <row r="194" spans="1:40">
      <c r="A194">
        <v>20</v>
      </c>
      <c r="B194">
        <v>2</v>
      </c>
      <c r="C194">
        <f t="shared" ref="C194:C257" si="72">IF(B194&lt;=9,0,
IF(B194=10,1,2))</f>
        <v>0</v>
      </c>
      <c r="D194">
        <f t="shared" ca="1" si="71"/>
        <v>0.36473111861602625</v>
      </c>
      <c r="E194">
        <f t="shared" ca="1" si="71"/>
        <v>0.4163494325611955</v>
      </c>
      <c r="F194">
        <f t="shared" ca="1" si="71"/>
        <v>0.26248451808521223</v>
      </c>
      <c r="G194">
        <f t="shared" ca="1" si="71"/>
        <v>0.3842820514776234</v>
      </c>
      <c r="H194">
        <f t="shared" ca="1" si="71"/>
        <v>0.80408330805725137</v>
      </c>
      <c r="I194">
        <f t="shared" ca="1" si="71"/>
        <v>4.0732472812453735E-2</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41634</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7</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2100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125</v>
      </c>
      <c r="Z194">
        <v>1400</v>
      </c>
      <c r="AA194" t="str">
        <f t="shared" ref="AA194:AA257" ca="1" si="77">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 t="shared" si="72"/>
        <v>0</v>
      </c>
      <c r="D195">
        <f t="shared" ca="1" si="71"/>
        <v>0.53853679038846392</v>
      </c>
      <c r="E195">
        <f t="shared" ca="1" si="71"/>
        <v>0.79403831009323433</v>
      </c>
      <c r="F195">
        <f t="shared" ca="1" si="71"/>
        <v>0.10516272597941956</v>
      </c>
      <c r="G195">
        <f t="shared" ca="1" si="71"/>
        <v>0.36262737883964014</v>
      </c>
      <c r="H195">
        <f t="shared" ca="1" si="71"/>
        <v>0.60547764547390315</v>
      </c>
      <c r="I195">
        <f t="shared" ca="1" si="71"/>
        <v>0.93239394194392322</v>
      </c>
      <c r="M195" t="str">
        <f t="shared" ca="1" si="73"/>
        <v>안 지정 캐릭터 PP 일반등급</v>
      </c>
      <c r="N195">
        <f t="shared" ca="1" si="74"/>
        <v>79403</v>
      </c>
      <c r="O195">
        <f t="shared" ca="1" si="75"/>
        <v>12</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3600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125</v>
      </c>
      <c r="Z195">
        <v>1300</v>
      </c>
      <c r="AA195" t="str">
        <f t="shared" ca="1" si="77"/>
        <v>fe</v>
      </c>
      <c r="AB195" t="s">
        <v>82</v>
      </c>
      <c r="AC195" t="s">
        <v>438</v>
      </c>
      <c r="AD195">
        <v>1</v>
      </c>
      <c r="AE195" t="s">
        <v>125</v>
      </c>
      <c r="AG195">
        <v>800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얼룩진 도끼</v>
      </c>
      <c r="AL195">
        <v>1</v>
      </c>
      <c r="AM19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v>
      </c>
      <c r="AN195" t="str">
        <f t="shared" ca="1" si="81"/>
        <v>{"dy":20,"sl":3,"tp":"fe","vl":"Equip0002","cn":1,"pt":"GO","pr":800}</v>
      </c>
    </row>
    <row r="196" spans="1:40">
      <c r="A196">
        <v>20</v>
      </c>
      <c r="B196">
        <v>4</v>
      </c>
      <c r="C196">
        <f t="shared" si="72"/>
        <v>0</v>
      </c>
      <c r="D196">
        <f t="shared" ca="1" si="71"/>
        <v>0.39367724653503433</v>
      </c>
      <c r="E196">
        <f t="shared" ca="1" si="71"/>
        <v>0.27339972721855876</v>
      </c>
      <c r="F196">
        <f t="shared" ca="1" si="71"/>
        <v>0.93189642470398915</v>
      </c>
      <c r="G196">
        <f t="shared" ca="1" si="71"/>
        <v>0.3344814658415628</v>
      </c>
      <c r="H196">
        <f t="shared" ca="1" si="71"/>
        <v>0.96687936153534848</v>
      </c>
      <c r="I196">
        <f t="shared" ca="1" si="71"/>
        <v>0.81429989949943749</v>
      </c>
      <c r="M196" t="str">
        <f t="shared" ca="1" si="73"/>
        <v>안 지정 캐릭터 PP 일반등급</v>
      </c>
      <c r="N196">
        <f t="shared" ca="1" si="74"/>
        <v>27339</v>
      </c>
      <c r="O196">
        <f t="shared" ca="1" si="75"/>
        <v>6</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1800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125</v>
      </c>
      <c r="Z196">
        <v>1300</v>
      </c>
      <c r="AA196" t="str">
        <f t="shared" ca="1" si="77"/>
        <v>fe</v>
      </c>
      <c r="AB196" t="s">
        <v>82</v>
      </c>
      <c r="AC196" t="s">
        <v>393</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v>
      </c>
      <c r="AN196" t="str">
        <f t="shared" ca="1" si="81"/>
        <v>{"dy":20,"sl":4,"tp":"fe","vl":"Equip3002","cn":1,"pt":"GO","pr":800}</v>
      </c>
    </row>
    <row r="197" spans="1:40">
      <c r="A197">
        <v>20</v>
      </c>
      <c r="B197">
        <v>5</v>
      </c>
      <c r="C197">
        <f t="shared" si="72"/>
        <v>0</v>
      </c>
      <c r="D197">
        <f t="shared" ca="1" si="71"/>
        <v>0.11367093440942233</v>
      </c>
      <c r="E197">
        <f t="shared" ca="1" si="71"/>
        <v>0.22840786284027659</v>
      </c>
      <c r="F197">
        <f t="shared" ca="1" si="71"/>
        <v>2.2861290719348171E-3</v>
      </c>
      <c r="G197">
        <f t="shared" ca="1" si="71"/>
        <v>0.84622897279928067</v>
      </c>
      <c r="H197">
        <f t="shared" ca="1" si="71"/>
        <v>0.77027616746513794</v>
      </c>
      <c r="I197">
        <f t="shared" ca="1" si="71"/>
        <v>0.27663672611228751</v>
      </c>
      <c r="M197" t="str">
        <f t="shared" ca="1" si="73"/>
        <v>지정 장비</v>
      </c>
      <c r="N197" t="e">
        <f t="shared" ca="1" si="74"/>
        <v>#VALUE!</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t="shared" ca="1" si="76"/>
        <v>#VALUE!</v>
      </c>
      <c r="U197" t="s">
        <v>82</v>
      </c>
      <c r="V197" t="s">
        <v>250</v>
      </c>
      <c r="W197">
        <v>1</v>
      </c>
      <c r="X197" t="s">
        <v>125</v>
      </c>
      <c r="Z197">
        <v>800</v>
      </c>
      <c r="AA197" t="str">
        <f t="shared" ca="1" si="77"/>
        <v>fe</v>
      </c>
      <c r="AB197" t="s">
        <v>82</v>
      </c>
      <c r="AC197" t="s">
        <v>378</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v>
      </c>
      <c r="AN197" t="str">
        <f t="shared" ca="1" si="81"/>
        <v>{"dy":20,"sl":5,"tp":"fe","vl":"Equip6102","cn":1,"pt":"GO","pr":3800}</v>
      </c>
    </row>
    <row r="198" spans="1:40">
      <c r="A198">
        <v>20</v>
      </c>
      <c r="B198">
        <v>6</v>
      </c>
      <c r="C198">
        <f t="shared" si="72"/>
        <v>0</v>
      </c>
      <c r="D198">
        <f t="shared" ca="1" si="71"/>
        <v>0.31362333490624239</v>
      </c>
      <c r="E198">
        <f t="shared" ca="1" si="71"/>
        <v>0.77197635389424113</v>
      </c>
      <c r="F198">
        <f t="shared" ca="1" si="71"/>
        <v>0.99297228549270866</v>
      </c>
      <c r="G198">
        <f t="shared" ca="1" si="71"/>
        <v>0.78879735312999011</v>
      </c>
      <c r="H198">
        <f t="shared" ca="1" si="71"/>
        <v>0.59925342279708615</v>
      </c>
      <c r="I198">
        <f t="shared" ca="1" si="71"/>
        <v>0.57225753288972059</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205</v>
      </c>
      <c r="W198">
        <v>1</v>
      </c>
      <c r="X198" t="s">
        <v>125</v>
      </c>
      <c r="Z198">
        <v>3800</v>
      </c>
      <c r="AA198" t="str">
        <f t="shared" ca="1" si="77"/>
        <v>fe</v>
      </c>
      <c r="AB198" t="s">
        <v>82</v>
      </c>
      <c r="AC198" t="s">
        <v>466</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으깨어 부수는 자</v>
      </c>
      <c r="AL198">
        <v>1</v>
      </c>
      <c r="AM19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v>
      </c>
      <c r="AN198" t="str">
        <f t="shared" ca="1" si="81"/>
        <v>{"dy":20,"sl":6,"tp":"fe","vl":"Equip8002","cn":1,"pt":"GO","pr":4600}</v>
      </c>
    </row>
    <row r="199" spans="1:40">
      <c r="A199">
        <v>20</v>
      </c>
      <c r="B199">
        <v>7</v>
      </c>
      <c r="C199">
        <f t="shared" si="72"/>
        <v>0</v>
      </c>
      <c r="D199">
        <f t="shared" ca="1" si="71"/>
        <v>0.54060735754050515</v>
      </c>
      <c r="E199">
        <f t="shared" ca="1" si="71"/>
        <v>0.40252112837612308</v>
      </c>
      <c r="F199">
        <f t="shared" ca="1" si="71"/>
        <v>0.12169854000891844</v>
      </c>
      <c r="G199">
        <f t="shared" ca="1" si="71"/>
        <v>0.96772597321133169</v>
      </c>
      <c r="H199">
        <f t="shared" ca="1" si="71"/>
        <v>0.40301955469707174</v>
      </c>
      <c r="I199">
        <f t="shared" ca="1" si="71"/>
        <v>0.58233489645043379</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293</v>
      </c>
      <c r="W199">
        <v>1</v>
      </c>
      <c r="X199" t="s">
        <v>125</v>
      </c>
      <c r="Z199">
        <v>4600</v>
      </c>
      <c r="AA199" t="str">
        <f t="shared" ca="1" si="77"/>
        <v>uph</v>
      </c>
      <c r="AB199" t="s">
        <v>91</v>
      </c>
      <c r="AC199">
        <v>88102</v>
      </c>
      <c r="AD199">
        <v>14</v>
      </c>
      <c r="AE199" t="s">
        <v>402</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v>
      </c>
      <c r="AN199" t="str">
        <f t="shared" ca="1" si="81"/>
        <v>{"dy":20,"sl":7,"tp":"uph","vl":"88102","cn":14,"pt":"DI","pr":3}</v>
      </c>
    </row>
    <row r="200" spans="1:40">
      <c r="A200">
        <v>20</v>
      </c>
      <c r="B200">
        <v>8</v>
      </c>
      <c r="C200">
        <f t="shared" si="72"/>
        <v>0</v>
      </c>
      <c r="D200">
        <f t="shared" ca="1" si="71"/>
        <v>0.84769923308436634</v>
      </c>
      <c r="E200">
        <f t="shared" ca="1" si="71"/>
        <v>0.83242381518154063</v>
      </c>
      <c r="F200">
        <f t="shared" ca="1" si="71"/>
        <v>3.8290862802702219E-2</v>
      </c>
      <c r="G200">
        <f t="shared" ca="1" si="71"/>
        <v>0.82169563486096364</v>
      </c>
      <c r="H200">
        <f t="shared" ca="1" si="71"/>
        <v>4.1602003634205076E-2</v>
      </c>
      <c r="I200">
        <f t="shared" ca="1" si="71"/>
        <v>0.14061873340579334</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v>
      </c>
      <c r="AN200" t="str">
        <f t="shared" ca="1" si="81"/>
        <v>{"dy":20,"sl":8}</v>
      </c>
    </row>
    <row r="201" spans="1:40">
      <c r="A201">
        <v>20</v>
      </c>
      <c r="B201">
        <v>9</v>
      </c>
      <c r="C201">
        <f t="shared" si="72"/>
        <v>0</v>
      </c>
      <c r="D201">
        <f t="shared" ca="1" si="71"/>
        <v>0.33715621598196133</v>
      </c>
      <c r="E201">
        <f t="shared" ca="1" si="71"/>
        <v>0.28304609829621885</v>
      </c>
      <c r="F201">
        <f t="shared" ca="1" si="71"/>
        <v>0.67197229317876095</v>
      </c>
      <c r="G201">
        <f t="shared" ca="1" si="71"/>
        <v>0.93031362286366492</v>
      </c>
      <c r="H201">
        <f t="shared" ca="1" si="71"/>
        <v>0.54303528337253693</v>
      </c>
      <c r="I201">
        <f t="shared" ca="1" si="71"/>
        <v>0.57622036980522506</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v>
      </c>
      <c r="AN201" t="str">
        <f t="shared" ca="1" si="81"/>
        <v>{"dy":20,"sl":9}</v>
      </c>
    </row>
    <row r="202" spans="1:40">
      <c r="A202">
        <v>21</v>
      </c>
      <c r="B202">
        <v>0</v>
      </c>
      <c r="C202">
        <f t="shared" si="72"/>
        <v>0</v>
      </c>
      <c r="D202">
        <f t="shared" ref="D202:I211" ca="1" si="82">RAND()</f>
        <v>0.72905954893229163</v>
      </c>
      <c r="E202">
        <f t="shared" ca="1" si="82"/>
        <v>0.66299404393696937</v>
      </c>
      <c r="F202">
        <f t="shared" ca="1" si="82"/>
        <v>0.40402357926436749</v>
      </c>
      <c r="G202">
        <f t="shared" ca="1" si="82"/>
        <v>0.11728549407739697</v>
      </c>
      <c r="H202">
        <f t="shared" ca="1" si="82"/>
        <v>0.53509119201487676</v>
      </c>
      <c r="I202">
        <f t="shared" ca="1" si="82"/>
        <v>0.53879818410532809</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e">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#VALUE!</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196</v>
      </c>
      <c r="W202">
        <v>1</v>
      </c>
      <c r="X202" t="s">
        <v>129</v>
      </c>
      <c r="Z202">
        <v>11</v>
      </c>
      <c r="AA202" t="str">
        <f t="shared" ca="1" si="77"/>
        <v>upn</v>
      </c>
      <c r="AB202" t="s">
        <v>377</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v>
      </c>
      <c r="AN202" t="str">
        <f t="shared" ca="1" si="81"/>
        <v>{"dy":21,"sl":0,"tp":"upn","vl":"16467","cn":4,"pt":"GO","pr":1200}</v>
      </c>
    </row>
    <row r="203" spans="1:40">
      <c r="A203">
        <v>21</v>
      </c>
      <c r="B203">
        <v>1</v>
      </c>
      <c r="C203">
        <f t="shared" si="72"/>
        <v>0</v>
      </c>
      <c r="D203">
        <f t="shared" ca="1" si="82"/>
        <v>1.8808622753453963E-2</v>
      </c>
      <c r="E203">
        <f t="shared" ca="1" si="82"/>
        <v>0.92632976002456113</v>
      </c>
      <c r="F203">
        <f t="shared" ca="1" si="82"/>
        <v>0.95657863360847928</v>
      </c>
      <c r="G203">
        <f t="shared" ca="1" si="82"/>
        <v>0.94528742865346538</v>
      </c>
      <c r="H203">
        <f t="shared" ca="1" si="82"/>
        <v>0.90984345256511934</v>
      </c>
      <c r="I203">
        <f t="shared" ca="1" si="82"/>
        <v>0.20071399513499866</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258</v>
      </c>
      <c r="W203">
        <v>1</v>
      </c>
      <c r="X203" t="s">
        <v>125</v>
      </c>
      <c r="Z203">
        <v>1200</v>
      </c>
      <c r="AA203" t="str">
        <f t="shared" ca="1" si="77"/>
        <v>uph</v>
      </c>
      <c r="AB203" t="s">
        <v>376</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v>
      </c>
      <c r="AN203" t="str">
        <f t="shared" ca="1" si="81"/>
        <v>{"dy":21,"sl":1,"tp":"uph","vl":"84861","cn":14,"pt":"DI","pr":4}</v>
      </c>
    </row>
    <row r="204" spans="1:40">
      <c r="A204">
        <v>21</v>
      </c>
      <c r="B204">
        <v>2</v>
      </c>
      <c r="C204">
        <f t="shared" si="72"/>
        <v>0</v>
      </c>
      <c r="D204">
        <f t="shared" ca="1" si="82"/>
        <v>0.63245406699697138</v>
      </c>
      <c r="E204">
        <f t="shared" ca="1" si="82"/>
        <v>0.67363638834774897</v>
      </c>
      <c r="F204">
        <f t="shared" ca="1" si="82"/>
        <v>0.95875788942922502</v>
      </c>
      <c r="G204">
        <f t="shared" ca="1" si="82"/>
        <v>0.73814014227446612</v>
      </c>
      <c r="H204">
        <f t="shared" ca="1" si="82"/>
        <v>0.52504213772191577</v>
      </c>
      <c r="I204">
        <f t="shared" ca="1" si="82"/>
        <v>0.32835414267616525</v>
      </c>
      <c r="M204" t="str">
        <f t="shared" ca="1" si="73"/>
        <v>안 지정 캐릭터 PP 영웅등급</v>
      </c>
      <c r="N204">
        <f t="shared" ca="1" si="74"/>
        <v>67363</v>
      </c>
      <c r="O204">
        <f t="shared" ca="1" si="75"/>
        <v>11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3300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125</v>
      </c>
      <c r="Z204">
        <v>900</v>
      </c>
      <c r="AA204" t="str">
        <f t="shared" ca="1" si="77"/>
        <v>fe</v>
      </c>
      <c r="AB204" t="s">
        <v>82</v>
      </c>
      <c r="AC204" t="s">
        <v>467</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태양과 달과 별</v>
      </c>
      <c r="AL204">
        <v>1</v>
      </c>
      <c r="AM20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v>
      </c>
      <c r="AN204" t="str">
        <f t="shared" ca="1" si="81"/>
        <v>{"dy":21,"sl":2,"tp":"fe","vl":"Equip3302","cn":1,"pt":"DI","pr":11}</v>
      </c>
    </row>
    <row r="205" spans="1:40">
      <c r="A205">
        <v>21</v>
      </c>
      <c r="B205">
        <v>3</v>
      </c>
      <c r="C205">
        <f t="shared" si="72"/>
        <v>0</v>
      </c>
      <c r="D205">
        <f t="shared" ca="1" si="82"/>
        <v>0.33435840764260449</v>
      </c>
      <c r="E205">
        <f t="shared" ca="1" si="82"/>
        <v>0.60004954396616783</v>
      </c>
      <c r="F205">
        <f t="shared" ca="1" si="82"/>
        <v>0.38768122818551465</v>
      </c>
      <c r="G205">
        <f t="shared" ca="1" si="82"/>
        <v>0.24116547414162726</v>
      </c>
      <c r="H205">
        <f t="shared" ca="1" si="82"/>
        <v>0.8402767120237864</v>
      </c>
      <c r="I205">
        <f t="shared" ca="1" si="82"/>
        <v>0.33093009204114909</v>
      </c>
      <c r="M205" t="str">
        <f t="shared" ca="1" si="73"/>
        <v>안 지정 캐릭터 PP 일반등급</v>
      </c>
      <c r="N205">
        <f t="shared" ca="1" si="74"/>
        <v>60004</v>
      </c>
      <c r="O205">
        <f t="shared" ca="1" si="75"/>
        <v>10</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3000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125</v>
      </c>
      <c r="Z205">
        <v>1100</v>
      </c>
      <c r="AA205" t="str">
        <f t="shared" ca="1" si="77"/>
        <v>fe</v>
      </c>
      <c r="AB205" t="s">
        <v>82</v>
      </c>
      <c r="AC205" t="s">
        <v>486</v>
      </c>
      <c r="AD205">
        <v>1</v>
      </c>
      <c r="AE205" t="s">
        <v>129</v>
      </c>
      <c r="AF205">
        <v>249</v>
      </c>
      <c r="AG205">
        <v>169</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전설</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붉은 꼬리 단검</v>
      </c>
      <c r="AL205">
        <v>1</v>
      </c>
      <c r="AM20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v>
      </c>
      <c r="AN205" t="str">
        <f t="shared" ca="1" si="81"/>
        <v>{"dy":21,"sl":3,"tp":"fe","vl":"Equip1403","cn":1,"pt":"DI","pp":249,"pr":169}</v>
      </c>
    </row>
    <row r="206" spans="1:40">
      <c r="A206">
        <v>21</v>
      </c>
      <c r="B206">
        <v>4</v>
      </c>
      <c r="C206">
        <f t="shared" si="72"/>
        <v>0</v>
      </c>
      <c r="D206">
        <f t="shared" ca="1" si="82"/>
        <v>0.17305863891369344</v>
      </c>
      <c r="E206">
        <f t="shared" ca="1" si="82"/>
        <v>0.74551378099239407</v>
      </c>
      <c r="F206">
        <f t="shared" ca="1" si="82"/>
        <v>0.70179814157974596</v>
      </c>
      <c r="G206">
        <f t="shared" ca="1" si="82"/>
        <v>0.5456764762703642</v>
      </c>
      <c r="H206">
        <f t="shared" ca="1" si="82"/>
        <v>0.49887035284059589</v>
      </c>
      <c r="I206">
        <f t="shared" ca="1" si="82"/>
        <v>0.21762296700187178</v>
      </c>
      <c r="M206" t="str">
        <f t="shared" ca="1" si="73"/>
        <v>안 지정 캐릭터 PP 일반등급</v>
      </c>
      <c r="N206">
        <f t="shared" ca="1" si="74"/>
        <v>74551</v>
      </c>
      <c r="O206">
        <f t="shared" ca="1" si="75"/>
        <v>11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3300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125</v>
      </c>
      <c r="Z206">
        <v>1400</v>
      </c>
      <c r="AA206" t="str">
        <f t="shared" ca="1" si="77"/>
        <v>fe</v>
      </c>
      <c r="AB206" t="s">
        <v>82</v>
      </c>
      <c r="AC206" t="s">
        <v>443</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그린 아이즈</v>
      </c>
      <c r="AL206">
        <v>1</v>
      </c>
      <c r="AM20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v>
      </c>
      <c r="AN206" t="str">
        <f t="shared" ca="1" si="81"/>
        <v>{"dy":21,"sl":4,"tp":"fe","vl":"Equip5002","cn":1,"pt":"GO","pr":700}</v>
      </c>
    </row>
    <row r="207" spans="1:40">
      <c r="A207">
        <v>21</v>
      </c>
      <c r="B207">
        <v>5</v>
      </c>
      <c r="C207">
        <f t="shared" si="72"/>
        <v>0</v>
      </c>
      <c r="D207">
        <f t="shared" ca="1" si="82"/>
        <v>0.24491590281448716</v>
      </c>
      <c r="E207">
        <f t="shared" ca="1" si="82"/>
        <v>0.42874850560295663</v>
      </c>
      <c r="F207">
        <f t="shared" ca="1" si="82"/>
        <v>0.12918876150452874</v>
      </c>
      <c r="G207">
        <f t="shared" ca="1" si="82"/>
        <v>5.3496424821384614E-2</v>
      </c>
      <c r="H207">
        <f t="shared" ca="1" si="82"/>
        <v>0.47420819348756149</v>
      </c>
      <c r="I207">
        <f t="shared" ca="1" si="82"/>
        <v>0.28743282137795689</v>
      </c>
      <c r="M207" t="str">
        <f t="shared" ca="1" si="73"/>
        <v>지정 장비</v>
      </c>
      <c r="N207" t="e">
        <f t="shared" ca="1" si="74"/>
        <v>#VALUE!</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DI</v>
      </c>
      <c r="Q207" t="e">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#VALUE!</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t="shared" ca="1" si="76"/>
        <v>#VALUE!</v>
      </c>
      <c r="U207" t="s">
        <v>82</v>
      </c>
      <c r="V207" t="s">
        <v>111</v>
      </c>
      <c r="W207">
        <v>1</v>
      </c>
      <c r="X207" t="s">
        <v>125</v>
      </c>
      <c r="Z207">
        <v>700</v>
      </c>
      <c r="AA207" t="str">
        <f t="shared" ca="1" si="77"/>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v>
      </c>
      <c r="AN207" t="str">
        <f t="shared" ca="1" si="81"/>
        <v>{"dy":21,"sl":5,"tp":"upn","vl":"33155","cn":11,"pt":"GO","pr":3300}</v>
      </c>
    </row>
    <row r="208" spans="1:40">
      <c r="A208">
        <v>21</v>
      </c>
      <c r="B208">
        <v>6</v>
      </c>
      <c r="C208">
        <f t="shared" si="72"/>
        <v>0</v>
      </c>
      <c r="D208">
        <f t="shared" ca="1" si="82"/>
        <v>0.72286657456975567</v>
      </c>
      <c r="E208">
        <f t="shared" ca="1" si="82"/>
        <v>0.26606730144978574</v>
      </c>
      <c r="F208">
        <f t="shared" ca="1" si="82"/>
        <v>5.9323553091735759E-2</v>
      </c>
      <c r="G208">
        <f t="shared" ca="1" si="82"/>
        <v>0.18399644119279746</v>
      </c>
      <c r="H208">
        <f t="shared" ca="1" si="82"/>
        <v>0.79054286125599538</v>
      </c>
      <c r="I208">
        <f t="shared" ca="1" si="82"/>
        <v>0.18018835089964735</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e">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#VALUE!</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186</v>
      </c>
      <c r="W208">
        <v>1</v>
      </c>
      <c r="X208" t="s">
        <v>125</v>
      </c>
      <c r="Z208">
        <v>900</v>
      </c>
      <c r="AA208" t="str">
        <f t="shared" ca="1" si="77"/>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v>
      </c>
      <c r="AN208" t="str">
        <f t="shared" ca="1" si="81"/>
        <v>{"dy":21,"sl":6,"tp":"fe","vl":"Equip7101","cn":1,"pt":"GO","pr":3900}</v>
      </c>
    </row>
    <row r="209" spans="1:40">
      <c r="A209">
        <v>21</v>
      </c>
      <c r="B209">
        <v>7</v>
      </c>
      <c r="C209">
        <f t="shared" si="72"/>
        <v>0</v>
      </c>
      <c r="D209">
        <f t="shared" ca="1" si="82"/>
        <v>0.4394253294785796</v>
      </c>
      <c r="E209">
        <f t="shared" ca="1" si="82"/>
        <v>0.97306871896314306</v>
      </c>
      <c r="F209">
        <f t="shared" ca="1" si="82"/>
        <v>0.62503709453841205</v>
      </c>
      <c r="G209">
        <f t="shared" ca="1" si="82"/>
        <v>0.63376956068328083</v>
      </c>
      <c r="H209">
        <f t="shared" ca="1" si="82"/>
        <v>0.25660491712064892</v>
      </c>
      <c r="I209">
        <f t="shared" ca="1" si="82"/>
        <v>0.73745612753660494</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194</v>
      </c>
      <c r="W209">
        <v>1</v>
      </c>
      <c r="X209" t="s">
        <v>125</v>
      </c>
      <c r="Z209">
        <v>7800</v>
      </c>
      <c r="AA209" t="str">
        <f t="shared" ca="1" si="77"/>
        <v>fe</v>
      </c>
      <c r="AB209" t="s">
        <v>82</v>
      </c>
      <c r="AC209" t="s">
        <v>498</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뿔과 뼈</v>
      </c>
      <c r="AL209">
        <v>1</v>
      </c>
      <c r="AM20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v>
      </c>
      <c r="AN209" t="str">
        <f t="shared" ca="1" si="81"/>
        <v>{"dy":21,"sl":7,"tp":"fe","vl":"Equip2301","cn":1,"pt":"GO","pr":7800}</v>
      </c>
    </row>
    <row r="210" spans="1:40">
      <c r="A210">
        <v>21</v>
      </c>
      <c r="B210">
        <v>8</v>
      </c>
      <c r="C210">
        <f t="shared" si="72"/>
        <v>0</v>
      </c>
      <c r="D210">
        <f t="shared" ca="1" si="82"/>
        <v>0.67644123425229918</v>
      </c>
      <c r="E210">
        <f t="shared" ca="1" si="82"/>
        <v>0.35724120585987951</v>
      </c>
      <c r="F210">
        <f t="shared" ca="1" si="82"/>
        <v>0.58600557473687098</v>
      </c>
      <c r="G210">
        <f t="shared" ca="1" si="82"/>
        <v>0.308965545334002</v>
      </c>
      <c r="H210">
        <f t="shared" ca="1" si="82"/>
        <v>0.47006239376726477</v>
      </c>
      <c r="I210">
        <f t="shared" ca="1" si="82"/>
        <v>8.1842797571730408E-2</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v>
      </c>
      <c r="AN210" t="str">
        <f t="shared" ca="1" si="81"/>
        <v>{"dy":21,"sl":8}</v>
      </c>
    </row>
    <row r="211" spans="1:40">
      <c r="A211">
        <v>21</v>
      </c>
      <c r="B211">
        <v>9</v>
      </c>
      <c r="C211">
        <f t="shared" si="72"/>
        <v>0</v>
      </c>
      <c r="D211">
        <f t="shared" ca="1" si="82"/>
        <v>0.90176264131631556</v>
      </c>
      <c r="E211">
        <f t="shared" ca="1" si="82"/>
        <v>0.20415475918735326</v>
      </c>
      <c r="F211">
        <f t="shared" ca="1" si="82"/>
        <v>0.37447386590838883</v>
      </c>
      <c r="G211">
        <f t="shared" ca="1" si="82"/>
        <v>0.7885036263742109</v>
      </c>
      <c r="H211">
        <f t="shared" ca="1" si="82"/>
        <v>0.29209358368138305</v>
      </c>
      <c r="I211">
        <f t="shared" ca="1" si="82"/>
        <v>0.11296371840348352</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v>
      </c>
      <c r="AN211" t="str">
        <f t="shared" ca="1" si="81"/>
        <v>{"dy":21,"sl":9}</v>
      </c>
    </row>
    <row r="212" spans="1:40">
      <c r="A212">
        <v>22</v>
      </c>
      <c r="B212">
        <v>0</v>
      </c>
      <c r="C212">
        <f t="shared" si="72"/>
        <v>0</v>
      </c>
      <c r="D212">
        <f t="shared" ref="D212:I221" ca="1" si="83">RAND()</f>
        <v>0.38917068475076555</v>
      </c>
      <c r="E212">
        <f t="shared" ca="1" si="83"/>
        <v>0.51910874069324686</v>
      </c>
      <c r="F212">
        <f t="shared" ca="1" si="83"/>
        <v>0.90277174547835415</v>
      </c>
      <c r="G212">
        <f t="shared" ca="1" si="83"/>
        <v>0.50173827544990213</v>
      </c>
      <c r="H212">
        <f t="shared" ca="1" si="83"/>
        <v>0.90162036952701086</v>
      </c>
      <c r="I212">
        <f t="shared" ca="1" si="83"/>
        <v>0.28180093534005379</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178</v>
      </c>
      <c r="W212">
        <v>1</v>
      </c>
      <c r="X212" t="s">
        <v>125</v>
      </c>
      <c r="Z212">
        <v>1400</v>
      </c>
      <c r="AA212" t="str">
        <f t="shared" ca="1" si="77"/>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v>
      </c>
      <c r="AN212" t="str">
        <f t="shared" ca="1" si="81"/>
        <v>{"dy":22,"sl":0,"tp":"upn","vl":"82746","cn":12,"pt":"GO","pr":3600}</v>
      </c>
    </row>
    <row r="213" spans="1:40">
      <c r="A213">
        <v>22</v>
      </c>
      <c r="B213">
        <v>1</v>
      </c>
      <c r="C213">
        <f t="shared" si="72"/>
        <v>0</v>
      </c>
      <c r="D213">
        <f t="shared" ca="1" si="83"/>
        <v>0.10985939577187653</v>
      </c>
      <c r="E213">
        <f t="shared" ca="1" si="83"/>
        <v>2.9403344409001941E-2</v>
      </c>
      <c r="F213">
        <f t="shared" ca="1" si="83"/>
        <v>0.80525630291101125</v>
      </c>
      <c r="G213">
        <f t="shared" ca="1" si="83"/>
        <v>0.24134160910936209</v>
      </c>
      <c r="H213">
        <f t="shared" ca="1" si="83"/>
        <v>4.2696153005285953E-2</v>
      </c>
      <c r="I213">
        <f t="shared" ca="1" si="83"/>
        <v>0.95787693929879481</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293</v>
      </c>
      <c r="W213">
        <v>1</v>
      </c>
      <c r="X213" t="s">
        <v>125</v>
      </c>
      <c r="Z213">
        <v>5000</v>
      </c>
      <c r="AA213" t="str">
        <f t="shared" ca="1" si="77"/>
        <v>fe</v>
      </c>
      <c r="AB213" t="s">
        <v>82</v>
      </c>
      <c r="AC213" t="s">
        <v>421</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영롱한 반증</v>
      </c>
      <c r="AL213">
        <v>1</v>
      </c>
      <c r="AM21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v>
      </c>
      <c r="AN213" t="str">
        <f t="shared" ca="1" si="81"/>
        <v>{"dy":22,"sl":1,"tp":"fe","vl":"Equip5301","cn":1,"pt":"DI","pr":10}</v>
      </c>
    </row>
    <row r="214" spans="1:40">
      <c r="A214">
        <v>22</v>
      </c>
      <c r="B214">
        <v>2</v>
      </c>
      <c r="C214">
        <f t="shared" si="72"/>
        <v>0</v>
      </c>
      <c r="D214">
        <f t="shared" ca="1" si="83"/>
        <v>0.28516531809780432</v>
      </c>
      <c r="E214">
        <f t="shared" ca="1" si="83"/>
        <v>0.92872409408328638</v>
      </c>
      <c r="F214">
        <f t="shared" ca="1" si="83"/>
        <v>0.50852957292351164</v>
      </c>
      <c r="G214">
        <f t="shared" ca="1" si="83"/>
        <v>0.59598699723323811</v>
      </c>
      <c r="H214">
        <f t="shared" ca="1" si="83"/>
        <v>0.58484545237627106</v>
      </c>
      <c r="I214">
        <f t="shared" ca="1" si="83"/>
        <v>0.82608963152347403</v>
      </c>
      <c r="M214" t="str">
        <f t="shared" ca="1" si="73"/>
        <v>안 지정 캐릭터 PP 영웅등급</v>
      </c>
      <c r="N214">
        <f t="shared" ca="1" si="74"/>
        <v>92872</v>
      </c>
      <c r="O214">
        <f t="shared" ca="1" si="75"/>
        <v>14</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4200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125</v>
      </c>
      <c r="Z214">
        <v>1400</v>
      </c>
      <c r="AA214" t="str">
        <f t="shared" ca="1" si="77"/>
        <v>fe</v>
      </c>
      <c r="AB214" t="s">
        <v>82</v>
      </c>
      <c r="AC214" t="s">
        <v>382</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v>
      </c>
      <c r="AN214" t="str">
        <f t="shared" ca="1" si="81"/>
        <v>{"dy":22,"sl":2,"tp":"fe","vl":"Equip2002","cn":1,"pt":"GO","pr":800}</v>
      </c>
    </row>
    <row r="215" spans="1:40">
      <c r="A215">
        <v>22</v>
      </c>
      <c r="B215">
        <v>3</v>
      </c>
      <c r="C215">
        <f t="shared" si="72"/>
        <v>0</v>
      </c>
      <c r="D215">
        <f t="shared" ca="1" si="83"/>
        <v>0.20521430280245978</v>
      </c>
      <c r="E215">
        <f t="shared" ca="1" si="83"/>
        <v>0.93515718191001529</v>
      </c>
      <c r="F215">
        <f t="shared" ca="1" si="83"/>
        <v>0.82100044942684713</v>
      </c>
      <c r="G215">
        <f t="shared" ca="1" si="83"/>
        <v>0.652840280012424</v>
      </c>
      <c r="H215">
        <f t="shared" ca="1" si="83"/>
        <v>0.51467757682276305</v>
      </c>
      <c r="I215">
        <f t="shared" ca="1" si="83"/>
        <v>0.55593117777342893</v>
      </c>
      <c r="M215" t="str">
        <f t="shared" ca="1" si="73"/>
        <v>안 지정 캐릭터 PP 영웅등급</v>
      </c>
      <c r="N215">
        <f t="shared" ca="1" si="74"/>
        <v>93515</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125</v>
      </c>
      <c r="Z215">
        <v>1100</v>
      </c>
      <c r="AA215" t="str">
        <f t="shared" ca="1" si="77"/>
        <v>fe</v>
      </c>
      <c r="AB215" t="s">
        <v>82</v>
      </c>
      <c r="AC215" t="s">
        <v>485</v>
      </c>
      <c r="AD215">
        <v>1</v>
      </c>
      <c r="AE215" t="s">
        <v>129</v>
      </c>
      <c r="AG215">
        <v>10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홍연의 해머</v>
      </c>
      <c r="AL215">
        <v>1</v>
      </c>
      <c r="AM21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v>
      </c>
      <c r="AN215" t="str">
        <f t="shared" ca="1" si="81"/>
        <v>{"dy":22,"sl":3,"tp":"fe","vl":"Equip4301","cn":1,"pt":"DI","pr":10}</v>
      </c>
    </row>
    <row r="216" spans="1:40">
      <c r="A216">
        <v>22</v>
      </c>
      <c r="B216">
        <v>4</v>
      </c>
      <c r="C216">
        <f t="shared" si="72"/>
        <v>0</v>
      </c>
      <c r="D216">
        <f t="shared" ca="1" si="83"/>
        <v>0.14606948801855513</v>
      </c>
      <c r="E216">
        <f t="shared" ca="1" si="83"/>
        <v>0.75596161673245399</v>
      </c>
      <c r="F216">
        <f t="shared" ca="1" si="83"/>
        <v>6.4236469099247295E-2</v>
      </c>
      <c r="G216">
        <f t="shared" ca="1" si="83"/>
        <v>0.98672651646253895</v>
      </c>
      <c r="H216">
        <f t="shared" ca="1" si="83"/>
        <v>0.80535120690066742</v>
      </c>
      <c r="I216">
        <f t="shared" ca="1" si="83"/>
        <v>0.77617166248262992</v>
      </c>
      <c r="M216" t="str">
        <f t="shared" ca="1" si="73"/>
        <v>안 지정 캐릭터 PP 일반등급</v>
      </c>
      <c r="N216">
        <f t="shared" ca="1" si="74"/>
        <v>75596</v>
      </c>
      <c r="O216">
        <f t="shared" ca="1" si="75"/>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3600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125</v>
      </c>
      <c r="Z216">
        <v>1100</v>
      </c>
      <c r="AA216" t="str">
        <f t="shared" ca="1" si="77"/>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v>
      </c>
      <c r="AN216" t="str">
        <f t="shared" ca="1" si="81"/>
        <v>{"dy":22,"sl":4,"tp":"upn","vl":"35187","cn":5,"pt":"GO","pr":1500}</v>
      </c>
    </row>
    <row r="217" spans="1:40">
      <c r="A217">
        <v>22</v>
      </c>
      <c r="B217">
        <v>5</v>
      </c>
      <c r="C217">
        <f t="shared" si="72"/>
        <v>0</v>
      </c>
      <c r="D217">
        <f t="shared" ca="1" si="83"/>
        <v>8.6718970630180192E-2</v>
      </c>
      <c r="E217">
        <f t="shared" ca="1" si="83"/>
        <v>0.18213071349674359</v>
      </c>
      <c r="F217">
        <f t="shared" ca="1" si="83"/>
        <v>0.73436521051209114</v>
      </c>
      <c r="G217">
        <f t="shared" ca="1" si="83"/>
        <v>0.62031665343231968</v>
      </c>
      <c r="H217">
        <f t="shared" ca="1" si="83"/>
        <v>0.66096056930088998</v>
      </c>
      <c r="I217">
        <f t="shared" ca="1" si="83"/>
        <v>2.389918656569745E-2</v>
      </c>
      <c r="M217" t="str">
        <f t="shared" ca="1" si="73"/>
        <v>지정 장비</v>
      </c>
      <c r="N217" t="e">
        <f t="shared" ca="1" si="74"/>
        <v>#VALUE!</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t="e">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#VALUE!</v>
      </c>
      <c r="S217" t="e">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#VALUE!</v>
      </c>
      <c r="T217" t="e">
        <f t="shared" ca="1" si="76"/>
        <v>#VALUE!</v>
      </c>
      <c r="U217" t="s">
        <v>82</v>
      </c>
      <c r="V217" t="s">
        <v>188</v>
      </c>
      <c r="W217">
        <v>1</v>
      </c>
      <c r="X217" t="s">
        <v>129</v>
      </c>
      <c r="Z217">
        <v>11</v>
      </c>
      <c r="AA217" t="str">
        <f t="shared" ca="1" si="77"/>
        <v>fe</v>
      </c>
      <c r="AB217" t="s">
        <v>82</v>
      </c>
      <c r="AC217" t="s">
        <v>395</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숨겨온 원한</v>
      </c>
      <c r="AL217">
        <v>1</v>
      </c>
      <c r="AM21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v>
      </c>
      <c r="AN217" t="str">
        <f t="shared" ca="1" si="81"/>
        <v>{"dy":22,"sl":5,"tp":"fe","vl":"Equip1002","cn":1,"pt":"GO","pr":900}</v>
      </c>
    </row>
    <row r="218" spans="1:40">
      <c r="A218">
        <v>22</v>
      </c>
      <c r="B218">
        <v>6</v>
      </c>
      <c r="C218">
        <f t="shared" si="72"/>
        <v>0</v>
      </c>
      <c r="D218">
        <f t="shared" ca="1" si="83"/>
        <v>0.39873351437819093</v>
      </c>
      <c r="E218">
        <f t="shared" ca="1" si="83"/>
        <v>0.2423549562127586</v>
      </c>
      <c r="F218">
        <f t="shared" ca="1" si="83"/>
        <v>0.62099670568158194</v>
      </c>
      <c r="G218">
        <f t="shared" ca="1" si="83"/>
        <v>0.86261620816567319</v>
      </c>
      <c r="H218">
        <f t="shared" ca="1" si="83"/>
        <v>0.92027945480231632</v>
      </c>
      <c r="I218">
        <f t="shared" ca="1" si="83"/>
        <v>0.57710109222036099</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253</v>
      </c>
      <c r="W218">
        <v>1</v>
      </c>
      <c r="X218" t="s">
        <v>125</v>
      </c>
      <c r="Z218">
        <v>3900</v>
      </c>
      <c r="AA218" t="str">
        <f t="shared" ca="1" si="77"/>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v>
      </c>
      <c r="AN218" t="str">
        <f t="shared" ca="1" si="81"/>
        <v>{"dy":22,"sl":6,"tp":"uph","vl":"38584","cn":9,"pt":"GO","pr":2700}</v>
      </c>
    </row>
    <row r="219" spans="1:40">
      <c r="A219">
        <v>22</v>
      </c>
      <c r="B219">
        <v>7</v>
      </c>
      <c r="C219">
        <f t="shared" si="72"/>
        <v>0</v>
      </c>
      <c r="D219">
        <f t="shared" ca="1" si="83"/>
        <v>0.58600165731890952</v>
      </c>
      <c r="E219">
        <f t="shared" ca="1" si="83"/>
        <v>0.56748258487033798</v>
      </c>
      <c r="F219">
        <f t="shared" ca="1" si="83"/>
        <v>0.93078174104928579</v>
      </c>
      <c r="G219">
        <f t="shared" ca="1" si="83"/>
        <v>0.49442990019087818</v>
      </c>
      <c r="H219">
        <f t="shared" ca="1" si="83"/>
        <v>0.7048505136257518</v>
      </c>
      <c r="I219">
        <f t="shared" ca="1" si="83"/>
        <v>0.55483241215126977</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245</v>
      </c>
      <c r="W219">
        <v>1</v>
      </c>
      <c r="X219" t="s">
        <v>125</v>
      </c>
      <c r="Z219">
        <v>800</v>
      </c>
      <c r="AA219" t="str">
        <f t="shared" ca="1" si="77"/>
        <v>fe</v>
      </c>
      <c r="AB219" t="s">
        <v>82</v>
      </c>
      <c r="AC219" t="s">
        <v>403</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v>
      </c>
      <c r="AN219" t="str">
        <f t="shared" ca="1" si="81"/>
        <v>{"dy":22,"sl":7,"tp":"fe","vl":"Equip8101","cn":1,"pt":"GO","pr":8000}</v>
      </c>
    </row>
    <row r="220" spans="1:40">
      <c r="A220">
        <v>22</v>
      </c>
      <c r="B220">
        <v>8</v>
      </c>
      <c r="C220">
        <f t="shared" si="72"/>
        <v>0</v>
      </c>
      <c r="D220">
        <f t="shared" ca="1" si="83"/>
        <v>0.3178973785488457</v>
      </c>
      <c r="E220">
        <f t="shared" ca="1" si="83"/>
        <v>0.21128314705714779</v>
      </c>
      <c r="F220">
        <f t="shared" ca="1" si="83"/>
        <v>0.32771766145912162</v>
      </c>
      <c r="G220">
        <f t="shared" ca="1" si="83"/>
        <v>0.20948814957324535</v>
      </c>
      <c r="H220">
        <f t="shared" ca="1" si="83"/>
        <v>0.8345177752489088</v>
      </c>
      <c r="I220">
        <f t="shared" ca="1" si="83"/>
        <v>0.5582589493880401</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v>
      </c>
      <c r="AN220" t="str">
        <f t="shared" ca="1" si="81"/>
        <v>{"dy":22,"sl":8}</v>
      </c>
    </row>
    <row r="221" spans="1:40">
      <c r="A221">
        <v>22</v>
      </c>
      <c r="B221">
        <v>9</v>
      </c>
      <c r="C221">
        <f t="shared" si="72"/>
        <v>0</v>
      </c>
      <c r="D221">
        <f t="shared" ca="1" si="83"/>
        <v>0.27261949452019596</v>
      </c>
      <c r="E221">
        <f t="shared" ca="1" si="83"/>
        <v>0.56954138162004098</v>
      </c>
      <c r="F221">
        <f t="shared" ca="1" si="83"/>
        <v>0.94656575211326277</v>
      </c>
      <c r="G221">
        <f t="shared" ca="1" si="83"/>
        <v>0.31271126910024472</v>
      </c>
      <c r="H221">
        <f t="shared" ca="1" si="83"/>
        <v>0.46643264675531981</v>
      </c>
      <c r="I221">
        <f t="shared" ca="1" si="83"/>
        <v>0.35481094680972769</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v>
      </c>
      <c r="AN221" t="str">
        <f t="shared" ca="1" si="81"/>
        <v>{"dy":22,"sl":9}</v>
      </c>
    </row>
    <row r="222" spans="1:40">
      <c r="A222">
        <v>23</v>
      </c>
      <c r="B222">
        <v>0</v>
      </c>
      <c r="C222">
        <f t="shared" si="72"/>
        <v>0</v>
      </c>
      <c r="D222">
        <f t="shared" ref="D222:I231" ca="1" si="84">RAND()</f>
        <v>0.93721434286132088</v>
      </c>
      <c r="E222">
        <f t="shared" ca="1" si="84"/>
        <v>0.67561227647187139</v>
      </c>
      <c r="F222">
        <f t="shared" ca="1" si="84"/>
        <v>4.8340163444338446E-2</v>
      </c>
      <c r="G222">
        <f t="shared" ca="1" si="84"/>
        <v>2.5020493736014671E-2</v>
      </c>
      <c r="H222">
        <f t="shared" ca="1" si="84"/>
        <v>0.25555805790112229</v>
      </c>
      <c r="I222">
        <f t="shared" ca="1" si="84"/>
        <v>0.67258649252144587</v>
      </c>
      <c r="M222" t="str">
        <f t="shared" ca="1" si="73"/>
        <v>캐릭터 상자 일반등급</v>
      </c>
      <c r="N222" t="str">
        <f t="shared" ca="1" si="74"/>
        <v>삭제</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29</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199</v>
      </c>
      <c r="W222">
        <v>1</v>
      </c>
      <c r="X222" t="s">
        <v>125</v>
      </c>
      <c r="Z222">
        <v>3400</v>
      </c>
      <c r="AA222" t="str">
        <f t="shared" ca="1" si="77"/>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v>
      </c>
      <c r="AN222" t="str">
        <f t="shared" ca="1" si="81"/>
        <v>{"dy":23,"sl":0,"tp":"upn","vl":"20153","cn":11,"pt":"GO","pr":3300}</v>
      </c>
    </row>
    <row r="223" spans="1:40">
      <c r="A223">
        <v>23</v>
      </c>
      <c r="B223">
        <v>1</v>
      </c>
      <c r="C223">
        <f t="shared" si="72"/>
        <v>0</v>
      </c>
      <c r="D223">
        <f t="shared" ca="1" si="84"/>
        <v>0.30227787285427221</v>
      </c>
      <c r="E223">
        <f t="shared" ca="1" si="84"/>
        <v>0.16503718159917913</v>
      </c>
      <c r="F223">
        <f t="shared" ca="1" si="84"/>
        <v>0.78624084883723044</v>
      </c>
      <c r="G223">
        <f t="shared" ca="1" si="84"/>
        <v>0.47881904054066615</v>
      </c>
      <c r="H223">
        <f t="shared" ca="1" si="84"/>
        <v>0.81463987521055403</v>
      </c>
      <c r="I223">
        <f t="shared" ca="1" si="84"/>
        <v>0.71561189954668825</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e">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#VALUE!</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242</v>
      </c>
      <c r="W223">
        <v>1</v>
      </c>
      <c r="X223" t="s">
        <v>125</v>
      </c>
      <c r="Z223">
        <v>7000</v>
      </c>
      <c r="AA223" t="str">
        <f t="shared" ca="1" si="77"/>
        <v>fe</v>
      </c>
      <c r="AB223" t="s">
        <v>82</v>
      </c>
      <c r="AC223" t="s">
        <v>415</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v>
      </c>
      <c r="AN223" t="str">
        <f t="shared" ca="1" si="81"/>
        <v>{"dy":23,"sl":1,"tp":"fe","vl":"Equip5302","cn":1,"pt":"GO","pr":7000}</v>
      </c>
    </row>
    <row r="224" spans="1:40">
      <c r="A224">
        <v>23</v>
      </c>
      <c r="B224">
        <v>2</v>
      </c>
      <c r="C224">
        <f t="shared" si="72"/>
        <v>0</v>
      </c>
      <c r="D224">
        <f t="shared" ca="1" si="84"/>
        <v>0.67523275724802545</v>
      </c>
      <c r="E224">
        <f t="shared" ca="1" si="84"/>
        <v>0.21764524726794376</v>
      </c>
      <c r="F224">
        <f t="shared" ca="1" si="84"/>
        <v>0.51732882718387907</v>
      </c>
      <c r="G224">
        <f t="shared" ca="1" si="84"/>
        <v>0.29234528894684719</v>
      </c>
      <c r="H224">
        <f t="shared" ca="1" si="84"/>
        <v>0.68628000762056163</v>
      </c>
      <c r="I224">
        <f t="shared" ca="1" si="84"/>
        <v>0.61648078547949037</v>
      </c>
      <c r="M224" t="str">
        <f t="shared" ca="1" si="73"/>
        <v>안 지정 캐릭터 PP 영웅등급</v>
      </c>
      <c r="N224">
        <f t="shared" ca="1" si="74"/>
        <v>21764</v>
      </c>
      <c r="O224">
        <f t="shared" ca="1" si="75"/>
        <v>5</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1500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125</v>
      </c>
      <c r="Z224">
        <v>1400</v>
      </c>
      <c r="AA224" t="str">
        <f t="shared" ca="1" si="77"/>
        <v>upn</v>
      </c>
      <c r="AB224" t="s">
        <v>92</v>
      </c>
      <c r="AC224">
        <v>98118</v>
      </c>
      <c r="AD224">
        <v>6</v>
      </c>
      <c r="AE224" t="s">
        <v>379</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v>
      </c>
      <c r="AN224" t="str">
        <f t="shared" ca="1" si="81"/>
        <v>{"dy":23,"sl":2,"tp":"upn","vl":"98118","cn":6,"pt":"GO","pr":1800}</v>
      </c>
    </row>
    <row r="225" spans="1:40">
      <c r="A225">
        <v>23</v>
      </c>
      <c r="B225">
        <v>3</v>
      </c>
      <c r="C225">
        <f t="shared" si="72"/>
        <v>0</v>
      </c>
      <c r="D225">
        <f t="shared" ca="1" si="84"/>
        <v>2.603982654887016E-2</v>
      </c>
      <c r="E225">
        <f t="shared" ca="1" si="84"/>
        <v>0.71390610291005563</v>
      </c>
      <c r="F225">
        <f t="shared" ca="1" si="84"/>
        <v>7.4599382837084449E-2</v>
      </c>
      <c r="G225">
        <f t="shared" ca="1" si="84"/>
        <v>0.29116161628974035</v>
      </c>
      <c r="H225">
        <f t="shared" ca="1" si="84"/>
        <v>0.19040807008488747</v>
      </c>
      <c r="I225">
        <f t="shared" ca="1" si="84"/>
        <v>0.180284450838477</v>
      </c>
      <c r="M225" t="str">
        <f t="shared" ca="1" si="73"/>
        <v>안 지정 캐릭터 PP 영웅등급</v>
      </c>
      <c r="N225">
        <f t="shared" ca="1" si="74"/>
        <v>71390</v>
      </c>
      <c r="O225">
        <f t="shared" ca="1" si="75"/>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3300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125</v>
      </c>
      <c r="Z225">
        <v>900</v>
      </c>
      <c r="AA225" t="str">
        <f t="shared" ca="1" si="77"/>
        <v>fe</v>
      </c>
      <c r="AB225" t="s">
        <v>82</v>
      </c>
      <c r="AC225" t="s">
        <v>463</v>
      </c>
      <c r="AD225">
        <v>1</v>
      </c>
      <c r="AE225" t="s">
        <v>125</v>
      </c>
      <c r="AG225">
        <v>1400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별의 계시</v>
      </c>
      <c r="AL225">
        <v>1</v>
      </c>
      <c r="AM22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v>
      </c>
      <c r="AN225" t="str">
        <f t="shared" ca="1" si="81"/>
        <v>{"dy":23,"sl":3,"tp":"fe","vl":"Equip4101","cn":1,"pt":"GO","pr":1400}</v>
      </c>
    </row>
    <row r="226" spans="1:40">
      <c r="A226">
        <v>23</v>
      </c>
      <c r="B226">
        <v>4</v>
      </c>
      <c r="C226">
        <f t="shared" si="72"/>
        <v>0</v>
      </c>
      <c r="D226">
        <f t="shared" ca="1" si="84"/>
        <v>0.54926970314637913</v>
      </c>
      <c r="E226">
        <f t="shared" ca="1" si="84"/>
        <v>0.24788319167337347</v>
      </c>
      <c r="F226">
        <f t="shared" ca="1" si="84"/>
        <v>0.39513440579794412</v>
      </c>
      <c r="G226">
        <f t="shared" ca="1" si="84"/>
        <v>0.66172848160823472</v>
      </c>
      <c r="H226">
        <f t="shared" ca="1" si="84"/>
        <v>0.17301246664255809</v>
      </c>
      <c r="I226">
        <f t="shared" ca="1" si="84"/>
        <v>0.86489213887885463</v>
      </c>
      <c r="M226" t="str">
        <f t="shared" ca="1" si="73"/>
        <v>안 지정 캐릭터 PP 일반등급</v>
      </c>
      <c r="N226">
        <f t="shared" ca="1" si="74"/>
        <v>24788</v>
      </c>
      <c r="O226">
        <f t="shared" ca="1" si="75"/>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125</v>
      </c>
      <c r="Z226">
        <v>1400</v>
      </c>
      <c r="AA226" t="str">
        <f t="shared" ca="1" si="77"/>
        <v>fe</v>
      </c>
      <c r="AB226" t="s">
        <v>82</v>
      </c>
      <c r="AC226" t="s">
        <v>417</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v>
      </c>
      <c r="AN226" t="str">
        <f t="shared" ca="1" si="81"/>
        <v>{"dy":23,"sl":4,"tp":"fe","vl":"Equip2201","cn":1,"pt":"GO","pr":3500}</v>
      </c>
    </row>
    <row r="227" spans="1:40">
      <c r="A227">
        <v>23</v>
      </c>
      <c r="B227">
        <v>5</v>
      </c>
      <c r="C227">
        <f t="shared" si="72"/>
        <v>0</v>
      </c>
      <c r="D227">
        <f t="shared" ca="1" si="84"/>
        <v>0.64186133645170118</v>
      </c>
      <c r="E227">
        <f t="shared" ca="1" si="84"/>
        <v>0.1974177914160572</v>
      </c>
      <c r="F227">
        <f t="shared" ca="1" si="84"/>
        <v>0.66059588153587467</v>
      </c>
      <c r="G227">
        <f t="shared" ca="1" si="84"/>
        <v>0.70054321556616961</v>
      </c>
      <c r="H227">
        <f t="shared" ca="1" si="84"/>
        <v>0.79062150957085242</v>
      </c>
      <c r="I227">
        <f t="shared" ca="1" si="84"/>
        <v>0.30802889308526515</v>
      </c>
      <c r="M227" t="str">
        <f t="shared" ca="1" si="73"/>
        <v>안 지정 캐릭터 PP 영웅등급</v>
      </c>
      <c r="N227">
        <f t="shared" ca="1" si="74"/>
        <v>19741</v>
      </c>
      <c r="O227">
        <f t="shared" ca="1" si="75"/>
        <v>5</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1500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201</v>
      </c>
      <c r="W227">
        <v>1</v>
      </c>
      <c r="X227" t="s">
        <v>125</v>
      </c>
      <c r="Z227">
        <v>1700</v>
      </c>
      <c r="AA227" t="str">
        <f t="shared" ca="1" si="77"/>
        <v>uph</v>
      </c>
      <c r="AB227" t="s">
        <v>91</v>
      </c>
      <c r="AC227">
        <v>98421</v>
      </c>
      <c r="AD227">
        <v>14</v>
      </c>
      <c r="AE227" t="s">
        <v>375</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v>
      </c>
      <c r="AN227" t="str">
        <f t="shared" ca="1" si="81"/>
        <v>{"dy":23,"sl":5,"tp":"uph","vl":"98421","cn":14,"pt":"DI","pr":3}</v>
      </c>
    </row>
    <row r="228" spans="1:40">
      <c r="A228">
        <v>23</v>
      </c>
      <c r="B228">
        <v>6</v>
      </c>
      <c r="C228">
        <f t="shared" si="72"/>
        <v>0</v>
      </c>
      <c r="D228">
        <f t="shared" ca="1" si="84"/>
        <v>0.29808004501334273</v>
      </c>
      <c r="E228">
        <f t="shared" ca="1" si="84"/>
        <v>0.22772037065963924</v>
      </c>
      <c r="F228">
        <f t="shared" ca="1" si="84"/>
        <v>6.4352969568006513E-2</v>
      </c>
      <c r="G228">
        <f t="shared" ca="1" si="84"/>
        <v>0.96925662809983093</v>
      </c>
      <c r="H228">
        <f t="shared" ca="1" si="84"/>
        <v>0.76331441132604272</v>
      </c>
      <c r="I228">
        <f t="shared" ca="1" si="84"/>
        <v>0.67418875271580814</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254</v>
      </c>
      <c r="W228">
        <v>1</v>
      </c>
      <c r="X228" t="s">
        <v>125</v>
      </c>
      <c r="Z228">
        <v>3500</v>
      </c>
      <c r="AA228" t="str">
        <f t="shared" ca="1" si="77"/>
        <v>fe</v>
      </c>
      <c r="AB228" t="s">
        <v>82</v>
      </c>
      <c r="AC228" t="s">
        <v>294</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v>
      </c>
      <c r="AN228" t="str">
        <f t="shared" ca="1" si="81"/>
        <v>{"dy":23,"sl":6,"tp":"fe","vl":"Equip7001","cn":1,"pt":"GO","pr":1700}</v>
      </c>
    </row>
    <row r="229" spans="1:40">
      <c r="A229">
        <v>23</v>
      </c>
      <c r="B229">
        <v>7</v>
      </c>
      <c r="C229">
        <f t="shared" si="72"/>
        <v>0</v>
      </c>
      <c r="D229">
        <f t="shared" ca="1" si="84"/>
        <v>0.89945969585778107</v>
      </c>
      <c r="E229">
        <f t="shared" ca="1" si="84"/>
        <v>0.52718469181783212</v>
      </c>
      <c r="F229">
        <f t="shared" ca="1" si="84"/>
        <v>0.66457705641206588</v>
      </c>
      <c r="G229">
        <f t="shared" ca="1" si="84"/>
        <v>0.66499949484632315</v>
      </c>
      <c r="H229">
        <f t="shared" ca="1" si="84"/>
        <v>0.16883880758669845</v>
      </c>
      <c r="I229">
        <f t="shared" ca="1" si="84"/>
        <v>0.29878943060711916</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198</v>
      </c>
      <c r="W229">
        <v>1</v>
      </c>
      <c r="X229" t="s">
        <v>125</v>
      </c>
      <c r="Z229">
        <v>74200</v>
      </c>
      <c r="AA229" t="str">
        <f t="shared" ca="1" si="77"/>
        <v>fe</v>
      </c>
      <c r="AB229" t="s">
        <v>82</v>
      </c>
      <c r="AC229" t="s">
        <v>456</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v>
      </c>
      <c r="AN229" t="str">
        <f t="shared" ca="1" si="81"/>
        <v>{"dy":23,"sl":7,"tp":"fe","vl":"Equip8301","cn":1,"pt":"GO","pr":74200}</v>
      </c>
    </row>
    <row r="230" spans="1:40">
      <c r="A230">
        <v>23</v>
      </c>
      <c r="B230">
        <v>8</v>
      </c>
      <c r="C230">
        <f t="shared" si="72"/>
        <v>0</v>
      </c>
      <c r="D230">
        <f t="shared" ca="1" si="84"/>
        <v>0.91511978238103575</v>
      </c>
      <c r="E230">
        <f t="shared" ca="1" si="84"/>
        <v>0.1701821356823362</v>
      </c>
      <c r="F230">
        <f t="shared" ca="1" si="84"/>
        <v>0.75040079674745908</v>
      </c>
      <c r="G230">
        <f t="shared" ca="1" si="84"/>
        <v>0.80503305005859715</v>
      </c>
      <c r="H230">
        <f t="shared" ca="1" si="84"/>
        <v>4.175472084970655E-2</v>
      </c>
      <c r="I230">
        <f t="shared" ca="1" si="84"/>
        <v>0.82861645319029964</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v>
      </c>
      <c r="AN230" t="str">
        <f t="shared" ca="1" si="81"/>
        <v>{"dy":23,"sl":8}</v>
      </c>
    </row>
    <row r="231" spans="1:40">
      <c r="A231">
        <v>23</v>
      </c>
      <c r="B231">
        <v>9</v>
      </c>
      <c r="C231">
        <f t="shared" si="72"/>
        <v>0</v>
      </c>
      <c r="D231">
        <f t="shared" ca="1" si="84"/>
        <v>0.22065474985484423</v>
      </c>
      <c r="E231">
        <f t="shared" ca="1" si="84"/>
        <v>0.85497534825879773</v>
      </c>
      <c r="F231">
        <f t="shared" ca="1" si="84"/>
        <v>0.29606950785735953</v>
      </c>
      <c r="G231">
        <f t="shared" ca="1" si="84"/>
        <v>0.48618166647704464</v>
      </c>
      <c r="H231">
        <f t="shared" ca="1" si="84"/>
        <v>0.57420280705040272</v>
      </c>
      <c r="I231">
        <f t="shared" ca="1" si="84"/>
        <v>0.56272937089082342</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v>
      </c>
      <c r="AN231" t="str">
        <f t="shared" ca="1" si="81"/>
        <v>{"dy":23,"sl":9}</v>
      </c>
    </row>
    <row r="232" spans="1:40">
      <c r="A232">
        <v>24</v>
      </c>
      <c r="B232">
        <v>0</v>
      </c>
      <c r="C232">
        <f t="shared" si="72"/>
        <v>0</v>
      </c>
      <c r="D232">
        <f t="shared" ref="D232:I241" ca="1" si="85">RAND()</f>
        <v>0.28352206540470049</v>
      </c>
      <c r="E232">
        <f t="shared" ca="1" si="85"/>
        <v>0.54624054012684542</v>
      </c>
      <c r="F232">
        <f t="shared" ca="1" si="85"/>
        <v>0.11765905358113748</v>
      </c>
      <c r="G232">
        <f t="shared" ca="1" si="85"/>
        <v>0.42102709514206416</v>
      </c>
      <c r="H232">
        <f t="shared" ca="1" si="85"/>
        <v>0.14870372304288471</v>
      </c>
      <c r="I232">
        <f t="shared" ca="1" si="85"/>
        <v>0.41084154353514735</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e">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#VALUE!</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129</v>
      </c>
      <c r="Z232">
        <v>29</v>
      </c>
      <c r="AA232" t="str">
        <f t="shared" ca="1" si="77"/>
        <v>upn</v>
      </c>
      <c r="AB232" t="s">
        <v>92</v>
      </c>
      <c r="AC232">
        <v>11471</v>
      </c>
      <c r="AD232">
        <v>12</v>
      </c>
      <c r="AE232" t="s">
        <v>375</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v>
      </c>
      <c r="AN232" t="str">
        <f t="shared" ca="1" si="81"/>
        <v>{"dy":24,"sl":0,"tp":"upn","vl":"11471","cn":12,"pt":"DI","pr":3}</v>
      </c>
    </row>
    <row r="233" spans="1:40">
      <c r="A233">
        <v>24</v>
      </c>
      <c r="B233">
        <v>1</v>
      </c>
      <c r="C233">
        <f t="shared" si="72"/>
        <v>0</v>
      </c>
      <c r="D233">
        <f t="shared" ca="1" si="85"/>
        <v>0.31323802535089784</v>
      </c>
      <c r="E233">
        <f t="shared" ca="1" si="85"/>
        <v>0.9428958463248861</v>
      </c>
      <c r="F233">
        <f t="shared" ca="1" si="85"/>
        <v>0.81975845756219934</v>
      </c>
      <c r="G233">
        <f t="shared" ca="1" si="85"/>
        <v>0.33280780703343515</v>
      </c>
      <c r="H233">
        <f t="shared" ca="1" si="85"/>
        <v>0.68089566605260365</v>
      </c>
      <c r="I233">
        <f t="shared" ca="1" si="85"/>
        <v>0.19172813928112897</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e">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#VALUE!</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247</v>
      </c>
      <c r="W233">
        <v>1</v>
      </c>
      <c r="X233" t="s">
        <v>125</v>
      </c>
      <c r="Z233">
        <v>1000</v>
      </c>
      <c r="AA233" t="str">
        <f t="shared" ca="1" si="77"/>
        <v>fe</v>
      </c>
      <c r="AB233" t="s">
        <v>82</v>
      </c>
      <c r="AC233" t="s">
        <v>374</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v>
      </c>
      <c r="AN233" t="str">
        <f t="shared" ca="1" si="81"/>
        <v>{"dy":24,"sl":1,"tp":"fe","vl":"Equip0102","cn":1,"pt":"GO","pr":1000}</v>
      </c>
    </row>
    <row r="234" spans="1:40">
      <c r="A234">
        <v>24</v>
      </c>
      <c r="B234">
        <v>2</v>
      </c>
      <c r="C234">
        <f t="shared" si="72"/>
        <v>0</v>
      </c>
      <c r="D234">
        <f t="shared" ca="1" si="85"/>
        <v>0.41423115238220676</v>
      </c>
      <c r="E234">
        <f t="shared" ca="1" si="85"/>
        <v>0.90904265413425989</v>
      </c>
      <c r="F234">
        <f t="shared" ca="1" si="85"/>
        <v>0.96928900178855892</v>
      </c>
      <c r="G234">
        <f t="shared" ca="1" si="85"/>
        <v>0.87705843648081494</v>
      </c>
      <c r="H234">
        <f t="shared" ca="1" si="85"/>
        <v>0.22674924712354783</v>
      </c>
      <c r="I234">
        <f t="shared" ca="1" si="85"/>
        <v>0.93496774778858549</v>
      </c>
      <c r="M234" t="str">
        <f t="shared" ca="1" si="73"/>
        <v>안 지정 캐릭터 PP 영웅등급</v>
      </c>
      <c r="N234">
        <f t="shared" ca="1" si="74"/>
        <v>90904</v>
      </c>
      <c r="O234">
        <f t="shared" ca="1" si="75"/>
        <v>13</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125</v>
      </c>
      <c r="Z234">
        <v>1200</v>
      </c>
      <c r="AA234" t="str">
        <f t="shared" ca="1" si="77"/>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v>
      </c>
      <c r="AN234" t="str">
        <f t="shared" ca="1" si="81"/>
        <v>{"dy":24,"sl":2,"tp":"uph","vl":"52405","cn":9,"pt":"GO","pr":2700}</v>
      </c>
    </row>
    <row r="235" spans="1:40">
      <c r="A235">
        <v>24</v>
      </c>
      <c r="B235">
        <v>3</v>
      </c>
      <c r="C235">
        <f t="shared" si="72"/>
        <v>0</v>
      </c>
      <c r="D235">
        <f t="shared" ca="1" si="85"/>
        <v>0.61075629632525041</v>
      </c>
      <c r="E235">
        <f t="shared" ca="1" si="85"/>
        <v>0.70194895995886586</v>
      </c>
      <c r="F235">
        <f t="shared" ca="1" si="85"/>
        <v>0.61384432467130279</v>
      </c>
      <c r="G235">
        <f t="shared" ca="1" si="85"/>
        <v>0.48171823656158907</v>
      </c>
      <c r="H235">
        <f t="shared" ca="1" si="85"/>
        <v>0.51055448700880923</v>
      </c>
      <c r="I235">
        <f t="shared" ca="1" si="85"/>
        <v>0.73457333970437688</v>
      </c>
      <c r="M235" t="str">
        <f t="shared" ca="1" si="73"/>
        <v>안 지정 캐릭터 PP 일반등급</v>
      </c>
      <c r="N235">
        <f t="shared" ca="1" si="74"/>
        <v>70194</v>
      </c>
      <c r="O235">
        <f t="shared" ca="1" si="75"/>
        <v>11</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3300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125</v>
      </c>
      <c r="Z235">
        <v>900</v>
      </c>
      <c r="AA235" t="str">
        <f t="shared" ca="1" si="77"/>
        <v>fe</v>
      </c>
      <c r="AB235" t="s">
        <v>82</v>
      </c>
      <c r="AC235" t="s">
        <v>259</v>
      </c>
      <c r="AD235">
        <v>1</v>
      </c>
      <c r="AE235" t="s">
        <v>125</v>
      </c>
      <c r="AG235">
        <v>7600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태양과 달과 별</v>
      </c>
      <c r="AL235">
        <v>1</v>
      </c>
      <c r="AM23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v>
      </c>
      <c r="AN235" t="str">
        <f t="shared" ca="1" si="81"/>
        <v>{"dy":24,"sl":3,"tp":"fe","vl":"Equip3302","cn":1,"pt":"GO","pr":7600}</v>
      </c>
    </row>
    <row r="236" spans="1:40">
      <c r="A236">
        <v>24</v>
      </c>
      <c r="B236">
        <v>4</v>
      </c>
      <c r="C236">
        <f t="shared" si="72"/>
        <v>0</v>
      </c>
      <c r="D236">
        <f t="shared" ca="1" si="85"/>
        <v>0.62287039621875018</v>
      </c>
      <c r="E236">
        <f t="shared" ca="1" si="85"/>
        <v>0.91272489705725157</v>
      </c>
      <c r="F236">
        <f t="shared" ca="1" si="85"/>
        <v>8.0354615185934786E-2</v>
      </c>
      <c r="G236">
        <f t="shared" ca="1" si="85"/>
        <v>0.70122971667937251</v>
      </c>
      <c r="H236">
        <f t="shared" ca="1" si="85"/>
        <v>0.27244437520761078</v>
      </c>
      <c r="I236">
        <f t="shared" ca="1" si="85"/>
        <v>0.38158957838682839</v>
      </c>
      <c r="M236" t="str">
        <f t="shared" ca="1" si="73"/>
        <v>안 지정 캐릭터 PP 일반등급</v>
      </c>
      <c r="N236">
        <f t="shared" ca="1" si="74"/>
        <v>91272</v>
      </c>
      <c r="O236">
        <f t="shared" ca="1" si="75"/>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125</v>
      </c>
      <c r="Z236">
        <v>1400</v>
      </c>
      <c r="AA236" t="str">
        <f t="shared" ca="1" si="77"/>
        <v>fe</v>
      </c>
      <c r="AB236" t="s">
        <v>82</v>
      </c>
      <c r="AC236" t="s">
        <v>397</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v>
      </c>
      <c r="AN236" t="str">
        <f t="shared" ca="1" si="81"/>
        <v>{"dy":24,"sl":4,"tp":"fe","vl":"Equip3001","cn":1,"pt":"GO","pr":700}</v>
      </c>
    </row>
    <row r="237" spans="1:40">
      <c r="A237">
        <v>24</v>
      </c>
      <c r="B237">
        <v>5</v>
      </c>
      <c r="C237">
        <f t="shared" si="72"/>
        <v>0</v>
      </c>
      <c r="D237">
        <f t="shared" ca="1" si="85"/>
        <v>0.61346541931126342</v>
      </c>
      <c r="E237">
        <f t="shared" ca="1" si="85"/>
        <v>0.7128719970028935</v>
      </c>
      <c r="F237">
        <f t="shared" ca="1" si="85"/>
        <v>3.3631293581907196E-2</v>
      </c>
      <c r="G237">
        <f t="shared" ca="1" si="85"/>
        <v>0.82923684792177166</v>
      </c>
      <c r="H237">
        <f t="shared" ca="1" si="85"/>
        <v>0.32684860095371471</v>
      </c>
      <c r="I237">
        <f t="shared" ca="1" si="85"/>
        <v>0.36013709860201026</v>
      </c>
      <c r="M237" t="str">
        <f t="shared" ca="1" si="73"/>
        <v>안 지정 캐릭터 PP 영웅등급</v>
      </c>
      <c r="N237">
        <f t="shared" ca="1" si="74"/>
        <v>71287</v>
      </c>
      <c r="O237">
        <f t="shared" ca="1" si="75"/>
        <v>11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3300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125</v>
      </c>
      <c r="Z237">
        <v>900</v>
      </c>
      <c r="AA237" t="str">
        <f t="shared" ca="1" si="77"/>
        <v>fe</v>
      </c>
      <c r="AB237" t="s">
        <v>82</v>
      </c>
      <c r="AC237" t="s">
        <v>458</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몬스터 세포</v>
      </c>
      <c r="AL237">
        <v>1</v>
      </c>
      <c r="AM23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v>
      </c>
      <c r="AN237" t="str">
        <f t="shared" ca="1" si="81"/>
        <v>{"dy":24,"sl":5,"tp":"fe","vl":"Equip2102","cn":1,"pt":"GO","pr":1100}</v>
      </c>
    </row>
    <row r="238" spans="1:40">
      <c r="A238">
        <v>24</v>
      </c>
      <c r="B238">
        <v>6</v>
      </c>
      <c r="C238">
        <f t="shared" si="72"/>
        <v>0</v>
      </c>
      <c r="D238">
        <f t="shared" ca="1" si="85"/>
        <v>9.3721015265821772E-2</v>
      </c>
      <c r="E238">
        <f t="shared" ca="1" si="85"/>
        <v>0.47683806334432377</v>
      </c>
      <c r="F238">
        <f t="shared" ca="1" si="85"/>
        <v>3.8495917462809781E-2</v>
      </c>
      <c r="G238">
        <f t="shared" ca="1" si="85"/>
        <v>0.78903388267141206</v>
      </c>
      <c r="H238">
        <f t="shared" ca="1" si="85"/>
        <v>0.96417115470854475</v>
      </c>
      <c r="I238">
        <f t="shared" ca="1" si="85"/>
        <v>0.90833693842689878</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185</v>
      </c>
      <c r="W238">
        <v>1</v>
      </c>
      <c r="X238" t="s">
        <v>125</v>
      </c>
      <c r="Z238">
        <v>74400</v>
      </c>
      <c r="AA238" t="str">
        <f t="shared" ca="1" si="77"/>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v>
      </c>
      <c r="AN238" t="str">
        <f t="shared" ca="1" si="81"/>
        <v>{"dy":24,"sl":6,"tp":"uph","vl":"15462","cn":10,"pt":"GO","pr":3000}</v>
      </c>
    </row>
    <row r="239" spans="1:40">
      <c r="A239">
        <v>24</v>
      </c>
      <c r="B239">
        <v>7</v>
      </c>
      <c r="C239">
        <f t="shared" si="72"/>
        <v>0</v>
      </c>
      <c r="D239">
        <f t="shared" ca="1" si="85"/>
        <v>0.30245958353832136</v>
      </c>
      <c r="E239">
        <f t="shared" ca="1" si="85"/>
        <v>0.50746754276977779</v>
      </c>
      <c r="F239">
        <f t="shared" ca="1" si="85"/>
        <v>0.43548082331825566</v>
      </c>
      <c r="G239">
        <f t="shared" ca="1" si="85"/>
        <v>0.32133011335025286</v>
      </c>
      <c r="H239">
        <f t="shared" ca="1" si="85"/>
        <v>0.42161786557257019</v>
      </c>
      <c r="I239">
        <f t="shared" ca="1" si="85"/>
        <v>0.92689139659925468</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250</v>
      </c>
      <c r="W239">
        <v>1</v>
      </c>
      <c r="X239" t="s">
        <v>125</v>
      </c>
      <c r="Z239">
        <v>700</v>
      </c>
      <c r="AA239" t="str">
        <f t="shared" ca="1" si="77"/>
        <v>fe</v>
      </c>
      <c r="AB239" t="s">
        <v>82</v>
      </c>
      <c r="AC239" t="s">
        <v>378</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v>
      </c>
      <c r="AN239" t="str">
        <f t="shared" ca="1" si="81"/>
        <v>{"dy":24,"sl":7,"tp":"fe","vl":"Equip6102","cn":1,"pt":"GO","pr":3100}</v>
      </c>
    </row>
    <row r="240" spans="1:40">
      <c r="A240">
        <v>24</v>
      </c>
      <c r="B240">
        <v>8</v>
      </c>
      <c r="C240">
        <f t="shared" si="72"/>
        <v>0</v>
      </c>
      <c r="D240">
        <f t="shared" ca="1" si="85"/>
        <v>2.6513014419679792E-2</v>
      </c>
      <c r="E240">
        <f t="shared" ca="1" si="85"/>
        <v>0.92663865202572648</v>
      </c>
      <c r="F240">
        <f t="shared" ca="1" si="85"/>
        <v>0.18234193160707646</v>
      </c>
      <c r="G240">
        <f t="shared" ca="1" si="85"/>
        <v>0.25987560665881571</v>
      </c>
      <c r="H240">
        <f t="shared" ca="1" si="85"/>
        <v>0.96282107716635779</v>
      </c>
      <c r="I240">
        <f t="shared" ca="1" si="85"/>
        <v>0.74232318362398497</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fl5</v>
      </c>
      <c r="AB240" t="s">
        <v>434</v>
      </c>
      <c r="AC240" t="s">
        <v>494</v>
      </c>
      <c r="AD240">
        <v>1</v>
      </c>
      <c r="AE240" t="s">
        <v>129</v>
      </c>
      <c r="AF240">
        <v>80</v>
      </c>
      <c r="AG240">
        <v>49</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그루퍼스</v>
      </c>
      <c r="AL240">
        <v>1</v>
      </c>
      <c r="AM24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v>
      </c>
      <c r="AN240" t="str">
        <f t="shared" ca="1" si="81"/>
        <v>{"dy":24,"sl":8,"tp":"fl5","vl":"Actor2010","cn":1,"pt":"DI","pp":80,"pr":49}</v>
      </c>
    </row>
    <row r="241" spans="1:40">
      <c r="A241">
        <v>24</v>
      </c>
      <c r="B241">
        <v>9</v>
      </c>
      <c r="C241">
        <f t="shared" si="72"/>
        <v>0</v>
      </c>
      <c r="D241">
        <f t="shared" ca="1" si="85"/>
        <v>0.19285018147256316</v>
      </c>
      <c r="E241">
        <f t="shared" ca="1" si="85"/>
        <v>0.83974876073173688</v>
      </c>
      <c r="F241">
        <f t="shared" ca="1" si="85"/>
        <v>0.15039036764725977</v>
      </c>
      <c r="G241">
        <f t="shared" ca="1" si="85"/>
        <v>0.24918623185296895</v>
      </c>
      <c r="H241">
        <f t="shared" ca="1" si="85"/>
        <v>0.44364243549627946</v>
      </c>
      <c r="I241">
        <f t="shared" ca="1" si="85"/>
        <v>0.22556180909307244</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fl6</v>
      </c>
      <c r="AB241" t="s">
        <v>435</v>
      </c>
      <c r="AC241" t="s">
        <v>494</v>
      </c>
      <c r="AD241">
        <v>1</v>
      </c>
      <c r="AE241" t="s">
        <v>129</v>
      </c>
      <c r="AF241">
        <v>80</v>
      </c>
      <c r="AG241">
        <v>49</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그루퍼스</v>
      </c>
      <c r="AL241">
        <v>1</v>
      </c>
      <c r="AM24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v>
      </c>
      <c r="AN241" t="str">
        <f t="shared" ca="1" si="81"/>
        <v>{"dy":24,"sl":9,"tp":"fl6","vl":"Actor2010","cn":1,"pt":"DI","pp":80,"pr":49}</v>
      </c>
    </row>
    <row r="242" spans="1:40">
      <c r="A242">
        <v>25</v>
      </c>
      <c r="B242">
        <v>0</v>
      </c>
      <c r="C242">
        <f t="shared" si="72"/>
        <v>0</v>
      </c>
      <c r="D242">
        <f t="shared" ref="D242:I251" ca="1" si="86">RAND()</f>
        <v>0.25907540685233899</v>
      </c>
      <c r="E242">
        <f t="shared" ca="1" si="86"/>
        <v>7.3025265110088333E-2</v>
      </c>
      <c r="F242">
        <f t="shared" ca="1" si="86"/>
        <v>0.87650538644402431</v>
      </c>
      <c r="G242">
        <f t="shared" ca="1" si="86"/>
        <v>0.12732346832221986</v>
      </c>
      <c r="H242">
        <f t="shared" ca="1" si="86"/>
        <v>8.8196260431310347E-2</v>
      </c>
      <c r="I242">
        <f t="shared" ca="1" si="86"/>
        <v>0.65158182206980109</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238</v>
      </c>
      <c r="W242">
        <v>1</v>
      </c>
      <c r="X242" t="s">
        <v>125</v>
      </c>
      <c r="Z242">
        <v>800</v>
      </c>
      <c r="AA242" t="str">
        <f t="shared" ca="1" si="77"/>
        <v>fe</v>
      </c>
      <c r="AB242" t="s">
        <v>82</v>
      </c>
      <c r="AC242" t="s">
        <v>395</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v>
      </c>
      <c r="AN242" t="str">
        <f t="shared" ca="1" si="81"/>
        <v>{"dy":25,"sl":0,"tp":"fe","vl":"Equip1002","cn":1,"pt":"GO","pr":800}</v>
      </c>
    </row>
    <row r="243" spans="1:40">
      <c r="A243">
        <v>25</v>
      </c>
      <c r="B243">
        <v>1</v>
      </c>
      <c r="C243">
        <f t="shared" si="72"/>
        <v>0</v>
      </c>
      <c r="D243">
        <f t="shared" ca="1" si="86"/>
        <v>0.31877465906693614</v>
      </c>
      <c r="E243">
        <f t="shared" ca="1" si="86"/>
        <v>0.52802953756685977</v>
      </c>
      <c r="F243">
        <f t="shared" ca="1" si="86"/>
        <v>0.6973268227109567</v>
      </c>
      <c r="G243">
        <f t="shared" ca="1" si="86"/>
        <v>0.96223909389858198</v>
      </c>
      <c r="H243">
        <f t="shared" ca="1" si="86"/>
        <v>0.13802936080856654</v>
      </c>
      <c r="I243">
        <f t="shared" ca="1" si="86"/>
        <v>0.48380911885235234</v>
      </c>
      <c r="J243" t="s">
        <v>82</v>
      </c>
      <c r="K243" t="s">
        <v>457</v>
      </c>
      <c r="M243" t="str">
        <f t="shared" si="73"/>
        <v>지정 장비</v>
      </c>
      <c r="N243" t="str">
        <f t="shared" ca="1" si="74"/>
        <v>Equip0403</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30</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20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전설</v>
      </c>
      <c r="U243" t="s">
        <v>82</v>
      </c>
      <c r="V243" t="s">
        <v>292</v>
      </c>
      <c r="W243">
        <v>1</v>
      </c>
      <c r="X243" t="s">
        <v>125</v>
      </c>
      <c r="Z243">
        <v>1500</v>
      </c>
      <c r="AA243" t="str">
        <f t="shared" ca="1" si="77"/>
        <v>fe</v>
      </c>
      <c r="AB243" t="s">
        <v>82</v>
      </c>
      <c r="AC243" t="s">
        <v>480</v>
      </c>
      <c r="AD243">
        <v>1</v>
      </c>
      <c r="AE243" t="s">
        <v>125</v>
      </c>
      <c r="AG243">
        <v>2500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작은 별 완드</v>
      </c>
      <c r="AL243">
        <v>1</v>
      </c>
      <c r="AM24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v>
      </c>
      <c r="AN243" t="str">
        <f t="shared" ca="1" si="81"/>
        <v>{"dy":25,"sl":1,"tp":"fe","vl":"Equip3202","cn":1,"pt":"GO","pr":2500}</v>
      </c>
    </row>
    <row r="244" spans="1:40">
      <c r="A244">
        <v>25</v>
      </c>
      <c r="B244">
        <v>2</v>
      </c>
      <c r="C244">
        <f t="shared" si="72"/>
        <v>0</v>
      </c>
      <c r="D244">
        <f t="shared" ca="1" si="86"/>
        <v>0.58786276641232815</v>
      </c>
      <c r="E244">
        <f t="shared" ca="1" si="86"/>
        <v>0.34515997384957509</v>
      </c>
      <c r="F244">
        <f t="shared" ca="1" si="86"/>
        <v>0.4521460756045711</v>
      </c>
      <c r="G244">
        <f t="shared" ca="1" si="86"/>
        <v>0.74027346146656159</v>
      </c>
      <c r="H244">
        <f t="shared" ca="1" si="86"/>
        <v>0.15696208348305152</v>
      </c>
      <c r="I244">
        <f t="shared" ca="1" si="86"/>
        <v>0.25914325565798479</v>
      </c>
      <c r="M244" t="str">
        <f t="shared" ca="1" si="73"/>
        <v>안 지정 캐릭터 PP 영웅등급</v>
      </c>
      <c r="N244">
        <f t="shared" ca="1" si="74"/>
        <v>34515</v>
      </c>
      <c r="O244">
        <f t="shared" ca="1" si="75"/>
        <v>7</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2100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125</v>
      </c>
      <c r="Z244">
        <v>1400</v>
      </c>
      <c r="AA244" t="str">
        <f t="shared" ca="1" si="77"/>
        <v>fe</v>
      </c>
      <c r="AB244" t="s">
        <v>82</v>
      </c>
      <c r="AC244" t="s">
        <v>442</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v>
      </c>
      <c r="AN244" t="str">
        <f t="shared" ca="1" si="81"/>
        <v>{"dy":25,"sl":2,"tp":"fe","vl":"Equip5101","cn":1,"pt":"GO","pr":1200}</v>
      </c>
    </row>
    <row r="245" spans="1:40">
      <c r="A245">
        <v>25</v>
      </c>
      <c r="B245">
        <v>3</v>
      </c>
      <c r="C245">
        <f t="shared" si="72"/>
        <v>0</v>
      </c>
      <c r="D245">
        <f t="shared" ca="1" si="86"/>
        <v>0.24647778064566672</v>
      </c>
      <c r="E245">
        <f t="shared" ca="1" si="86"/>
        <v>0.28868649023999127</v>
      </c>
      <c r="F245">
        <f t="shared" ca="1" si="86"/>
        <v>0.77646261814755302</v>
      </c>
      <c r="G245">
        <f t="shared" ca="1" si="86"/>
        <v>0.76223048162169882</v>
      </c>
      <c r="H245">
        <f t="shared" ca="1" si="86"/>
        <v>0.20207812026095218</v>
      </c>
      <c r="I245">
        <f t="shared" ca="1" si="86"/>
        <v>0.42969319737031419</v>
      </c>
      <c r="M245" t="str">
        <f t="shared" ca="1" si="73"/>
        <v>안 지정 캐릭터 PP 영웅등급</v>
      </c>
      <c r="N245">
        <f t="shared" ca="1" si="74"/>
        <v>28868</v>
      </c>
      <c r="O245">
        <f t="shared" ca="1" si="75"/>
        <v>6</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1800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125</v>
      </c>
      <c r="Z245">
        <v>1400</v>
      </c>
      <c r="AA245" t="str">
        <f t="shared" ca="1" si="77"/>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v>
      </c>
      <c r="AN245" t="str">
        <f t="shared" ca="1" si="81"/>
        <v>{"dy":25,"sl":3,"tp":"uph","vl":"64832","cn":7,"pt":"GO","pr":2100}</v>
      </c>
    </row>
    <row r="246" spans="1:40">
      <c r="A246">
        <v>25</v>
      </c>
      <c r="B246">
        <v>4</v>
      </c>
      <c r="C246">
        <f t="shared" si="72"/>
        <v>0</v>
      </c>
      <c r="D246">
        <f t="shared" ca="1" si="86"/>
        <v>0.2824264257055612</v>
      </c>
      <c r="E246">
        <f t="shared" ca="1" si="86"/>
        <v>8.8473001020349606E-2</v>
      </c>
      <c r="F246">
        <f t="shared" ca="1" si="86"/>
        <v>0.34371168984716727</v>
      </c>
      <c r="G246">
        <f t="shared" ca="1" si="86"/>
        <v>0.35891708620709772</v>
      </c>
      <c r="H246">
        <f t="shared" ca="1" si="86"/>
        <v>0.70332045233969287</v>
      </c>
      <c r="I246">
        <f t="shared" ca="1" si="86"/>
        <v>0.39201660952357276</v>
      </c>
      <c r="M246" t="str">
        <f t="shared" ca="1" si="73"/>
        <v>안 지정 캐릭터 PP 일반등급</v>
      </c>
      <c r="N246">
        <f t="shared" ca="1" si="74"/>
        <v>8847</v>
      </c>
      <c r="O246">
        <f t="shared" ca="1" si="75"/>
        <v>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1200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125</v>
      </c>
      <c r="Z246">
        <v>900</v>
      </c>
      <c r="AA246" t="str">
        <f t="shared" ca="1" si="77"/>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v>
      </c>
      <c r="AN246" t="str">
        <f t="shared" ca="1" si="81"/>
        <v>{"dy":25,"sl":4,"tp":"upn","vl":"94548","cn":13,"pt":"GO","pr":3900}</v>
      </c>
    </row>
    <row r="247" spans="1:40">
      <c r="A247">
        <v>25</v>
      </c>
      <c r="B247">
        <v>5</v>
      </c>
      <c r="C247">
        <f t="shared" si="72"/>
        <v>0</v>
      </c>
      <c r="D247">
        <f t="shared" ca="1" si="86"/>
        <v>0.75078488069474392</v>
      </c>
      <c r="E247">
        <f t="shared" ca="1" si="86"/>
        <v>0.3027162776487301</v>
      </c>
      <c r="F247">
        <f t="shared" ca="1" si="86"/>
        <v>0.74745992164384867</v>
      </c>
      <c r="G247">
        <f t="shared" ca="1" si="86"/>
        <v>0.75911460475694603</v>
      </c>
      <c r="H247">
        <f t="shared" ca="1" si="86"/>
        <v>0.83085681508695863</v>
      </c>
      <c r="I247">
        <f t="shared" ca="1" si="86"/>
        <v>9.769120688359556E-3</v>
      </c>
      <c r="M247" t="str">
        <f t="shared" ca="1" si="73"/>
        <v>안 지정 캐릭터 PP 일반등급</v>
      </c>
      <c r="N247">
        <f t="shared" ca="1" si="74"/>
        <v>30271</v>
      </c>
      <c r="O247">
        <f t="shared" ca="1" si="75"/>
        <v>6</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1800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125</v>
      </c>
      <c r="Z247">
        <v>1000</v>
      </c>
      <c r="AA247" t="str">
        <f t="shared" ca="1" si="77"/>
        <v>fe</v>
      </c>
      <c r="AB247" t="s">
        <v>82</v>
      </c>
      <c r="AC247" t="s">
        <v>459</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v>
      </c>
      <c r="AN247" t="str">
        <f t="shared" ca="1" si="81"/>
        <v>{"dy":25,"sl":5,"tp":"fe","vl":"Equip7101","cn":1,"pt":"GO","pr":3600}</v>
      </c>
    </row>
    <row r="248" spans="1:40">
      <c r="A248">
        <v>25</v>
      </c>
      <c r="B248">
        <v>6</v>
      </c>
      <c r="C248">
        <f t="shared" si="72"/>
        <v>0</v>
      </c>
      <c r="D248">
        <f t="shared" ca="1" si="86"/>
        <v>0.14232716675492252</v>
      </c>
      <c r="E248">
        <f t="shared" ca="1" si="86"/>
        <v>0.82211414091739221</v>
      </c>
      <c r="F248">
        <f t="shared" ca="1" si="86"/>
        <v>0.4609315711200731</v>
      </c>
      <c r="G248">
        <f t="shared" ca="1" si="86"/>
        <v>0.7816011104277274</v>
      </c>
      <c r="H248">
        <f t="shared" ca="1" si="86"/>
        <v>0.75434449458318276</v>
      </c>
      <c r="I248">
        <f t="shared" ca="1" si="86"/>
        <v>2.135259354832153E-2</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183</v>
      </c>
      <c r="W248">
        <v>1</v>
      </c>
      <c r="X248" t="s">
        <v>125</v>
      </c>
      <c r="Z248">
        <v>3600</v>
      </c>
      <c r="AA248" t="str">
        <f t="shared" ca="1" si="77"/>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v>
      </c>
      <c r="AN248" t="str">
        <f t="shared" ca="1" si="81"/>
        <v>{"dy":25,"sl":6,"tp":"upn","vl":"14628","cn":6,"pt":"GO","pr":1800}</v>
      </c>
    </row>
    <row r="249" spans="1:40">
      <c r="A249">
        <v>25</v>
      </c>
      <c r="B249">
        <v>7</v>
      </c>
      <c r="C249">
        <f t="shared" si="72"/>
        <v>0</v>
      </c>
      <c r="D249">
        <f t="shared" ca="1" si="86"/>
        <v>0.45559115195519051</v>
      </c>
      <c r="E249">
        <f t="shared" ca="1" si="86"/>
        <v>0.65494230182022051</v>
      </c>
      <c r="F249">
        <f t="shared" ca="1" si="86"/>
        <v>0.17397868302967401</v>
      </c>
      <c r="G249">
        <f t="shared" ca="1" si="86"/>
        <v>0.2912988071792586</v>
      </c>
      <c r="H249">
        <f t="shared" ca="1" si="86"/>
        <v>0.86068178504694726</v>
      </c>
      <c r="I249">
        <f t="shared" ca="1" si="86"/>
        <v>0.7337549347147454</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292</v>
      </c>
      <c r="W249">
        <v>1</v>
      </c>
      <c r="X249" t="s">
        <v>125</v>
      </c>
      <c r="Z249">
        <v>1200</v>
      </c>
      <c r="AA249" t="str">
        <f t="shared" ca="1" si="77"/>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v>
      </c>
      <c r="AN249" t="str">
        <f t="shared" ca="1" si="81"/>
        <v>{"dy":25,"sl":7,"tp":"uph","vl":"31175","cn":11,"pt":"GO","pr":3300}</v>
      </c>
    </row>
    <row r="250" spans="1:40">
      <c r="A250">
        <v>25</v>
      </c>
      <c r="B250">
        <v>8</v>
      </c>
      <c r="C250">
        <f t="shared" si="72"/>
        <v>0</v>
      </c>
      <c r="D250">
        <f t="shared" ca="1" si="86"/>
        <v>0.7396912470824526</v>
      </c>
      <c r="E250">
        <f t="shared" ca="1" si="86"/>
        <v>0.90447298921906438</v>
      </c>
      <c r="F250">
        <f t="shared" ca="1" si="86"/>
        <v>0.10034676005588095</v>
      </c>
      <c r="G250">
        <f t="shared" ca="1" si="86"/>
        <v>0.30816389750565565</v>
      </c>
      <c r="H250">
        <f t="shared" ca="1" si="86"/>
        <v>0.52560480511396102</v>
      </c>
      <c r="I250">
        <f t="shared" ca="1" si="86"/>
        <v>0.16574811441501491</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v>
      </c>
      <c r="AN250" t="str">
        <f t="shared" ca="1" si="81"/>
        <v>{"dy":25,"sl":8}</v>
      </c>
    </row>
    <row r="251" spans="1:40">
      <c r="A251">
        <v>25</v>
      </c>
      <c r="B251">
        <v>9</v>
      </c>
      <c r="C251">
        <f t="shared" si="72"/>
        <v>0</v>
      </c>
      <c r="D251">
        <f t="shared" ca="1" si="86"/>
        <v>0.1649471519679393</v>
      </c>
      <c r="E251">
        <f t="shared" ca="1" si="86"/>
        <v>0.4947688550223307</v>
      </c>
      <c r="F251">
        <f t="shared" ca="1" si="86"/>
        <v>0.51503673957733653</v>
      </c>
      <c r="G251">
        <f t="shared" ca="1" si="86"/>
        <v>0.43923482873938546</v>
      </c>
      <c r="H251">
        <f t="shared" ca="1" si="86"/>
        <v>0.76591563367150861</v>
      </c>
      <c r="I251">
        <f t="shared" ca="1" si="86"/>
        <v>0.83916379162469656</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v>
      </c>
      <c r="AN251" t="str">
        <f t="shared" ca="1" si="81"/>
        <v>{"dy":25,"sl":9}</v>
      </c>
    </row>
    <row r="252" spans="1:40">
      <c r="A252">
        <v>26</v>
      </c>
      <c r="B252">
        <v>0</v>
      </c>
      <c r="C252">
        <f t="shared" si="72"/>
        <v>0</v>
      </c>
      <c r="D252">
        <f t="shared" ref="D252:I261" ca="1" si="87">RAND()</f>
        <v>0.11203900179495907</v>
      </c>
      <c r="E252">
        <f t="shared" ca="1" si="87"/>
        <v>0.42601800998589645</v>
      </c>
      <c r="F252">
        <f t="shared" ca="1" si="87"/>
        <v>0.62937458550879999</v>
      </c>
      <c r="G252">
        <f t="shared" ca="1" si="87"/>
        <v>0.77435598337751432</v>
      </c>
      <c r="H252">
        <f t="shared" ca="1" si="87"/>
        <v>0.29026477108711157</v>
      </c>
      <c r="I252">
        <f t="shared" ca="1" si="87"/>
        <v>0.45119003081687425</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191</v>
      </c>
      <c r="W252">
        <v>1</v>
      </c>
      <c r="X252" t="s">
        <v>125</v>
      </c>
      <c r="Z252">
        <v>1900</v>
      </c>
      <c r="AA252" t="str">
        <f t="shared" ca="1" si="77"/>
        <v>fe</v>
      </c>
      <c r="AB252" t="s">
        <v>82</v>
      </c>
      <c r="AC252" t="s">
        <v>437</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v>
      </c>
      <c r="AN252" t="str">
        <f t="shared" ca="1" si="81"/>
        <v>{"dy":26,"sl":0,"tp":"fe","vl":"Equip0201","cn":1,"pt":"GO","pr":3100}</v>
      </c>
    </row>
    <row r="253" spans="1:40">
      <c r="A253">
        <v>26</v>
      </c>
      <c r="B253">
        <v>1</v>
      </c>
      <c r="C253">
        <f t="shared" si="72"/>
        <v>0</v>
      </c>
      <c r="D253">
        <f t="shared" ca="1" si="87"/>
        <v>0.11033466636056455</v>
      </c>
      <c r="E253">
        <f t="shared" ca="1" si="87"/>
        <v>0.320726958308024</v>
      </c>
      <c r="F253">
        <f t="shared" ca="1" si="87"/>
        <v>0.71169710289273225</v>
      </c>
      <c r="G253">
        <f t="shared" ca="1" si="87"/>
        <v>0.12657169476588925</v>
      </c>
      <c r="H253">
        <f t="shared" ca="1" si="87"/>
        <v>0.57869320250683742</v>
      </c>
      <c r="I253">
        <f t="shared" ca="1" si="87"/>
        <v>9.1044060112644987E-3</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183</v>
      </c>
      <c r="W253">
        <v>1</v>
      </c>
      <c r="X253" t="s">
        <v>125</v>
      </c>
      <c r="Z253">
        <v>3800</v>
      </c>
      <c r="AA253" t="str">
        <f t="shared" ca="1" si="77"/>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v>
      </c>
      <c r="AN253" t="str">
        <f t="shared" ca="1" si="81"/>
        <v>{"dy":26,"sl":1,"tp":"upn","vl":"45727","cn":5,"pt":"GO","pr":1500}</v>
      </c>
    </row>
    <row r="254" spans="1:40">
      <c r="A254">
        <v>26</v>
      </c>
      <c r="B254">
        <v>2</v>
      </c>
      <c r="C254">
        <f t="shared" si="72"/>
        <v>0</v>
      </c>
      <c r="D254">
        <f t="shared" ca="1" si="87"/>
        <v>0.21951093545559841</v>
      </c>
      <c r="E254">
        <f t="shared" ca="1" si="87"/>
        <v>0.2720582644630416</v>
      </c>
      <c r="F254">
        <f t="shared" ca="1" si="87"/>
        <v>0.11340905142784319</v>
      </c>
      <c r="G254">
        <f t="shared" ca="1" si="87"/>
        <v>0.64759781322254151</v>
      </c>
      <c r="H254">
        <f t="shared" ca="1" si="87"/>
        <v>0.86190454675479211</v>
      </c>
      <c r="I254">
        <f t="shared" ca="1" si="87"/>
        <v>0.43728033991596216</v>
      </c>
      <c r="M254" t="str">
        <f t="shared" ca="1" si="73"/>
        <v>안 지정 캐릭터 PP 영웅등급</v>
      </c>
      <c r="N254">
        <f t="shared" ca="1" si="74"/>
        <v>27205</v>
      </c>
      <c r="O254">
        <f t="shared" ca="1" si="75"/>
        <v>6</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1800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125</v>
      </c>
      <c r="Z254">
        <v>1200</v>
      </c>
      <c r="AA254" t="str">
        <f t="shared" ca="1" si="77"/>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v>
      </c>
      <c r="AN254" t="str">
        <f t="shared" ca="1" si="81"/>
        <v>{"dy":26,"sl":2,"tp":"upn","vl":"56908","cn":10,"pt":"GO","pr":3000}</v>
      </c>
    </row>
    <row r="255" spans="1:40">
      <c r="A255">
        <v>26</v>
      </c>
      <c r="B255">
        <v>3</v>
      </c>
      <c r="C255">
        <f t="shared" si="72"/>
        <v>0</v>
      </c>
      <c r="D255">
        <f t="shared" ca="1" si="87"/>
        <v>0.78985835138882987</v>
      </c>
      <c r="E255">
        <f t="shared" ca="1" si="87"/>
        <v>0.51615908916856534</v>
      </c>
      <c r="F255">
        <f t="shared" ca="1" si="87"/>
        <v>0.92418448134751618</v>
      </c>
      <c r="G255">
        <f t="shared" ca="1" si="87"/>
        <v>0.50719234156803406</v>
      </c>
      <c r="H255">
        <f t="shared" ca="1" si="87"/>
        <v>0.26773048477953232</v>
      </c>
      <c r="I255">
        <f t="shared" ca="1" si="87"/>
        <v>0.58239225812235462</v>
      </c>
      <c r="M255" t="str">
        <f t="shared" ca="1" si="73"/>
        <v>안 지정 캐릭터 PP 일반등급</v>
      </c>
      <c r="N255">
        <f t="shared" ca="1" si="74"/>
        <v>51615</v>
      </c>
      <c r="O255">
        <f t="shared" ca="1" si="75"/>
        <v>9</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2700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125</v>
      </c>
      <c r="Z255">
        <v>900</v>
      </c>
      <c r="AA255" t="str">
        <f t="shared" ca="1" si="77"/>
        <v>fe</v>
      </c>
      <c r="AB255" t="s">
        <v>82</v>
      </c>
      <c r="AC255" t="s">
        <v>399</v>
      </c>
      <c r="AD255">
        <v>1</v>
      </c>
      <c r="AE255" t="s">
        <v>125</v>
      </c>
      <c r="AG255">
        <v>900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용사의 단검</v>
      </c>
      <c r="AL255">
        <v>1</v>
      </c>
      <c r="AM25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v>
      </c>
      <c r="AN255" t="str">
        <f t="shared" ca="1" si="81"/>
        <v>{"dy":26,"sl":3,"tp":"fe","vl":"Equip1001","cn":1,"pt":"GO","pr":900}</v>
      </c>
    </row>
    <row r="256" spans="1:40">
      <c r="A256">
        <v>26</v>
      </c>
      <c r="B256">
        <v>4</v>
      </c>
      <c r="C256">
        <f t="shared" si="72"/>
        <v>0</v>
      </c>
      <c r="D256">
        <f t="shared" ca="1" si="87"/>
        <v>0.26267307648777094</v>
      </c>
      <c r="E256">
        <f t="shared" ca="1" si="87"/>
        <v>0.38970735500957554</v>
      </c>
      <c r="F256">
        <f t="shared" ca="1" si="87"/>
        <v>0.74871021635575408</v>
      </c>
      <c r="G256">
        <f t="shared" ca="1" si="87"/>
        <v>0.68333786513541772</v>
      </c>
      <c r="H256">
        <f t="shared" ca="1" si="87"/>
        <v>8.4006588705544116E-3</v>
      </c>
      <c r="I256">
        <f t="shared" ca="1" si="87"/>
        <v>0.1758101825585332</v>
      </c>
      <c r="M256" t="str">
        <f t="shared" ca="1" si="73"/>
        <v>안 지정 캐릭터 PP 일반등급</v>
      </c>
      <c r="N256">
        <f t="shared" ca="1" si="74"/>
        <v>38970</v>
      </c>
      <c r="O256">
        <f t="shared" ca="1" si="75"/>
        <v>7</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2100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125</v>
      </c>
      <c r="Z256">
        <v>900</v>
      </c>
      <c r="AA256" t="str">
        <f t="shared" ca="1" si="77"/>
        <v>fe</v>
      </c>
      <c r="AB256" t="s">
        <v>82</v>
      </c>
      <c r="AC256" t="s">
        <v>458</v>
      </c>
      <c r="AD256">
        <v>1</v>
      </c>
      <c r="AE256" t="s">
        <v>125</v>
      </c>
      <c r="AG256">
        <v>1200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몬스터 세포</v>
      </c>
      <c r="AL256">
        <v>1</v>
      </c>
      <c r="AM25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v>
      </c>
      <c r="AN256" t="str">
        <f t="shared" ca="1" si="81"/>
        <v>{"dy":26,"sl":4,"tp":"fe","vl":"Equip2102","cn":1,"pt":"GO","pr":1200}</v>
      </c>
    </row>
    <row r="257" spans="1:40">
      <c r="A257">
        <v>26</v>
      </c>
      <c r="B257">
        <v>5</v>
      </c>
      <c r="C257">
        <f t="shared" si="72"/>
        <v>0</v>
      </c>
      <c r="D257">
        <f t="shared" ca="1" si="87"/>
        <v>0.24028613163515811</v>
      </c>
      <c r="E257">
        <f t="shared" ca="1" si="87"/>
        <v>0.85764453635651028</v>
      </c>
      <c r="F257">
        <f t="shared" ca="1" si="87"/>
        <v>0.56144674623550106</v>
      </c>
      <c r="G257">
        <f t="shared" ca="1" si="87"/>
        <v>0.17052698793288867</v>
      </c>
      <c r="H257">
        <f t="shared" ca="1" si="87"/>
        <v>0.13755370938130773</v>
      </c>
      <c r="I257">
        <f t="shared" ca="1" si="87"/>
        <v>0.40268632842285379</v>
      </c>
      <c r="M257" t="str">
        <f t="shared" ca="1" si="73"/>
        <v>지정 장비</v>
      </c>
      <c r="N257" t="e">
        <f t="shared" ca="1" si="74"/>
        <v>#VALUE!</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DI</v>
      </c>
      <c r="Q257" t="e">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#VALUE!</v>
      </c>
      <c r="R257" t="e">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#VALUE!</v>
      </c>
      <c r="S257" t="e">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#VALUE!</v>
      </c>
      <c r="T257" t="e">
        <f t="shared" ca="1" si="76"/>
        <v>#VALUE!</v>
      </c>
      <c r="U257" t="s">
        <v>92</v>
      </c>
      <c r="V257">
        <v>79985</v>
      </c>
      <c r="W257">
        <v>13</v>
      </c>
      <c r="X257" t="s">
        <v>125</v>
      </c>
      <c r="Z257">
        <v>1300</v>
      </c>
      <c r="AA257" t="str">
        <f t="shared" ca="1" si="77"/>
        <v>fe</v>
      </c>
      <c r="AB257" t="s">
        <v>82</v>
      </c>
      <c r="AC257" t="s">
        <v>294</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템플러 쉴드</v>
      </c>
      <c r="AL257">
        <v>1</v>
      </c>
      <c r="AM25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v>
      </c>
      <c r="AN257" t="str">
        <f t="shared" ca="1" si="81"/>
        <v>{"dy":26,"sl":5,"tp":"fe","vl":"Equip7001","cn":1,"pt":"GO","pr":1900}</v>
      </c>
    </row>
    <row r="258" spans="1:40">
      <c r="A258">
        <v>26</v>
      </c>
      <c r="B258">
        <v>6</v>
      </c>
      <c r="C258">
        <f t="shared" ref="C258:C321" si="88">IF(B258&lt;=9,0,
IF(B258=10,1,2))</f>
        <v>0</v>
      </c>
      <c r="D258">
        <f t="shared" ca="1" si="87"/>
        <v>0.65327964464023514</v>
      </c>
      <c r="E258">
        <f t="shared" ca="1" si="87"/>
        <v>0.82988487551534906</v>
      </c>
      <c r="F258">
        <f t="shared" ca="1" si="87"/>
        <v>0.92268196275254155</v>
      </c>
      <c r="G258">
        <f t="shared" ca="1" si="87"/>
        <v>0.98705966903651254</v>
      </c>
      <c r="H258">
        <f t="shared" ca="1" si="87"/>
        <v>0.67213521058435088</v>
      </c>
      <c r="I258">
        <f t="shared" ca="1" si="87"/>
        <v>0.97627469840724745</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257</v>
      </c>
      <c r="W258">
        <v>1</v>
      </c>
      <c r="X258" t="s">
        <v>125</v>
      </c>
      <c r="Z258">
        <v>3100</v>
      </c>
      <c r="AA258" t="str">
        <f t="shared" ref="AA258:AA321" ca="1" si="93">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 t="shared" si="88"/>
        <v>0</v>
      </c>
      <c r="D259">
        <f t="shared" ca="1" si="87"/>
        <v>0.6704071357102025</v>
      </c>
      <c r="E259">
        <f t="shared" ca="1" si="87"/>
        <v>0.34642219263016283</v>
      </c>
      <c r="F259">
        <f t="shared" ca="1" si="87"/>
        <v>0.24276287756243853</v>
      </c>
      <c r="G259">
        <f t="shared" ca="1" si="87"/>
        <v>0.24333624274097332</v>
      </c>
      <c r="H259">
        <f t="shared" ca="1" si="87"/>
        <v>0.70422211493108133</v>
      </c>
      <c r="I259">
        <f t="shared" ca="1" si="87"/>
        <v>0.31346908883763203</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e">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#VALUE!</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240</v>
      </c>
      <c r="W259">
        <v>1</v>
      </c>
      <c r="X259" t="s">
        <v>125</v>
      </c>
      <c r="Z259">
        <v>1500</v>
      </c>
      <c r="AA259" t="str">
        <f t="shared" ca="1" si="93"/>
        <v>fe</v>
      </c>
      <c r="AB259" t="s">
        <v>82</v>
      </c>
      <c r="AC259" t="s">
        <v>378</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v>
      </c>
      <c r="AN259" t="str">
        <f t="shared" ca="1" si="97"/>
        <v>{"dy":26,"sl":7,"tp":"fe","vl":"Equip6102","cn":1,"pt":"GO","pr":3800}</v>
      </c>
    </row>
    <row r="260" spans="1:40">
      <c r="A260">
        <v>26</v>
      </c>
      <c r="B260">
        <v>8</v>
      </c>
      <c r="C260">
        <f t="shared" si="88"/>
        <v>0</v>
      </c>
      <c r="D260">
        <f t="shared" ca="1" si="87"/>
        <v>0.17474568384974576</v>
      </c>
      <c r="E260">
        <f t="shared" ca="1" si="87"/>
        <v>0.26967410556334626</v>
      </c>
      <c r="F260">
        <f t="shared" ca="1" si="87"/>
        <v>0.7175722463631804</v>
      </c>
      <c r="G260">
        <f t="shared" ca="1" si="87"/>
        <v>0.84829678939470066</v>
      </c>
      <c r="H260">
        <f t="shared" ca="1" si="87"/>
        <v>0.36658102064570708</v>
      </c>
      <c r="I260">
        <f t="shared" ca="1" si="87"/>
        <v>0.5200706100571133</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v>
      </c>
      <c r="AN260" t="str">
        <f t="shared" ca="1" si="97"/>
        <v>{"dy":26,"sl":8}</v>
      </c>
    </row>
    <row r="261" spans="1:40">
      <c r="A261">
        <v>26</v>
      </c>
      <c r="B261">
        <v>9</v>
      </c>
      <c r="C261">
        <f t="shared" si="88"/>
        <v>0</v>
      </c>
      <c r="D261">
        <f t="shared" ca="1" si="87"/>
        <v>0.39994801097928356</v>
      </c>
      <c r="E261">
        <f t="shared" ca="1" si="87"/>
        <v>0.45778966996033599</v>
      </c>
      <c r="F261">
        <f t="shared" ca="1" si="87"/>
        <v>0.58872735557142764</v>
      </c>
      <c r="G261">
        <f t="shared" ca="1" si="87"/>
        <v>0.76819414191402324</v>
      </c>
      <c r="H261">
        <f t="shared" ca="1" si="87"/>
        <v>0.1240869550385526</v>
      </c>
      <c r="I261">
        <f t="shared" ca="1" si="87"/>
        <v>0.2781956777085407</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v>
      </c>
      <c r="AN261" t="str">
        <f t="shared" ca="1" si="97"/>
        <v>{"dy":26,"sl":9}</v>
      </c>
    </row>
    <row r="262" spans="1:40">
      <c r="A262">
        <v>27</v>
      </c>
      <c r="B262">
        <v>0</v>
      </c>
      <c r="C262">
        <f t="shared" si="88"/>
        <v>0</v>
      </c>
      <c r="D262">
        <f t="shared" ref="D262:I271" ca="1" si="98">RAND()</f>
        <v>0.75371223432235013</v>
      </c>
      <c r="E262">
        <f t="shared" ca="1" si="98"/>
        <v>0.25108134895293344</v>
      </c>
      <c r="F262">
        <f t="shared" ca="1" si="98"/>
        <v>0.62337282375256853</v>
      </c>
      <c r="G262">
        <f t="shared" ca="1" si="98"/>
        <v>0.81820547191571058</v>
      </c>
      <c r="H262">
        <f t="shared" ca="1" si="98"/>
        <v>0.49543836218510462</v>
      </c>
      <c r="I262">
        <f t="shared" ca="1" si="98"/>
        <v>0.48343658195428019</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178</v>
      </c>
      <c r="W262">
        <v>1</v>
      </c>
      <c r="X262" t="s">
        <v>125</v>
      </c>
      <c r="Z262">
        <v>1000</v>
      </c>
      <c r="AA262" t="str">
        <f t="shared" ca="1" si="93"/>
        <v>fe</v>
      </c>
      <c r="AB262" t="s">
        <v>82</v>
      </c>
      <c r="AC262" t="s">
        <v>426</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v>
      </c>
      <c r="AN262" t="str">
        <f t="shared" ca="1" si="97"/>
        <v>{"dy":27,"sl":0,"tp":"fe","vl":"Equip2101","cn":1,"pt":"GO","pr":1400}</v>
      </c>
    </row>
    <row r="263" spans="1:40">
      <c r="A263">
        <v>27</v>
      </c>
      <c r="B263">
        <v>1</v>
      </c>
      <c r="C263">
        <f t="shared" si="88"/>
        <v>0</v>
      </c>
      <c r="D263">
        <f t="shared" ca="1" si="98"/>
        <v>0.19577808389316032</v>
      </c>
      <c r="E263">
        <f t="shared" ca="1" si="98"/>
        <v>0.30232072498948659</v>
      </c>
      <c r="F263">
        <f t="shared" ca="1" si="98"/>
        <v>0.63808701723551287</v>
      </c>
      <c r="G263">
        <f t="shared" ca="1" si="98"/>
        <v>0.86607970620569708</v>
      </c>
      <c r="H263">
        <f t="shared" ca="1" si="98"/>
        <v>0.57492179514219022</v>
      </c>
      <c r="I263">
        <f t="shared" ca="1" si="98"/>
        <v>0.51323881002746097</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276</v>
      </c>
      <c r="W263">
        <v>1</v>
      </c>
      <c r="X263" t="s">
        <v>125</v>
      </c>
      <c r="Z263">
        <v>1400</v>
      </c>
      <c r="AA263" t="str">
        <f t="shared" ca="1" si="93"/>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v>
      </c>
      <c r="AN263" t="str">
        <f t="shared" ca="1" si="97"/>
        <v>{"dy":27,"sl":1,"tp":"upn","vl":"46336","cn":11,"pt":"GO","pr":3300}</v>
      </c>
    </row>
    <row r="264" spans="1:40">
      <c r="A264">
        <v>27</v>
      </c>
      <c r="B264">
        <v>2</v>
      </c>
      <c r="C264">
        <f t="shared" si="88"/>
        <v>0</v>
      </c>
      <c r="D264">
        <f t="shared" ca="1" si="98"/>
        <v>0.47530311733787312</v>
      </c>
      <c r="E264">
        <f t="shared" ca="1" si="98"/>
        <v>0.64676639070935993</v>
      </c>
      <c r="F264">
        <f t="shared" ca="1" si="98"/>
        <v>2.9633905047964704E-2</v>
      </c>
      <c r="G264">
        <f t="shared" ca="1" si="98"/>
        <v>0.60301424747266641</v>
      </c>
      <c r="H264">
        <f t="shared" ca="1" si="98"/>
        <v>0.27391227747530877</v>
      </c>
      <c r="I264">
        <f t="shared" ca="1" si="98"/>
        <v>0.169376953361419</v>
      </c>
      <c r="M264" t="str">
        <f t="shared" ca="1" si="89"/>
        <v>안 지정 캐릭터 PP 영웅등급</v>
      </c>
      <c r="N264">
        <f t="shared" ca="1" si="90"/>
        <v>64676</v>
      </c>
      <c r="O264">
        <f t="shared" ca="1" si="91"/>
        <v>10</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125</v>
      </c>
      <c r="Z264">
        <v>900</v>
      </c>
      <c r="AA264" t="str">
        <f t="shared" ca="1" si="93"/>
        <v>fe</v>
      </c>
      <c r="AB264" t="s">
        <v>82</v>
      </c>
      <c r="AC264" t="s">
        <v>459</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용력의 방패</v>
      </c>
      <c r="AL264">
        <v>1</v>
      </c>
      <c r="AM26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v>
      </c>
      <c r="AN264" t="str">
        <f t="shared" ca="1" si="97"/>
        <v>{"dy":27,"sl":2,"tp":"fe","vl":"Equip7101","cn":1,"pt":"GO","pr":3200}</v>
      </c>
    </row>
    <row r="265" spans="1:40">
      <c r="A265">
        <v>27</v>
      </c>
      <c r="B265">
        <v>3</v>
      </c>
      <c r="C265">
        <f t="shared" si="88"/>
        <v>0</v>
      </c>
      <c r="D265">
        <f t="shared" ca="1" si="98"/>
        <v>0.40867500958427494</v>
      </c>
      <c r="E265">
        <f t="shared" ca="1" si="98"/>
        <v>0.92043395250516613</v>
      </c>
      <c r="F265">
        <f t="shared" ca="1" si="98"/>
        <v>0.73925058093097451</v>
      </c>
      <c r="G265">
        <f t="shared" ca="1" si="98"/>
        <v>0.87891289199038369</v>
      </c>
      <c r="H265">
        <f t="shared" ca="1" si="98"/>
        <v>0.44711684820789499</v>
      </c>
      <c r="I265">
        <f t="shared" ca="1" si="98"/>
        <v>0.48709593087406688</v>
      </c>
      <c r="M265" t="str">
        <f t="shared" ca="1" si="89"/>
        <v>안 지정 캐릭터 PP 일반등급</v>
      </c>
      <c r="N265">
        <f t="shared" ca="1" si="90"/>
        <v>92043</v>
      </c>
      <c r="O265">
        <f t="shared" ca="1" si="91"/>
        <v>14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4200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125</v>
      </c>
      <c r="Z265">
        <v>1100</v>
      </c>
      <c r="AA265" t="str">
        <f t="shared" ca="1" si="93"/>
        <v>fe</v>
      </c>
      <c r="AB265" t="s">
        <v>82</v>
      </c>
      <c r="AC265" t="s">
        <v>465</v>
      </c>
      <c r="AD265">
        <v>1</v>
      </c>
      <c r="AE265" t="s">
        <v>98</v>
      </c>
      <c r="AF265">
        <v>209</v>
      </c>
      <c r="AG265">
        <v>119</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전설</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해방된 장미</v>
      </c>
      <c r="AL265">
        <v>1</v>
      </c>
      <c r="AM26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v>
      </c>
      <c r="AN265" t="str">
        <f t="shared" ca="1" si="97"/>
        <v>{"dy":27,"sl":3,"tp":"fe","vl":"Equip5401","cn":1,"pt":"DI","pp":209,"pr":119}</v>
      </c>
    </row>
    <row r="266" spans="1:40">
      <c r="A266">
        <v>27</v>
      </c>
      <c r="B266">
        <v>4</v>
      </c>
      <c r="C266">
        <f t="shared" si="88"/>
        <v>0</v>
      </c>
      <c r="D266">
        <f t="shared" ca="1" si="98"/>
        <v>0.27426715034376847</v>
      </c>
      <c r="E266">
        <f t="shared" ca="1" si="98"/>
        <v>0.42386424722508309</v>
      </c>
      <c r="F266">
        <f t="shared" ca="1" si="98"/>
        <v>0.5354499927033205</v>
      </c>
      <c r="G266">
        <f t="shared" ca="1" si="98"/>
        <v>0.36831227601749461</v>
      </c>
      <c r="H266">
        <f t="shared" ca="1" si="98"/>
        <v>1.8385157085917037E-2</v>
      </c>
      <c r="I266">
        <f t="shared" ca="1" si="98"/>
        <v>0.28605929055545898</v>
      </c>
      <c r="M266" t="str">
        <f t="shared" ca="1" si="89"/>
        <v>안 지정 캐릭터 PP 일반등급</v>
      </c>
      <c r="N266">
        <f t="shared" ca="1" si="90"/>
        <v>42386</v>
      </c>
      <c r="O266">
        <f t="shared" ca="1" si="91"/>
        <v>8</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2400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125</v>
      </c>
      <c r="Z266">
        <v>1000</v>
      </c>
      <c r="AA266" t="str">
        <f t="shared" ca="1" si="93"/>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v>
      </c>
      <c r="AN266" t="str">
        <f t="shared" ca="1" si="97"/>
        <v>{"dy":27,"sl":4,"tp":"upn","vl":"58093","cn":12,"pt":"GO","pr":3600}</v>
      </c>
    </row>
    <row r="267" spans="1:40">
      <c r="A267">
        <v>27</v>
      </c>
      <c r="B267">
        <v>5</v>
      </c>
      <c r="C267">
        <f t="shared" si="88"/>
        <v>0</v>
      </c>
      <c r="D267">
        <f t="shared" ca="1" si="98"/>
        <v>3.2357262852463209E-2</v>
      </c>
      <c r="E267">
        <f t="shared" ca="1" si="98"/>
        <v>0.79847476284369756</v>
      </c>
      <c r="F267">
        <f t="shared" ca="1" si="98"/>
        <v>0.22766623351798065</v>
      </c>
      <c r="G267">
        <f t="shared" ca="1" si="98"/>
        <v>0.73929330520636682</v>
      </c>
      <c r="H267">
        <f t="shared" ca="1" si="98"/>
        <v>0.86898673824035966</v>
      </c>
      <c r="I267">
        <f t="shared" ca="1" si="98"/>
        <v>0.55691126094210042</v>
      </c>
      <c r="M267" t="str">
        <f t="shared" ca="1" si="89"/>
        <v>지정 장비</v>
      </c>
      <c r="N267" t="e">
        <f t="shared" ca="1" si="90"/>
        <v>#VALUE!</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t="e">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#VALUE!</v>
      </c>
      <c r="S267" t="e">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#VALUE!</v>
      </c>
      <c r="T267" t="e">
        <f t="shared" ca="1" si="92"/>
        <v>#VALUE!</v>
      </c>
      <c r="U267" t="s">
        <v>91</v>
      </c>
      <c r="V267">
        <v>73986</v>
      </c>
      <c r="W267">
        <v>13</v>
      </c>
      <c r="X267" t="s">
        <v>125</v>
      </c>
      <c r="Z267">
        <v>1300</v>
      </c>
      <c r="AA267" t="str">
        <f t="shared" ca="1" si="93"/>
        <v>fe</v>
      </c>
      <c r="AB267" t="s">
        <v>82</v>
      </c>
      <c r="AC267" t="s">
        <v>499</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까마귀 리볼버</v>
      </c>
      <c r="AL267">
        <v>1</v>
      </c>
      <c r="AM26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v>
      </c>
      <c r="AN267" t="str">
        <f t="shared" ca="1" si="97"/>
        <v>{"dy":27,"sl":5,"tp":"fe","vl":"Equip6001","cn":1,"pt":"GO","pr":2200}</v>
      </c>
    </row>
    <row r="268" spans="1:40">
      <c r="A268">
        <v>27</v>
      </c>
      <c r="B268">
        <v>6</v>
      </c>
      <c r="C268">
        <f t="shared" si="88"/>
        <v>0</v>
      </c>
      <c r="D268">
        <f t="shared" ca="1" si="98"/>
        <v>0.82195710916199416</v>
      </c>
      <c r="E268">
        <f t="shared" ca="1" si="98"/>
        <v>0.11642075566717713</v>
      </c>
      <c r="F268">
        <f t="shared" ca="1" si="98"/>
        <v>0.80652074131443496</v>
      </c>
      <c r="G268">
        <f t="shared" ca="1" si="98"/>
        <v>0.37084997418956223</v>
      </c>
      <c r="H268">
        <f t="shared" ca="1" si="98"/>
        <v>0.23387079484503293</v>
      </c>
      <c r="I268">
        <f t="shared" ca="1" si="98"/>
        <v>0.35170516154435838</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243</v>
      </c>
      <c r="W268">
        <v>1</v>
      </c>
      <c r="X268" t="s">
        <v>125</v>
      </c>
      <c r="Z268">
        <v>600</v>
      </c>
      <c r="AA268" t="str">
        <f t="shared" ca="1" si="93"/>
        <v>fe</v>
      </c>
      <c r="AB268" t="s">
        <v>82</v>
      </c>
      <c r="AC268" t="s">
        <v>445</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v>
      </c>
      <c r="AN268" t="str">
        <f t="shared" ca="1" si="97"/>
        <v>{"dy":27,"sl":6,"tp":"fe","vl":"Equip8202","cn":1,"pt":"GO","pr":29100}</v>
      </c>
    </row>
    <row r="269" spans="1:40">
      <c r="A269">
        <v>27</v>
      </c>
      <c r="B269">
        <v>7</v>
      </c>
      <c r="C269">
        <f t="shared" si="88"/>
        <v>0</v>
      </c>
      <c r="D269">
        <f t="shared" ca="1" si="98"/>
        <v>0.30528774886922871</v>
      </c>
      <c r="E269">
        <f t="shared" ca="1" si="98"/>
        <v>1.3121702408535052E-2</v>
      </c>
      <c r="F269">
        <f t="shared" ca="1" si="98"/>
        <v>0.55679893567498173</v>
      </c>
      <c r="G269">
        <f t="shared" ca="1" si="98"/>
        <v>0.20741890426417342</v>
      </c>
      <c r="H269">
        <f t="shared" ca="1" si="98"/>
        <v>0.33909746982884958</v>
      </c>
      <c r="I269">
        <f t="shared" ca="1" si="98"/>
        <v>0.33989942433196507</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e">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#VALUE!</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198</v>
      </c>
      <c r="W269">
        <v>1</v>
      </c>
      <c r="X269" t="s">
        <v>125</v>
      </c>
      <c r="Z269">
        <v>74600</v>
      </c>
      <c r="AA269" t="str">
        <f t="shared" ca="1" si="93"/>
        <v>uph</v>
      </c>
      <c r="AB269" t="s">
        <v>91</v>
      </c>
      <c r="AC269">
        <v>34952</v>
      </c>
      <c r="AD269">
        <v>11</v>
      </c>
      <c r="AE269" t="s">
        <v>404</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v>
      </c>
      <c r="AN269" t="str">
        <f t="shared" ca="1" si="97"/>
        <v>{"dy":27,"sl":7,"tp":"uph","vl":"34952","cn":11,"pt":"DI","pr":3}</v>
      </c>
    </row>
    <row r="270" spans="1:40">
      <c r="A270">
        <v>27</v>
      </c>
      <c r="B270">
        <v>8</v>
      </c>
      <c r="C270">
        <f t="shared" si="88"/>
        <v>0</v>
      </c>
      <c r="D270">
        <f t="shared" ca="1" si="98"/>
        <v>0.1153960335375448</v>
      </c>
      <c r="E270">
        <f t="shared" ca="1" si="98"/>
        <v>0.44688404338786858</v>
      </c>
      <c r="F270">
        <f t="shared" ca="1" si="98"/>
        <v>0.96242118190782189</v>
      </c>
      <c r="G270">
        <f t="shared" ca="1" si="98"/>
        <v>0.93436805553284397</v>
      </c>
      <c r="H270">
        <f t="shared" ca="1" si="98"/>
        <v>0.7494033275226446</v>
      </c>
      <c r="I270">
        <f t="shared" ca="1" si="98"/>
        <v>0.49430584854823101</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fl1</v>
      </c>
      <c r="AB270" t="s">
        <v>87</v>
      </c>
      <c r="AC270" t="s">
        <v>462</v>
      </c>
      <c r="AD270">
        <v>1</v>
      </c>
      <c r="AE270" t="s">
        <v>129</v>
      </c>
      <c r="AF270">
        <v>239</v>
      </c>
      <c r="AG270">
        <v>129</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케이저</v>
      </c>
      <c r="AL270">
        <v>1</v>
      </c>
      <c r="AM27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v>
      </c>
      <c r="AN270" t="str">
        <f t="shared" ca="1" si="97"/>
        <v>{"dy":27,"sl":8,"tp":"fl1","vl":"Actor0113","cn":1,"pt":"DI","pp":239,"pr":129}</v>
      </c>
    </row>
    <row r="271" spans="1:40">
      <c r="A271">
        <v>27</v>
      </c>
      <c r="B271">
        <v>9</v>
      </c>
      <c r="C271">
        <f t="shared" si="88"/>
        <v>0</v>
      </c>
      <c r="D271">
        <f t="shared" ca="1" si="98"/>
        <v>0.61816766592094441</v>
      </c>
      <c r="E271">
        <f t="shared" ca="1" si="98"/>
        <v>0.1948458614872649</v>
      </c>
      <c r="F271">
        <f t="shared" ca="1" si="98"/>
        <v>0.1644569738652093</v>
      </c>
      <c r="G271">
        <f t="shared" ca="1" si="98"/>
        <v>7.2587328917171012E-2</v>
      </c>
      <c r="H271">
        <f t="shared" ca="1" si="98"/>
        <v>9.2238778782990583E-2</v>
      </c>
      <c r="I271">
        <f t="shared" ca="1" si="98"/>
        <v>0.45187459017444442</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fl1</v>
      </c>
      <c r="AB271" t="s">
        <v>87</v>
      </c>
      <c r="AC271" t="s">
        <v>464</v>
      </c>
      <c r="AD271">
        <v>1</v>
      </c>
      <c r="AE271" t="s">
        <v>129</v>
      </c>
      <c r="AF271">
        <v>239</v>
      </c>
      <c r="AG271">
        <v>129</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미네락</v>
      </c>
      <c r="AL271">
        <v>1</v>
      </c>
      <c r="AM27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v>
      </c>
      <c r="AN271" t="str">
        <f t="shared" ca="1" si="97"/>
        <v>{"dy":27,"sl":9,"tp":"fl1","vl":"Actor2120","cn":1,"pt":"DI","pp":239,"pr":129}</v>
      </c>
    </row>
    <row r="272" spans="1:40">
      <c r="A272">
        <v>28</v>
      </c>
      <c r="B272">
        <v>0</v>
      </c>
      <c r="C272">
        <f t="shared" si="88"/>
        <v>0</v>
      </c>
      <c r="D272">
        <f t="shared" ref="D272:I281" ca="1" si="99">RAND()</f>
        <v>2.1764086042256325E-2</v>
      </c>
      <c r="E272">
        <f t="shared" ca="1" si="99"/>
        <v>0.58666240413140602</v>
      </c>
      <c r="F272">
        <f t="shared" ca="1" si="99"/>
        <v>0.90381639703249295</v>
      </c>
      <c r="G272">
        <f t="shared" ca="1" si="99"/>
        <v>0.72576580627550369</v>
      </c>
      <c r="H272">
        <f t="shared" ca="1" si="99"/>
        <v>0.185032477449807</v>
      </c>
      <c r="I272">
        <f t="shared" ca="1" si="99"/>
        <v>0.56818861672736742</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204</v>
      </c>
      <c r="W272">
        <v>1</v>
      </c>
      <c r="X272" t="s">
        <v>125</v>
      </c>
      <c r="Z272">
        <v>3200</v>
      </c>
      <c r="AA272" t="str">
        <f t="shared" ca="1" si="93"/>
        <v>fe</v>
      </c>
      <c r="AB272" t="s">
        <v>82</v>
      </c>
      <c r="AC272" t="s">
        <v>463</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별의 계시</v>
      </c>
      <c r="AL272">
        <v>1</v>
      </c>
      <c r="AM27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v>
      </c>
      <c r="AN272" t="str">
        <f t="shared" ca="1" si="97"/>
        <v>{"dy":28,"sl":0,"tp":"fe","vl":"Equip4101","cn":1,"pt":"GO","pr":1100}</v>
      </c>
    </row>
    <row r="273" spans="1:40">
      <c r="A273">
        <v>28</v>
      </c>
      <c r="B273">
        <v>1</v>
      </c>
      <c r="C273">
        <f t="shared" si="88"/>
        <v>0</v>
      </c>
      <c r="D273">
        <f t="shared" ca="1" si="99"/>
        <v>0.69499582617705136</v>
      </c>
      <c r="E273">
        <f t="shared" ca="1" si="99"/>
        <v>0.67588607694244196</v>
      </c>
      <c r="F273">
        <f t="shared" ca="1" si="99"/>
        <v>0.46491593661841546</v>
      </c>
      <c r="G273">
        <f t="shared" ca="1" si="99"/>
        <v>0.18054812631926676</v>
      </c>
      <c r="H273">
        <f t="shared" ca="1" si="99"/>
        <v>0.31873729583947363</v>
      </c>
      <c r="I273">
        <f t="shared" ca="1" si="99"/>
        <v>0.50869476851425233</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e">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#VALUE!</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245</v>
      </c>
      <c r="W273">
        <v>1</v>
      </c>
      <c r="X273" t="s">
        <v>125</v>
      </c>
      <c r="Z273">
        <v>900</v>
      </c>
      <c r="AA273" t="str">
        <f t="shared" ca="1" si="93"/>
        <v>fe</v>
      </c>
      <c r="AB273" t="s">
        <v>82</v>
      </c>
      <c r="AC273" t="s">
        <v>417</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이중 날개 활</v>
      </c>
      <c r="AL273">
        <v>1</v>
      </c>
      <c r="AM27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v>
      </c>
      <c r="AN273" t="str">
        <f t="shared" ca="1" si="97"/>
        <v>{"dy":28,"sl":1,"tp":"fe","vl":"Equip2201","cn":1,"pt":"DI","pr":4}</v>
      </c>
    </row>
    <row r="274" spans="1:40">
      <c r="A274">
        <v>28</v>
      </c>
      <c r="B274">
        <v>2</v>
      </c>
      <c r="C274">
        <f t="shared" si="88"/>
        <v>0</v>
      </c>
      <c r="D274">
        <f t="shared" ca="1" si="99"/>
        <v>4.0508142086638221E-3</v>
      </c>
      <c r="E274">
        <f t="shared" ca="1" si="99"/>
        <v>0.98434727184724691</v>
      </c>
      <c r="F274">
        <f t="shared" ca="1" si="99"/>
        <v>0.98604521183054283</v>
      </c>
      <c r="G274">
        <f t="shared" ca="1" si="99"/>
        <v>0.8426198648754829</v>
      </c>
      <c r="H274">
        <f t="shared" ca="1" si="99"/>
        <v>0.83352056287511744</v>
      </c>
      <c r="I274">
        <f t="shared" ca="1" si="99"/>
        <v>0.67791717624150793</v>
      </c>
      <c r="M274" t="str">
        <f t="shared" ca="1" si="89"/>
        <v>안 지정 캐릭터 PP 영웅등급</v>
      </c>
      <c r="N274">
        <f t="shared" ca="1" si="90"/>
        <v>98434</v>
      </c>
      <c r="O274">
        <f t="shared" ca="1" si="91"/>
        <v>14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4200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125</v>
      </c>
      <c r="Z274">
        <v>1000</v>
      </c>
      <c r="AA274" t="str">
        <f t="shared" ca="1" si="93"/>
        <v>fe</v>
      </c>
      <c r="AB274" t="s">
        <v>82</v>
      </c>
      <c r="AC274" t="s">
        <v>439</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전투마법사의 지팡이</v>
      </c>
      <c r="AL274">
        <v>1</v>
      </c>
      <c r="AM27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v>
      </c>
      <c r="AN274" t="str">
        <f t="shared" ca="1" si="97"/>
        <v>{"dy":28,"sl":2,"tp":"fe","vl":"Equip3301","cn":1,"pt":"GO","pr":7400}</v>
      </c>
    </row>
    <row r="275" spans="1:40">
      <c r="A275">
        <v>28</v>
      </c>
      <c r="B275">
        <v>3</v>
      </c>
      <c r="C275">
        <f t="shared" si="88"/>
        <v>0</v>
      </c>
      <c r="D275">
        <f t="shared" ca="1" si="99"/>
        <v>0.75510522730542495</v>
      </c>
      <c r="E275">
        <f t="shared" ca="1" si="99"/>
        <v>9.8154120585684734E-2</v>
      </c>
      <c r="F275">
        <f t="shared" ca="1" si="99"/>
        <v>0.1657246382819888</v>
      </c>
      <c r="G275">
        <f t="shared" ca="1" si="99"/>
        <v>1.8518120063442334E-2</v>
      </c>
      <c r="H275">
        <f t="shared" ca="1" si="99"/>
        <v>0.8736271425820783</v>
      </c>
      <c r="I275">
        <f t="shared" ca="1" si="99"/>
        <v>0.84885352771428013</v>
      </c>
      <c r="M275" t="str">
        <f t="shared" ca="1" si="89"/>
        <v>안 지정 캐릭터 PP 일반등급</v>
      </c>
      <c r="N275">
        <f t="shared" ca="1" si="90"/>
        <v>9815</v>
      </c>
      <c r="O275">
        <f t="shared" ca="1" si="91"/>
        <v>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125</v>
      </c>
      <c r="Z275">
        <v>1100</v>
      </c>
      <c r="AA275" t="str">
        <f t="shared" ca="1" si="93"/>
        <v>fe</v>
      </c>
      <c r="AB275" t="s">
        <v>82</v>
      </c>
      <c r="AC275" t="s">
        <v>440</v>
      </c>
      <c r="AD275">
        <v>1</v>
      </c>
      <c r="AE275" t="s">
        <v>125</v>
      </c>
      <c r="AG275">
        <v>3300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미스틱 해머</v>
      </c>
      <c r="AL275">
        <v>1</v>
      </c>
      <c r="AM27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v>
      </c>
      <c r="AN275" t="str">
        <f t="shared" ca="1" si="97"/>
        <v>{"dy":28,"sl":3,"tp":"fe","vl":"Equip4202","cn":1,"pt":"GO","pr":3300}</v>
      </c>
    </row>
    <row r="276" spans="1:40">
      <c r="A276">
        <v>28</v>
      </c>
      <c r="B276">
        <v>4</v>
      </c>
      <c r="C276">
        <f t="shared" si="88"/>
        <v>0</v>
      </c>
      <c r="D276">
        <f t="shared" ca="1" si="99"/>
        <v>0.69829861560604278</v>
      </c>
      <c r="E276">
        <f t="shared" ca="1" si="99"/>
        <v>0.32491416986914734</v>
      </c>
      <c r="F276">
        <f t="shared" ca="1" si="99"/>
        <v>0.11200258880402969</v>
      </c>
      <c r="G276">
        <f t="shared" ca="1" si="99"/>
        <v>0.80525469043655573</v>
      </c>
      <c r="H276">
        <f t="shared" ca="1" si="99"/>
        <v>0.5132243266697869</v>
      </c>
      <c r="I276">
        <f t="shared" ca="1" si="99"/>
        <v>0.19541953131884926</v>
      </c>
      <c r="M276" t="str">
        <f t="shared" ca="1" si="89"/>
        <v>안 지정 캐릭터 PP 일반등급</v>
      </c>
      <c r="N276">
        <f t="shared" ca="1" si="90"/>
        <v>32491</v>
      </c>
      <c r="O276">
        <f t="shared" ca="1" si="91"/>
        <v>6</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1800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125</v>
      </c>
      <c r="Z276">
        <v>1300</v>
      </c>
      <c r="AA276" t="str">
        <f t="shared" ca="1" si="93"/>
        <v>fe</v>
      </c>
      <c r="AB276" t="s">
        <v>82</v>
      </c>
      <c r="AC276" t="s">
        <v>481</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v>
      </c>
      <c r="AN276" t="str">
        <f t="shared" ca="1" si="97"/>
        <v>{"dy":28,"sl":4,"tp":"fe","vl":"Equip7201","cn":1,"pt":"GO","pr":9600}</v>
      </c>
    </row>
    <row r="277" spans="1:40">
      <c r="A277">
        <v>28</v>
      </c>
      <c r="B277">
        <v>5</v>
      </c>
      <c r="C277">
        <f t="shared" si="88"/>
        <v>0</v>
      </c>
      <c r="D277">
        <f t="shared" ca="1" si="99"/>
        <v>0.55285395339985088</v>
      </c>
      <c r="E277">
        <f t="shared" ca="1" si="99"/>
        <v>0.69752407967220653</v>
      </c>
      <c r="F277">
        <f t="shared" ca="1" si="99"/>
        <v>6.3760500844457502E-3</v>
      </c>
      <c r="G277">
        <f t="shared" ca="1" si="99"/>
        <v>0.62932699605877973</v>
      </c>
      <c r="H277">
        <f t="shared" ca="1" si="99"/>
        <v>0.59540592444433593</v>
      </c>
      <c r="I277">
        <f t="shared" ca="1" si="99"/>
        <v>0.34729795533749019</v>
      </c>
      <c r="M277" t="str">
        <f t="shared" ca="1" si="89"/>
        <v>안 지정 캐릭터 PP 영웅등급</v>
      </c>
      <c r="N277">
        <f t="shared" ca="1" si="90"/>
        <v>69752</v>
      </c>
      <c r="O277">
        <f t="shared" ca="1" si="91"/>
        <v>11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3300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125</v>
      </c>
      <c r="Z277">
        <v>900</v>
      </c>
      <c r="AA277" t="str">
        <f t="shared" ca="1" si="93"/>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v>
      </c>
      <c r="AN277" t="str">
        <f t="shared" ca="1" si="97"/>
        <v>{"dy":28,"sl":5,"tp":"uph","vl":"85730","cn":7,"pt":"GO","pr":2100}</v>
      </c>
    </row>
    <row r="278" spans="1:40">
      <c r="A278">
        <v>28</v>
      </c>
      <c r="B278">
        <v>6</v>
      </c>
      <c r="C278">
        <f t="shared" si="88"/>
        <v>0</v>
      </c>
      <c r="D278">
        <f t="shared" ca="1" si="99"/>
        <v>0.5637408187028885</v>
      </c>
      <c r="E278">
        <f t="shared" ca="1" si="99"/>
        <v>7.9732310977130849E-3</v>
      </c>
      <c r="F278">
        <f t="shared" ca="1" si="99"/>
        <v>0.3728129185296134</v>
      </c>
      <c r="G278">
        <f t="shared" ca="1" si="99"/>
        <v>6.0505282960177098E-4</v>
      </c>
      <c r="H278">
        <f t="shared" ca="1" si="99"/>
        <v>5.9800351992162049E-2</v>
      </c>
      <c r="I278">
        <f t="shared" ca="1" si="99"/>
        <v>0.59617908815793375</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DI</v>
      </c>
      <c r="Q278" t="e">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#VALUE!</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259</v>
      </c>
      <c r="W278">
        <v>1</v>
      </c>
      <c r="X278" t="s">
        <v>125</v>
      </c>
      <c r="Z278">
        <v>8000</v>
      </c>
      <c r="AA278" t="str">
        <f t="shared" ca="1" si="93"/>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v>
      </c>
      <c r="AN278" t="str">
        <f t="shared" ca="1" si="97"/>
        <v>{"dy":28,"sl":6,"tp":"upn","vl":"13144","cn":14,"pt":"GO","pr":4200}</v>
      </c>
    </row>
    <row r="279" spans="1:40">
      <c r="A279">
        <v>28</v>
      </c>
      <c r="B279">
        <v>7</v>
      </c>
      <c r="C279">
        <f t="shared" si="88"/>
        <v>0</v>
      </c>
      <c r="D279">
        <f t="shared" ca="1" si="99"/>
        <v>0.53211559556406762</v>
      </c>
      <c r="E279">
        <f t="shared" ca="1" si="99"/>
        <v>0.52072585677234207</v>
      </c>
      <c r="F279">
        <f t="shared" ca="1" si="99"/>
        <v>0.28493612931482826</v>
      </c>
      <c r="G279">
        <f t="shared" ca="1" si="99"/>
        <v>0.87338844038244423</v>
      </c>
      <c r="H279">
        <f t="shared" ca="1" si="99"/>
        <v>0.15845269895960634</v>
      </c>
      <c r="I279">
        <f t="shared" ca="1" si="99"/>
        <v>0.83148379211328849</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255</v>
      </c>
      <c r="W279">
        <v>1</v>
      </c>
      <c r="X279" t="s">
        <v>125</v>
      </c>
      <c r="Z279">
        <v>2000</v>
      </c>
      <c r="AA279" t="str">
        <f t="shared" ca="1" si="93"/>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v>
      </c>
      <c r="AN279" t="str">
        <f t="shared" ca="1" si="97"/>
        <v>{"dy":28,"sl":7,"tp":"upn","vl":"41165","cn":11,"pt":"GO","pr":3300}</v>
      </c>
    </row>
    <row r="280" spans="1:40">
      <c r="A280">
        <v>28</v>
      </c>
      <c r="B280">
        <v>8</v>
      </c>
      <c r="C280">
        <f t="shared" si="88"/>
        <v>0</v>
      </c>
      <c r="D280">
        <f t="shared" ca="1" si="99"/>
        <v>0.47275806372535834</v>
      </c>
      <c r="E280">
        <f t="shared" ca="1" si="99"/>
        <v>0.66697852201376073</v>
      </c>
      <c r="F280">
        <f t="shared" ca="1" si="99"/>
        <v>0.31063322255091319</v>
      </c>
      <c r="G280">
        <f t="shared" ca="1" si="99"/>
        <v>0.60031005684818428</v>
      </c>
      <c r="H280">
        <f t="shared" ca="1" si="99"/>
        <v>0.40905831398411374</v>
      </c>
      <c r="I280">
        <f t="shared" ca="1" si="99"/>
        <v>8.6089832847790482E-2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fl5</v>
      </c>
      <c r="AB280" t="s">
        <v>434</v>
      </c>
      <c r="AC280" t="s">
        <v>479</v>
      </c>
      <c r="AD280">
        <v>1</v>
      </c>
      <c r="AE280" t="s">
        <v>129</v>
      </c>
      <c r="AF280">
        <v>80</v>
      </c>
      <c r="AG280">
        <v>59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도스로프</v>
      </c>
      <c r="AL280">
        <v>1</v>
      </c>
      <c r="AM28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v>
      </c>
      <c r="AN280" t="str">
        <f t="shared" ca="1" si="97"/>
        <v>{"dy":28,"sl":8,"tp":"fl5","vl":"Actor0030","cn":1,"pt":"DI","pp":80,"pr":59}</v>
      </c>
    </row>
    <row r="281" spans="1:40">
      <c r="A281">
        <v>28</v>
      </c>
      <c r="B281">
        <v>9</v>
      </c>
      <c r="C281">
        <f t="shared" si="88"/>
        <v>0</v>
      </c>
      <c r="D281">
        <f t="shared" ca="1" si="99"/>
        <v>9.9132893044623915E-2</v>
      </c>
      <c r="E281">
        <f t="shared" ca="1" si="99"/>
        <v>0.24615028140580386</v>
      </c>
      <c r="F281">
        <f t="shared" ca="1" si="99"/>
        <v>0.8339527459037448</v>
      </c>
      <c r="G281">
        <f t="shared" ca="1" si="99"/>
        <v>0.84052556106383036</v>
      </c>
      <c r="H281">
        <f t="shared" ca="1" si="99"/>
        <v>0.6459818220743746</v>
      </c>
      <c r="I281">
        <f t="shared" ca="1" si="99"/>
        <v>6.0714386389382202E-2</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fl6</v>
      </c>
      <c r="AB281" t="s">
        <v>435</v>
      </c>
      <c r="AC281" t="s">
        <v>479</v>
      </c>
      <c r="AD281">
        <v>1</v>
      </c>
      <c r="AE281" t="s">
        <v>129</v>
      </c>
      <c r="AF281">
        <v>80</v>
      </c>
      <c r="AG281">
        <v>59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도스로프</v>
      </c>
      <c r="AL281">
        <v>1</v>
      </c>
      <c r="AM28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v>
      </c>
      <c r="AN281" t="str">
        <f t="shared" ca="1" si="97"/>
        <v>{"dy":28,"sl":9,"tp":"fl6","vl":"Actor0030","cn":1,"pt":"DI","pp":80,"pr":59}</v>
      </c>
    </row>
    <row r="282" spans="1:40">
      <c r="A282">
        <v>29</v>
      </c>
      <c r="B282">
        <v>0</v>
      </c>
      <c r="C282">
        <f t="shared" si="88"/>
        <v>0</v>
      </c>
      <c r="D282">
        <f t="shared" ref="D282:I291" ca="1" si="100">RAND()</f>
        <v>0.62539105743977086</v>
      </c>
      <c r="E282">
        <f t="shared" ca="1" si="100"/>
        <v>0.9340532115463791</v>
      </c>
      <c r="F282">
        <f t="shared" ca="1" si="100"/>
        <v>0.3454613810960111</v>
      </c>
      <c r="G282">
        <f t="shared" ca="1" si="100"/>
        <v>0.72891705300298482</v>
      </c>
      <c r="H282">
        <f t="shared" ca="1" si="100"/>
        <v>0.6044234534983336</v>
      </c>
      <c r="I282">
        <f t="shared" ca="1" si="100"/>
        <v>6.3402020597384978E-2</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129</v>
      </c>
      <c r="Z282">
        <v>29</v>
      </c>
      <c r="AA282" t="str">
        <f t="shared" ca="1" si="93"/>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v>
      </c>
      <c r="AN282" t="str">
        <f t="shared" ca="1" si="97"/>
        <v>{"dy":29,"sl":0,"tp":"upn","vl":"13898","cn":9,"pt":"GO","pr":2700}</v>
      </c>
    </row>
    <row r="283" spans="1:40">
      <c r="A283">
        <v>29</v>
      </c>
      <c r="B283">
        <v>1</v>
      </c>
      <c r="C283">
        <f t="shared" si="88"/>
        <v>0</v>
      </c>
      <c r="D283">
        <f t="shared" ca="1" si="100"/>
        <v>0.73571467807871327</v>
      </c>
      <c r="E283">
        <f t="shared" ca="1" si="100"/>
        <v>9.2353975258653631E-2</v>
      </c>
      <c r="F283">
        <f t="shared" ca="1" si="100"/>
        <v>7.3399087406157415E-2</v>
      </c>
      <c r="G283">
        <f t="shared" ca="1" si="100"/>
        <v>0.38794940900423758</v>
      </c>
      <c r="H283">
        <f t="shared" ca="1" si="100"/>
        <v>5.8012770009965853E-2</v>
      </c>
      <c r="I283">
        <f t="shared" ca="1" si="100"/>
        <v>0.73002838984700347</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e">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#VALUE!</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199</v>
      </c>
      <c r="W283">
        <v>1</v>
      </c>
      <c r="X283" t="s">
        <v>125</v>
      </c>
      <c r="Z283">
        <v>3200</v>
      </c>
      <c r="AA283" t="str">
        <f t="shared" ca="1" si="93"/>
        <v>fe</v>
      </c>
      <c r="AB283" t="s">
        <v>82</v>
      </c>
      <c r="AC283" t="s">
        <v>443</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그린 아이즈</v>
      </c>
      <c r="AL283">
        <v>1</v>
      </c>
      <c r="AM28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v>
      </c>
      <c r="AN283" t="str">
        <f t="shared" ca="1" si="97"/>
        <v>{"dy":29,"sl":1,"tp":"fe","vl":"Equip5002","cn":1,"pt":"GO","pr":600}</v>
      </c>
    </row>
    <row r="284" spans="1:40">
      <c r="A284">
        <v>29</v>
      </c>
      <c r="B284">
        <v>2</v>
      </c>
      <c r="C284">
        <f t="shared" si="88"/>
        <v>0</v>
      </c>
      <c r="D284">
        <f t="shared" ca="1" si="100"/>
        <v>8.4175341448688767E-2</v>
      </c>
      <c r="E284">
        <f t="shared" ca="1" si="100"/>
        <v>0.54106350119400826</v>
      </c>
      <c r="F284">
        <f t="shared" ca="1" si="100"/>
        <v>0.53888681523566118</v>
      </c>
      <c r="G284">
        <f t="shared" ca="1" si="100"/>
        <v>0.28015620144796138</v>
      </c>
      <c r="H284">
        <f t="shared" ca="1" si="100"/>
        <v>0.60739388162044239</v>
      </c>
      <c r="I284">
        <f t="shared" ca="1" si="100"/>
        <v>9.3695618865256569E-2</v>
      </c>
      <c r="M284" t="str">
        <f t="shared" ca="1" si="89"/>
        <v>안 지정 캐릭터 PP 영웅등급</v>
      </c>
      <c r="N284">
        <f t="shared" ca="1" si="90"/>
        <v>54106</v>
      </c>
      <c r="O284">
        <f t="shared" ca="1" si="91"/>
        <v>9</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2700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125</v>
      </c>
      <c r="Z284">
        <v>1200</v>
      </c>
      <c r="AA284" t="str">
        <f t="shared" ca="1" si="93"/>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v>
      </c>
      <c r="AN284" t="str">
        <f t="shared" ca="1" si="97"/>
        <v>{"dy":29,"sl":2,"tp":"uph","vl":"81067","cn":12,"pt":"GO","pr":3600}</v>
      </c>
    </row>
    <row r="285" spans="1:40">
      <c r="A285">
        <v>29</v>
      </c>
      <c r="B285">
        <v>3</v>
      </c>
      <c r="C285">
        <f t="shared" si="88"/>
        <v>0</v>
      </c>
      <c r="D285">
        <f t="shared" ca="1" si="100"/>
        <v>0.77180869739576785</v>
      </c>
      <c r="E285">
        <f t="shared" ca="1" si="100"/>
        <v>0.11356245866548731</v>
      </c>
      <c r="F285">
        <f t="shared" ca="1" si="100"/>
        <v>0.84429819586090393</v>
      </c>
      <c r="G285">
        <f t="shared" ca="1" si="100"/>
        <v>0.47755078546943497</v>
      </c>
      <c r="H285">
        <f t="shared" ca="1" si="100"/>
        <v>0.43916949202391775</v>
      </c>
      <c r="I285">
        <f t="shared" ca="1" si="100"/>
        <v>0.85054426557586305</v>
      </c>
      <c r="M285" t="str">
        <f t="shared" ca="1" si="89"/>
        <v>안 지정 캐릭터 PP 일반등급</v>
      </c>
      <c r="N285">
        <f t="shared" ca="1" si="90"/>
        <v>11356</v>
      </c>
      <c r="O285">
        <f t="shared" ca="1" si="91"/>
        <v>4</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1200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125</v>
      </c>
      <c r="Z285">
        <v>1100</v>
      </c>
      <c r="AA285" t="str">
        <f t="shared" ca="1" si="93"/>
        <v>fe</v>
      </c>
      <c r="AB285" t="s">
        <v>82</v>
      </c>
      <c r="AC285" t="s">
        <v>440</v>
      </c>
      <c r="AD285">
        <v>1</v>
      </c>
      <c r="AE285" t="s">
        <v>129</v>
      </c>
      <c r="AG285">
        <v>4</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미스틱 해머</v>
      </c>
      <c r="AL285">
        <v>1</v>
      </c>
      <c r="AM28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v>
      </c>
      <c r="AN285" t="str">
        <f t="shared" ca="1" si="97"/>
        <v>{"dy":29,"sl":3,"tp":"fe","vl":"Equip4202","cn":1,"pt":"DI","pr":4}</v>
      </c>
    </row>
    <row r="286" spans="1:40">
      <c r="A286">
        <v>29</v>
      </c>
      <c r="B286">
        <v>4</v>
      </c>
      <c r="C286">
        <f t="shared" si="88"/>
        <v>0</v>
      </c>
      <c r="D286">
        <f t="shared" ca="1" si="100"/>
        <v>0.44212484282642073</v>
      </c>
      <c r="E286">
        <f t="shared" ca="1" si="100"/>
        <v>0.36554989416373851</v>
      </c>
      <c r="F286">
        <f t="shared" ca="1" si="100"/>
        <v>0.99079345334861468</v>
      </c>
      <c r="G286">
        <f t="shared" ca="1" si="100"/>
        <v>0.86323068328141583</v>
      </c>
      <c r="H286">
        <f t="shared" ca="1" si="100"/>
        <v>0.64391557158227619</v>
      </c>
      <c r="I286">
        <f t="shared" ca="1" si="100"/>
        <v>2.348126493163627E-3</v>
      </c>
      <c r="M286" t="str">
        <f t="shared" ca="1" si="89"/>
        <v>안 지정 캐릭터 PP 일반등급</v>
      </c>
      <c r="N286">
        <f t="shared" ca="1" si="90"/>
        <v>36554</v>
      </c>
      <c r="O286">
        <f t="shared" ca="1" si="91"/>
        <v>7</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2100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125</v>
      </c>
      <c r="Z286">
        <v>1400</v>
      </c>
      <c r="AA286" t="str">
        <f t="shared" ca="1" si="93"/>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v>
      </c>
      <c r="AN286" t="str">
        <f t="shared" ca="1" si="97"/>
        <v>{"dy":29,"sl":4,"tp":"upn","vl":"14370","cn":4,"pt":"GO","pr":1200}</v>
      </c>
    </row>
    <row r="287" spans="1:40">
      <c r="A287">
        <v>29</v>
      </c>
      <c r="B287">
        <v>5</v>
      </c>
      <c r="C287">
        <f t="shared" si="88"/>
        <v>0</v>
      </c>
      <c r="D287">
        <f t="shared" ca="1" si="100"/>
        <v>0.6992910952067537</v>
      </c>
      <c r="E287">
        <f t="shared" ca="1" si="100"/>
        <v>0.21760714553538807</v>
      </c>
      <c r="F287">
        <f t="shared" ca="1" si="100"/>
        <v>0.93477703342263596</v>
      </c>
      <c r="G287">
        <f t="shared" ca="1" si="100"/>
        <v>0.29461352887673431</v>
      </c>
      <c r="H287">
        <f t="shared" ca="1" si="100"/>
        <v>0.76134330759899171</v>
      </c>
      <c r="I287">
        <f t="shared" ca="1" si="100"/>
        <v>0.78578594223229148</v>
      </c>
      <c r="M287" t="str">
        <f t="shared" ca="1" si="89"/>
        <v>안 지정 캐릭터 PP 영웅등급</v>
      </c>
      <c r="N287">
        <f t="shared" ca="1" si="90"/>
        <v>21760</v>
      </c>
      <c r="O287">
        <f t="shared" ca="1" si="91"/>
        <v>5</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1500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241</v>
      </c>
      <c r="W287">
        <v>1</v>
      </c>
      <c r="X287" t="s">
        <v>129</v>
      </c>
      <c r="Z287">
        <v>10</v>
      </c>
      <c r="AA287" t="str">
        <f t="shared" ca="1" si="93"/>
        <v>fe</v>
      </c>
      <c r="AB287" t="s">
        <v>82</v>
      </c>
      <c r="AC287" t="s">
        <v>482</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용기의 도끼</v>
      </c>
      <c r="AL287">
        <v>1</v>
      </c>
      <c r="AM28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v>
      </c>
      <c r="AN287" t="str">
        <f t="shared" ca="1" si="97"/>
        <v>{"dy":29,"sl":5,"tp":"fe","vl":"Equip0001","cn":1,"pt":"GO","pr":700}</v>
      </c>
    </row>
    <row r="288" spans="1:40">
      <c r="A288">
        <v>29</v>
      </c>
      <c r="B288">
        <v>6</v>
      </c>
      <c r="C288">
        <f t="shared" si="88"/>
        <v>0</v>
      </c>
      <c r="D288">
        <f t="shared" ca="1" si="100"/>
        <v>0.70461283443884948</v>
      </c>
      <c r="E288">
        <f t="shared" ca="1" si="100"/>
        <v>0.34978550339934211</v>
      </c>
      <c r="F288">
        <f t="shared" ca="1" si="100"/>
        <v>0.78012118221338334</v>
      </c>
      <c r="G288">
        <f t="shared" ca="1" si="100"/>
        <v>0.52672476270536095</v>
      </c>
      <c r="H288">
        <f t="shared" ca="1" si="100"/>
        <v>0.68095937853420707</v>
      </c>
      <c r="I288">
        <f t="shared" ca="1" si="100"/>
        <v>0.95389255848732901</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113</v>
      </c>
      <c r="W288">
        <v>1</v>
      </c>
      <c r="X288" t="s">
        <v>125</v>
      </c>
      <c r="Z288">
        <v>1500</v>
      </c>
      <c r="AA288" t="str">
        <f t="shared" ca="1" si="93"/>
        <v>fe</v>
      </c>
      <c r="AB288" t="s">
        <v>82</v>
      </c>
      <c r="AC288" t="s">
        <v>481</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v>
      </c>
      <c r="AN288" t="str">
        <f t="shared" ca="1" si="97"/>
        <v>{"dy":29,"sl":6,"tp":"fe","vl":"Equip7201","cn":1,"pt":"GO","pr":9500}</v>
      </c>
    </row>
    <row r="289" spans="1:40">
      <c r="A289">
        <v>29</v>
      </c>
      <c r="B289">
        <v>7</v>
      </c>
      <c r="C289">
        <f t="shared" si="88"/>
        <v>0</v>
      </c>
      <c r="D289">
        <f t="shared" ca="1" si="100"/>
        <v>0.36714594749415941</v>
      </c>
      <c r="E289">
        <f t="shared" ca="1" si="100"/>
        <v>0.84674639450787936</v>
      </c>
      <c r="F289">
        <f t="shared" ca="1" si="100"/>
        <v>0.46495863307063234</v>
      </c>
      <c r="G289">
        <f t="shared" ca="1" si="100"/>
        <v>0.52406622958938875</v>
      </c>
      <c r="H289">
        <f t="shared" ca="1" si="100"/>
        <v>0.56296988981048068</v>
      </c>
      <c r="I289">
        <f t="shared" ca="1" si="100"/>
        <v>0.51068369021681381</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182</v>
      </c>
      <c r="W289">
        <v>1</v>
      </c>
      <c r="X289" t="s">
        <v>125</v>
      </c>
      <c r="Z289">
        <v>2900</v>
      </c>
      <c r="AA289" t="str">
        <f t="shared" ca="1" si="93"/>
        <v>fe</v>
      </c>
      <c r="AB289" t="s">
        <v>82</v>
      </c>
      <c r="AC289" t="s">
        <v>403</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v>
      </c>
      <c r="AN289" t="str">
        <f t="shared" ca="1" si="97"/>
        <v>{"dy":29,"sl":7,"tp":"fe","vl":"Equip8101","cn":1,"pt":"GO","pr":8500}</v>
      </c>
    </row>
    <row r="290" spans="1:40">
      <c r="A290">
        <v>29</v>
      </c>
      <c r="B290">
        <v>8</v>
      </c>
      <c r="C290">
        <f t="shared" si="88"/>
        <v>0</v>
      </c>
      <c r="D290">
        <f t="shared" ca="1" si="100"/>
        <v>0.84736492755181692</v>
      </c>
      <c r="E290">
        <f t="shared" ca="1" si="100"/>
        <v>0.21322397634951795</v>
      </c>
      <c r="F290">
        <f t="shared" ca="1" si="100"/>
        <v>0.54158922361813966</v>
      </c>
      <c r="G290">
        <f t="shared" ca="1" si="100"/>
        <v>0.92867895368349307</v>
      </c>
      <c r="H290">
        <f t="shared" ca="1" si="100"/>
        <v>8.1123386734553327E-2</v>
      </c>
      <c r="I290">
        <f t="shared" ca="1" si="100"/>
        <v>0.48818228237405437</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fl1</v>
      </c>
      <c r="AB290" t="s">
        <v>87</v>
      </c>
      <c r="AC290" t="s">
        <v>475</v>
      </c>
      <c r="AD290">
        <v>1</v>
      </c>
      <c r="AE290" t="s">
        <v>129</v>
      </c>
      <c r="AF290">
        <v>219</v>
      </c>
      <c r="AG290">
        <v>129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닉스</v>
      </c>
      <c r="AL290">
        <v>1</v>
      </c>
      <c r="AM29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v>
      </c>
      <c r="AN290" t="str">
        <f t="shared" ca="1" si="97"/>
        <v>{"dy":29,"sl":8,"tp":"fl1","vl":"Actor1109","cn":1,"pt":"DI","pp":219,"pr":129}</v>
      </c>
    </row>
    <row r="291" spans="1:40">
      <c r="A291">
        <v>29</v>
      </c>
      <c r="B291">
        <v>9</v>
      </c>
      <c r="C291">
        <f t="shared" si="88"/>
        <v>0</v>
      </c>
      <c r="D291">
        <f t="shared" ca="1" si="100"/>
        <v>0.26105527338949552</v>
      </c>
      <c r="E291">
        <f t="shared" ca="1" si="100"/>
        <v>0.71055669779969399</v>
      </c>
      <c r="F291">
        <f t="shared" ca="1" si="100"/>
        <v>0.40312987053634641</v>
      </c>
      <c r="G291">
        <f t="shared" ca="1" si="100"/>
        <v>0.3986738184419778</v>
      </c>
      <c r="H291">
        <f t="shared" ca="1" si="100"/>
        <v>0.59776769945687158</v>
      </c>
      <c r="I291">
        <f t="shared" ca="1" si="100"/>
        <v>0.57684858825105989</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fl1</v>
      </c>
      <c r="AB291" t="s">
        <v>87</v>
      </c>
      <c r="AC291" t="s">
        <v>493</v>
      </c>
      <c r="AD291">
        <v>1</v>
      </c>
      <c r="AE291" t="s">
        <v>129</v>
      </c>
      <c r="AF291">
        <v>219</v>
      </c>
      <c r="AG291">
        <v>129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원더</v>
      </c>
      <c r="AL291">
        <v>1</v>
      </c>
      <c r="AM29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v>
      </c>
      <c r="AN291" t="str">
        <f t="shared" ca="1" si="97"/>
        <v>{"dy":29,"sl":9,"tp":"fl1","vl":"Actor2128","cn":1,"pt":"DI","pp":219,"pr":129}</v>
      </c>
    </row>
    <row r="292" spans="1:40">
      <c r="A292">
        <v>30</v>
      </c>
      <c r="B292">
        <v>0</v>
      </c>
      <c r="C292">
        <f t="shared" si="88"/>
        <v>0</v>
      </c>
      <c r="D292">
        <f t="shared" ref="D292:I301" ca="1" si="101">RAND()</f>
        <v>0.33948145497678783</v>
      </c>
      <c r="E292">
        <f t="shared" ca="1" si="101"/>
        <v>0.6607711142920778</v>
      </c>
      <c r="F292">
        <f t="shared" ca="1" si="101"/>
        <v>0.65604726943408287</v>
      </c>
      <c r="G292">
        <f t="shared" ca="1" si="101"/>
        <v>0.22608079372730561</v>
      </c>
      <c r="H292">
        <f t="shared" ca="1" si="101"/>
        <v>7.6402687900945732E-2</v>
      </c>
      <c r="I292">
        <f t="shared" ca="1" si="101"/>
        <v>0.96223417475704331</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e">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#VALUE!</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245</v>
      </c>
      <c r="W292">
        <v>1</v>
      </c>
      <c r="X292" t="s">
        <v>125</v>
      </c>
      <c r="Z292">
        <v>600</v>
      </c>
      <c r="AA292" t="str">
        <f t="shared" ca="1" si="93"/>
        <v>fe</v>
      </c>
      <c r="AB292" t="s">
        <v>82</v>
      </c>
      <c r="AC292" t="s">
        <v>438</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얼룩진 도끼</v>
      </c>
      <c r="AL292">
        <v>1</v>
      </c>
      <c r="AM29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v>
      </c>
      <c r="AN292" t="str">
        <f t="shared" ca="1" si="97"/>
        <v>{"dy":30,"sl":0,"tp":"fe","vl":"Equip0002","cn":1,"pt":"GO","pr":600}</v>
      </c>
    </row>
    <row r="293" spans="1:40">
      <c r="A293">
        <v>30</v>
      </c>
      <c r="B293">
        <v>1</v>
      </c>
      <c r="C293">
        <f t="shared" si="88"/>
        <v>0</v>
      </c>
      <c r="D293">
        <f t="shared" ca="1" si="101"/>
        <v>0.82139895546620489</v>
      </c>
      <c r="E293">
        <f t="shared" ca="1" si="101"/>
        <v>0.5585701769016661</v>
      </c>
      <c r="F293">
        <f t="shared" ca="1" si="101"/>
        <v>0.45642875786760639</v>
      </c>
      <c r="G293">
        <f t="shared" ca="1" si="101"/>
        <v>0.83936735641116178</v>
      </c>
      <c r="H293">
        <f t="shared" ca="1" si="101"/>
        <v>0.67673515933479023</v>
      </c>
      <c r="I293">
        <f t="shared" ca="1" si="101"/>
        <v>0.82849318554323415</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240</v>
      </c>
      <c r="W293">
        <v>1</v>
      </c>
      <c r="X293" t="s">
        <v>125</v>
      </c>
      <c r="Z293">
        <v>1300</v>
      </c>
      <c r="AA293" t="str">
        <f t="shared" ca="1" si="93"/>
        <v>fe</v>
      </c>
      <c r="AB293" t="s">
        <v>82</v>
      </c>
      <c r="AC293" t="s">
        <v>463</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별의 계시</v>
      </c>
      <c r="AL293">
        <v>1</v>
      </c>
      <c r="AM29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v>
      </c>
      <c r="AN293" t="str">
        <f t="shared" ca="1" si="97"/>
        <v>{"dy":30,"sl":1,"tp":"fe","vl":"Equip4101","cn":1,"pt":"GO","pr":1000}</v>
      </c>
    </row>
    <row r="294" spans="1:40">
      <c r="A294">
        <v>30</v>
      </c>
      <c r="B294">
        <v>2</v>
      </c>
      <c r="C294">
        <f t="shared" si="88"/>
        <v>0</v>
      </c>
      <c r="D294">
        <f t="shared" ca="1" si="101"/>
        <v>0.4407742697471253</v>
      </c>
      <c r="E294">
        <f t="shared" ca="1" si="101"/>
        <v>0.17457066662419873</v>
      </c>
      <c r="F294">
        <f t="shared" ca="1" si="101"/>
        <v>0.83713957865586663</v>
      </c>
      <c r="G294">
        <f t="shared" ca="1" si="101"/>
        <v>0.84019589870065015</v>
      </c>
      <c r="H294">
        <f t="shared" ca="1" si="101"/>
        <v>0.73416792205951942</v>
      </c>
      <c r="I294">
        <f t="shared" ca="1" si="101"/>
        <v>0.99561865867060806</v>
      </c>
      <c r="M294" t="str">
        <f t="shared" ca="1" si="89"/>
        <v>안 지정 캐릭터 PP 영웅등급</v>
      </c>
      <c r="N294">
        <f t="shared" ca="1" si="90"/>
        <v>17457</v>
      </c>
      <c r="O294">
        <f t="shared" ca="1" si="91"/>
        <v>5</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1500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125</v>
      </c>
      <c r="Z294">
        <v>1200</v>
      </c>
      <c r="AA294" t="str">
        <f t="shared" ca="1" si="93"/>
        <v>fe</v>
      </c>
      <c r="AB294" t="s">
        <v>82</v>
      </c>
      <c r="AC294" t="s">
        <v>483</v>
      </c>
      <c r="AD294">
        <v>1</v>
      </c>
      <c r="AE294" t="s">
        <v>125</v>
      </c>
      <c r="AG294">
        <v>700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루비 장식 아밍 소드</v>
      </c>
      <c r="AL294">
        <v>1</v>
      </c>
      <c r="AM29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v>
      </c>
      <c r="AN294" t="str">
        <f t="shared" ca="1" si="97"/>
        <v>{"dy":30,"sl":2,"tp":"fe","vl":"Equip5001","cn":1,"pt":"GO","pr":700}</v>
      </c>
    </row>
    <row r="295" spans="1:40">
      <c r="A295">
        <v>30</v>
      </c>
      <c r="B295">
        <v>3</v>
      </c>
      <c r="C295">
        <f t="shared" si="88"/>
        <v>0</v>
      </c>
      <c r="D295">
        <f t="shared" ca="1" si="101"/>
        <v>0.42399700174568211</v>
      </c>
      <c r="E295">
        <f t="shared" ca="1" si="101"/>
        <v>0.61766696318335823</v>
      </c>
      <c r="F295">
        <f t="shared" ca="1" si="101"/>
        <v>0.21919718901194807</v>
      </c>
      <c r="G295">
        <f t="shared" ca="1" si="101"/>
        <v>0.51270429065065426</v>
      </c>
      <c r="H295">
        <f t="shared" ca="1" si="101"/>
        <v>0.33815641944250885</v>
      </c>
      <c r="I295">
        <f t="shared" ca="1" si="101"/>
        <v>0.70701696011448378</v>
      </c>
      <c r="M295" t="str">
        <f t="shared" ca="1" si="89"/>
        <v>안 지정 캐릭터 PP 일반등급</v>
      </c>
      <c r="N295">
        <f t="shared" ca="1" si="90"/>
        <v>61766</v>
      </c>
      <c r="O295">
        <f t="shared" ca="1" si="91"/>
        <v>10</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3000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125</v>
      </c>
      <c r="Z295">
        <v>1400</v>
      </c>
      <c r="AA295" t="str">
        <f t="shared" ca="1" si="93"/>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v>
      </c>
      <c r="AN295" t="str">
        <f t="shared" ca="1" si="97"/>
        <v>{"dy":30,"sl":3,"tp":"upn","vl":"41845","cn":4,"pt":"GO","pr":1200}</v>
      </c>
    </row>
    <row r="296" spans="1:40">
      <c r="A296">
        <v>30</v>
      </c>
      <c r="B296">
        <v>4</v>
      </c>
      <c r="C296">
        <f t="shared" si="88"/>
        <v>0</v>
      </c>
      <c r="D296">
        <f t="shared" ca="1" si="101"/>
        <v>0.11150637223807491</v>
      </c>
      <c r="E296">
        <f t="shared" ca="1" si="101"/>
        <v>0.7671321242354876</v>
      </c>
      <c r="F296">
        <f t="shared" ca="1" si="101"/>
        <v>0.28689110731969525</v>
      </c>
      <c r="G296">
        <f t="shared" ca="1" si="101"/>
        <v>0.79055957266668564</v>
      </c>
      <c r="H296">
        <f t="shared" ca="1" si="101"/>
        <v>0.47014753211106697</v>
      </c>
      <c r="I296">
        <f t="shared" ca="1" si="101"/>
        <v>0.23843975425950803</v>
      </c>
      <c r="M296" t="str">
        <f t="shared" ca="1" si="89"/>
        <v>안 지정 캐릭터 PP 일반등급</v>
      </c>
      <c r="N296">
        <f t="shared" ca="1" si="90"/>
        <v>76713</v>
      </c>
      <c r="O296">
        <f t="shared" ca="1" si="91"/>
        <v>12</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3600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125</v>
      </c>
      <c r="Z296">
        <v>1400</v>
      </c>
      <c r="AA296" t="str">
        <f t="shared" ca="1" si="93"/>
        <v>fe</v>
      </c>
      <c r="AB296" t="s">
        <v>82</v>
      </c>
      <c r="AC296" t="s">
        <v>394</v>
      </c>
      <c r="AD296">
        <v>1</v>
      </c>
      <c r="AE296" t="s">
        <v>125</v>
      </c>
      <c r="AG296">
        <v>3300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빛의 트랩</v>
      </c>
      <c r="AL296">
        <v>1</v>
      </c>
      <c r="AM29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v>
      </c>
      <c r="AN296" t="str">
        <f t="shared" ca="1" si="97"/>
        <v>{"dy":30,"sl":4,"tp":"fe","vl":"Equip3201","cn":1,"pt":"GO","pr":3300}</v>
      </c>
    </row>
    <row r="297" spans="1:40">
      <c r="A297">
        <v>30</v>
      </c>
      <c r="B297">
        <v>5</v>
      </c>
      <c r="C297">
        <f t="shared" si="88"/>
        <v>0</v>
      </c>
      <c r="D297">
        <f t="shared" ca="1" si="101"/>
        <v>0.42730628469145726</v>
      </c>
      <c r="E297">
        <f t="shared" ca="1" si="101"/>
        <v>0.27288800552821213</v>
      </c>
      <c r="F297">
        <f t="shared" ca="1" si="101"/>
        <v>0.53109140265904375</v>
      </c>
      <c r="G297">
        <f t="shared" ca="1" si="101"/>
        <v>0.48703125088442689</v>
      </c>
      <c r="H297">
        <f t="shared" ca="1" si="101"/>
        <v>0.59703233104691267</v>
      </c>
      <c r="I297">
        <f t="shared" ca="1" si="101"/>
        <v>0.49526050536877753</v>
      </c>
      <c r="M297" t="str">
        <f t="shared" ca="1" si="89"/>
        <v>지정 장비</v>
      </c>
      <c r="N297" t="e">
        <f t="shared" ca="1" si="90"/>
        <v>#VALUE!</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t="e">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#VALUE!</v>
      </c>
      <c r="S297" t="e">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#VALUE!</v>
      </c>
      <c r="T297" t="e">
        <f t="shared" ca="1" si="92"/>
        <v>#VALUE!</v>
      </c>
      <c r="U297" t="s">
        <v>92</v>
      </c>
      <c r="V297">
        <v>33903</v>
      </c>
      <c r="W297">
        <v>11</v>
      </c>
      <c r="X297" t="s">
        <v>125</v>
      </c>
      <c r="Z297">
        <v>1100</v>
      </c>
      <c r="AA297" t="str">
        <f t="shared" ca="1" si="93"/>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v>
      </c>
      <c r="AN297" t="str">
        <f t="shared" ca="1" si="97"/>
        <v>{"dy":30,"sl":5,"tp":"uph","vl":"75139","cn":10,"pt":"GO","pr":3000}</v>
      </c>
    </row>
    <row r="298" spans="1:40">
      <c r="A298">
        <v>30</v>
      </c>
      <c r="B298">
        <v>6</v>
      </c>
      <c r="C298">
        <f t="shared" si="88"/>
        <v>0</v>
      </c>
      <c r="D298">
        <f t="shared" ca="1" si="101"/>
        <v>0.15334727133322246</v>
      </c>
      <c r="E298">
        <f t="shared" ca="1" si="101"/>
        <v>0.14036168552886574</v>
      </c>
      <c r="F298">
        <f t="shared" ca="1" si="101"/>
        <v>0.93885658130754868</v>
      </c>
      <c r="G298">
        <f t="shared" ca="1" si="101"/>
        <v>0.12904573783513618</v>
      </c>
      <c r="H298">
        <f t="shared" ca="1" si="101"/>
        <v>0.88083190661989719</v>
      </c>
      <c r="I298">
        <f t="shared" ca="1" si="101"/>
        <v>0.78532857473178563</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e">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#VALUE!</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111</v>
      </c>
      <c r="W298">
        <v>1</v>
      </c>
      <c r="X298" t="s">
        <v>125</v>
      </c>
      <c r="Z298">
        <v>700</v>
      </c>
      <c r="AA298" t="str">
        <f t="shared" ca="1" si="93"/>
        <v>fe</v>
      </c>
      <c r="AB298" t="s">
        <v>82</v>
      </c>
      <c r="AC298" t="s">
        <v>411</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v>
      </c>
      <c r="AN298" t="str">
        <f t="shared" ca="1" si="97"/>
        <v>{"dy":30,"sl":6,"tp":"fe","vl":"Equip8102","cn":1,"pt":"GO","pr":8100}</v>
      </c>
    </row>
    <row r="299" spans="1:40">
      <c r="A299">
        <v>30</v>
      </c>
      <c r="B299">
        <v>7</v>
      </c>
      <c r="C299">
        <f t="shared" si="88"/>
        <v>0</v>
      </c>
      <c r="D299">
        <f t="shared" ca="1" si="101"/>
        <v>5.891243032510185E-2</v>
      </c>
      <c r="E299">
        <f t="shared" ca="1" si="101"/>
        <v>0.9834169243145624</v>
      </c>
      <c r="F299">
        <f t="shared" ca="1" si="101"/>
        <v>0.40194137339371361</v>
      </c>
      <c r="G299">
        <f t="shared" ca="1" si="101"/>
        <v>0.1503831856739648</v>
      </c>
      <c r="H299">
        <f t="shared" ca="1" si="101"/>
        <v>0.13234632161408888</v>
      </c>
      <c r="I299">
        <f t="shared" ca="1" si="101"/>
        <v>0.38322267680252908</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DI</v>
      </c>
      <c r="Q299" t="e">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#VALUE!</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277</v>
      </c>
      <c r="W299">
        <v>1</v>
      </c>
      <c r="X299" t="s">
        <v>125</v>
      </c>
      <c r="Z299">
        <v>3300</v>
      </c>
      <c r="AA299" t="str">
        <f t="shared" ca="1" si="93"/>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v>
      </c>
      <c r="AN299" t="str">
        <f t="shared" ca="1" si="97"/>
        <v>{"dy":30,"sl":7,"tp":"upn","vl":"15133","cn":13,"pt":"GO","pr":3900}</v>
      </c>
    </row>
    <row r="300" spans="1:40">
      <c r="A300">
        <v>30</v>
      </c>
      <c r="B300">
        <v>8</v>
      </c>
      <c r="C300">
        <f t="shared" si="88"/>
        <v>0</v>
      </c>
      <c r="D300">
        <f t="shared" ca="1" si="101"/>
        <v>0.9248981648213499</v>
      </c>
      <c r="E300">
        <f t="shared" ca="1" si="101"/>
        <v>0.46179601012952176</v>
      </c>
      <c r="F300">
        <f t="shared" ca="1" si="101"/>
        <v>0.47281607895837519</v>
      </c>
      <c r="G300">
        <f t="shared" ca="1" si="101"/>
        <v>0.85443832392335228</v>
      </c>
      <c r="H300">
        <f t="shared" ca="1" si="101"/>
        <v>0.10046815419597144</v>
      </c>
      <c r="I300">
        <f t="shared" ca="1" si="101"/>
        <v>0.64510426914803254</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v>
      </c>
      <c r="AN300" t="str">
        <f t="shared" ca="1" si="97"/>
        <v>{"dy":30,"sl":8}</v>
      </c>
    </row>
    <row r="301" spans="1:40">
      <c r="A301">
        <v>30</v>
      </c>
      <c r="B301">
        <v>9</v>
      </c>
      <c r="C301">
        <f t="shared" si="88"/>
        <v>0</v>
      </c>
      <c r="D301">
        <f t="shared" ca="1" si="101"/>
        <v>0.8996734618154012</v>
      </c>
      <c r="E301">
        <f t="shared" ca="1" si="101"/>
        <v>0.96853476633834146</v>
      </c>
      <c r="F301">
        <f t="shared" ca="1" si="101"/>
        <v>0.89939747294681172</v>
      </c>
      <c r="G301">
        <f t="shared" ca="1" si="101"/>
        <v>0.16939685924264059</v>
      </c>
      <c r="H301">
        <f t="shared" ca="1" si="101"/>
        <v>0.67019046846317742</v>
      </c>
      <c r="I301">
        <f t="shared" ca="1" si="101"/>
        <v>0.27333709311741117</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v>
      </c>
      <c r="AN301" t="str">
        <f t="shared" ca="1" si="97"/>
        <v>{"dy":30,"sl":9}</v>
      </c>
    </row>
    <row r="302" spans="1:40">
      <c r="A302">
        <v>31</v>
      </c>
      <c r="B302">
        <v>0</v>
      </c>
      <c r="C302">
        <f t="shared" si="88"/>
        <v>0</v>
      </c>
      <c r="D302">
        <f t="shared" ref="D302:I311" ca="1" si="102">RAND()</f>
        <v>0.74259896781264845</v>
      </c>
      <c r="E302">
        <f t="shared" ca="1" si="102"/>
        <v>0.66059489776785496</v>
      </c>
      <c r="F302">
        <f t="shared" ca="1" si="102"/>
        <v>0.17977659729558437</v>
      </c>
      <c r="G302">
        <f t="shared" ca="1" si="102"/>
        <v>2.9323671538716845E-2</v>
      </c>
      <c r="H302">
        <f t="shared" ca="1" si="102"/>
        <v>0.81364558779857399</v>
      </c>
      <c r="I302">
        <f t="shared" ca="1" si="102"/>
        <v>0.11636126678742365</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e">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#VALUE!</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245</v>
      </c>
      <c r="W302">
        <v>1</v>
      </c>
      <c r="X302" t="s">
        <v>125</v>
      </c>
      <c r="Z302">
        <v>900</v>
      </c>
      <c r="AA302" t="str">
        <f t="shared" ca="1" si="93"/>
        <v>fe</v>
      </c>
      <c r="AB302" t="s">
        <v>82</v>
      </c>
      <c r="AC302" t="s">
        <v>410</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불안정한 절단기</v>
      </c>
      <c r="AL302">
        <v>1</v>
      </c>
      <c r="AM30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v>
      </c>
      <c r="AN302" t="str">
        <f t="shared" ca="1" si="97"/>
        <v>{"dy":31,"sl":0,"tp":"fe","vl":"Equip0101","cn":1,"pt":"GO","pr":1300}</v>
      </c>
    </row>
    <row r="303" spans="1:40">
      <c r="A303">
        <v>31</v>
      </c>
      <c r="B303">
        <v>1</v>
      </c>
      <c r="C303">
        <f t="shared" si="88"/>
        <v>0</v>
      </c>
      <c r="D303">
        <f t="shared" ca="1" si="102"/>
        <v>0.99282700774489308</v>
      </c>
      <c r="E303">
        <f t="shared" ca="1" si="102"/>
        <v>0.37496600270836022</v>
      </c>
      <c r="F303">
        <f t="shared" ca="1" si="102"/>
        <v>0.17356295214883033</v>
      </c>
      <c r="G303">
        <f t="shared" ca="1" si="102"/>
        <v>0.22808741524566167</v>
      </c>
      <c r="H303">
        <f t="shared" ca="1" si="102"/>
        <v>0.6899438148482494</v>
      </c>
      <c r="I303">
        <f t="shared" ca="1" si="102"/>
        <v>0.55029117832749452</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e">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#VALUE!</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253</v>
      </c>
      <c r="W303">
        <v>1</v>
      </c>
      <c r="X303" t="s">
        <v>125</v>
      </c>
      <c r="Z303">
        <v>3800</v>
      </c>
      <c r="AA303" t="str">
        <f t="shared" ca="1" si="93"/>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v>
      </c>
      <c r="AN303" t="str">
        <f t="shared" ca="1" si="97"/>
        <v>{"dy":31,"sl":1,"tp":"upn","vl":"38931","cn":7,"pt":"GO","pr":2100}</v>
      </c>
    </row>
    <row r="304" spans="1:40">
      <c r="A304">
        <v>31</v>
      </c>
      <c r="B304">
        <v>2</v>
      </c>
      <c r="C304">
        <f t="shared" si="88"/>
        <v>0</v>
      </c>
      <c r="D304">
        <f t="shared" ca="1" si="102"/>
        <v>0.90361404490999675</v>
      </c>
      <c r="E304">
        <f t="shared" ca="1" si="102"/>
        <v>8.0978441351276742E-2</v>
      </c>
      <c r="F304">
        <f t="shared" ca="1" si="102"/>
        <v>0.24635189903473809</v>
      </c>
      <c r="G304">
        <f t="shared" ca="1" si="102"/>
        <v>0.11736193802833217</v>
      </c>
      <c r="H304">
        <f t="shared" ca="1" si="102"/>
        <v>0.426544036034882</v>
      </c>
      <c r="I304">
        <f t="shared" ca="1" si="102"/>
        <v>0.55317802501442481</v>
      </c>
      <c r="M304" t="str">
        <f t="shared" ca="1" si="89"/>
        <v>안 지정 캐릭터 PP 영웅등급</v>
      </c>
      <c r="N304">
        <f t="shared" ca="1" si="90"/>
        <v>8097</v>
      </c>
      <c r="O304">
        <f t="shared" ca="1" si="91"/>
        <v>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125</v>
      </c>
      <c r="Z304">
        <v>1100</v>
      </c>
      <c r="AA304" t="str">
        <f t="shared" ca="1" si="93"/>
        <v>fe</v>
      </c>
      <c r="AB304" t="s">
        <v>82</v>
      </c>
      <c r="AC304" t="s">
        <v>382</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v>
      </c>
      <c r="AN304" t="str">
        <f t="shared" ca="1" si="97"/>
        <v>{"dy":31,"sl":2,"tp":"fe","vl":"Equip2002","cn":1,"pt":"GO","pr":600}</v>
      </c>
    </row>
    <row r="305" spans="1:40">
      <c r="A305">
        <v>31</v>
      </c>
      <c r="B305">
        <v>3</v>
      </c>
      <c r="C305">
        <f t="shared" si="88"/>
        <v>0</v>
      </c>
      <c r="D305">
        <f t="shared" ca="1" si="102"/>
        <v>0.35915466174143873</v>
      </c>
      <c r="E305">
        <f t="shared" ca="1" si="102"/>
        <v>0.6338954887509255</v>
      </c>
      <c r="F305">
        <f t="shared" ca="1" si="102"/>
        <v>0.77756212378962009</v>
      </c>
      <c r="G305">
        <f t="shared" ca="1" si="102"/>
        <v>0.6333847973954031</v>
      </c>
      <c r="H305">
        <f t="shared" ca="1" si="102"/>
        <v>0.92437726482612204</v>
      </c>
      <c r="I305">
        <f t="shared" ca="1" si="102"/>
        <v>0.1614701387995906</v>
      </c>
      <c r="M305" t="str">
        <f t="shared" ca="1" si="89"/>
        <v>안 지정 캐릭터 PP 일반등급</v>
      </c>
      <c r="N305">
        <f t="shared" ca="1" si="90"/>
        <v>63389</v>
      </c>
      <c r="O305">
        <f t="shared" ca="1" si="91"/>
        <v>10</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3000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125</v>
      </c>
      <c r="Z305">
        <v>1200</v>
      </c>
      <c r="AA305" t="str">
        <f t="shared" ca="1" si="93"/>
        <v>fe</v>
      </c>
      <c r="AB305" t="s">
        <v>82</v>
      </c>
      <c r="AC305" t="s">
        <v>476</v>
      </c>
      <c r="AD305">
        <v>1</v>
      </c>
      <c r="AE305" t="s">
        <v>129</v>
      </c>
      <c r="AF305">
        <v>199</v>
      </c>
      <c r="AG305">
        <v>139</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전설</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망명자의 도끼</v>
      </c>
      <c r="AL305">
        <v>1</v>
      </c>
      <c r="AM30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v>
      </c>
      <c r="AN305" t="str">
        <f t="shared" ca="1" si="97"/>
        <v>{"dy":31,"sl":3,"tp":"fe","vl":"Equip0403","cn":1,"pt":"DI","pp":199,"pr":139}</v>
      </c>
    </row>
    <row r="306" spans="1:40">
      <c r="A306">
        <v>31</v>
      </c>
      <c r="B306">
        <v>4</v>
      </c>
      <c r="C306">
        <f t="shared" si="88"/>
        <v>0</v>
      </c>
      <c r="D306">
        <f t="shared" ca="1" si="102"/>
        <v>0.50749636667817655</v>
      </c>
      <c r="E306">
        <f t="shared" ca="1" si="102"/>
        <v>0.46320223768378244</v>
      </c>
      <c r="F306">
        <f t="shared" ca="1" si="102"/>
        <v>0.70405740077277568</v>
      </c>
      <c r="G306">
        <f t="shared" ca="1" si="102"/>
        <v>0.15358165669142432</v>
      </c>
      <c r="H306">
        <f t="shared" ca="1" si="102"/>
        <v>0.16928061895419499</v>
      </c>
      <c r="I306">
        <f t="shared" ca="1" si="102"/>
        <v>0.39974296182064439</v>
      </c>
      <c r="M306" t="str">
        <f t="shared" ca="1" si="89"/>
        <v>안 지정 캐릭터 PP 일반등급</v>
      </c>
      <c r="N306">
        <f t="shared" ca="1" si="90"/>
        <v>46320</v>
      </c>
      <c r="O306">
        <f t="shared" ca="1" si="91"/>
        <v>8</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2400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125</v>
      </c>
      <c r="Z306">
        <v>1000</v>
      </c>
      <c r="AA306" t="str">
        <f t="shared" ca="1" si="93"/>
        <v>fe</v>
      </c>
      <c r="AB306" t="s">
        <v>82</v>
      </c>
      <c r="AC306" t="s">
        <v>484</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v>
      </c>
      <c r="AN306" t="str">
        <f t="shared" ca="1" si="97"/>
        <v>{"dy":31,"sl":4,"tp":"fe","vl":"Equip4002","cn":1,"pt":"GO","pr":700}</v>
      </c>
    </row>
    <row r="307" spans="1:40">
      <c r="A307">
        <v>31</v>
      </c>
      <c r="B307">
        <v>5</v>
      </c>
      <c r="C307">
        <f t="shared" si="88"/>
        <v>0</v>
      </c>
      <c r="D307">
        <f t="shared" ca="1" si="102"/>
        <v>0.22257867467312775</v>
      </c>
      <c r="E307">
        <f t="shared" ca="1" si="102"/>
        <v>0.426177913049132</v>
      </c>
      <c r="F307">
        <f t="shared" ca="1" si="102"/>
        <v>0.65583311525678656</v>
      </c>
      <c r="G307">
        <f t="shared" ca="1" si="102"/>
        <v>0.34494551503606108</v>
      </c>
      <c r="H307">
        <f t="shared" ca="1" si="102"/>
        <v>0.39806760892516913</v>
      </c>
      <c r="I307">
        <f t="shared" ca="1" si="102"/>
        <v>0.43349730994948199</v>
      </c>
      <c r="M307" t="str">
        <f t="shared" ca="1" si="89"/>
        <v>지정 장비</v>
      </c>
      <c r="N307" t="e">
        <f t="shared" ca="1" si="90"/>
        <v>#VALUE!</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t="e">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#VALUE!</v>
      </c>
      <c r="S307" t="e">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#VALUE!</v>
      </c>
      <c r="T307" t="e">
        <f t="shared" ca="1" si="92"/>
        <v>#VALUE!</v>
      </c>
      <c r="U307" t="s">
        <v>82</v>
      </c>
      <c r="V307" t="s">
        <v>256</v>
      </c>
      <c r="W307">
        <v>1</v>
      </c>
      <c r="X307" t="s">
        <v>125</v>
      </c>
      <c r="Z307">
        <v>1000</v>
      </c>
      <c r="AA307" t="str">
        <f t="shared" ca="1" si="93"/>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v>
      </c>
      <c r="AN307" t="str">
        <f t="shared" ca="1" si="97"/>
        <v>{"dy":31,"sl":5,"tp":"uph","vl":"13217","cn":4,"pt":"GO","pr":1200}</v>
      </c>
    </row>
    <row r="308" spans="1:40">
      <c r="A308">
        <v>31</v>
      </c>
      <c r="B308">
        <v>6</v>
      </c>
      <c r="C308">
        <f t="shared" si="88"/>
        <v>0</v>
      </c>
      <c r="D308">
        <f t="shared" ca="1" si="102"/>
        <v>0.28135041575581998</v>
      </c>
      <c r="E308">
        <f t="shared" ca="1" si="102"/>
        <v>0.22880821852944844</v>
      </c>
      <c r="F308">
        <f t="shared" ca="1" si="102"/>
        <v>0.46269872224492326</v>
      </c>
      <c r="G308">
        <f t="shared" ca="1" si="102"/>
        <v>0.21965186613751986</v>
      </c>
      <c r="H308">
        <f t="shared" ca="1" si="102"/>
        <v>0.43658450646854363</v>
      </c>
      <c r="I308">
        <f t="shared" ca="1" si="102"/>
        <v>0.48043235981559174</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DI</v>
      </c>
      <c r="Q308" t="e">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#VALUE!</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254</v>
      </c>
      <c r="W308">
        <v>1</v>
      </c>
      <c r="X308" t="s">
        <v>125</v>
      </c>
      <c r="Z308">
        <v>3300</v>
      </c>
      <c r="AA308" t="str">
        <f t="shared" ca="1" si="93"/>
        <v>fe</v>
      </c>
      <c r="AB308" t="s">
        <v>82</v>
      </c>
      <c r="AC308" t="s">
        <v>423</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v>
      </c>
      <c r="AN308" t="str">
        <f t="shared" ca="1" si="97"/>
        <v>{"dy":31,"sl":6,"tp":"fe","vl":"Equip7202","cn":1,"pt":"GO","pr":9200}</v>
      </c>
    </row>
    <row r="309" spans="1:40">
      <c r="A309">
        <v>31</v>
      </c>
      <c r="B309">
        <v>7</v>
      </c>
      <c r="C309">
        <f t="shared" si="88"/>
        <v>0</v>
      </c>
      <c r="D309">
        <f t="shared" ca="1" si="102"/>
        <v>0.6515761746274259</v>
      </c>
      <c r="E309">
        <f t="shared" ca="1" si="102"/>
        <v>0.93853383741597196</v>
      </c>
      <c r="F309">
        <f t="shared" ca="1" si="102"/>
        <v>0.74552716463127378</v>
      </c>
      <c r="G309">
        <f t="shared" ca="1" si="102"/>
        <v>0.20972921939863842</v>
      </c>
      <c r="H309">
        <f t="shared" ca="1" si="102"/>
        <v>0.69499473227281405</v>
      </c>
      <c r="I309">
        <f t="shared" ca="1" si="102"/>
        <v>0.20414524458767047</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e">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#VALUE!</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248</v>
      </c>
      <c r="W309">
        <v>1</v>
      </c>
      <c r="X309" t="s">
        <v>125</v>
      </c>
      <c r="Z309">
        <v>3200</v>
      </c>
      <c r="AA309" t="str">
        <f t="shared" ca="1" si="93"/>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v>
      </c>
      <c r="AN309" t="str">
        <f t="shared" ca="1" si="97"/>
        <v>{"dy":31,"sl":7,"tp":"upn","vl":"82505","cn":12,"pt":"GO","pr":3600}</v>
      </c>
    </row>
    <row r="310" spans="1:40">
      <c r="A310">
        <v>31</v>
      </c>
      <c r="B310">
        <v>8</v>
      </c>
      <c r="C310">
        <f t="shared" si="88"/>
        <v>0</v>
      </c>
      <c r="D310">
        <f t="shared" ca="1" si="102"/>
        <v>0.25835280155541229</v>
      </c>
      <c r="E310">
        <f t="shared" ca="1" si="102"/>
        <v>0.20202105317959818</v>
      </c>
      <c r="F310">
        <f t="shared" ca="1" si="102"/>
        <v>0.99205338139520161</v>
      </c>
      <c r="G310">
        <f t="shared" ca="1" si="102"/>
        <v>0.71277641003485448</v>
      </c>
      <c r="H310">
        <f t="shared" ca="1" si="102"/>
        <v>0.51146716867151276</v>
      </c>
      <c r="I310">
        <f t="shared" ca="1" si="102"/>
        <v>0.86003947313405871</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v>
      </c>
      <c r="AN310" t="str">
        <f t="shared" ca="1" si="97"/>
        <v>{"dy":31,"sl":8}</v>
      </c>
    </row>
    <row r="311" spans="1:40">
      <c r="A311">
        <v>31</v>
      </c>
      <c r="B311">
        <v>9</v>
      </c>
      <c r="C311">
        <f t="shared" si="88"/>
        <v>0</v>
      </c>
      <c r="D311">
        <f t="shared" ca="1" si="102"/>
        <v>6.2488531831452199E-2</v>
      </c>
      <c r="E311">
        <f t="shared" ca="1" si="102"/>
        <v>0.92980656588096322</v>
      </c>
      <c r="F311">
        <f t="shared" ca="1" si="102"/>
        <v>0.10096122543119357</v>
      </c>
      <c r="G311">
        <f t="shared" ca="1" si="102"/>
        <v>0.79340121689895049</v>
      </c>
      <c r="H311">
        <f t="shared" ca="1" si="102"/>
        <v>0.95191401332628323</v>
      </c>
      <c r="I311">
        <f t="shared" ca="1" si="102"/>
        <v>0.95473432587724172</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v>
      </c>
      <c r="AN311" t="str">
        <f t="shared" ca="1" si="97"/>
        <v>{"dy":31,"sl":9}</v>
      </c>
    </row>
    <row r="312" spans="1:40">
      <c r="A312">
        <v>1</v>
      </c>
      <c r="B312">
        <v>10</v>
      </c>
      <c r="C312">
        <f t="shared" si="88"/>
        <v>1</v>
      </c>
      <c r="D312">
        <f t="shared" ref="D312:I321" ca="1" si="103">RAND()</f>
        <v>0.31371396943737051</v>
      </c>
      <c r="E312">
        <f t="shared" ca="1" si="103"/>
        <v>0.28154465000220086</v>
      </c>
      <c r="F312">
        <f t="shared" ca="1" si="103"/>
        <v>0.84430117502626556</v>
      </c>
      <c r="G312">
        <f t="shared" ca="1" si="103"/>
        <v>0.76173685535405677</v>
      </c>
      <c r="H312">
        <f t="shared" ca="1" si="103"/>
        <v>0.16999488689519615</v>
      </c>
      <c r="I312">
        <f t="shared" ca="1" si="103"/>
        <v>0.89585000081458932</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v>
      </c>
      <c r="AN312" t="str">
        <f t="shared" ca="1" si="97"/>
        <v>{"dy":1,"sl":10}</v>
      </c>
    </row>
    <row r="313" spans="1:40">
      <c r="A313">
        <v>2</v>
      </c>
      <c r="B313">
        <v>10</v>
      </c>
      <c r="C313">
        <f t="shared" si="88"/>
        <v>1</v>
      </c>
      <c r="D313">
        <f t="shared" ca="1" si="103"/>
        <v>2.8505776735946453E-2</v>
      </c>
      <c r="E313">
        <f t="shared" ca="1" si="103"/>
        <v>0.73169682459144714</v>
      </c>
      <c r="F313">
        <f t="shared" ca="1" si="103"/>
        <v>0.47414751870278982</v>
      </c>
      <c r="G313">
        <f t="shared" ca="1" si="103"/>
        <v>0.37190860695228189</v>
      </c>
      <c r="H313">
        <f t="shared" ca="1" si="103"/>
        <v>2.8014696743444145E-2</v>
      </c>
      <c r="I313">
        <f t="shared" ca="1" si="103"/>
        <v>0.29780859814421567</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fc</v>
      </c>
      <c r="AB313" t="s">
        <v>85</v>
      </c>
      <c r="AC313" t="s">
        <v>489</v>
      </c>
      <c r="AD313">
        <v>1</v>
      </c>
      <c r="AE313" t="s">
        <v>129</v>
      </c>
      <c r="AF313">
        <v>229</v>
      </c>
      <c r="AG313">
        <v>139</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테이슨</v>
      </c>
      <c r="AL313">
        <v>1</v>
      </c>
      <c r="AM31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v>
      </c>
      <c r="AN313" t="str">
        <f t="shared" ca="1" si="97"/>
        <v>{"dy":2,"sl":10,"tp":"fc","vl":"Actor1108","cn":1,"pt":"DI","pp":229,"pr":139}</v>
      </c>
    </row>
    <row r="314" spans="1:40">
      <c r="A314">
        <v>3</v>
      </c>
      <c r="B314">
        <v>10</v>
      </c>
      <c r="C314">
        <f t="shared" si="88"/>
        <v>1</v>
      </c>
      <c r="D314">
        <f t="shared" ca="1" si="103"/>
        <v>0.70716261717394568</v>
      </c>
      <c r="E314">
        <f t="shared" ca="1" si="103"/>
        <v>0.27554293810590635</v>
      </c>
      <c r="F314">
        <f t="shared" ca="1" si="103"/>
        <v>0.771732572477414</v>
      </c>
      <c r="G314">
        <f t="shared" ca="1" si="103"/>
        <v>0.77182465897008923</v>
      </c>
      <c r="H314">
        <f t="shared" ca="1" si="103"/>
        <v>0.82421051303272275</v>
      </c>
      <c r="I314">
        <f t="shared" ca="1" si="103"/>
        <v>0.58614641178099613</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fc</v>
      </c>
      <c r="AB314" t="s">
        <v>85</v>
      </c>
      <c r="AC314" t="s">
        <v>489</v>
      </c>
      <c r="AD314">
        <v>1</v>
      </c>
      <c r="AE314" t="s">
        <v>129</v>
      </c>
      <c r="AF314">
        <v>229</v>
      </c>
      <c r="AG314">
        <v>139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테이슨</v>
      </c>
      <c r="AL314">
        <v>1</v>
      </c>
      <c r="AM31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v>
      </c>
      <c r="AN314" t="str">
        <f t="shared" ca="1" si="97"/>
        <v>{"dy":3,"sl":10,"tp":"fc","vl":"Actor1108","cn":1,"pt":"DI","pp":229,"pr":139}</v>
      </c>
    </row>
    <row r="315" spans="1:40">
      <c r="A315">
        <v>4</v>
      </c>
      <c r="B315">
        <v>10</v>
      </c>
      <c r="C315">
        <f t="shared" si="88"/>
        <v>1</v>
      </c>
      <c r="D315">
        <f t="shared" ca="1" si="103"/>
        <v>0.40226641716985678</v>
      </c>
      <c r="E315">
        <f t="shared" ca="1" si="103"/>
        <v>0.84126506759262398</v>
      </c>
      <c r="F315">
        <f t="shared" ca="1" si="103"/>
        <v>0.66117035009127112</v>
      </c>
      <c r="G315">
        <f t="shared" ca="1" si="103"/>
        <v>0.56681892075447837</v>
      </c>
      <c r="H315">
        <f t="shared" ca="1" si="103"/>
        <v>0.1857850498973912</v>
      </c>
      <c r="I315">
        <f t="shared" ca="1" si="103"/>
        <v>0.40547419245398586</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v>
      </c>
      <c r="AN315" t="str">
        <f t="shared" ca="1" si="97"/>
        <v>{"dy":4,"sl":10}</v>
      </c>
    </row>
    <row r="316" spans="1:40">
      <c r="A316">
        <v>5</v>
      </c>
      <c r="B316">
        <v>10</v>
      </c>
      <c r="C316">
        <f t="shared" si="88"/>
        <v>1</v>
      </c>
      <c r="D316">
        <f t="shared" ca="1" si="103"/>
        <v>0.6063486179297729</v>
      </c>
      <c r="E316">
        <f t="shared" ca="1" si="103"/>
        <v>0.83326017687552612</v>
      </c>
      <c r="F316">
        <f t="shared" ca="1" si="103"/>
        <v>0.36306186872849699</v>
      </c>
      <c r="G316">
        <f t="shared" ca="1" si="103"/>
        <v>0.9322465645472916</v>
      </c>
      <c r="H316">
        <f t="shared" ca="1" si="103"/>
        <v>0.75861521029450196</v>
      </c>
      <c r="I316">
        <f t="shared" ca="1" si="103"/>
        <v>0.64999994789819859</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v>
      </c>
      <c r="AN316" t="str">
        <f t="shared" ca="1" si="97"/>
        <v>{"dy":5,"sl":10}</v>
      </c>
    </row>
    <row r="317" spans="1:40">
      <c r="A317">
        <v>6</v>
      </c>
      <c r="B317">
        <v>10</v>
      </c>
      <c r="C317">
        <f t="shared" si="88"/>
        <v>1</v>
      </c>
      <c r="D317">
        <f t="shared" ca="1" si="103"/>
        <v>0.27467579297073141</v>
      </c>
      <c r="E317">
        <f t="shared" ca="1" si="103"/>
        <v>0.62589054784454989</v>
      </c>
      <c r="F317">
        <f t="shared" ca="1" si="103"/>
        <v>0.24236466640170307</v>
      </c>
      <c r="G317">
        <f t="shared" ca="1" si="103"/>
        <v>4.5732579921770822E-2</v>
      </c>
      <c r="H317">
        <f t="shared" ca="1" si="103"/>
        <v>0.77573133361344215</v>
      </c>
      <c r="I317">
        <f t="shared" ca="1" si="103"/>
        <v>0.17831167577429696</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fc</v>
      </c>
      <c r="AB317" t="s">
        <v>85</v>
      </c>
      <c r="AC317" t="s">
        <v>490</v>
      </c>
      <c r="AD317">
        <v>1</v>
      </c>
      <c r="AE317" t="s">
        <v>129</v>
      </c>
      <c r="AF317">
        <v>790</v>
      </c>
      <c r="AG317">
        <v>355</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전설</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클레타</v>
      </c>
      <c r="AL317">
        <v>1</v>
      </c>
      <c r="AM31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v>
      </c>
      <c r="AN317" t="str">
        <f t="shared" ca="1" si="97"/>
        <v>{"dy":6,"sl":10,"tp":"fc","vl":"Actor0240","cn":1,"pt":"DI","pp":790,"pr":355}</v>
      </c>
    </row>
    <row r="318" spans="1:40">
      <c r="A318">
        <v>7</v>
      </c>
      <c r="B318">
        <v>10</v>
      </c>
      <c r="C318">
        <f t="shared" si="88"/>
        <v>1</v>
      </c>
      <c r="D318">
        <f t="shared" ca="1" si="103"/>
        <v>0.96790283791077403</v>
      </c>
      <c r="E318">
        <f t="shared" ca="1" si="103"/>
        <v>0.93135329619525431</v>
      </c>
      <c r="F318">
        <f t="shared" ca="1" si="103"/>
        <v>0.44523529605967216</v>
      </c>
      <c r="G318">
        <f t="shared" ca="1" si="103"/>
        <v>5.2313870987702682E-2</v>
      </c>
      <c r="H318">
        <f t="shared" ca="1" si="103"/>
        <v>0.88061423749263135</v>
      </c>
      <c r="I318">
        <f t="shared" ca="1" si="103"/>
        <v>0.29771350642709138</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fc</v>
      </c>
      <c r="AB318" t="s">
        <v>85</v>
      </c>
      <c r="AC318" t="s">
        <v>490</v>
      </c>
      <c r="AD318">
        <v>1</v>
      </c>
      <c r="AE318" t="s">
        <v>129</v>
      </c>
      <c r="AF318">
        <v>790</v>
      </c>
      <c r="AG318">
        <v>355</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전설</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클레타</v>
      </c>
      <c r="AL318">
        <v>1</v>
      </c>
      <c r="AM31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v>
      </c>
      <c r="AN318" t="str">
        <f t="shared" ca="1" si="97"/>
        <v>{"dy":7,"sl":10,"tp":"fc","vl":"Actor0240","cn":1,"pt":"DI","pp":790,"pr":355}</v>
      </c>
    </row>
    <row r="319" spans="1:40">
      <c r="A319">
        <v>8</v>
      </c>
      <c r="B319">
        <v>10</v>
      </c>
      <c r="C319">
        <f t="shared" si="88"/>
        <v>1</v>
      </c>
      <c r="D319">
        <f t="shared" ca="1" si="103"/>
        <v>0.42719301616587668</v>
      </c>
      <c r="E319">
        <f t="shared" ca="1" si="103"/>
        <v>7.4109875516788715E-2</v>
      </c>
      <c r="F319">
        <f t="shared" ca="1" si="103"/>
        <v>0.23235804174442676</v>
      </c>
      <c r="G319">
        <f t="shared" ca="1" si="103"/>
        <v>0.33142939335826549</v>
      </c>
      <c r="H319">
        <f t="shared" ca="1" si="103"/>
        <v>0.51802124902903413</v>
      </c>
      <c r="I319">
        <f t="shared" ca="1" si="103"/>
        <v>0.48546340398108567</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v>
      </c>
      <c r="AN319" t="str">
        <f t="shared" ca="1" si="97"/>
        <v>{"dy":8,"sl":10}</v>
      </c>
    </row>
    <row r="320" spans="1:40">
      <c r="A320">
        <v>9</v>
      </c>
      <c r="B320">
        <v>10</v>
      </c>
      <c r="C320">
        <f t="shared" si="88"/>
        <v>1</v>
      </c>
      <c r="D320">
        <f t="shared" ca="1" si="103"/>
        <v>0.55343013631627658</v>
      </c>
      <c r="E320">
        <f t="shared" ca="1" si="103"/>
        <v>0.73712552561464961</v>
      </c>
      <c r="F320">
        <f t="shared" ca="1" si="103"/>
        <v>0.77059229167582777</v>
      </c>
      <c r="G320">
        <f t="shared" ca="1" si="103"/>
        <v>0.36727864257861587</v>
      </c>
      <c r="H320">
        <f t="shared" ca="1" si="103"/>
        <v>0.88261744976341394</v>
      </c>
      <c r="I320">
        <f t="shared" ca="1" si="103"/>
        <v>0.91328344298433362</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fl2</v>
      </c>
      <c r="AB320" t="s">
        <v>88</v>
      </c>
      <c r="AC320" t="s">
        <v>491</v>
      </c>
      <c r="AD320">
        <v>1</v>
      </c>
      <c r="AE320" t="s">
        <v>129</v>
      </c>
      <c r="AF320">
        <v>190</v>
      </c>
      <c r="AG320">
        <v>89</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데브샤</v>
      </c>
      <c r="AL320">
        <v>1</v>
      </c>
      <c r="AM32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v>
      </c>
      <c r="AN320" t="str">
        <f t="shared" ca="1" si="97"/>
        <v>{"dy":9,"sl":10,"tp":"fl2","vl":"Actor2103","cn":1,"pt":"DI","pp":190,"pr":89}</v>
      </c>
    </row>
    <row r="321" spans="1:40">
      <c r="A321">
        <v>10</v>
      </c>
      <c r="B321">
        <v>10</v>
      </c>
      <c r="C321">
        <f t="shared" si="88"/>
        <v>1</v>
      </c>
      <c r="D321">
        <f t="shared" ca="1" si="103"/>
        <v>2.9186982376524839E-2</v>
      </c>
      <c r="E321">
        <f t="shared" ca="1" si="103"/>
        <v>0.2616737301821529</v>
      </c>
      <c r="F321">
        <f t="shared" ca="1" si="103"/>
        <v>0.10256661946304224</v>
      </c>
      <c r="G321">
        <f t="shared" ca="1" si="103"/>
        <v>0.7395429385652198</v>
      </c>
      <c r="H321">
        <f t="shared" ca="1" si="103"/>
        <v>0.56819251718748898</v>
      </c>
      <c r="I321">
        <f t="shared" ca="1" si="103"/>
        <v>0.11023927877070594</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fl2</v>
      </c>
      <c r="AB321" t="s">
        <v>88</v>
      </c>
      <c r="AC321" t="s">
        <v>491</v>
      </c>
      <c r="AD321">
        <v>1</v>
      </c>
      <c r="AE321" t="s">
        <v>129</v>
      </c>
      <c r="AF321">
        <v>190</v>
      </c>
      <c r="AG321">
        <v>89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데브샤</v>
      </c>
      <c r="AL321">
        <v>1</v>
      </c>
      <c r="AM32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v>
      </c>
      <c r="AN321" t="str">
        <f t="shared" ca="1" si="97"/>
        <v>{"dy":10,"sl":10,"tp":"fl2","vl":"Actor2103","cn":1,"pt":"DI","pp":190,"pr":89}</v>
      </c>
    </row>
    <row r="322" spans="1:40">
      <c r="A322">
        <v>11</v>
      </c>
      <c r="B322">
        <v>10</v>
      </c>
      <c r="C322">
        <f t="shared" ref="C322:C373" si="104">IF(B322&lt;=9,0,
IF(B322=10,1,2))</f>
        <v>1</v>
      </c>
      <c r="D322">
        <f t="shared" ref="D322:I331" ca="1" si="105">RAND()</f>
        <v>0.67427348385101837</v>
      </c>
      <c r="E322">
        <f t="shared" ca="1" si="105"/>
        <v>0.71080038946502222</v>
      </c>
      <c r="F322">
        <f t="shared" ca="1" si="105"/>
        <v>0.77905180247188111</v>
      </c>
      <c r="G322">
        <f t="shared" ca="1" si="105"/>
        <v>3.1554537233992708E-2</v>
      </c>
      <c r="H322">
        <f t="shared" ca="1" si="105"/>
        <v>0.67607479675791715</v>
      </c>
      <c r="I322">
        <f t="shared" ca="1" si="105"/>
        <v>0.20473506476872216</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0.47903176455400598</v>
      </c>
      <c r="E323">
        <f t="shared" ca="1" si="105"/>
        <v>0.86568584067238519</v>
      </c>
      <c r="F323">
        <f t="shared" ca="1" si="105"/>
        <v>0.46125502047464884</v>
      </c>
      <c r="G323">
        <f t="shared" ca="1" si="105"/>
        <v>0.54368107625751794</v>
      </c>
      <c r="H323">
        <f t="shared" ca="1" si="105"/>
        <v>0.42854076082809323</v>
      </c>
      <c r="I323">
        <f t="shared" ca="1" si="105"/>
        <v>0.57334135405739628</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fc</v>
      </c>
      <c r="AB323" t="s">
        <v>85</v>
      </c>
      <c r="AC323" t="s">
        <v>478</v>
      </c>
      <c r="AD323">
        <v>1</v>
      </c>
      <c r="AE323" t="s">
        <v>129</v>
      </c>
      <c r="AF323">
        <v>229</v>
      </c>
      <c r="AG323">
        <v>139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베이</v>
      </c>
      <c r="AL323">
        <v>1</v>
      </c>
      <c r="AM32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v>
      </c>
      <c r="AN323" t="str">
        <f t="shared" ca="1" si="114"/>
        <v>{"dy":12,"sl":10,"tp":"fc","vl":"Actor0104","cn":1,"pt":"DI","pp":229,"pr":139}</v>
      </c>
    </row>
    <row r="324" spans="1:40">
      <c r="A324">
        <v>13</v>
      </c>
      <c r="B324">
        <v>10</v>
      </c>
      <c r="C324">
        <f t="shared" si="104"/>
        <v>1</v>
      </c>
      <c r="D324">
        <f t="shared" ca="1" si="105"/>
        <v>0.28276112813440746</v>
      </c>
      <c r="E324">
        <f t="shared" ca="1" si="105"/>
        <v>8.4334193452071826E-2</v>
      </c>
      <c r="F324">
        <f t="shared" ca="1" si="105"/>
        <v>0.38033301036815925</v>
      </c>
      <c r="G324">
        <f t="shared" ca="1" si="105"/>
        <v>0.80069767400159431</v>
      </c>
      <c r="H324">
        <f t="shared" ca="1" si="105"/>
        <v>0.89561273410866893</v>
      </c>
      <c r="I324">
        <f t="shared" ca="1" si="105"/>
        <v>0.96057666108610518</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fc</v>
      </c>
      <c r="AB324" t="s">
        <v>85</v>
      </c>
      <c r="AC324" t="s">
        <v>478</v>
      </c>
      <c r="AD324">
        <v>1</v>
      </c>
      <c r="AE324" t="s">
        <v>129</v>
      </c>
      <c r="AF324">
        <v>229</v>
      </c>
      <c r="AG324">
        <v>139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베이</v>
      </c>
      <c r="AL324">
        <v>1</v>
      </c>
      <c r="AM32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v>
      </c>
      <c r="AN324" t="str">
        <f t="shared" ca="1" si="114"/>
        <v>{"dy":13,"sl":10,"tp":"fc","vl":"Actor0104","cn":1,"pt":"DI","pp":229,"pr":139}</v>
      </c>
    </row>
    <row r="325" spans="1:40">
      <c r="A325">
        <v>14</v>
      </c>
      <c r="B325">
        <v>10</v>
      </c>
      <c r="C325">
        <f t="shared" si="104"/>
        <v>1</v>
      </c>
      <c r="D325">
        <f t="shared" ca="1" si="105"/>
        <v>0.67267649252595374</v>
      </c>
      <c r="E325">
        <f t="shared" ca="1" si="105"/>
        <v>0.22715865423735748</v>
      </c>
      <c r="F325">
        <f t="shared" ca="1" si="105"/>
        <v>0.11690407953590132</v>
      </c>
      <c r="G325">
        <f t="shared" ca="1" si="105"/>
        <v>0.30265285156262867</v>
      </c>
      <c r="H325">
        <f t="shared" ca="1" si="105"/>
        <v>2.5213273742672349E-2</v>
      </c>
      <c r="I325">
        <f t="shared" ca="1" si="105"/>
        <v>0.777235021770871</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v>
      </c>
      <c r="AN325" t="str">
        <f t="shared" ca="1" si="114"/>
        <v>{"dy":14,"sl":10}</v>
      </c>
    </row>
    <row r="326" spans="1:40">
      <c r="A326">
        <v>15</v>
      </c>
      <c r="B326">
        <v>10</v>
      </c>
      <c r="C326">
        <f t="shared" si="104"/>
        <v>1</v>
      </c>
      <c r="D326">
        <f t="shared" ca="1" si="105"/>
        <v>0.98580692614132703</v>
      </c>
      <c r="E326">
        <f t="shared" ca="1" si="105"/>
        <v>0.66441635996640991</v>
      </c>
      <c r="F326">
        <f t="shared" ca="1" si="105"/>
        <v>0.44023756708043049</v>
      </c>
      <c r="G326">
        <f t="shared" ca="1" si="105"/>
        <v>0.63731273654147047</v>
      </c>
      <c r="H326">
        <f t="shared" ca="1" si="105"/>
        <v>0.31507286837746873</v>
      </c>
      <c r="I326">
        <f t="shared" ca="1" si="105"/>
        <v>0.59632483998739305</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fl5</v>
      </c>
      <c r="AB326" t="s">
        <v>434</v>
      </c>
      <c r="AC326" t="s">
        <v>492</v>
      </c>
      <c r="AD326">
        <v>1</v>
      </c>
      <c r="AE326" t="s">
        <v>129</v>
      </c>
      <c r="AF326">
        <v>90</v>
      </c>
      <c r="AG326">
        <v>59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소하</v>
      </c>
      <c r="AL326">
        <v>1</v>
      </c>
      <c r="AM32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v>
      </c>
      <c r="AN326" t="str">
        <f t="shared" ca="1" si="114"/>
        <v>{"dy":15,"sl":10,"tp":"fl5","vl":"Actor1002","cn":1,"pt":"DI","pp":90,"pr":59}</v>
      </c>
    </row>
    <row r="327" spans="1:40">
      <c r="A327">
        <v>16</v>
      </c>
      <c r="B327">
        <v>10</v>
      </c>
      <c r="C327">
        <f t="shared" si="104"/>
        <v>1</v>
      </c>
      <c r="D327">
        <f t="shared" ca="1" si="105"/>
        <v>0.59227451606819459</v>
      </c>
      <c r="E327">
        <f t="shared" ca="1" si="105"/>
        <v>0.65680076440571622</v>
      </c>
      <c r="F327">
        <f t="shared" ca="1" si="105"/>
        <v>0.80731819313270303</v>
      </c>
      <c r="G327">
        <f t="shared" ca="1" si="105"/>
        <v>0.42805800061816124</v>
      </c>
      <c r="H327">
        <f t="shared" ca="1" si="105"/>
        <v>0.94384886069939777</v>
      </c>
      <c r="I327">
        <f t="shared" ca="1" si="105"/>
        <v>0.39688331160861912</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fl5</v>
      </c>
      <c r="AB327" t="s">
        <v>434</v>
      </c>
      <c r="AC327" t="s">
        <v>492</v>
      </c>
      <c r="AD327">
        <v>1</v>
      </c>
      <c r="AE327" t="s">
        <v>129</v>
      </c>
      <c r="AF327">
        <v>90</v>
      </c>
      <c r="AG327">
        <v>59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소하</v>
      </c>
      <c r="AL327">
        <v>1</v>
      </c>
      <c r="AM32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v>
      </c>
      <c r="AN327" t="str">
        <f t="shared" ca="1" si="114"/>
        <v>{"dy":16,"sl":10,"tp":"fl5","vl":"Actor1002","cn":1,"pt":"DI","pp":90,"pr":59}</v>
      </c>
    </row>
    <row r="328" spans="1:40">
      <c r="A328">
        <v>17</v>
      </c>
      <c r="B328">
        <v>10</v>
      </c>
      <c r="C328">
        <f t="shared" si="104"/>
        <v>1</v>
      </c>
      <c r="D328">
        <f t="shared" ca="1" si="105"/>
        <v>0.30481762938212376</v>
      </c>
      <c r="E328">
        <f t="shared" ca="1" si="105"/>
        <v>8.3708286031718426E-3</v>
      </c>
      <c r="F328">
        <f t="shared" ca="1" si="105"/>
        <v>6.3746687488455023E-2</v>
      </c>
      <c r="G328">
        <f t="shared" ca="1" si="105"/>
        <v>0.64363357032857349</v>
      </c>
      <c r="H328">
        <f t="shared" ca="1" si="105"/>
        <v>0.18577274446657943</v>
      </c>
      <c r="I328">
        <f t="shared" ca="1" si="105"/>
        <v>0.1922913958005773</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v>
      </c>
      <c r="AN328" t="str">
        <f t="shared" ca="1" si="114"/>
        <v>{"dy":17,"sl":10}</v>
      </c>
    </row>
    <row r="329" spans="1:40">
      <c r="A329">
        <v>18</v>
      </c>
      <c r="B329">
        <v>10</v>
      </c>
      <c r="C329">
        <f t="shared" si="104"/>
        <v>1</v>
      </c>
      <c r="D329">
        <f t="shared" ca="1" si="105"/>
        <v>0.33051269658866533</v>
      </c>
      <c r="E329">
        <f t="shared" ca="1" si="105"/>
        <v>0.66086252189785055</v>
      </c>
      <c r="F329">
        <f t="shared" ca="1" si="105"/>
        <v>0.65313343050061823</v>
      </c>
      <c r="G329">
        <f t="shared" ca="1" si="105"/>
        <v>0.37669150704493159</v>
      </c>
      <c r="H329">
        <f t="shared" ca="1" si="105"/>
        <v>0.48372780935527115</v>
      </c>
      <c r="I329">
        <f t="shared" ca="1" si="105"/>
        <v>0.78450124676611577</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fl2</v>
      </c>
      <c r="AB329" t="s">
        <v>88</v>
      </c>
      <c r="AC329" t="s">
        <v>493</v>
      </c>
      <c r="AD329">
        <v>1</v>
      </c>
      <c r="AE329" t="s">
        <v>129</v>
      </c>
      <c r="AF329">
        <v>190</v>
      </c>
      <c r="AG329">
        <v>99</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원더</v>
      </c>
      <c r="AL329">
        <v>1</v>
      </c>
      <c r="AM32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v>
      </c>
      <c r="AN329" t="str">
        <f t="shared" ca="1" si="114"/>
        <v>{"dy":18,"sl":10,"tp":"fl2","vl":"Actor2128","cn":1,"pt":"DI","pp":190,"pr":99}</v>
      </c>
    </row>
    <row r="330" spans="1:40">
      <c r="A330">
        <v>19</v>
      </c>
      <c r="B330">
        <v>10</v>
      </c>
      <c r="C330">
        <f t="shared" si="104"/>
        <v>1</v>
      </c>
      <c r="D330">
        <f t="shared" ca="1" si="105"/>
        <v>0.72083551621435138</v>
      </c>
      <c r="E330">
        <f t="shared" ca="1" si="105"/>
        <v>0.5745910692301176</v>
      </c>
      <c r="F330">
        <f t="shared" ca="1" si="105"/>
        <v>0.16885177152692421</v>
      </c>
      <c r="G330">
        <f t="shared" ca="1" si="105"/>
        <v>0.11328418797867978</v>
      </c>
      <c r="H330">
        <f t="shared" ca="1" si="105"/>
        <v>0.93636154063943056</v>
      </c>
      <c r="I330">
        <f t="shared" ca="1" si="105"/>
        <v>0.7176431076948685</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fl2</v>
      </c>
      <c r="AB330" t="s">
        <v>88</v>
      </c>
      <c r="AC330" t="s">
        <v>493</v>
      </c>
      <c r="AD330">
        <v>1</v>
      </c>
      <c r="AE330" t="s">
        <v>129</v>
      </c>
      <c r="AF330">
        <v>190</v>
      </c>
      <c r="AG330">
        <v>99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원더</v>
      </c>
      <c r="AL330">
        <v>1</v>
      </c>
      <c r="AM33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v>
      </c>
      <c r="AN330" t="str">
        <f t="shared" ca="1" si="114"/>
        <v>{"dy":19,"sl":10,"tp":"fl2","vl":"Actor2128","cn":1,"pt":"DI","pp":190,"pr":99}</v>
      </c>
    </row>
    <row r="331" spans="1:40">
      <c r="A331">
        <v>20</v>
      </c>
      <c r="B331">
        <v>10</v>
      </c>
      <c r="C331">
        <f t="shared" si="104"/>
        <v>1</v>
      </c>
      <c r="D331">
        <f t="shared" ca="1" si="105"/>
        <v>0.31540784906198749</v>
      </c>
      <c r="E331">
        <f t="shared" ca="1" si="105"/>
        <v>0.63136897399899072</v>
      </c>
      <c r="F331">
        <f t="shared" ca="1" si="105"/>
        <v>0.59685634304056223</v>
      </c>
      <c r="G331">
        <f t="shared" ca="1" si="105"/>
        <v>0.70822817671809868</v>
      </c>
      <c r="H331">
        <f t="shared" ca="1" si="105"/>
        <v>0.6109581712220008</v>
      </c>
      <c r="I331">
        <f t="shared" ca="1" si="105"/>
        <v>1.8782036363322541E-2</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v>
      </c>
      <c r="AN331" t="str">
        <f t="shared" ca="1" si="114"/>
        <v>{"dy":20,"sl":10}</v>
      </c>
    </row>
    <row r="332" spans="1:40">
      <c r="A332">
        <v>21</v>
      </c>
      <c r="B332">
        <v>10</v>
      </c>
      <c r="C332">
        <f t="shared" si="104"/>
        <v>1</v>
      </c>
      <c r="D332">
        <f t="shared" ref="D332:I341" ca="1" si="115">RAND()</f>
        <v>0.87953433994847086</v>
      </c>
      <c r="E332">
        <f t="shared" ca="1" si="115"/>
        <v>0.66111186202046379</v>
      </c>
      <c r="F332">
        <f t="shared" ca="1" si="115"/>
        <v>0.32969915035826425</v>
      </c>
      <c r="G332">
        <f t="shared" ca="1" si="115"/>
        <v>0.87387579972189056</v>
      </c>
      <c r="H332">
        <f t="shared" ca="1" si="115"/>
        <v>0.65174368056950682</v>
      </c>
      <c r="I332">
        <f t="shared" ca="1" si="115"/>
        <v>0.22810273066941789</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v>
      </c>
      <c r="AN332" t="str">
        <f t="shared" ca="1" si="114"/>
        <v>{"dy":21,"sl":10}</v>
      </c>
    </row>
    <row r="333" spans="1:40">
      <c r="A333">
        <v>22</v>
      </c>
      <c r="B333">
        <v>10</v>
      </c>
      <c r="C333">
        <f t="shared" si="104"/>
        <v>1</v>
      </c>
      <c r="D333">
        <f t="shared" ca="1" si="115"/>
        <v>0.92786748602037583</v>
      </c>
      <c r="E333">
        <f t="shared" ca="1" si="115"/>
        <v>2.5864339043653706E-2</v>
      </c>
      <c r="F333">
        <f t="shared" ca="1" si="115"/>
        <v>0.4439610364724067</v>
      </c>
      <c r="G333">
        <f t="shared" ca="1" si="115"/>
        <v>0.93255182958797045</v>
      </c>
      <c r="H333">
        <f t="shared" ca="1" si="115"/>
        <v>1.1385747767254206E-2</v>
      </c>
      <c r="I333">
        <f t="shared" ca="1" si="115"/>
        <v>0.82770785189450924</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fc</v>
      </c>
      <c r="AB333" t="s">
        <v>85</v>
      </c>
      <c r="AC333" t="s">
        <v>487</v>
      </c>
      <c r="AD333">
        <v>1</v>
      </c>
      <c r="AE333" t="s">
        <v>129</v>
      </c>
      <c r="AF333">
        <v>820</v>
      </c>
      <c r="AG333">
        <v>459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전설</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프로토27</v>
      </c>
      <c r="AL333">
        <v>1</v>
      </c>
      <c r="AM33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v>
      </c>
      <c r="AN333" t="str">
        <f t="shared" ca="1" si="114"/>
        <v>{"dy":22,"sl":10,"tp":"fc","vl":"Actor1216","cn":1,"pt":"DI","pp":820,"pr":459}</v>
      </c>
    </row>
    <row r="334" spans="1:40">
      <c r="A334">
        <v>23</v>
      </c>
      <c r="B334">
        <v>10</v>
      </c>
      <c r="C334">
        <f t="shared" si="104"/>
        <v>1</v>
      </c>
      <c r="D334">
        <f t="shared" ca="1" si="115"/>
        <v>0.50577973360831552</v>
      </c>
      <c r="E334">
        <f t="shared" ca="1" si="115"/>
        <v>0.37696376097449313</v>
      </c>
      <c r="F334">
        <f t="shared" ca="1" si="115"/>
        <v>0.23636249559374067</v>
      </c>
      <c r="G334">
        <f t="shared" ca="1" si="115"/>
        <v>0.87525138002832514</v>
      </c>
      <c r="H334">
        <f t="shared" ca="1" si="115"/>
        <v>0.76557415253382088</v>
      </c>
      <c r="I334">
        <f t="shared" ca="1" si="115"/>
        <v>0.32069614320590334</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fc</v>
      </c>
      <c r="AB334" t="s">
        <v>85</v>
      </c>
      <c r="AC334" t="s">
        <v>487</v>
      </c>
      <c r="AD334">
        <v>1</v>
      </c>
      <c r="AE334" t="s">
        <v>129</v>
      </c>
      <c r="AF334">
        <v>820</v>
      </c>
      <c r="AG334">
        <v>459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전설</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프로토27</v>
      </c>
      <c r="AL334">
        <v>1</v>
      </c>
      <c r="AM33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v>
      </c>
      <c r="AN334" t="str">
        <f t="shared" ca="1" si="114"/>
        <v>{"dy":23,"sl":10,"tp":"fc","vl":"Actor1216","cn":1,"pt":"DI","pp":820,"pr":459}</v>
      </c>
    </row>
    <row r="335" spans="1:40">
      <c r="A335">
        <v>24</v>
      </c>
      <c r="B335">
        <v>10</v>
      </c>
      <c r="C335">
        <f t="shared" si="104"/>
        <v>1</v>
      </c>
      <c r="D335">
        <f t="shared" ca="1" si="115"/>
        <v>0.31763801346280274</v>
      </c>
      <c r="E335">
        <f t="shared" ca="1" si="115"/>
        <v>0.93563466144806329</v>
      </c>
      <c r="F335">
        <f t="shared" ca="1" si="115"/>
        <v>0.73497538972861332</v>
      </c>
      <c r="G335">
        <f t="shared" ca="1" si="115"/>
        <v>9.7702270242985279E-3</v>
      </c>
      <c r="H335">
        <f t="shared" ca="1" si="115"/>
        <v>2.9301191555358486E-2</v>
      </c>
      <c r="I335">
        <f t="shared" ca="1" si="115"/>
        <v>0.702390016965178</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v>
      </c>
      <c r="AN335" t="str">
        <f t="shared" ca="1" si="114"/>
        <v>{"dy":24,"sl":10}</v>
      </c>
    </row>
    <row r="336" spans="1:40">
      <c r="A336">
        <v>25</v>
      </c>
      <c r="B336">
        <v>10</v>
      </c>
      <c r="C336">
        <f t="shared" si="104"/>
        <v>1</v>
      </c>
      <c r="D336">
        <f t="shared" ca="1" si="115"/>
        <v>0.9388570858804175</v>
      </c>
      <c r="E336">
        <f t="shared" ca="1" si="115"/>
        <v>0.36475467326186317</v>
      </c>
      <c r="F336">
        <f t="shared" ca="1" si="115"/>
        <v>0.30186784372468656</v>
      </c>
      <c r="G336">
        <f t="shared" ca="1" si="115"/>
        <v>0.1875579223817796</v>
      </c>
      <c r="H336">
        <f t="shared" ca="1" si="115"/>
        <v>0.91808594014684697</v>
      </c>
      <c r="I336">
        <f t="shared" ca="1" si="115"/>
        <v>2.2688180203263797E-2</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fl2</v>
      </c>
      <c r="AB336" t="s">
        <v>88</v>
      </c>
      <c r="AC336" t="s">
        <v>488</v>
      </c>
      <c r="AD336">
        <v>1</v>
      </c>
      <c r="AE336" t="s">
        <v>129</v>
      </c>
      <c r="AF336">
        <v>180</v>
      </c>
      <c r="AG336">
        <v>79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프리스</v>
      </c>
      <c r="AL336">
        <v>1</v>
      </c>
      <c r="AM33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v>
      </c>
      <c r="AN336" t="str">
        <f t="shared" ca="1" si="114"/>
        <v>{"dy":25,"sl":10,"tp":"fl2","vl":"Actor0125","cn":1,"pt":"DI","pp":180,"pr":79}</v>
      </c>
    </row>
    <row r="337" spans="1:40">
      <c r="A337">
        <v>26</v>
      </c>
      <c r="B337">
        <v>10</v>
      </c>
      <c r="C337">
        <f t="shared" si="104"/>
        <v>1</v>
      </c>
      <c r="D337">
        <f t="shared" ca="1" si="115"/>
        <v>0.78566208410217508</v>
      </c>
      <c r="E337">
        <f t="shared" ca="1" si="115"/>
        <v>0.61694096854621572</v>
      </c>
      <c r="F337">
        <f t="shared" ca="1" si="115"/>
        <v>0.5272639248046781</v>
      </c>
      <c r="G337">
        <f t="shared" ca="1" si="115"/>
        <v>0.46126400164548842</v>
      </c>
      <c r="H337">
        <f t="shared" ca="1" si="115"/>
        <v>0.65362963814642094</v>
      </c>
      <c r="I337">
        <f t="shared" ca="1" si="115"/>
        <v>0.98100998380518611</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fl2</v>
      </c>
      <c r="AB337" t="s">
        <v>88</v>
      </c>
      <c r="AC337" t="s">
        <v>488</v>
      </c>
      <c r="AD337">
        <v>1</v>
      </c>
      <c r="AE337" t="s">
        <v>129</v>
      </c>
      <c r="AF337">
        <v>180</v>
      </c>
      <c r="AG337">
        <v>79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프리스</v>
      </c>
      <c r="AL337">
        <v>1</v>
      </c>
      <c r="AM33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v>
      </c>
      <c r="AN337" t="str">
        <f t="shared" ca="1" si="114"/>
        <v>{"dy":26,"sl":10,"tp":"fl2","vl":"Actor0125","cn":1,"pt":"DI","pp":180,"pr":79}</v>
      </c>
    </row>
    <row r="338" spans="1:40">
      <c r="A338">
        <v>27</v>
      </c>
      <c r="B338">
        <v>10</v>
      </c>
      <c r="C338">
        <f t="shared" si="104"/>
        <v>1</v>
      </c>
      <c r="D338">
        <f t="shared" ca="1" si="115"/>
        <v>0.30255040504362862</v>
      </c>
      <c r="E338">
        <f t="shared" ca="1" si="115"/>
        <v>0.23523727776654391</v>
      </c>
      <c r="F338">
        <f t="shared" ca="1" si="115"/>
        <v>0.70610268586672986</v>
      </c>
      <c r="G338">
        <f t="shared" ca="1" si="115"/>
        <v>0.64078708782002769</v>
      </c>
      <c r="H338">
        <f t="shared" ca="1" si="115"/>
        <v>0.72934217743308694</v>
      </c>
      <c r="I338">
        <f t="shared" ca="1" si="115"/>
        <v>0.24772565633848731</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v>
      </c>
      <c r="AN338" t="str">
        <f t="shared" ca="1" si="114"/>
        <v>{"dy":27,"sl":10}</v>
      </c>
    </row>
    <row r="339" spans="1:40">
      <c r="A339">
        <v>28</v>
      </c>
      <c r="B339">
        <v>10</v>
      </c>
      <c r="C339">
        <f t="shared" si="104"/>
        <v>1</v>
      </c>
      <c r="D339">
        <f t="shared" ca="1" si="115"/>
        <v>0.16490001639888519</v>
      </c>
      <c r="E339">
        <f t="shared" ca="1" si="115"/>
        <v>0.14363480339424695</v>
      </c>
      <c r="F339">
        <f t="shared" ca="1" si="115"/>
        <v>0.10034514333906253</v>
      </c>
      <c r="G339">
        <f t="shared" ca="1" si="115"/>
        <v>0.92811889687421645</v>
      </c>
      <c r="H339">
        <f t="shared" ca="1" si="115"/>
        <v>0.7697560307941318</v>
      </c>
      <c r="I339">
        <f t="shared" ca="1" si="115"/>
        <v>0.29934931826372102</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v>
      </c>
      <c r="AN339" t="str">
        <f t="shared" ca="1" si="114"/>
        <v>{"dy":28,"sl":10}</v>
      </c>
    </row>
    <row r="340" spans="1:40">
      <c r="A340">
        <v>29</v>
      </c>
      <c r="B340">
        <v>10</v>
      </c>
      <c r="C340">
        <f t="shared" si="104"/>
        <v>1</v>
      </c>
      <c r="D340">
        <f t="shared" ca="1" si="115"/>
        <v>0.38436102614650458</v>
      </c>
      <c r="E340">
        <f t="shared" ca="1" si="115"/>
        <v>0.54016940070759023</v>
      </c>
      <c r="F340">
        <f t="shared" ca="1" si="115"/>
        <v>0.52397712044922984</v>
      </c>
      <c r="G340">
        <f t="shared" ca="1" si="115"/>
        <v>0.5510569140338033</v>
      </c>
      <c r="H340">
        <f t="shared" ca="1" si="115"/>
        <v>0.9263997288653153</v>
      </c>
      <c r="I340">
        <f t="shared" ca="1" si="115"/>
        <v>3.2159415675703351E-2</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v>
      </c>
      <c r="AN340" t="str">
        <f t="shared" ca="1" si="114"/>
        <v>{"dy":29,"sl":10}</v>
      </c>
    </row>
    <row r="341" spans="1:40">
      <c r="A341">
        <v>30</v>
      </c>
      <c r="B341">
        <v>10</v>
      </c>
      <c r="C341">
        <f t="shared" si="104"/>
        <v>1</v>
      </c>
      <c r="D341">
        <f t="shared" ca="1" si="115"/>
        <v>0.16941648002210818</v>
      </c>
      <c r="E341">
        <f t="shared" ca="1" si="115"/>
        <v>0.21781827744955451</v>
      </c>
      <c r="F341">
        <f t="shared" ca="1" si="115"/>
        <v>0.45363987927863736</v>
      </c>
      <c r="G341">
        <f t="shared" ca="1" si="115"/>
        <v>3.3746671740522594E-2</v>
      </c>
      <c r="H341">
        <f t="shared" ca="1" si="115"/>
        <v>0.28816303662590803</v>
      </c>
      <c r="I341">
        <f t="shared" ca="1" si="115"/>
        <v>0.98099873135875582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fl5</v>
      </c>
      <c r="AB341" t="s">
        <v>434</v>
      </c>
      <c r="AC341" t="s">
        <v>470</v>
      </c>
      <c r="AD341">
        <v>1</v>
      </c>
      <c r="AE341" t="s">
        <v>129</v>
      </c>
      <c r="AF341">
        <v>80</v>
      </c>
      <c r="AG341">
        <v>49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솔</v>
      </c>
      <c r="AL341">
        <v>1</v>
      </c>
      <c r="AM34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v>
      </c>
      <c r="AN341" t="str">
        <f t="shared" ca="1" si="114"/>
        <v>{"dy":30,"sl":10,"tp":"fl5","vl":"Actor2015","cn":1,"pt":"DI","pp":80,"pr":49}</v>
      </c>
    </row>
    <row r="342" spans="1:40">
      <c r="A342">
        <v>31</v>
      </c>
      <c r="B342">
        <v>10</v>
      </c>
      <c r="C342">
        <f t="shared" si="104"/>
        <v>1</v>
      </c>
      <c r="D342">
        <f t="shared" ref="D342:I351" ca="1" si="116">RAND()</f>
        <v>0.59004747386490131</v>
      </c>
      <c r="E342">
        <f t="shared" ca="1" si="116"/>
        <v>0.88600044787458132</v>
      </c>
      <c r="F342">
        <f t="shared" ca="1" si="116"/>
        <v>0.23138884113609504</v>
      </c>
      <c r="G342">
        <f t="shared" ca="1" si="116"/>
        <v>0.20625411482971689</v>
      </c>
      <c r="H342">
        <f t="shared" ca="1" si="116"/>
        <v>0.99112187063479817</v>
      </c>
      <c r="I342">
        <f t="shared" ca="1" si="116"/>
        <v>0.12409053043744545</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fl5</v>
      </c>
      <c r="AB342" t="s">
        <v>434</v>
      </c>
      <c r="AC342" t="s">
        <v>470</v>
      </c>
      <c r="AD342">
        <v>1</v>
      </c>
      <c r="AE342" t="s">
        <v>129</v>
      </c>
      <c r="AF342">
        <v>80</v>
      </c>
      <c r="AG342">
        <v>49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솔</v>
      </c>
      <c r="AL342">
        <v>1</v>
      </c>
      <c r="AM34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v>
      </c>
      <c r="AN342" t="str">
        <f t="shared" ca="1" si="114"/>
        <v>{"dy":31,"sl":10,"tp":"fl5","vl":"Actor2015","cn":1,"pt":"DI","pp":80,"pr":49}</v>
      </c>
    </row>
    <row r="343" spans="1:40">
      <c r="A343">
        <v>1</v>
      </c>
      <c r="B343">
        <v>11</v>
      </c>
      <c r="C343">
        <f t="shared" si="104"/>
        <v>2</v>
      </c>
      <c r="D343">
        <f t="shared" ca="1" si="116"/>
        <v>0.21875676388969478</v>
      </c>
      <c r="E343">
        <f t="shared" ca="1" si="116"/>
        <v>0.1842719077309245</v>
      </c>
      <c r="F343">
        <f t="shared" ca="1" si="116"/>
        <v>0.23859584504066533</v>
      </c>
      <c r="G343">
        <f t="shared" ca="1" si="116"/>
        <v>0.2754169936596722</v>
      </c>
      <c r="H343">
        <f t="shared" ca="1" si="116"/>
        <v>0.55657276524939958</v>
      </c>
      <c r="I343">
        <f t="shared" ca="1" si="116"/>
        <v>0.75489795194112908</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v>
      </c>
      <c r="AN343" t="str">
        <f t="shared" ca="1" si="114"/>
        <v>{"dy":1,"sl":11}</v>
      </c>
    </row>
    <row r="344" spans="1:40">
      <c r="A344">
        <v>2</v>
      </c>
      <c r="B344">
        <v>11</v>
      </c>
      <c r="C344">
        <f t="shared" si="104"/>
        <v>2</v>
      </c>
      <c r="D344">
        <f t="shared" ca="1" si="116"/>
        <v>0.1984820972716046</v>
      </c>
      <c r="E344">
        <f t="shared" ca="1" si="116"/>
        <v>0.8892734229105127</v>
      </c>
      <c r="F344">
        <f t="shared" ca="1" si="116"/>
        <v>0.6789507032891936</v>
      </c>
      <c r="G344">
        <f t="shared" ca="1" si="116"/>
        <v>0.5194219624920744</v>
      </c>
      <c r="H344">
        <f t="shared" ca="1" si="116"/>
        <v>0.54092103688855819</v>
      </c>
      <c r="I344">
        <f t="shared" ca="1" si="116"/>
        <v>0.65792179678998397</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fl1</v>
      </c>
      <c r="AB344" t="s">
        <v>87</v>
      </c>
      <c r="AC344" t="s">
        <v>489</v>
      </c>
      <c r="AD344">
        <v>1</v>
      </c>
      <c r="AE344" t="s">
        <v>129</v>
      </c>
      <c r="AF344">
        <v>219</v>
      </c>
      <c r="AG344">
        <v>119</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테이슨</v>
      </c>
      <c r="AL344">
        <v>1</v>
      </c>
      <c r="AM34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v>
      </c>
      <c r="AN344" t="str">
        <f t="shared" ca="1" si="114"/>
        <v>{"dy":2,"sl":11,"tp":"fl1","vl":"Actor1108","cn":1,"pt":"DI","pp":219,"pr":119}</v>
      </c>
    </row>
    <row r="345" spans="1:40">
      <c r="A345">
        <v>3</v>
      </c>
      <c r="B345">
        <v>11</v>
      </c>
      <c r="C345">
        <f t="shared" si="104"/>
        <v>2</v>
      </c>
      <c r="D345">
        <f t="shared" ca="1" si="116"/>
        <v>0.75964167200421906</v>
      </c>
      <c r="E345">
        <f t="shared" ca="1" si="116"/>
        <v>8.4279459631307785E-2</v>
      </c>
      <c r="F345">
        <f t="shared" ca="1" si="116"/>
        <v>0.80469099407941314</v>
      </c>
      <c r="G345">
        <f t="shared" ca="1" si="116"/>
        <v>0.47049815795474581</v>
      </c>
      <c r="H345">
        <f t="shared" ca="1" si="116"/>
        <v>0.70072776111146673</v>
      </c>
      <c r="I345">
        <f t="shared" ca="1" si="116"/>
        <v>0.98932840730024607</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fl1</v>
      </c>
      <c r="AB345" t="s">
        <v>87</v>
      </c>
      <c r="AC345" t="s">
        <v>489</v>
      </c>
      <c r="AD345">
        <v>1</v>
      </c>
      <c r="AE345" t="s">
        <v>129</v>
      </c>
      <c r="AF345">
        <v>219</v>
      </c>
      <c r="AG345">
        <v>119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테이슨</v>
      </c>
      <c r="AL345">
        <v>1</v>
      </c>
      <c r="AM34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v>
      </c>
      <c r="AN345" t="str">
        <f t="shared" ca="1" si="114"/>
        <v>{"dy":3,"sl":11,"tp":"fl1","vl":"Actor1108","cn":1,"pt":"DI","pp":219,"pr":119}</v>
      </c>
    </row>
    <row r="346" spans="1:40">
      <c r="A346">
        <v>4</v>
      </c>
      <c r="B346">
        <v>11</v>
      </c>
      <c r="C346">
        <f t="shared" si="104"/>
        <v>2</v>
      </c>
      <c r="D346">
        <f t="shared" ca="1" si="116"/>
        <v>0.21251591790119262</v>
      </c>
      <c r="E346">
        <f t="shared" ca="1" si="116"/>
        <v>0.20090357683084548</v>
      </c>
      <c r="F346">
        <f t="shared" ca="1" si="116"/>
        <v>0.13149794530199288</v>
      </c>
      <c r="G346">
        <f t="shared" ca="1" si="116"/>
        <v>0.51903813524714681</v>
      </c>
      <c r="H346">
        <f t="shared" ca="1" si="116"/>
        <v>0.94104308920403923</v>
      </c>
      <c r="I346">
        <f t="shared" ca="1" si="116"/>
        <v>0.33399963551390632</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v>
      </c>
      <c r="AN346" t="str">
        <f t="shared" ca="1" si="114"/>
        <v>{"dy":4,"sl":11}</v>
      </c>
    </row>
    <row r="347" spans="1:40">
      <c r="A347">
        <v>5</v>
      </c>
      <c r="B347">
        <v>11</v>
      </c>
      <c r="C347">
        <f t="shared" si="104"/>
        <v>2</v>
      </c>
      <c r="D347">
        <f t="shared" ca="1" si="116"/>
        <v>0.75894005229293426</v>
      </c>
      <c r="E347">
        <f t="shared" ca="1" si="116"/>
        <v>0.11760377732779048</v>
      </c>
      <c r="F347">
        <f t="shared" ca="1" si="116"/>
        <v>0.5128375643316857</v>
      </c>
      <c r="G347">
        <f t="shared" ca="1" si="116"/>
        <v>0.30957398515410961</v>
      </c>
      <c r="H347">
        <f t="shared" ca="1" si="116"/>
        <v>0.85768188282600433</v>
      </c>
      <c r="I347">
        <f t="shared" ca="1" si="116"/>
        <v>0.42487401980031314</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v>
      </c>
      <c r="AN347" t="str">
        <f t="shared" ca="1" si="114"/>
        <v>{"dy":5,"sl":11}</v>
      </c>
    </row>
    <row r="348" spans="1:40">
      <c r="A348">
        <v>6</v>
      </c>
      <c r="B348">
        <v>11</v>
      </c>
      <c r="C348">
        <f t="shared" si="104"/>
        <v>2</v>
      </c>
      <c r="D348">
        <f t="shared" ca="1" si="116"/>
        <v>0.21300556456998143</v>
      </c>
      <c r="E348">
        <f t="shared" ca="1" si="116"/>
        <v>0.21008426839807437</v>
      </c>
      <c r="F348">
        <f t="shared" ca="1" si="116"/>
        <v>0.65727206245785486</v>
      </c>
      <c r="G348">
        <f t="shared" ca="1" si="116"/>
        <v>0.88403694864916849</v>
      </c>
      <c r="H348">
        <f t="shared" ca="1" si="116"/>
        <v>0.28647731858776904</v>
      </c>
      <c r="I348">
        <f t="shared" ca="1" si="116"/>
        <v>0.77932604512883485</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fl1</v>
      </c>
      <c r="AB348" t="s">
        <v>87</v>
      </c>
      <c r="AC348" t="s">
        <v>490</v>
      </c>
      <c r="AD348">
        <v>1</v>
      </c>
      <c r="AE348" t="s">
        <v>129</v>
      </c>
      <c r="AF348">
        <v>695</v>
      </c>
      <c r="AG348">
        <v>249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전설</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클레타</v>
      </c>
      <c r="AL348">
        <v>1</v>
      </c>
      <c r="AM34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v>
      </c>
      <c r="AN348" t="str">
        <f t="shared" ca="1" si="114"/>
        <v>{"dy":6,"sl":11,"tp":"fl1","vl":"Actor0240","cn":1,"pt":"DI","pp":695,"pr":249}</v>
      </c>
    </row>
    <row r="349" spans="1:40">
      <c r="A349">
        <v>7</v>
      </c>
      <c r="B349">
        <v>11</v>
      </c>
      <c r="C349">
        <f t="shared" si="104"/>
        <v>2</v>
      </c>
      <c r="D349">
        <f t="shared" ca="1" si="116"/>
        <v>0.59268542059620943</v>
      </c>
      <c r="E349">
        <f t="shared" ca="1" si="116"/>
        <v>7.7775039629455311E-2</v>
      </c>
      <c r="F349">
        <f t="shared" ca="1" si="116"/>
        <v>0.28461726821748434</v>
      </c>
      <c r="G349">
        <f t="shared" ca="1" si="116"/>
        <v>0.9468851884938857</v>
      </c>
      <c r="H349">
        <f t="shared" ca="1" si="116"/>
        <v>0.59234628668608502</v>
      </c>
      <c r="I349">
        <f t="shared" ca="1" si="116"/>
        <v>0.44558074683526283</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fl1</v>
      </c>
      <c r="AB349" t="s">
        <v>87</v>
      </c>
      <c r="AC349" t="s">
        <v>490</v>
      </c>
      <c r="AD349">
        <v>1</v>
      </c>
      <c r="AE349" t="s">
        <v>129</v>
      </c>
      <c r="AF349">
        <v>695</v>
      </c>
      <c r="AG349">
        <v>249</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전설</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클레타</v>
      </c>
      <c r="AL349">
        <v>1</v>
      </c>
      <c r="AM34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v>
      </c>
      <c r="AN349" t="str">
        <f t="shared" ca="1" si="114"/>
        <v>{"dy":7,"sl":11,"tp":"fl1","vl":"Actor0240","cn":1,"pt":"DI","pp":695,"pr":249}</v>
      </c>
    </row>
    <row r="350" spans="1:40">
      <c r="A350">
        <v>8</v>
      </c>
      <c r="B350">
        <v>11</v>
      </c>
      <c r="C350">
        <f t="shared" si="104"/>
        <v>2</v>
      </c>
      <c r="D350">
        <f t="shared" ca="1" si="116"/>
        <v>0.97224104831187985</v>
      </c>
      <c r="E350">
        <f t="shared" ca="1" si="116"/>
        <v>0.54841355414318815</v>
      </c>
      <c r="F350">
        <f t="shared" ca="1" si="116"/>
        <v>0.36497869226972268</v>
      </c>
      <c r="G350">
        <f t="shared" ca="1" si="116"/>
        <v>0.82411906158810333</v>
      </c>
      <c r="H350">
        <f t="shared" ca="1" si="116"/>
        <v>0.72058701889081922</v>
      </c>
      <c r="I350">
        <f t="shared" ca="1" si="116"/>
        <v>0.90669576560724385</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v>
      </c>
      <c r="AN350" t="str">
        <f t="shared" ca="1" si="114"/>
        <v>{"dy":8,"sl":11}</v>
      </c>
    </row>
    <row r="351" spans="1:40">
      <c r="A351">
        <v>9</v>
      </c>
      <c r="B351">
        <v>11</v>
      </c>
      <c r="C351">
        <f t="shared" si="104"/>
        <v>2</v>
      </c>
      <c r="D351">
        <f t="shared" ca="1" si="116"/>
        <v>0.97374944786099105</v>
      </c>
      <c r="E351">
        <f t="shared" ca="1" si="116"/>
        <v>0.49010995300543991</v>
      </c>
      <c r="F351">
        <f t="shared" ca="1" si="116"/>
        <v>0.20060280316171741</v>
      </c>
      <c r="G351">
        <f t="shared" ca="1" si="116"/>
        <v>0.93197974883765899</v>
      </c>
      <c r="H351">
        <f t="shared" ca="1" si="116"/>
        <v>0.14239377303022993</v>
      </c>
      <c r="I351">
        <f t="shared" ca="1" si="116"/>
        <v>0.80720945348564688</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fl3</v>
      </c>
      <c r="AB351" t="s">
        <v>89</v>
      </c>
      <c r="AC351" t="s">
        <v>491</v>
      </c>
      <c r="AD351">
        <v>1</v>
      </c>
      <c r="AE351" t="s">
        <v>129</v>
      </c>
      <c r="AF351">
        <v>230</v>
      </c>
      <c r="AG351">
        <v>129</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데브샤</v>
      </c>
      <c r="AL351">
        <v>1</v>
      </c>
      <c r="AM35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v>
      </c>
      <c r="AN351" t="str">
        <f t="shared" ca="1" si="114"/>
        <v>{"dy":9,"sl":11,"tp":"fl3","vl":"Actor2103","cn":1,"pt":"DI","pp":230,"pr":129}</v>
      </c>
    </row>
    <row r="352" spans="1:40">
      <c r="A352">
        <v>10</v>
      </c>
      <c r="B352">
        <v>11</v>
      </c>
      <c r="C352">
        <f t="shared" si="104"/>
        <v>2</v>
      </c>
      <c r="D352">
        <f t="shared" ref="D352:I361" ca="1" si="117">RAND()</f>
        <v>0.55246811035859644</v>
      </c>
      <c r="E352">
        <f t="shared" ca="1" si="117"/>
        <v>0.14641060505508163</v>
      </c>
      <c r="F352">
        <f t="shared" ca="1" si="117"/>
        <v>0.77484395887837965</v>
      </c>
      <c r="G352">
        <f t="shared" ca="1" si="117"/>
        <v>0.2662454444691188</v>
      </c>
      <c r="H352">
        <f t="shared" ca="1" si="117"/>
        <v>0.36121371162017413</v>
      </c>
      <c r="I352">
        <f t="shared" ca="1" si="117"/>
        <v>2.6313882989523085E-2</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fl3</v>
      </c>
      <c r="AB352" t="s">
        <v>89</v>
      </c>
      <c r="AC352" t="s">
        <v>491</v>
      </c>
      <c r="AD352">
        <v>1</v>
      </c>
      <c r="AE352" t="s">
        <v>129</v>
      </c>
      <c r="AF352">
        <v>230</v>
      </c>
      <c r="AG352">
        <v>129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데브샤</v>
      </c>
      <c r="AL352">
        <v>1</v>
      </c>
      <c r="AM35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v>
      </c>
      <c r="AN352" t="str">
        <f t="shared" ca="1" si="114"/>
        <v>{"dy":10,"sl":11,"tp":"fl3","vl":"Actor2103","cn":1,"pt":"DI","pp":230,"pr":129}</v>
      </c>
    </row>
    <row r="353" spans="1:40">
      <c r="A353">
        <v>11</v>
      </c>
      <c r="B353">
        <v>11</v>
      </c>
      <c r="C353">
        <f t="shared" si="104"/>
        <v>2</v>
      </c>
      <c r="D353">
        <f t="shared" ca="1" si="117"/>
        <v>8.9884585630685909E-2</v>
      </c>
      <c r="E353">
        <f t="shared" ca="1" si="117"/>
        <v>0.38422010508127591</v>
      </c>
      <c r="F353">
        <f t="shared" ca="1" si="117"/>
        <v>0.2372544723165797</v>
      </c>
      <c r="G353">
        <f t="shared" ca="1" si="117"/>
        <v>4.0134229511217479E-2</v>
      </c>
      <c r="H353">
        <f t="shared" ca="1" si="117"/>
        <v>0.55362033961188883</v>
      </c>
      <c r="I353">
        <f t="shared" ca="1" si="117"/>
        <v>0.87261095671494127</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v>
      </c>
      <c r="AN353" t="str">
        <f t="shared" ca="1" si="114"/>
        <v>{"dy":11,"sl":11}</v>
      </c>
    </row>
    <row r="354" spans="1:40">
      <c r="A354">
        <v>12</v>
      </c>
      <c r="B354">
        <v>11</v>
      </c>
      <c r="C354">
        <f t="shared" si="104"/>
        <v>2</v>
      </c>
      <c r="D354">
        <f t="shared" ca="1" si="117"/>
        <v>0.46940937010419725</v>
      </c>
      <c r="E354">
        <f t="shared" ca="1" si="117"/>
        <v>0.22379626764892924</v>
      </c>
      <c r="F354">
        <f t="shared" ca="1" si="117"/>
        <v>0.57705822073045343</v>
      </c>
      <c r="G354">
        <f t="shared" ca="1" si="117"/>
        <v>0.98688323766858299</v>
      </c>
      <c r="H354">
        <f t="shared" ca="1" si="117"/>
        <v>0.22718915407207263</v>
      </c>
      <c r="I354">
        <f t="shared" ca="1" si="117"/>
        <v>0.17633937323282611</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fp</v>
      </c>
      <c r="AB354" t="s">
        <v>86</v>
      </c>
      <c r="AC354" t="s">
        <v>478</v>
      </c>
      <c r="AD354">
        <v>75</v>
      </c>
      <c r="AE354" t="s">
        <v>129</v>
      </c>
      <c r="AF354">
        <v>172</v>
      </c>
      <c r="AG354">
        <v>69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베이</v>
      </c>
      <c r="AL354">
        <v>1</v>
      </c>
      <c r="AM35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v>
      </c>
      <c r="AN354" t="str">
        <f t="shared" ca="1" si="114"/>
        <v>{"dy":12,"sl":11,"tp":"fp","vl":"Actor0104","cn":75,"pt":"DI","pp":172,"pr":69}</v>
      </c>
    </row>
    <row r="355" spans="1:40">
      <c r="A355">
        <v>13</v>
      </c>
      <c r="B355">
        <v>11</v>
      </c>
      <c r="C355">
        <f t="shared" si="104"/>
        <v>2</v>
      </c>
      <c r="D355">
        <f t="shared" ca="1" si="117"/>
        <v>0.9340312285578416</v>
      </c>
      <c r="E355">
        <f t="shared" ca="1" si="117"/>
        <v>0.35507123896817405</v>
      </c>
      <c r="F355">
        <f t="shared" ca="1" si="117"/>
        <v>0.18359094764904493</v>
      </c>
      <c r="G355">
        <f t="shared" ca="1" si="117"/>
        <v>0.94761081680549142</v>
      </c>
      <c r="H355">
        <f t="shared" ca="1" si="117"/>
        <v>0.49036109527258664</v>
      </c>
      <c r="I355">
        <f t="shared" ca="1" si="117"/>
        <v>0.26988578535160723</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fp</v>
      </c>
      <c r="AB355" t="s">
        <v>86</v>
      </c>
      <c r="AC355" t="s">
        <v>478</v>
      </c>
      <c r="AD355">
        <v>75</v>
      </c>
      <c r="AE355" t="s">
        <v>129</v>
      </c>
      <c r="AF355">
        <v>172</v>
      </c>
      <c r="AG355">
        <v>69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베이</v>
      </c>
      <c r="AL355">
        <v>1</v>
      </c>
      <c r="AM35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v>
      </c>
      <c r="AN355" t="str">
        <f t="shared" ca="1" si="114"/>
        <v>{"dy":13,"sl":11,"tp":"fp","vl":"Actor0104","cn":75,"pt":"DI","pp":172,"pr":69}</v>
      </c>
    </row>
    <row r="356" spans="1:40">
      <c r="A356">
        <v>14</v>
      </c>
      <c r="B356">
        <v>11</v>
      </c>
      <c r="C356">
        <f t="shared" si="104"/>
        <v>2</v>
      </c>
      <c r="D356">
        <f t="shared" ca="1" si="117"/>
        <v>0.23290623201258775</v>
      </c>
      <c r="E356">
        <f t="shared" ca="1" si="117"/>
        <v>0.29096086899809048</v>
      </c>
      <c r="F356">
        <f t="shared" ca="1" si="117"/>
        <v>0.94865818099294341</v>
      </c>
      <c r="G356">
        <f t="shared" ca="1" si="117"/>
        <v>0.78387064782633142</v>
      </c>
      <c r="H356">
        <f t="shared" ca="1" si="117"/>
        <v>0.78660885125965196</v>
      </c>
      <c r="I356">
        <f t="shared" ca="1" si="117"/>
        <v>0.11479665835617425</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v>
      </c>
      <c r="AN356" t="str">
        <f t="shared" ca="1" si="114"/>
        <v>{"dy":14,"sl":11}</v>
      </c>
    </row>
    <row r="357" spans="1:40">
      <c r="A357">
        <v>15</v>
      </c>
      <c r="B357">
        <v>11</v>
      </c>
      <c r="C357">
        <f t="shared" si="104"/>
        <v>2</v>
      </c>
      <c r="D357">
        <f t="shared" ca="1" si="117"/>
        <v>0.51169114254223724</v>
      </c>
      <c r="E357">
        <f t="shared" ca="1" si="117"/>
        <v>0.12439436929318437</v>
      </c>
      <c r="F357">
        <f t="shared" ca="1" si="117"/>
        <v>0.60277579086798116</v>
      </c>
      <c r="G357">
        <f t="shared" ca="1" si="117"/>
        <v>0.66605521811747603</v>
      </c>
      <c r="H357">
        <f t="shared" ca="1" si="117"/>
        <v>0.34266337991003282</v>
      </c>
      <c r="I357">
        <f t="shared" ca="1" si="117"/>
        <v>0.2875983003493201</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fl6</v>
      </c>
      <c r="AB357" t="s">
        <v>435</v>
      </c>
      <c r="AC357" t="s">
        <v>492</v>
      </c>
      <c r="AD357">
        <v>1</v>
      </c>
      <c r="AE357" t="s">
        <v>129</v>
      </c>
      <c r="AF357">
        <v>90</v>
      </c>
      <c r="AG357">
        <v>59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소하</v>
      </c>
      <c r="AL357">
        <v>1</v>
      </c>
      <c r="AM35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v>
      </c>
      <c r="AN357" t="str">
        <f t="shared" ca="1" si="114"/>
        <v>{"dy":15,"sl":11,"tp":"fl6","vl":"Actor1002","cn":1,"pt":"DI","pp":90,"pr":59}</v>
      </c>
    </row>
    <row r="358" spans="1:40">
      <c r="A358">
        <v>16</v>
      </c>
      <c r="B358">
        <v>11</v>
      </c>
      <c r="C358">
        <f t="shared" si="104"/>
        <v>2</v>
      </c>
      <c r="D358">
        <f t="shared" ca="1" si="117"/>
        <v>0.86276683423269418</v>
      </c>
      <c r="E358">
        <f t="shared" ca="1" si="117"/>
        <v>0.56327640019170833</v>
      </c>
      <c r="F358">
        <f t="shared" ca="1" si="117"/>
        <v>0.76775160279306032</v>
      </c>
      <c r="G358">
        <f t="shared" ca="1" si="117"/>
        <v>0.75330231314584861</v>
      </c>
      <c r="H358">
        <f t="shared" ca="1" si="117"/>
        <v>0.13652014156172665</v>
      </c>
      <c r="I358">
        <f t="shared" ca="1" si="117"/>
        <v>0.34430406153431181</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fl6</v>
      </c>
      <c r="AB358" t="s">
        <v>435</v>
      </c>
      <c r="AC358" t="s">
        <v>492</v>
      </c>
      <c r="AD358">
        <v>1</v>
      </c>
      <c r="AE358" t="s">
        <v>129</v>
      </c>
      <c r="AF358">
        <v>90</v>
      </c>
      <c r="AG358">
        <v>59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소하</v>
      </c>
      <c r="AL358">
        <v>1</v>
      </c>
      <c r="AM35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v>
      </c>
      <c r="AN358" t="str">
        <f t="shared" ca="1" si="114"/>
        <v>{"dy":16,"sl":11,"tp":"fl6","vl":"Actor1002","cn":1,"pt":"DI","pp":90,"pr":59}</v>
      </c>
    </row>
    <row r="359" spans="1:40">
      <c r="A359">
        <v>17</v>
      </c>
      <c r="B359">
        <v>11</v>
      </c>
      <c r="C359">
        <f t="shared" si="104"/>
        <v>2</v>
      </c>
      <c r="D359">
        <f t="shared" ca="1" si="117"/>
        <v>0.82811564987531905</v>
      </c>
      <c r="E359">
        <f t="shared" ca="1" si="117"/>
        <v>0.84620973384107645</v>
      </c>
      <c r="F359">
        <f t="shared" ca="1" si="117"/>
        <v>0.49863579000084934</v>
      </c>
      <c r="G359">
        <f t="shared" ca="1" si="117"/>
        <v>0.84690922072443475</v>
      </c>
      <c r="H359">
        <f t="shared" ca="1" si="117"/>
        <v>0.10119990251313837</v>
      </c>
      <c r="I359">
        <f t="shared" ca="1" si="117"/>
        <v>0.48357049067086499</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v>
      </c>
      <c r="AN359" t="str">
        <f t="shared" ca="1" si="114"/>
        <v>{"dy":17,"sl":11}</v>
      </c>
    </row>
    <row r="360" spans="1:40">
      <c r="A360">
        <v>18</v>
      </c>
      <c r="B360">
        <v>11</v>
      </c>
      <c r="C360">
        <f t="shared" si="104"/>
        <v>2</v>
      </c>
      <c r="D360">
        <f t="shared" ca="1" si="117"/>
        <v>0.32961119281614815</v>
      </c>
      <c r="E360">
        <f t="shared" ca="1" si="117"/>
        <v>0.24274195587439407</v>
      </c>
      <c r="F360">
        <f t="shared" ca="1" si="117"/>
        <v>0.76052579257509278</v>
      </c>
      <c r="G360">
        <f t="shared" ca="1" si="117"/>
        <v>0.66928713726391076</v>
      </c>
      <c r="H360">
        <f t="shared" ca="1" si="117"/>
        <v>0.68367436670899751</v>
      </c>
      <c r="I360">
        <f t="shared" ca="1" si="117"/>
        <v>5.0464627547578522E-2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fl3</v>
      </c>
      <c r="AB360" t="s">
        <v>89</v>
      </c>
      <c r="AC360" t="s">
        <v>493</v>
      </c>
      <c r="AD360">
        <v>1</v>
      </c>
      <c r="AE360" t="s">
        <v>129</v>
      </c>
      <c r="AF360">
        <v>240</v>
      </c>
      <c r="AG360">
        <v>129</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원더</v>
      </c>
      <c r="AL360">
        <v>1</v>
      </c>
      <c r="AM36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v>
      </c>
      <c r="AN360" t="str">
        <f t="shared" ca="1" si="114"/>
        <v>{"dy":18,"sl":11,"tp":"fl3","vl":"Actor2128","cn":1,"pt":"DI","pp":240,"pr":129}</v>
      </c>
    </row>
    <row r="361" spans="1:40">
      <c r="A361">
        <v>19</v>
      </c>
      <c r="B361">
        <v>11</v>
      </c>
      <c r="C361">
        <f t="shared" si="104"/>
        <v>2</v>
      </c>
      <c r="D361">
        <f t="shared" ca="1" si="117"/>
        <v>0.88339978161848254</v>
      </c>
      <c r="E361">
        <f t="shared" ca="1" si="117"/>
        <v>0.41876036192556143</v>
      </c>
      <c r="F361">
        <f t="shared" ca="1" si="117"/>
        <v>0.46786193645678364</v>
      </c>
      <c r="G361">
        <f t="shared" ca="1" si="117"/>
        <v>0.56145601705616133</v>
      </c>
      <c r="H361">
        <f t="shared" ca="1" si="117"/>
        <v>0.72296707921613779</v>
      </c>
      <c r="I361">
        <f t="shared" ca="1" si="117"/>
        <v>0.302056385412382</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fl3</v>
      </c>
      <c r="AB361" t="s">
        <v>89</v>
      </c>
      <c r="AC361" t="s">
        <v>493</v>
      </c>
      <c r="AD361">
        <v>1</v>
      </c>
      <c r="AE361" t="s">
        <v>129</v>
      </c>
      <c r="AF361">
        <v>240</v>
      </c>
      <c r="AG361">
        <v>129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원더</v>
      </c>
      <c r="AL361">
        <v>1</v>
      </c>
      <c r="AM36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v>
      </c>
      <c r="AN361" t="str">
        <f t="shared" ca="1" si="114"/>
        <v>{"dy":19,"sl":11,"tp":"fl3","vl":"Actor2128","cn":1,"pt":"DI","pp":240,"pr":129}</v>
      </c>
    </row>
    <row r="362" spans="1:40">
      <c r="A362">
        <v>20</v>
      </c>
      <c r="B362">
        <v>11</v>
      </c>
      <c r="C362">
        <f t="shared" si="104"/>
        <v>2</v>
      </c>
      <c r="D362">
        <f t="shared" ref="D362:I373" ca="1" si="118">RAND()</f>
        <v>0.99966427994350449</v>
      </c>
      <c r="E362">
        <f t="shared" ca="1" si="118"/>
        <v>0.74068001540273731</v>
      </c>
      <c r="F362">
        <f t="shared" ca="1" si="118"/>
        <v>0.72584016018042874</v>
      </c>
      <c r="G362">
        <f t="shared" ca="1" si="118"/>
        <v>0.88651704224437955</v>
      </c>
      <c r="H362">
        <f t="shared" ca="1" si="118"/>
        <v>0.27680964284718468</v>
      </c>
      <c r="I362">
        <f t="shared" ca="1" si="118"/>
        <v>2.9110230180966035E-2</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v>
      </c>
      <c r="AN362" t="str">
        <f t="shared" ca="1" si="114"/>
        <v>{"dy":20,"sl":11}</v>
      </c>
    </row>
    <row r="363" spans="1:40">
      <c r="A363">
        <v>21</v>
      </c>
      <c r="B363">
        <v>11</v>
      </c>
      <c r="C363">
        <f t="shared" si="104"/>
        <v>2</v>
      </c>
      <c r="D363">
        <f t="shared" ca="1" si="118"/>
        <v>0.3726663071032521</v>
      </c>
      <c r="E363">
        <f t="shared" ca="1" si="118"/>
        <v>0.76732928583661808</v>
      </c>
      <c r="F363">
        <f t="shared" ca="1" si="118"/>
        <v>0.18940482389676339</v>
      </c>
      <c r="G363">
        <f t="shared" ca="1" si="118"/>
        <v>0.13974029371940822</v>
      </c>
      <c r="H363">
        <f t="shared" ca="1" si="118"/>
        <v>0.9428984093229692</v>
      </c>
      <c r="I363">
        <f t="shared" ca="1" si="118"/>
        <v>0.15169178252410753</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v>
      </c>
      <c r="AN363" t="str">
        <f t="shared" ca="1" si="114"/>
        <v>{"dy":21,"sl":11}</v>
      </c>
    </row>
    <row r="364" spans="1:40">
      <c r="A364">
        <v>22</v>
      </c>
      <c r="B364">
        <v>11</v>
      </c>
      <c r="C364">
        <f t="shared" si="104"/>
        <v>2</v>
      </c>
      <c r="D364">
        <f t="shared" ca="1" si="118"/>
        <v>1.6031840189273727E-2</v>
      </c>
      <c r="E364">
        <f t="shared" ca="1" si="118"/>
        <v>0.37601701151823963</v>
      </c>
      <c r="F364">
        <f t="shared" ca="1" si="118"/>
        <v>0.39451471756518486</v>
      </c>
      <c r="G364">
        <f t="shared" ca="1" si="118"/>
        <v>0.77665771453978316</v>
      </c>
      <c r="H364">
        <f t="shared" ca="1" si="118"/>
        <v>0.58315763112391883</v>
      </c>
      <c r="I364">
        <f t="shared" ca="1" si="118"/>
        <v>1.4974921100140093E-2</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fl1</v>
      </c>
      <c r="AB364" t="s">
        <v>87</v>
      </c>
      <c r="AC364" t="s">
        <v>487</v>
      </c>
      <c r="AD364">
        <v>1</v>
      </c>
      <c r="AE364" t="s">
        <v>129</v>
      </c>
      <c r="AF364">
        <v>805</v>
      </c>
      <c r="AG364">
        <v>399</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전설</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프로토27</v>
      </c>
      <c r="AL364">
        <v>1</v>
      </c>
      <c r="AM36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v>
      </c>
      <c r="AN364" t="str">
        <f t="shared" ca="1" si="114"/>
        <v>{"dy":22,"sl":11,"tp":"fl1","vl":"Actor1216","cn":1,"pt":"DI","pp":805,"pr":399}</v>
      </c>
    </row>
    <row r="365" spans="1:40">
      <c r="A365">
        <v>23</v>
      </c>
      <c r="B365">
        <v>11</v>
      </c>
      <c r="C365">
        <f t="shared" si="104"/>
        <v>2</v>
      </c>
      <c r="D365">
        <f t="shared" ca="1" si="118"/>
        <v>0.96840514196945648</v>
      </c>
      <c r="E365">
        <f t="shared" ca="1" si="118"/>
        <v>0.7119665760760916</v>
      </c>
      <c r="F365">
        <f t="shared" ca="1" si="118"/>
        <v>0.20830179772853774</v>
      </c>
      <c r="G365">
        <f t="shared" ca="1" si="118"/>
        <v>0.20596417890959018</v>
      </c>
      <c r="H365">
        <f t="shared" ca="1" si="118"/>
        <v>1.9832005161433131E-2</v>
      </c>
      <c r="I365">
        <f t="shared" ca="1" si="118"/>
        <v>0.4346136207446476</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fl1</v>
      </c>
      <c r="AB365" t="s">
        <v>87</v>
      </c>
      <c r="AC365" t="s">
        <v>487</v>
      </c>
      <c r="AD365">
        <v>1</v>
      </c>
      <c r="AE365" t="s">
        <v>129</v>
      </c>
      <c r="AF365">
        <v>805</v>
      </c>
      <c r="AG365">
        <v>399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전설</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프로토27</v>
      </c>
      <c r="AL365">
        <v>1</v>
      </c>
      <c r="AM36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v>
      </c>
      <c r="AN365" t="str">
        <f t="shared" ca="1" si="114"/>
        <v>{"dy":23,"sl":11,"tp":"fl1","vl":"Actor1216","cn":1,"pt":"DI","pp":805,"pr":399}</v>
      </c>
    </row>
    <row r="366" spans="1:40">
      <c r="A366">
        <v>24</v>
      </c>
      <c r="B366">
        <v>11</v>
      </c>
      <c r="C366">
        <f t="shared" si="104"/>
        <v>2</v>
      </c>
      <c r="D366">
        <f t="shared" ca="1" si="118"/>
        <v>0.48867955200024182</v>
      </c>
      <c r="E366">
        <f t="shared" ca="1" si="118"/>
        <v>0.1318713352950216</v>
      </c>
      <c r="F366">
        <f t="shared" ca="1" si="118"/>
        <v>0.49415958305679997</v>
      </c>
      <c r="G366">
        <f t="shared" ca="1" si="118"/>
        <v>0.38174288562764014</v>
      </c>
      <c r="H366">
        <f t="shared" ca="1" si="118"/>
        <v>0.53727164489019275</v>
      </c>
      <c r="I366">
        <f t="shared" ca="1" si="118"/>
        <v>0.21653734804212965</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v>
      </c>
      <c r="AN366" t="str">
        <f t="shared" ca="1" si="114"/>
        <v>{"dy":24,"sl":11}</v>
      </c>
    </row>
    <row r="367" spans="1:40">
      <c r="A367">
        <v>25</v>
      </c>
      <c r="B367">
        <v>11</v>
      </c>
      <c r="C367">
        <f t="shared" si="104"/>
        <v>2</v>
      </c>
      <c r="D367">
        <f t="shared" ca="1" si="118"/>
        <v>0.11434278635379969</v>
      </c>
      <c r="E367">
        <f t="shared" ca="1" si="118"/>
        <v>0.37990816254818194</v>
      </c>
      <c r="F367">
        <f t="shared" ca="1" si="118"/>
        <v>0.14818491947381873</v>
      </c>
      <c r="G367">
        <f t="shared" ca="1" si="118"/>
        <v>0.42483647263890256</v>
      </c>
      <c r="H367">
        <f t="shared" ca="1" si="118"/>
        <v>0.51182345990565614</v>
      </c>
      <c r="I367">
        <f t="shared" ca="1" si="118"/>
        <v>0.25472434935067179</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fl3</v>
      </c>
      <c r="AB367" t="s">
        <v>89</v>
      </c>
      <c r="AC367" t="s">
        <v>488</v>
      </c>
      <c r="AD367">
        <v>1</v>
      </c>
      <c r="AE367" t="s">
        <v>129</v>
      </c>
      <c r="AF367">
        <v>230</v>
      </c>
      <c r="AG367">
        <v>129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프리스</v>
      </c>
      <c r="AL367">
        <v>1</v>
      </c>
      <c r="AM36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v>
      </c>
      <c r="AN367" t="str">
        <f t="shared" ca="1" si="114"/>
        <v>{"dy":25,"sl":11,"tp":"fl3","vl":"Actor0125","cn":1,"pt":"DI","pp":230,"pr":129}</v>
      </c>
    </row>
    <row r="368" spans="1:40">
      <c r="A368">
        <v>26</v>
      </c>
      <c r="B368">
        <v>11</v>
      </c>
      <c r="C368">
        <f t="shared" si="104"/>
        <v>2</v>
      </c>
      <c r="D368">
        <f t="shared" ca="1" si="118"/>
        <v>0.49718940778454801</v>
      </c>
      <c r="E368">
        <f t="shared" ca="1" si="118"/>
        <v>0.16070228252209595</v>
      </c>
      <c r="F368">
        <f t="shared" ca="1" si="118"/>
        <v>0.80056621848079002</v>
      </c>
      <c r="G368">
        <f t="shared" ca="1" si="118"/>
        <v>0.14011731816763884</v>
      </c>
      <c r="H368">
        <f t="shared" ca="1" si="118"/>
        <v>0.19761862355737281</v>
      </c>
      <c r="I368">
        <f t="shared" ca="1" si="118"/>
        <v>0.68895473635982885</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fl3</v>
      </c>
      <c r="AB368" t="s">
        <v>89</v>
      </c>
      <c r="AC368" t="s">
        <v>488</v>
      </c>
      <c r="AD368">
        <v>1</v>
      </c>
      <c r="AE368" t="s">
        <v>129</v>
      </c>
      <c r="AF368">
        <v>230</v>
      </c>
      <c r="AG368">
        <v>129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프리스</v>
      </c>
      <c r="AL368">
        <v>1</v>
      </c>
      <c r="AM36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v>
      </c>
      <c r="AN368" t="str">
        <f t="shared" ca="1" si="114"/>
        <v>{"dy":26,"sl":11,"tp":"fl3","vl":"Actor0125","cn":1,"pt":"DI","pp":230,"pr":129}</v>
      </c>
    </row>
    <row r="369" spans="1:40">
      <c r="A369">
        <v>27</v>
      </c>
      <c r="B369">
        <v>11</v>
      </c>
      <c r="C369">
        <f t="shared" si="104"/>
        <v>2</v>
      </c>
      <c r="D369">
        <f t="shared" ca="1" si="118"/>
        <v>0.99940268809677735</v>
      </c>
      <c r="E369">
        <f t="shared" ca="1" si="118"/>
        <v>0.7825355225939471</v>
      </c>
      <c r="F369">
        <f t="shared" ca="1" si="118"/>
        <v>0.78126401346929142</v>
      </c>
      <c r="G369">
        <f t="shared" ca="1" si="118"/>
        <v>0.35110129437085102</v>
      </c>
      <c r="H369">
        <f t="shared" ca="1" si="118"/>
        <v>0.65198692742891584</v>
      </c>
      <c r="I369">
        <f t="shared" ca="1" si="118"/>
        <v>0.33452562967279553</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v>
      </c>
      <c r="AN369" t="str">
        <f t="shared" ca="1" si="114"/>
        <v>{"dy":27,"sl":11}</v>
      </c>
    </row>
    <row r="370" spans="1:40">
      <c r="A370">
        <v>28</v>
      </c>
      <c r="B370">
        <v>11</v>
      </c>
      <c r="C370">
        <f t="shared" si="104"/>
        <v>2</v>
      </c>
      <c r="D370">
        <f t="shared" ca="1" si="118"/>
        <v>0.34778385751707397</v>
      </c>
      <c r="E370">
        <f t="shared" ca="1" si="118"/>
        <v>0.64073936378040841</v>
      </c>
      <c r="F370">
        <f t="shared" ca="1" si="118"/>
        <v>0.84139298045816568</v>
      </c>
      <c r="G370">
        <f t="shared" ca="1" si="118"/>
        <v>8.1489013258266296E-2</v>
      </c>
      <c r="H370">
        <f t="shared" ca="1" si="118"/>
        <v>0.60990238768838201</v>
      </c>
      <c r="I370">
        <f t="shared" ca="1" si="118"/>
        <v>0.99225652657807006</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v>
      </c>
      <c r="AN370" t="str">
        <f t="shared" ca="1" si="114"/>
        <v>{"dy":28,"sl":11}</v>
      </c>
    </row>
    <row r="371" spans="1:40">
      <c r="A371">
        <v>29</v>
      </c>
      <c r="B371">
        <v>11</v>
      </c>
      <c r="C371">
        <f t="shared" si="104"/>
        <v>2</v>
      </c>
      <c r="D371">
        <f t="shared" ca="1" si="118"/>
        <v>0.67108075145011781</v>
      </c>
      <c r="E371">
        <f t="shared" ca="1" si="118"/>
        <v>0.4115677396631342</v>
      </c>
      <c r="F371">
        <f t="shared" ca="1" si="118"/>
        <v>7.2325274204210199E-3</v>
      </c>
      <c r="G371">
        <f t="shared" ca="1" si="118"/>
        <v>0.47987573555952567</v>
      </c>
      <c r="H371">
        <f t="shared" ca="1" si="118"/>
        <v>0.8674111861252779</v>
      </c>
      <c r="I371">
        <f t="shared" ca="1" si="118"/>
        <v>0.86934827725018216</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v>
      </c>
      <c r="AN371" t="str">
        <f t="shared" ca="1" si="114"/>
        <v>{"dy":29,"sl":11}</v>
      </c>
    </row>
    <row r="372" spans="1:40">
      <c r="A372">
        <v>30</v>
      </c>
      <c r="B372">
        <v>11</v>
      </c>
      <c r="C372">
        <f t="shared" si="104"/>
        <v>2</v>
      </c>
      <c r="D372">
        <f t="shared" ca="1" si="118"/>
        <v>0.20100962393627952</v>
      </c>
      <c r="E372">
        <f t="shared" ca="1" si="118"/>
        <v>0.4654142204152445</v>
      </c>
      <c r="F372">
        <f t="shared" ca="1" si="118"/>
        <v>0.11070753530080135</v>
      </c>
      <c r="G372">
        <f t="shared" ca="1" si="118"/>
        <v>0.11421505975064583</v>
      </c>
      <c r="H372">
        <f t="shared" ca="1" si="118"/>
        <v>0.73059246345176709</v>
      </c>
      <c r="I372">
        <f t="shared" ca="1" si="118"/>
        <v>0.23712719038866981</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fl6</v>
      </c>
      <c r="AB372" t="s">
        <v>435</v>
      </c>
      <c r="AC372" t="s">
        <v>470</v>
      </c>
      <c r="AD372">
        <v>1</v>
      </c>
      <c r="AE372" t="s">
        <v>129</v>
      </c>
      <c r="AF372">
        <v>80</v>
      </c>
      <c r="AG372">
        <v>49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솔</v>
      </c>
      <c r="AL372">
        <v>1</v>
      </c>
      <c r="AM37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dy":30,"sl":11,"tp":"fl6","vl":"Actor2015","cn":1,"pt":"DI","pp":80,"pr":49}</v>
      </c>
      <c r="AN372" t="str">
        <f t="shared" ca="1" si="114"/>
        <v>{"dy":30,"sl":11,"tp":"fl6","vl":"Actor2015","cn":1,"pt":"DI","pp":80,"pr":49}</v>
      </c>
    </row>
    <row r="373" spans="1:40">
      <c r="A373">
        <v>31</v>
      </c>
      <c r="B373">
        <v>11</v>
      </c>
      <c r="C373">
        <f t="shared" si="104"/>
        <v>2</v>
      </c>
      <c r="D373">
        <f t="shared" ca="1" si="118"/>
        <v>3.8870258982762307E-2</v>
      </c>
      <c r="E373">
        <f t="shared" ca="1" si="118"/>
        <v>0.72092706147193575</v>
      </c>
      <c r="F373">
        <f t="shared" ca="1" si="118"/>
        <v>0.16980097027036067</v>
      </c>
      <c r="G373">
        <f t="shared" ca="1" si="118"/>
        <v>0.53476891803216009</v>
      </c>
      <c r="H373">
        <f t="shared" ca="1" si="118"/>
        <v>0.46690054248911772</v>
      </c>
      <c r="I373">
        <f t="shared" ca="1" si="118"/>
        <v>0.11946608343521137</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fl6</v>
      </c>
      <c r="AB373" t="s">
        <v>435</v>
      </c>
      <c r="AC373" t="s">
        <v>470</v>
      </c>
      <c r="AD373">
        <v>1</v>
      </c>
      <c r="AE373" t="s">
        <v>129</v>
      </c>
      <c r="AF373">
        <v>80</v>
      </c>
      <c r="AG373">
        <v>49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솔</v>
      </c>
      <c r="AL373">
        <v>1</v>
      </c>
      <c r="AM37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dy":30,"sl":11,"tp":"fl6","vl":"Actor2015","cn":1,"pt":"DI","pp":80,"pr":49},{"dy":31,"sl":11,"tp":"fl6","vl":"Actor2015","cn":1,"pt":"DI","pp":80,"pr":49}</v>
      </c>
      <c r="AN373" t="str">
        <f t="shared" ca="1" si="114"/>
        <v>{"dy":31,"sl":11,"tp":"fl6","vl":"Actor2015","cn":1,"pt":"DI","pp":80,"pr":49}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 AB4 AB6:AB8 AB86:AB104 AB184:AB224 AB54:AB84 AB226:AB254 AB261:AB373 AB26:AB44 AB10:AB24 AB106:AB154 AB46:AB52 AB257:AB259 AB156:AB165 AB167:AB182"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abSelected="1" topLeftCell="M1" workbookViewId="0">
      <pane ySplit="1" topLeftCell="A2" activePane="bottomLeft" state="frozen"/>
      <selection pane="bottomLeft" activeCell="X2" sqref="X2"/>
    </sheetView>
    <sheetView tabSelected="1" topLeftCell="K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t="shared" ref="B2:B22" ca="1" si="0">IF(A2&lt;&gt;OFFSET(A2,-1,0),1,OFFSET(B2,-1,0)+1)</f>
        <v>1</v>
      </c>
      <c r="C2" t="str">
        <f t="shared" ref="C2:C34" ca="1" si="1">VLOOKUP(RANDBETWEEN(1,COUNTA(Z:Z)-1),Z:AA,2,0)</f>
        <v>Actor1029m</v>
      </c>
      <c r="D2" t="str">
        <f>IF(ISBLANK(F2),"",
IFERROR(VLOOKUP(F2,[2]ActorTable!$A:$H,MATCH("이름참고",[2]ActorTable!$1:$1,0),0),"캐릭터없음"))</f>
        <v>닉스</v>
      </c>
      <c r="E2" t="str">
        <f t="shared" ref="E2:E34" ca="1" si="2">IF(AND(B2&lt;=OFFSET(B2,1,0),NOT(ISBLANK(F2))),
IF(F2=OFFSET(F2,1,0),"같음",""),"")</f>
        <v/>
      </c>
      <c r="F2" t="s">
        <v>319</v>
      </c>
      <c r="G2">
        <v>3</v>
      </c>
      <c r="H2">
        <v>6</v>
      </c>
      <c r="I2">
        <v>15</v>
      </c>
      <c r="J2">
        <v>0</v>
      </c>
      <c r="K2">
        <v>0</v>
      </c>
      <c r="L2">
        <v>0</v>
      </c>
      <c r="M2">
        <v>0</v>
      </c>
      <c r="N2">
        <v>0</v>
      </c>
      <c r="O2">
        <v>0</v>
      </c>
      <c r="P2">
        <v>0</v>
      </c>
      <c r="Q2">
        <v>18</v>
      </c>
      <c r="R2">
        <v>113</v>
      </c>
      <c r="S2" t="str">
        <f>IFERROR(VLOOKUP(R2,[2]WingLookTable!$A:$B,2,0),"캐릭터없음")</f>
        <v>Wing_BlueSineFullStripeFast</v>
      </c>
      <c r="T2">
        <f t="shared" ref="T2:T34" ca="1" si="3">VLOOKUP(RANDBETWEEN(1,COUNTA(AD:AD)-1),AD:AE,2,0)</f>
        <v>223</v>
      </c>
      <c r="U2" t="str">
        <f t="shared" ref="U2:U63" ca="1" si="4">IF(ROW()=2,V2,OFFSET(U2,-1,0)&amp;IF(LEN(V2)=0,"",","&amp;V2))</f>
        <v>{"dy":1,"sl":1,"id":"Actor1109m","stats":{"tr":3,"trp":6,"str":15,"dex":0,"int":0,"vit":0,"train":0,"wgGr0":0,"wgGr1":0,"wgGr2":0,"wgGr3":18,"wgLk":113}}</v>
      </c>
      <c r="V2" t="str">
        <f t="shared" ref="V2" ca="1" si="5">"{"""&amp;A$1&amp;""":"&amp;A2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{"dy":1,"sl":1,"id":"Actor1109m","stats":{"tr":3,"trp":6,"str":15,"dex":0,"int":0,"vit":0,"train":0,"wgGr0":0,"wgGr1":0,"wgGr2":0,"wgGr3":18,"wgLk":113}}</v>
      </c>
      <c r="X2" t="str">
        <f ca="1">"["&amp;
IF(LEFT(OFFSET(U1,COUNTA(U:U)-1,0),1)=",",SUBSTITUTE(OFFSET(U1,COUNTA(U:U)-1,0),",","",1),OFFSET(U1,COUNTA(U:U)-1,0))
&amp;"]"</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0233m","stats":{"tr":3,"trp":6,"str":0,"dex":8,"int":7,"vit":0,"train":0,"wgGr0":0,"wgGr1":0,"wgGr2":0,"wgGr3":18,"wgLk":211}},{"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dy":31,"sl":3,"id":"Actor2011m","stats":{"tr":3,"trp":6,"str":8,"dex":0,"int":7,"vit":0,"train":0,"wgGr0":0,"wgGr1":0,"wgGr2":0,"wgGr3":18,"wgLk":223}}]</v>
      </c>
      <c r="Z2">
        <v>1</v>
      </c>
      <c r="AA2" t="s">
        <v>312</v>
      </c>
      <c r="AB2">
        <f>COUNTIF(F:F,AA2)</f>
        <v>1</v>
      </c>
      <c r="AD2">
        <v>1</v>
      </c>
      <c r="AE2">
        <v>101</v>
      </c>
      <c r="AF2">
        <f>COUNTIF(R:R,AE2)</f>
        <v>1</v>
      </c>
    </row>
    <row r="3" spans="1:32">
      <c r="A3">
        <v>1</v>
      </c>
      <c r="B3">
        <f t="shared" ca="1" si="0"/>
        <v>2</v>
      </c>
      <c r="C3" t="str">
        <f t="shared" ca="1" si="1"/>
        <v>Actor3021m</v>
      </c>
      <c r="D3" t="str">
        <f>IF(ISBLANK(F3),"",
IFERROR(VLOOKUP(F3,[2]ActorTable!$A:$H,MATCH("이름참고",[2]ActorTable!$1:$1,0),0),"캐릭터없음"))</f>
        <v>그루퍼스</v>
      </c>
      <c r="E3" t="str">
        <f t="shared" ca="1" si="2"/>
        <v/>
      </c>
      <c r="F3" t="s">
        <v>369</v>
      </c>
      <c r="G3">
        <v>3</v>
      </c>
      <c r="H3">
        <v>6</v>
      </c>
      <c r="I3">
        <v>10</v>
      </c>
      <c r="J3">
        <v>5</v>
      </c>
      <c r="K3">
        <v>0</v>
      </c>
      <c r="L3">
        <v>0</v>
      </c>
      <c r="M3">
        <v>0</v>
      </c>
      <c r="N3">
        <v>0</v>
      </c>
      <c r="O3">
        <v>0</v>
      </c>
      <c r="P3">
        <v>0</v>
      </c>
      <c r="Q3">
        <v>18</v>
      </c>
      <c r="R3">
        <v>211</v>
      </c>
      <c r="S3" t="str">
        <f>IFERROR(VLOOKUP(R3,[2]WingLookTable!$A:$B,2,0),"캐릭터없음")</f>
        <v>Wing_FireSinePatternFullSlow</v>
      </c>
      <c r="T3">
        <f t="shared" ca="1" si="3"/>
        <v>169</v>
      </c>
      <c r="U3" t="str">
        <f t="shared" ca="1" si="4"/>
        <v>{"dy":1,"sl":1,"id":"Actor1109m","stats":{"tr":3,"trp":6,"str":15,"dex":0,"int":0,"vit":0,"train":0,"wgGr0":0,"wgGr1":0,"wgGr2":0,"wgGr3":18,"wgLk":113}},{"dy":1,"sl":2,"id":"Actor2010m","stats":{"tr":3,"trp":6,"str":10,"dex":5,"int":0,"vit":0,"train":0,"wgGr0":0,"wgGr1":0,"wgGr2":0,"wgGr3":18,"wgLk":211}}</v>
      </c>
      <c r="V3" t="str">
        <f t="shared" ref="V3:V21" ca="1" si="6">"{"""&amp;A$1&amp;""":"&amp;A3
&amp;","""&amp;B$1&amp;""":"&amp;B3
&amp;IF(LEN(F3)=0,"",","""&amp;F$1&amp;""":"""&amp;F3&amp;"""")
&amp;IF(LEN(F3)=0,"",",""stats"":{")
&amp;IF(LEN(F3)=0,"",""""&amp;G$1&amp;""":"&amp;G3)
&amp;IF(LEN(F3)=0,"",","""&amp;H$1&amp;""":"&amp;H3)
&amp;IF(LEN(F3)=0,"",","""&amp;I$1&amp;""":"&amp;I3)
&amp;IF(LEN(F3)=0,"",","""&amp;J$1&amp;""":"&amp;J3)
&amp;IF(LEN(F3)=0,"",","""&amp;K$1&amp;""":"&amp;K3)
&amp;IF(LEN(F3)=0,"",","""&amp;L$1&amp;""":"&amp;L3)
&amp;IF(LEN(F3)=0,"",","""&amp;M$1&amp;""":"&amp;M3)
&amp;IF(LEN(F3)=0,"",","""&amp;N$1&amp;""":"&amp;N3)
&amp;IF(LEN(F3)=0,"",","""&amp;O$1&amp;""":"&amp;O3)
&amp;IF(LEN(F3)=0,"",","""&amp;P$1&amp;""":"&amp;P3)
&amp;IF(LEN(F3)=0,"",","""&amp;Q$1&amp;""":"&amp;Q3)
&amp;IF(LEN(F3)=0,"",","""&amp;R$1&amp;""":"&amp;R3)
&amp;IF(LEN(F3)=0,"","}")&amp;"}"</f>
        <v>{"dy":1,"sl":2,"id":"Actor2010m","stats":{"tr":3,"trp":6,"str":10,"dex":5,"int":0,"vit":0,"train":0,"wgGr0":0,"wgGr1":0,"wgGr2":0,"wgGr3":18,"wgLk":211}}</v>
      </c>
      <c r="Z3">
        <v>2</v>
      </c>
      <c r="AA3" t="s">
        <v>313</v>
      </c>
      <c r="AB3">
        <f>COUNTIF(F:F,AA3)</f>
        <v>1</v>
      </c>
      <c r="AD3">
        <v>2</v>
      </c>
      <c r="AE3">
        <v>105</v>
      </c>
      <c r="AF3">
        <f>COUNTIF(R:R,AE3)</f>
        <v>1</v>
      </c>
    </row>
    <row r="4" spans="1:32">
      <c r="A4">
        <v>2</v>
      </c>
      <c r="B4">
        <f t="shared" ca="1" si="0"/>
        <v>1</v>
      </c>
      <c r="C4" t="str">
        <f t="shared" ref="C4" ca="1" si="7">VLOOKUP(RANDBETWEEN(1,COUNTA(Z:Z)-1),Z:AA,2,0)</f>
        <v>Actor0037m</v>
      </c>
      <c r="D4" t="str">
        <f>IF(ISBLANK(F4),"",
IFERROR(VLOOKUP(F4,[2]ActorTable!$A:$H,MATCH("이름참고",[2]ActorTable!$1:$1,0),0),"캐릭터없음"))</f>
        <v>메디아</v>
      </c>
      <c r="E4" t="str">
        <f t="shared" ref="E4" ca="1" si="8">IF(AND(B4&lt;=OFFSET(B4,1,0),NOT(ISBLANK(F4))),
IF(F4=OFFSET(F4,1,0),"같음",""),"")</f>
        <v/>
      </c>
      <c r="F4" t="s">
        <v>418</v>
      </c>
      <c r="G4">
        <v>3</v>
      </c>
      <c r="H4">
        <v>6</v>
      </c>
      <c r="I4">
        <v>10</v>
      </c>
      <c r="J4">
        <v>0</v>
      </c>
      <c r="K4">
        <v>5</v>
      </c>
      <c r="L4">
        <v>0</v>
      </c>
      <c r="M4">
        <v>0</v>
      </c>
      <c r="N4">
        <v>0</v>
      </c>
      <c r="O4">
        <v>0</v>
      </c>
      <c r="P4">
        <v>0</v>
      </c>
      <c r="Q4">
        <v>18</v>
      </c>
      <c r="R4">
        <v>306</v>
      </c>
      <c r="S4" t="str">
        <f>IFERROR(VLOOKUP(R4,[2]WingLookTable!$A:$B,2,0),"캐릭터없음")</f>
        <v>Wing_DustGreenSineOtherOtherFast</v>
      </c>
      <c r="T4">
        <f t="shared" ref="T4" ca="1" si="9">VLOOKUP(RANDBETWEEN(1,COUNTA(AD:AD)-1),AD:AE,2,0)</f>
        <v>294</v>
      </c>
      <c r="U4" t="str">
        <f t="shared" ref="U4" ca="1" si="10">IF(ROW()=2,V4,OFFSET(U4,-1,0)&amp;IF(LEN(V4)=0,"",","&amp;V4))</f>
        <v>{"dy":1,"sl":1,"id":"Actor1109m","stats":{"tr":3,"trp":6,"str":15,"dex":0,"int":0,"vit":0,"train":0,"wgGr0":0,"wgGr1":0,"wgGr2":0,"wgGr3":18,"wgLk":113}},{"dy":1,"sl":2,"id":"Actor2010m","stats":{"tr":3,"trp":6,"str":10,"dex":5,"int":0,"vit":0,"train":0,"wgGr0":0,"wgGr1":0,"wgGr2":0,"wgGr3":18,"wgLk":211}},{"dy":2,"sl":1,"id":"Actor1218m","stats":{"tr":3,"trp":6,"str":10,"dex":0,"int":5,"vit":0,"train":0,"wgGr0":0,"wgGr1":0,"wgGr2":0,"wgGr3":18,"wgLk":306}}</v>
      </c>
      <c r="V4" t="str">
        <f t="shared" ca="1" si="6"/>
        <v>{"dy":2,"sl":1,"id":"Actor1218m","stats":{"tr":3,"trp":6,"str":10,"dex":0,"int":5,"vit":0,"train":0,"wgGr0":0,"wgGr1":0,"wgGr2":0,"wgGr3":18,"wgLk":306}}</v>
      </c>
      <c r="Z4">
        <v>3</v>
      </c>
      <c r="AA4" t="s">
        <v>314</v>
      </c>
      <c r="AB4">
        <f>COUNTIF(F:F,AA4)</f>
        <v>1</v>
      </c>
      <c r="AD4">
        <v>3</v>
      </c>
      <c r="AE4">
        <v>109</v>
      </c>
      <c r="AF4">
        <f>COUNTIF(R:R,AE4)</f>
        <v>1</v>
      </c>
    </row>
    <row r="5" spans="1:32">
      <c r="A5">
        <v>2</v>
      </c>
      <c r="B5">
        <f t="shared" ca="1" si="0"/>
        <v>2</v>
      </c>
      <c r="C5" t="str">
        <f t="shared" ref="C5" ca="1" si="11">VLOOKUP(RANDBETWEEN(1,COUNTA(Z:Z)-1),Z:AA,2,0)</f>
        <v>Actor2235m</v>
      </c>
      <c r="D5" t="str">
        <f>IF(ISBLANK(F5),"",
IFERROR(VLOOKUP(F5,[2]ActorTable!$A:$H,MATCH("이름참고",[2]ActorTable!$1:$1,0),0),"캐릭터없음"))</f>
        <v>원더</v>
      </c>
      <c r="E5" t="str">
        <f t="shared" ref="E5" ca="1" si="12">IF(AND(B5&lt;=OFFSET(B5,1,0),NOT(ISBLANK(F5))),
IF(F5=OFFSET(F5,1,0),"같음",""),"")</f>
        <v/>
      </c>
      <c r="F5" t="s">
        <v>363</v>
      </c>
      <c r="G5">
        <v>3</v>
      </c>
      <c r="H5">
        <v>6</v>
      </c>
      <c r="I5">
        <v>8</v>
      </c>
      <c r="J5">
        <v>0</v>
      </c>
      <c r="K5">
        <v>7</v>
      </c>
      <c r="L5">
        <v>0</v>
      </c>
      <c r="M5">
        <v>0</v>
      </c>
      <c r="N5">
        <v>0</v>
      </c>
      <c r="O5">
        <v>0</v>
      </c>
      <c r="P5">
        <v>0</v>
      </c>
      <c r="Q5">
        <v>18</v>
      </c>
      <c r="R5">
        <v>369</v>
      </c>
      <c r="S5" t="str">
        <f>IFERROR(VLOOKUP(R5,[2]WingLookTable!$A:$B,2,0),"캐릭터없음")</f>
        <v>Wing_SkyLightningSineOtherFast</v>
      </c>
      <c r="T5">
        <f t="shared" ref="T5" ca="1" si="13">VLOOKUP(RANDBETWEEN(1,COUNTA(AD:AD)-1),AD:AE,2,0)</f>
        <v>129</v>
      </c>
      <c r="U5" t="str">
        <f t="shared" ref="U5" ca="1" si="14">IF(ROW()=2,V5,OFFSET(U5,-1,0)&amp;IF(LEN(V5)=0,"",","&amp;V5))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v>
      </c>
      <c r="V5" t="str">
        <f t="shared" ca="1" si="6"/>
        <v>{"dy":2,"sl":2,"id":"Actor2128m","stats":{"tr":3,"trp":6,"str":8,"dex":0,"int":7,"vit":0,"train":0,"wgGr0":0,"wgGr1":0,"wgGr2":0,"wgGr3":18,"wgLk":369}}</v>
      </c>
      <c r="Z5">
        <v>4</v>
      </c>
      <c r="AA5" t="s">
        <v>315</v>
      </c>
      <c r="AB5">
        <f>COUNTIF(F:F,AA5)</f>
        <v>3</v>
      </c>
      <c r="AD5">
        <v>4</v>
      </c>
      <c r="AE5">
        <v>113</v>
      </c>
      <c r="AF5">
        <f>COUNTIF(R:R,AE5)</f>
        <v>1</v>
      </c>
    </row>
    <row r="6" spans="1:32">
      <c r="A6">
        <v>3</v>
      </c>
      <c r="B6">
        <f t="shared" ca="1" si="0"/>
        <v>1</v>
      </c>
      <c r="C6" t="str">
        <f t="shared" ref="C6" ca="1" si="15">VLOOKUP(RANDBETWEEN(1,COUNTA(Z:Z)-1),Z:AA,2,0)</f>
        <v>Actor2011m</v>
      </c>
      <c r="D6" t="str">
        <f>IF(ISBLANK(F6),"",
IFERROR(VLOOKUP(F6,[2]ActorTable!$A:$H,MATCH("이름참고",[2]ActorTable!$1:$1,0),0),"캐릭터없음"))</f>
        <v>베이</v>
      </c>
      <c r="E6" t="str">
        <f t="shared" ref="E6" ca="1" si="16">IF(AND(B6&lt;=OFFSET(B6,1,0),NOT(ISBLANK(F6))),
IF(F6=OFFSET(F6,1,0),"같음",""),"")</f>
        <v/>
      </c>
      <c r="F6" t="s">
        <v>406</v>
      </c>
      <c r="G6">
        <v>3</v>
      </c>
      <c r="H6">
        <v>6</v>
      </c>
      <c r="I6">
        <v>0</v>
      </c>
      <c r="J6">
        <v>8</v>
      </c>
      <c r="K6">
        <v>0</v>
      </c>
      <c r="L6">
        <v>7</v>
      </c>
      <c r="M6">
        <v>0</v>
      </c>
      <c r="N6">
        <v>0</v>
      </c>
      <c r="O6">
        <v>0</v>
      </c>
      <c r="P6">
        <v>0</v>
      </c>
      <c r="Q6">
        <v>18</v>
      </c>
      <c r="R6">
        <v>181</v>
      </c>
      <c r="S6" t="str">
        <f>IFERROR(VLOOKUP(R6,[2]WingLookTable!$A:$B,2,0),"캐릭터없음")</f>
        <v>Wing_DustPurpleNoiseOtherStripeSlow</v>
      </c>
      <c r="T6">
        <f t="shared" ref="T6" ca="1" si="17">VLOOKUP(RANDBETWEEN(1,COUNTA(AD:AD)-1),AD:AE,2,0)</f>
        <v>211</v>
      </c>
      <c r="U6" t="str">
        <f t="shared" ref="U6" ca="1" si="18">IF(ROW()=2,V6,OFFSET(U6,-1,0)&amp;IF(LEN(V6)=0,"",","&amp;V6))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v>
      </c>
      <c r="V6" t="str">
        <f t="shared" ca="1" si="6"/>
        <v>{"dy":3,"sl":1,"id":"Actor0104m","stats":{"tr":3,"trp":6,"str":0,"dex":8,"int":0,"vit":7,"train":0,"wgGr0":0,"wgGr1":0,"wgGr2":0,"wgGr3":18,"wgLk":181}}</v>
      </c>
      <c r="Z6">
        <v>5</v>
      </c>
      <c r="AA6" t="s">
        <v>316</v>
      </c>
      <c r="AB6">
        <f>COUNTIF(F:F,AA6)</f>
        <v>1</v>
      </c>
      <c r="AD6">
        <v>5</v>
      </c>
      <c r="AE6">
        <v>117</v>
      </c>
      <c r="AF6">
        <f>COUNTIF(R:R,AE6)</f>
        <v>0</v>
      </c>
    </row>
    <row r="7" spans="1:32">
      <c r="A7">
        <v>3</v>
      </c>
      <c r="B7">
        <f t="shared" ca="1" si="0"/>
        <v>2</v>
      </c>
      <c r="C7" t="str">
        <f t="shared" ref="C7" ca="1" si="19">VLOOKUP(RANDBETWEEN(1,COUNTA(Z:Z)-1),Z:AA,2,0)</f>
        <v>Actor1029m</v>
      </c>
      <c r="D7" t="str">
        <f>IF(ISBLANK(F7),"",
IFERROR(VLOOKUP(F7,[2]ActorTable!$A:$H,MATCH("이름참고",[2]ActorTable!$1:$1,0),0),"캐릭터없음"))</f>
        <v>플랜도</v>
      </c>
      <c r="E7" t="str">
        <f t="shared" ref="E7" ca="1" si="20">IF(AND(B7&lt;=OFFSET(B7,1,0),NOT(ISBLANK(F7))),
IF(F7=OFFSET(F7,1,0),"같음",""),"")</f>
        <v/>
      </c>
      <c r="F7" t="s">
        <v>461</v>
      </c>
      <c r="G7">
        <v>3</v>
      </c>
      <c r="H7">
        <v>6</v>
      </c>
      <c r="I7">
        <v>2</v>
      </c>
      <c r="J7">
        <v>5</v>
      </c>
      <c r="K7">
        <v>8</v>
      </c>
      <c r="L7">
        <v>0</v>
      </c>
      <c r="M7">
        <v>0</v>
      </c>
      <c r="N7">
        <v>0</v>
      </c>
      <c r="O7">
        <v>0</v>
      </c>
      <c r="P7">
        <v>0</v>
      </c>
      <c r="Q7">
        <v>18</v>
      </c>
      <c r="R7">
        <v>133</v>
      </c>
      <c r="S7" t="str">
        <f>IFERROR(VLOOKUP(R7,[2]WingLookTable!$A:$B,2,0),"캐릭터없음")</f>
        <v>Wing_CyanSineOtherFullFast</v>
      </c>
      <c r="T7">
        <f t="shared" ref="T7" ca="1" si="21">VLOOKUP(RANDBETWEEN(1,COUNTA(AD:AD)-1),AD:AE,2,0)</f>
        <v>229</v>
      </c>
      <c r="U7" t="str">
        <f t="shared" ref="U7" ca="1" si="22">IF(ROW()=2,V7,OFFSET(U7,-1,0)&amp;IF(LEN(V7)=0,"",","&amp;V7))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v>
      </c>
      <c r="V7" t="str">
        <f t="shared" ref="V7" ca="1" si="23">"{"""&amp;A$1&amp;""":"&amp;A7
&amp;","""&amp;B$1&amp;""":"&amp;B7
&amp;IF(LEN(F7)=0,"",","""&amp;F$1&amp;""":"""&amp;F7&amp;"""")
&amp;IF(LEN(F7)=0,"",",""stats"":{")
&amp;IF(LEN(F7)=0,"",""""&amp;G$1&amp;""":"&amp;G7)
&amp;IF(LEN(F7)=0,"",","""&amp;H$1&amp;""":"&amp;H7)
&amp;IF(LEN(F7)=0,"",","""&amp;I$1&amp;""":"&amp;I7)
&amp;IF(LEN(F7)=0,"",","""&amp;J$1&amp;""":"&amp;J7)
&amp;IF(LEN(F7)=0,"",","""&amp;K$1&amp;""":"&amp;K7)
&amp;IF(LEN(F7)=0,"",","""&amp;L$1&amp;""":"&amp;L7)
&amp;IF(LEN(F7)=0,"",","""&amp;M$1&amp;""":"&amp;M7)
&amp;IF(LEN(F7)=0,"",","""&amp;N$1&amp;""":"&amp;N7)
&amp;IF(LEN(F7)=0,"",","""&amp;O$1&amp;""":"&amp;O7)
&amp;IF(LEN(F7)=0,"",","""&amp;P$1&amp;""":"&amp;P7)
&amp;IF(LEN(F7)=0,"",","""&amp;Q$1&amp;""":"&amp;Q7)
&amp;IF(LEN(F7)=0,"",","""&amp;R$1&amp;""":"&amp;R7)
&amp;IF(LEN(F7)=0,"","}")&amp;"}"</f>
        <v>{"dy":3,"sl":2,"id":"Actor1039m","stats":{"tr":3,"trp":6,"str":2,"dex":5,"int":8,"vit":0,"train":0,"wgGr0":0,"wgGr1":0,"wgGr2":0,"wgGr3":18,"wgLk":133}}</v>
      </c>
      <c r="Z7">
        <v>6</v>
      </c>
      <c r="AA7" t="s">
        <v>317</v>
      </c>
      <c r="AB7">
        <f>COUNTIF(F:F,AA7)</f>
        <v>2</v>
      </c>
      <c r="AD7">
        <v>6</v>
      </c>
      <c r="AE7">
        <v>121</v>
      </c>
      <c r="AF7">
        <f>COUNTIF(R:R,AE7)</f>
        <v>1</v>
      </c>
    </row>
    <row r="8" spans="1:32">
      <c r="A8">
        <v>4</v>
      </c>
      <c r="B8">
        <f t="shared" ca="1" si="0"/>
        <v>1</v>
      </c>
      <c r="C8" t="str">
        <f t="shared" ca="1" si="1"/>
        <v>Actor0240m</v>
      </c>
      <c r="D8" t="str">
        <f>IF(ISBLANK(F8),"",
IFERROR(VLOOKUP(F8,[2]ActorTable!$A:$H,MATCH("이름참고",[2]ActorTable!$1:$1,0),0),"캐릭터없음"))</f>
        <v>프리스</v>
      </c>
      <c r="E8" t="str">
        <f t="shared" ca="1" si="2"/>
        <v/>
      </c>
      <c r="F8" t="s">
        <v>367</v>
      </c>
      <c r="G8">
        <v>3</v>
      </c>
      <c r="H8">
        <v>6</v>
      </c>
      <c r="I8">
        <v>5</v>
      </c>
      <c r="J8">
        <v>5</v>
      </c>
      <c r="K8">
        <v>5</v>
      </c>
      <c r="L8">
        <v>0</v>
      </c>
      <c r="M8">
        <v>0</v>
      </c>
      <c r="N8">
        <v>0</v>
      </c>
      <c r="O8">
        <v>0</v>
      </c>
      <c r="P8">
        <v>0</v>
      </c>
      <c r="Q8">
        <v>18</v>
      </c>
      <c r="R8">
        <v>125</v>
      </c>
      <c r="S8" t="str">
        <f>IFERROR(VLOOKUP(R8,[2]WingLookTable!$A:$B,2,0),"캐릭터없음")</f>
        <v>Wing_CyanOtherBeeOtherSlow</v>
      </c>
      <c r="T8">
        <f t="shared" ca="1" si="3"/>
        <v>232</v>
      </c>
      <c r="U8"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v>
      </c>
      <c r="V8" t="str">
        <f t="shared" ca="1" si="6"/>
        <v>{"dy":4,"sl":1,"id":"Actor0125m","stats":{"tr":3,"trp":6,"str":5,"dex":5,"int":5,"vit":0,"train":0,"wgGr0":0,"wgGr1":0,"wgGr2":0,"wgGr3":18,"wgLk":125}}</v>
      </c>
      <c r="Z8">
        <v>7</v>
      </c>
      <c r="AA8" t="s">
        <v>318</v>
      </c>
      <c r="AB8">
        <f>COUNTIF(F:F,AA8)</f>
        <v>3</v>
      </c>
      <c r="AD8">
        <v>7</v>
      </c>
      <c r="AE8">
        <v>125</v>
      </c>
      <c r="AF8">
        <f>COUNTIF(R:R,AE8)</f>
        <v>1</v>
      </c>
    </row>
    <row r="9" spans="1:32">
      <c r="A9">
        <v>4</v>
      </c>
      <c r="B9">
        <f t="shared" ca="1" si="0"/>
        <v>2</v>
      </c>
      <c r="C9" t="str">
        <f t="shared" ca="1" si="1"/>
        <v>Actor1039m</v>
      </c>
      <c r="D9" t="str">
        <f>IF(ISBLANK(F9),"",
IFERROR(VLOOKUP(F9,[2]ActorTable!$A:$H,MATCH("이름참고",[2]ActorTable!$1:$1,0),0),"캐릭터없음"))</f>
        <v>무테이</v>
      </c>
      <c r="E9" t="str">
        <f t="shared" ca="1" si="2"/>
        <v/>
      </c>
      <c r="F9" t="s">
        <v>368</v>
      </c>
      <c r="G9">
        <v>3</v>
      </c>
      <c r="H9">
        <v>6</v>
      </c>
      <c r="I9">
        <v>10</v>
      </c>
      <c r="J9">
        <v>5</v>
      </c>
      <c r="K9">
        <v>0</v>
      </c>
      <c r="L9">
        <v>0</v>
      </c>
      <c r="M9">
        <v>0</v>
      </c>
      <c r="N9">
        <v>0</v>
      </c>
      <c r="O9">
        <v>0</v>
      </c>
      <c r="P9">
        <v>0</v>
      </c>
      <c r="Q9">
        <v>18</v>
      </c>
      <c r="R9">
        <v>205</v>
      </c>
      <c r="S9" t="str">
        <f>IFERROR(VLOOKUP(R9,[2]WingLookTable!$A:$B,2,0),"캐릭터없음")</f>
        <v>Wing_FirePatternPatternFullFast</v>
      </c>
      <c r="T9">
        <f t="shared" ca="1" si="3"/>
        <v>160</v>
      </c>
      <c r="U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v>
      </c>
      <c r="V9" t="str">
        <f t="shared" ca="1" si="6"/>
        <v>{"dy":4,"sl":2,"id":"Actor3021m","stats":{"tr":3,"trp":6,"str":10,"dex":5,"int":0,"vit":0,"train":0,"wgGr0":0,"wgGr1":0,"wgGr2":0,"wgGr3":18,"wgLk":205}}</v>
      </c>
      <c r="Z9">
        <v>8</v>
      </c>
      <c r="AA9" t="s">
        <v>319</v>
      </c>
      <c r="AB9">
        <f>COUNTIF(F:F,AA9)</f>
        <v>3</v>
      </c>
      <c r="AD9">
        <v>8</v>
      </c>
      <c r="AE9">
        <v>129</v>
      </c>
      <c r="AF9">
        <f>COUNTIF(R:R,AE9)</f>
        <v>0</v>
      </c>
    </row>
    <row r="10" spans="1:32">
      <c r="A10">
        <v>5</v>
      </c>
      <c r="B10">
        <f t="shared" ca="1" si="0"/>
        <v>1</v>
      </c>
      <c r="C10" t="str">
        <f t="shared" ref="C10" ca="1" si="24">VLOOKUP(RANDBETWEEN(1,COUNTA(Z:Z)-1),Z:AA,2,0)</f>
        <v>Actor0113m</v>
      </c>
      <c r="D10" t="str">
        <f>IF(ISBLANK(F10),"",
IFERROR(VLOOKUP(F10,[2]ActorTable!$A:$H,MATCH("이름참고",[2]ActorTable!$1:$1,0),0),"캐릭터없음"))</f>
        <v>미네락</v>
      </c>
      <c r="E10" t="str">
        <f t="shared" ref="E10" ca="1" si="25">IF(AND(B10&lt;=OFFSET(B10,1,0),NOT(ISBLANK(F10))),
IF(F10=OFFSET(F10,1,0),"같음",""),"")</f>
        <v/>
      </c>
      <c r="F10" t="s">
        <v>328</v>
      </c>
      <c r="G10">
        <v>3</v>
      </c>
      <c r="H10">
        <v>6</v>
      </c>
      <c r="I10">
        <v>5</v>
      </c>
      <c r="J10">
        <v>0</v>
      </c>
      <c r="K10">
        <v>5</v>
      </c>
      <c r="L10">
        <v>5</v>
      </c>
      <c r="M10">
        <v>0</v>
      </c>
      <c r="N10">
        <v>0</v>
      </c>
      <c r="O10">
        <v>0</v>
      </c>
      <c r="P10">
        <v>0</v>
      </c>
      <c r="Q10">
        <v>18</v>
      </c>
      <c r="R10">
        <v>202</v>
      </c>
      <c r="S10" t="str">
        <f>IFERROR(VLOOKUP(R10,[2]WingLookTable!$A:$B,2,0),"캐릭터없음")</f>
        <v>Wing_FireOtherSineFullFast</v>
      </c>
      <c r="T10">
        <f t="shared" ref="T10" ca="1" si="26">VLOOKUP(RANDBETWEEN(1,COUNTA(AD:AD)-1),AD:AE,2,0)</f>
        <v>369</v>
      </c>
      <c r="U10" t="str">
        <f t="shared" ref="U10" ca="1" si="27">IF(ROW()=2,V10,OFFSET(U10,-1,0)&amp;IF(LEN(V10)=0,"",","&amp;V10))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v>
      </c>
      <c r="V10" t="str">
        <f t="shared" ca="1" si="6"/>
        <v>{"dy":5,"sl":1,"id":"Actor2120m","stats":{"tr":3,"trp":6,"str":5,"dex":0,"int":5,"vit":5,"train":0,"wgGr0":0,"wgGr1":0,"wgGr2":0,"wgGr3":18,"wgLk":202}}</v>
      </c>
      <c r="Z10">
        <v>9</v>
      </c>
      <c r="AA10" t="s">
        <v>320</v>
      </c>
      <c r="AB10">
        <f>COUNTIF(F:F,AA10)</f>
        <v>3</v>
      </c>
      <c r="AD10">
        <v>9</v>
      </c>
      <c r="AE10">
        <v>133</v>
      </c>
      <c r="AF10">
        <f>COUNTIF(R:R,AE10)</f>
        <v>1</v>
      </c>
    </row>
    <row r="11" spans="1:32">
      <c r="A11">
        <v>5</v>
      </c>
      <c r="B11">
        <f t="shared" ca="1" si="0"/>
        <v>2</v>
      </c>
      <c r="C11" t="str">
        <f t="shared" ref="C11" ca="1" si="28">VLOOKUP(RANDBETWEEN(1,COUNTA(Z:Z)-1),Z:AA,2,0)</f>
        <v>Actor0201m</v>
      </c>
      <c r="D11" t="str">
        <f>IF(ISBLANK(F11),"",
IFERROR(VLOOKUP(F11,[2]ActorTable!$A:$H,MATCH("이름참고",[2]ActorTable!$1:$1,0),0),"캐릭터없음"))</f>
        <v>롤라</v>
      </c>
      <c r="E11" t="str">
        <f t="shared" ref="E11" ca="1" si="29">IF(AND(B11&lt;=OFFSET(B11,1,0),NOT(ISBLANK(F11))),
IF(F11=OFFSET(F11,1,0),"같음",""),"")</f>
        <v/>
      </c>
      <c r="F11" t="s">
        <v>327</v>
      </c>
      <c r="G11">
        <v>3</v>
      </c>
      <c r="H11">
        <v>6</v>
      </c>
      <c r="I11">
        <v>0</v>
      </c>
      <c r="J11">
        <v>5</v>
      </c>
      <c r="K11">
        <v>10</v>
      </c>
      <c r="L11">
        <v>0</v>
      </c>
      <c r="M11">
        <v>0</v>
      </c>
      <c r="N11">
        <v>0</v>
      </c>
      <c r="O11">
        <v>0</v>
      </c>
      <c r="P11">
        <v>0</v>
      </c>
      <c r="Q11">
        <v>18</v>
      </c>
      <c r="R11">
        <v>288</v>
      </c>
      <c r="S11" t="str">
        <f>IFERROR(VLOOKUP(R11,[2]WingLookTable!$A:$B,2,0),"캐릭터없음")</f>
        <v>Wing_YellowStripeOtherFullFast</v>
      </c>
      <c r="T11">
        <f t="shared" ref="T11" ca="1" si="30">VLOOKUP(RANDBETWEEN(1,COUNTA(AD:AD)-1),AD:AE,2,0)</f>
        <v>169</v>
      </c>
      <c r="U11" t="str">
        <f t="shared" ref="U11" ca="1" si="31">IF(ROW()=2,V11,OFFSET(U11,-1,0)&amp;IF(LEN(V11)=0,"",","&amp;V11))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v>
      </c>
      <c r="V11" t="str">
        <f t="shared" ca="1" si="6"/>
        <v>{"dy":5,"sl":2,"id":"Actor3019m","stats":{"tr":3,"trp":6,"str":0,"dex":5,"int":10,"vit":0,"train":0,"wgGr0":0,"wgGr1":0,"wgGr2":0,"wgGr3":18,"wgLk":288}}</v>
      </c>
      <c r="Z11">
        <v>10</v>
      </c>
      <c r="AA11" t="s">
        <v>321</v>
      </c>
      <c r="AB11">
        <f>COUNTIF(F:F,AA11)</f>
        <v>2</v>
      </c>
      <c r="AD11">
        <v>10</v>
      </c>
      <c r="AE11">
        <v>137</v>
      </c>
      <c r="AF11">
        <f>COUNTIF(R:R,AE11)</f>
        <v>1</v>
      </c>
    </row>
    <row r="12" spans="1:32">
      <c r="A12">
        <v>6</v>
      </c>
      <c r="B12">
        <f t="shared" ca="1" si="0"/>
        <v>1</v>
      </c>
      <c r="C12" t="str">
        <f t="shared" ca="1" si="1"/>
        <v>Actor2128m</v>
      </c>
      <c r="D12" t="str">
        <f>IF(ISBLANK(F12),"",
IFERROR(VLOOKUP(F12,[2]ActorTable!$A:$H,MATCH("이름참고",[2]ActorTable!$1:$1,0),0),"캐릭터없음"))</f>
        <v>메릴</v>
      </c>
      <c r="E12" t="str">
        <f t="shared" ca="1" si="2"/>
        <v/>
      </c>
      <c r="F12" t="s">
        <v>427</v>
      </c>
      <c r="G12">
        <v>3</v>
      </c>
      <c r="H12">
        <v>6</v>
      </c>
      <c r="I12">
        <v>0</v>
      </c>
      <c r="J12">
        <v>0</v>
      </c>
      <c r="K12">
        <v>15</v>
      </c>
      <c r="L12">
        <v>0</v>
      </c>
      <c r="M12">
        <v>0</v>
      </c>
      <c r="N12">
        <v>0</v>
      </c>
      <c r="O12">
        <v>0</v>
      </c>
      <c r="P12">
        <v>0</v>
      </c>
      <c r="Q12">
        <v>18</v>
      </c>
      <c r="R12">
        <v>272</v>
      </c>
      <c r="S12" t="str">
        <f>IFERROR(VLOOKUP(R12,[2]WingLookTable!$A:$B,2,0),"캐릭터없음")</f>
        <v>Wing_WhiteNoiseOtherFullFast</v>
      </c>
      <c r="T12">
        <f t="shared" ca="1" si="3"/>
        <v>297</v>
      </c>
      <c r="U12"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v>
      </c>
      <c r="V12" t="str">
        <f t="shared" ca="1" si="6"/>
        <v>{"dy":6,"sl":1,"id":"Actor3212m","stats":{"tr":3,"trp":6,"str":0,"dex":0,"int":15,"vit":0,"train":0,"wgGr0":0,"wgGr1":0,"wgGr2":0,"wgGr3":18,"wgLk":272}}</v>
      </c>
      <c r="Z12">
        <v>11</v>
      </c>
      <c r="AA12" t="s">
        <v>322</v>
      </c>
      <c r="AB12">
        <f>COUNTIF(F:F,AA12)</f>
        <v>3</v>
      </c>
      <c r="AD12">
        <v>11</v>
      </c>
      <c r="AE12">
        <v>141</v>
      </c>
      <c r="AF12">
        <f>COUNTIF(R:R,AE12)</f>
        <v>1</v>
      </c>
    </row>
    <row r="13" spans="1:32">
      <c r="A13">
        <v>6</v>
      </c>
      <c r="B13">
        <f t="shared" ca="1" si="0"/>
        <v>2</v>
      </c>
      <c r="C13" t="str">
        <f t="shared" ca="1" si="1"/>
        <v>Actor0201m</v>
      </c>
      <c r="D13" t="str">
        <f>IF(ISBLANK(F13),"",
IFERROR(VLOOKUP(F13,[2]ActorTable!$A:$H,MATCH("이름참고",[2]ActorTable!$1:$1,0),0),"캐릭터없음"))</f>
        <v>테이슨</v>
      </c>
      <c r="E13" t="str">
        <f t="shared" ca="1" si="2"/>
        <v/>
      </c>
      <c r="F13" t="s">
        <v>360</v>
      </c>
      <c r="G13">
        <v>3</v>
      </c>
      <c r="H13">
        <v>6</v>
      </c>
      <c r="I13">
        <v>0</v>
      </c>
      <c r="J13">
        <v>0</v>
      </c>
      <c r="K13">
        <v>10</v>
      </c>
      <c r="L13">
        <v>5</v>
      </c>
      <c r="M13">
        <v>0</v>
      </c>
      <c r="N13">
        <v>0</v>
      </c>
      <c r="O13">
        <v>0</v>
      </c>
      <c r="P13">
        <v>0</v>
      </c>
      <c r="Q13">
        <v>18</v>
      </c>
      <c r="R13">
        <v>366</v>
      </c>
      <c r="S13" t="str">
        <f>IFERROR(VLOOKUP(R13,[2]WingLookTable!$A:$B,2,0),"캐릭터없음")</f>
        <v>Wing_RedNoiseNoiseOtherFast</v>
      </c>
      <c r="T13">
        <f t="shared" ca="1" si="3"/>
        <v>145</v>
      </c>
      <c r="U1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v>
      </c>
      <c r="V13" t="str">
        <f t="shared" ca="1" si="6"/>
        <v>{"dy":6,"sl":2,"id":"Actor1108m","stats":{"tr":3,"trp":6,"str":0,"dex":0,"int":10,"vit":5,"train":0,"wgGr0":0,"wgGr1":0,"wgGr2":0,"wgGr3":18,"wgLk":366}}</v>
      </c>
      <c r="Z13">
        <v>12</v>
      </c>
      <c r="AA13" t="s">
        <v>323</v>
      </c>
      <c r="AB13">
        <f>COUNTIF(F:F,AA13)</f>
        <v>2</v>
      </c>
      <c r="AD13">
        <v>12</v>
      </c>
      <c r="AE13">
        <v>145</v>
      </c>
      <c r="AF13">
        <f>COUNTIF(R:R,AE13)</f>
        <v>1</v>
      </c>
    </row>
    <row r="14" spans="1:32">
      <c r="A14">
        <v>7</v>
      </c>
      <c r="B14">
        <f t="shared" ca="1" si="0"/>
        <v>1</v>
      </c>
      <c r="C14" t="str">
        <f t="shared" ca="1" si="1"/>
        <v>Actor1039m</v>
      </c>
      <c r="D14" t="str">
        <f>IF(ISBLANK(F14),"",
IFERROR(VLOOKUP(F14,[2]ActorTable!$A:$H,MATCH("이름참고",[2]ActorTable!$1:$1,0),0),"캐릭터없음"))</f>
        <v>간파울</v>
      </c>
      <c r="E14" t="str">
        <f t="shared" ca="1" si="2"/>
        <v/>
      </c>
      <c r="F14" t="s">
        <v>407</v>
      </c>
      <c r="G14">
        <v>3</v>
      </c>
      <c r="H14">
        <v>6</v>
      </c>
      <c r="I14">
        <v>15</v>
      </c>
      <c r="J14">
        <v>0</v>
      </c>
      <c r="K14">
        <v>0</v>
      </c>
      <c r="L14">
        <v>0</v>
      </c>
      <c r="M14">
        <v>0</v>
      </c>
      <c r="N14">
        <v>0</v>
      </c>
      <c r="O14">
        <v>0</v>
      </c>
      <c r="P14">
        <v>0</v>
      </c>
      <c r="Q14">
        <v>18</v>
      </c>
      <c r="R14">
        <v>356</v>
      </c>
      <c r="S14" t="str">
        <f>IFERROR(VLOOKUP(R14,[2]WingLookTable!$A:$B,2,0),"캐릭터없음")</f>
        <v>Wing_GreenOtherPatternOtherFast</v>
      </c>
      <c r="T14">
        <f t="shared" ref="T14:T15" ca="1" si="32">VLOOKUP(RANDBETWEEN(1,COUNTA(AD:AD)-1),AD:AE,2,0)</f>
        <v>264</v>
      </c>
      <c r="U14" t="str">
        <f t="shared" ref="U14:U15" ca="1" si="33">IF(ROW()=2,V14,OFFSET(U14,-1,0)&amp;IF(LEN(V14)=0,"",","&amp;V14))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v>
      </c>
      <c r="V14" t="str">
        <f t="shared" ref="V14:V15" ca="1" si="34">"{"""&amp;A$1&amp;""":"&amp;A14
&amp;","""&amp;B$1&amp;""":"&amp;B14
&amp;IF(LEN(F14)=0,"",","""&amp;F$1&amp;""":"""&amp;F14&amp;"""")
&amp;IF(LEN(F14)=0,"",",""stats"":{")
&amp;IF(LEN(F14)=0,"",""""&amp;G$1&amp;""":"&amp;G14)
&amp;IF(LEN(F14)=0,"",","""&amp;H$1&amp;""":"&amp;H14)
&amp;IF(LEN(F14)=0,"",","""&amp;I$1&amp;""":"&amp;I14)
&amp;IF(LEN(F14)=0,"",","""&amp;J$1&amp;""":"&amp;J14)
&amp;IF(LEN(F14)=0,"",","""&amp;K$1&amp;""":"&amp;K14)
&amp;IF(LEN(F14)=0,"",","""&amp;L$1&amp;""":"&amp;L14)
&amp;IF(LEN(F14)=0,"",","""&amp;M$1&amp;""":"&amp;M14)
&amp;IF(LEN(F14)=0,"",","""&amp;N$1&amp;""":"&amp;N14)
&amp;IF(LEN(F14)=0,"",","""&amp;O$1&amp;""":"&amp;O14)
&amp;IF(LEN(F14)=0,"",","""&amp;P$1&amp;""":"&amp;P14)
&amp;IF(LEN(F14)=0,"",","""&amp;Q$1&amp;""":"&amp;Q14)
&amp;IF(LEN(F14)=0,"",","""&amp;R$1&amp;""":"&amp;R14)
&amp;IF(LEN(F14)=0,"","}")&amp;"}"</f>
        <v>{"dy":7,"sl":1,"id":"Actor0201m","stats":{"tr":3,"trp":6,"str":15,"dex":0,"int":0,"vit":0,"train":0,"wgGr0":0,"wgGr1":0,"wgGr2":0,"wgGr3":18,"wgLk":356}}</v>
      </c>
      <c r="Z14">
        <v>13</v>
      </c>
      <c r="AA14" t="s">
        <v>324</v>
      </c>
      <c r="AB14">
        <f>COUNTIF(F:F,AA14)</f>
        <v>2</v>
      </c>
      <c r="AD14">
        <v>13</v>
      </c>
      <c r="AE14">
        <v>148</v>
      </c>
      <c r="AF14">
        <f>COUNTIF(R:R,AE14)</f>
        <v>1</v>
      </c>
    </row>
    <row r="15" spans="1:32">
      <c r="A15">
        <v>7</v>
      </c>
      <c r="B15">
        <f t="shared" ca="1" si="0"/>
        <v>2</v>
      </c>
      <c r="C15" t="str">
        <f t="shared" ca="1" si="1"/>
        <v>Actor0037m</v>
      </c>
      <c r="D15" t="str">
        <f>IF(ISBLANK(F15),"",
IFERROR(VLOOKUP(F15,[2]ActorTable!$A:$H,MATCH("이름참고",[2]ActorTable!$1:$1,0),0),"캐릭터없음"))</f>
        <v>테이슨</v>
      </c>
      <c r="E15" t="str">
        <f t="shared" ca="1" si="2"/>
        <v/>
      </c>
      <c r="F15" t="s">
        <v>318</v>
      </c>
      <c r="G15">
        <v>3</v>
      </c>
      <c r="H15">
        <v>6</v>
      </c>
      <c r="I15">
        <v>5</v>
      </c>
      <c r="J15">
        <v>0</v>
      </c>
      <c r="K15">
        <v>10</v>
      </c>
      <c r="L15">
        <v>0</v>
      </c>
      <c r="M15">
        <v>0</v>
      </c>
      <c r="N15">
        <v>0</v>
      </c>
      <c r="O15">
        <v>0</v>
      </c>
      <c r="P15">
        <v>0</v>
      </c>
      <c r="Q15">
        <v>18</v>
      </c>
      <c r="R15">
        <v>252</v>
      </c>
      <c r="S15" t="str">
        <f>IFERROR(VLOOKUP(R15,[2]WingLookTable!$A:$B,2,0),"캐릭터없음")</f>
        <v>Wing_RedSineFullOtherFast</v>
      </c>
      <c r="T15">
        <f t="shared" ca="1" si="32"/>
        <v>264</v>
      </c>
      <c r="U15" t="str">
        <f t="shared" ca="1" si="33"/>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v>
      </c>
      <c r="V15" t="str">
        <f t="shared" ca="1" si="34"/>
        <v>{"dy":7,"sl":2,"id":"Actor1108m","stats":{"tr":3,"trp":6,"str":5,"dex":0,"int":10,"vit":0,"train":0,"wgGr0":0,"wgGr1":0,"wgGr2":0,"wgGr3":18,"wgLk":252}}</v>
      </c>
      <c r="Z15">
        <v>14</v>
      </c>
      <c r="AA15" t="s">
        <v>325</v>
      </c>
      <c r="AB15">
        <f>COUNTIF(F:F,AA15)</f>
        <v>1</v>
      </c>
      <c r="AD15">
        <v>14</v>
      </c>
      <c r="AE15">
        <v>151</v>
      </c>
      <c r="AF15">
        <f>COUNTIF(R:R,AE15)</f>
        <v>1</v>
      </c>
    </row>
    <row r="16" spans="1:32">
      <c r="A16">
        <v>7</v>
      </c>
      <c r="B16">
        <f t="shared" ref="B16" ca="1" si="35">IF(A16&lt;&gt;OFFSET(A16,-1,0),1,OFFSET(B16,-1,0)+1)</f>
        <v>3</v>
      </c>
      <c r="C16" t="str">
        <f t="shared" ref="C16" ca="1" si="36">VLOOKUP(RANDBETWEEN(1,COUNTA(Z:Z)-1),Z:AA,2,0)</f>
        <v>Actor0125m</v>
      </c>
      <c r="D16" t="str">
        <f>IF(ISBLANK(F16),"",
IFERROR(VLOOKUP(F16,[2]ActorTable!$A:$H,MATCH("이름참고",[2]ActorTable!$1:$1,0),0),"캐릭터없음"))</f>
        <v>솔</v>
      </c>
      <c r="E16" t="str">
        <f t="shared" ref="E16" ca="1" si="37">IF(AND(B16&lt;=OFFSET(B16,1,0),NOT(ISBLANK(F16))),
IF(F16=OFFSET(F16,1,0),"같음",""),"")</f>
        <v/>
      </c>
      <c r="F16" t="s">
        <v>408</v>
      </c>
      <c r="G16">
        <v>3</v>
      </c>
      <c r="H16">
        <v>6</v>
      </c>
      <c r="I16">
        <v>0</v>
      </c>
      <c r="J16">
        <v>15</v>
      </c>
      <c r="K16">
        <v>0</v>
      </c>
      <c r="L16">
        <v>0</v>
      </c>
      <c r="M16">
        <v>0</v>
      </c>
      <c r="N16">
        <v>0</v>
      </c>
      <c r="O16">
        <v>0</v>
      </c>
      <c r="P16">
        <v>0</v>
      </c>
      <c r="Q16">
        <v>18</v>
      </c>
      <c r="R16">
        <v>160</v>
      </c>
      <c r="S16" t="str">
        <f>IFERROR(VLOOKUP(R16,[2]WingLookTable!$A:$B,2,0),"캐릭터없음")</f>
        <v>Wing_DustGreenSineFullOtherFast</v>
      </c>
      <c r="T16">
        <f t="shared" ref="T16" ca="1" si="38">VLOOKUP(RANDBETWEEN(1,COUNTA(AD:AD)-1),AD:AE,2,0)</f>
        <v>315</v>
      </c>
      <c r="U16" t="str">
        <f t="shared" ref="U16" ca="1" si="39">IF(ROW()=2,V16,OFFSET(U16,-1,0)&amp;IF(LEN(V16)=0,"",","&amp;V16))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v>
      </c>
      <c r="V16" t="str">
        <f t="shared" ref="V16" ca="1" si="40">"{"""&amp;A$1&amp;""":"&amp;A16
&amp;","""&amp;B$1&amp;""":"&amp;B16
&amp;IF(LEN(F16)=0,"",","""&amp;F$1&amp;""":"""&amp;F16&amp;"""")
&amp;IF(LEN(F16)=0,"",",""stats"":{")
&amp;IF(LEN(F16)=0,"",""""&amp;G$1&amp;""":"&amp;G16)
&amp;IF(LEN(F16)=0,"",","""&amp;H$1&amp;""":"&amp;H16)
&amp;IF(LEN(F16)=0,"",","""&amp;I$1&amp;""":"&amp;I16)
&amp;IF(LEN(F16)=0,"",","""&amp;J$1&amp;""":"&amp;J16)
&amp;IF(LEN(F16)=0,"",","""&amp;K$1&amp;""":"&amp;K16)
&amp;IF(LEN(F16)=0,"",","""&amp;L$1&amp;""":"&amp;L16)
&amp;IF(LEN(F16)=0,"",","""&amp;M$1&amp;""":"&amp;M16)
&amp;IF(LEN(F16)=0,"",","""&amp;N$1&amp;""":"&amp;N16)
&amp;IF(LEN(F16)=0,"",","""&amp;O$1&amp;""":"&amp;O16)
&amp;IF(LEN(F16)=0,"",","""&amp;P$1&amp;""":"&amp;P16)
&amp;IF(LEN(F16)=0,"",","""&amp;Q$1&amp;""":"&amp;Q16)
&amp;IF(LEN(F16)=0,"",","""&amp;R$1&amp;""":"&amp;R16)
&amp;IF(LEN(F16)=0,"","}")&amp;"}"</f>
        <v>{"dy":7,"sl":3,"id":"Actor2015m","stats":{"tr":3,"trp":6,"str":0,"dex":15,"int":0,"vit":0,"train":0,"wgGr0":0,"wgGr1":0,"wgGr2":0,"wgGr3":18,"wgLk":160}}</v>
      </c>
      <c r="Z16">
        <v>15</v>
      </c>
      <c r="AA16" t="s">
        <v>326</v>
      </c>
      <c r="AB16">
        <f>COUNTIF(F:F,AA16)</f>
        <v>3</v>
      </c>
      <c r="AD16">
        <v>15</v>
      </c>
      <c r="AE16">
        <v>154</v>
      </c>
      <c r="AF16">
        <f>COUNTIF(R:R,AE16)</f>
        <v>1</v>
      </c>
    </row>
    <row r="17" spans="1:32">
      <c r="A17">
        <v>8</v>
      </c>
      <c r="B17">
        <f t="shared" ca="1" si="0"/>
        <v>1</v>
      </c>
      <c r="C17" t="str">
        <f t="shared" ca="1" si="1"/>
        <v>Actor3021m</v>
      </c>
      <c r="D17" t="str">
        <f>IF(ISBLANK(F17),"",
IFERROR(VLOOKUP(F17,[2]ActorTable!$A:$H,MATCH("이름참고",[2]ActorTable!$1:$1,0),0),"캐릭터없음"))</f>
        <v>슬로니카</v>
      </c>
      <c r="E17" t="str">
        <f t="shared" ca="1" si="2"/>
        <v/>
      </c>
      <c r="F17" t="s">
        <v>361</v>
      </c>
      <c r="G17">
        <v>3</v>
      </c>
      <c r="H17">
        <v>6</v>
      </c>
      <c r="I17">
        <v>0</v>
      </c>
      <c r="J17">
        <v>0</v>
      </c>
      <c r="K17">
        <v>15</v>
      </c>
      <c r="L17">
        <v>0</v>
      </c>
      <c r="M17">
        <v>0</v>
      </c>
      <c r="N17">
        <v>0</v>
      </c>
      <c r="O17">
        <v>0</v>
      </c>
      <c r="P17">
        <v>0</v>
      </c>
      <c r="Q17">
        <v>18</v>
      </c>
      <c r="R17">
        <v>324</v>
      </c>
      <c r="S17" t="str">
        <f>IFERROR(VLOOKUP(R17,[2]WingLookTable!$A:$B,2,0),"캐릭터없음")</f>
        <v>Wing_DustMultiOtherSineOtherFast</v>
      </c>
      <c r="T17">
        <f t="shared" ca="1" si="3"/>
        <v>121</v>
      </c>
      <c r="U17"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v>
      </c>
      <c r="V17" t="str">
        <f t="shared" ca="1" si="6"/>
        <v>{"dy":8,"sl":1,"id":"Actor3114m","stats":{"tr":3,"trp":6,"str":0,"dex":0,"int":15,"vit":0,"train":0,"wgGr0":0,"wgGr1":0,"wgGr2":0,"wgGr3":18,"wgLk":324}}</v>
      </c>
      <c r="Z17">
        <v>16</v>
      </c>
      <c r="AA17" t="s">
        <v>327</v>
      </c>
      <c r="AB17">
        <f>COUNTIF(F:F,AA17)</f>
        <v>2</v>
      </c>
      <c r="AD17">
        <v>16</v>
      </c>
      <c r="AE17">
        <v>157</v>
      </c>
      <c r="AF17">
        <f>COUNTIF(R:R,AE17)</f>
        <v>1</v>
      </c>
    </row>
    <row r="18" spans="1:32">
      <c r="A18">
        <v>8</v>
      </c>
      <c r="B18">
        <f t="shared" ca="1" si="0"/>
        <v>2</v>
      </c>
      <c r="C18" t="str">
        <f t="shared" ref="C18" ca="1" si="41">VLOOKUP(RANDBETWEEN(1,COUNTA(Z:Z)-1),Z:AA,2,0)</f>
        <v>Actor1141m</v>
      </c>
      <c r="D18" t="str">
        <f>IF(ISBLANK(F18),"",
IFERROR(VLOOKUP(F18,[2]ActorTable!$A:$H,MATCH("이름참고",[2]ActorTable!$1:$1,0),0),"캐릭터없음"))</f>
        <v>러센트</v>
      </c>
      <c r="E18" t="str">
        <f t="shared" ref="E18" ca="1" si="42">IF(AND(B18&lt;=OFFSET(B18,1,0),NOT(ISBLANK(F18))),
IF(F18=OFFSET(F18,1,0),"같음",""),"")</f>
        <v/>
      </c>
      <c r="F18" t="s">
        <v>384</v>
      </c>
      <c r="G18">
        <v>3</v>
      </c>
      <c r="H18">
        <v>6</v>
      </c>
      <c r="I18">
        <v>0</v>
      </c>
      <c r="J18">
        <v>15</v>
      </c>
      <c r="K18">
        <v>0</v>
      </c>
      <c r="L18">
        <v>0</v>
      </c>
      <c r="M18">
        <v>0</v>
      </c>
      <c r="N18">
        <v>0</v>
      </c>
      <c r="O18">
        <v>0</v>
      </c>
      <c r="P18">
        <v>0</v>
      </c>
      <c r="Q18">
        <v>18</v>
      </c>
      <c r="R18">
        <v>297</v>
      </c>
      <c r="S18" t="str">
        <f>IFERROR(VLOOKUP(R18,[2]WingLookTable!$A:$B,2,0),"캐릭터없음")</f>
        <v>Wing_DustBlueOtherNoiseOtherFast</v>
      </c>
      <c r="T18">
        <f t="shared" ref="T18" ca="1" si="43">VLOOKUP(RANDBETWEEN(1,COUNTA(AD:AD)-1),AD:AE,2,0)</f>
        <v>321</v>
      </c>
      <c r="U18" t="str">
        <f t="shared" ref="U18" ca="1" si="44">IF(ROW()=2,V18,OFFSET(U18,-1,0)&amp;IF(LEN(V18)=0,"",","&amp;V18))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v>
      </c>
      <c r="V18" t="str">
        <f t="shared" ca="1" si="6"/>
        <v>{"dy":8,"sl":2,"id":"Actor0024m","stats":{"tr":3,"trp":6,"str":0,"dex":15,"int":0,"vit":0,"train":0,"wgGr0":0,"wgGr1":0,"wgGr2":0,"wgGr3":18,"wgLk":297}}</v>
      </c>
      <c r="Z18">
        <v>17</v>
      </c>
      <c r="AA18" t="s">
        <v>328</v>
      </c>
      <c r="AB18">
        <f>COUNTIF(F:F,AA18)</f>
        <v>3</v>
      </c>
      <c r="AD18">
        <v>17</v>
      </c>
      <c r="AE18">
        <v>160</v>
      </c>
      <c r="AF18">
        <f>COUNTIF(R:R,AE18)</f>
        <v>1</v>
      </c>
    </row>
    <row r="19" spans="1:32">
      <c r="A19">
        <v>9</v>
      </c>
      <c r="B19">
        <f t="shared" ca="1" si="0"/>
        <v>1</v>
      </c>
      <c r="C19" t="str">
        <f t="shared" ref="C19" ca="1" si="45">VLOOKUP(RANDBETWEEN(1,COUNTA(Z:Z)-1),Z:AA,2,0)</f>
        <v>Actor3021m</v>
      </c>
      <c r="D19" t="str">
        <f>IF(ISBLANK(F19),"",
IFERROR(VLOOKUP(F19,[2]ActorTable!$A:$H,MATCH("이름참고",[2]ActorTable!$1:$1,0),0),"캐릭터없음"))</f>
        <v>베이</v>
      </c>
      <c r="E19" t="str">
        <f t="shared" ref="E19" ca="1" si="46">IF(AND(B19&lt;=OFFSET(B19,1,0),NOT(ISBLANK(F19))),
IF(F19=OFFSET(F19,1,0),"같음",""),"")</f>
        <v/>
      </c>
      <c r="F19" t="s">
        <v>406</v>
      </c>
      <c r="G19">
        <v>3</v>
      </c>
      <c r="H19">
        <v>6</v>
      </c>
      <c r="I19">
        <v>5</v>
      </c>
      <c r="J19">
        <v>0</v>
      </c>
      <c r="K19">
        <v>10</v>
      </c>
      <c r="L19">
        <v>0</v>
      </c>
      <c r="M19">
        <v>0</v>
      </c>
      <c r="N19">
        <v>0</v>
      </c>
      <c r="O19">
        <v>0</v>
      </c>
      <c r="P19">
        <v>0</v>
      </c>
      <c r="Q19">
        <v>18</v>
      </c>
      <c r="R19">
        <v>145</v>
      </c>
      <c r="S19" t="str">
        <f>IFERROR(VLOOKUP(R19,[2]WingLookTable!$A:$B,2,0),"캐릭터없음")</f>
        <v>Wing_DustBlueSinePatternFullSlow</v>
      </c>
      <c r="T19">
        <f t="shared" ca="1" si="3"/>
        <v>129</v>
      </c>
      <c r="U1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v>
      </c>
      <c r="V19" t="str">
        <f t="shared" ca="1" si="6"/>
        <v>{"dy":9,"sl":1,"id":"Actor0104m","stats":{"tr":3,"trp":6,"str":5,"dex":0,"int":10,"vit":0,"train":0,"wgGr0":0,"wgGr1":0,"wgGr2":0,"wgGr3":18,"wgLk":145}}</v>
      </c>
      <c r="Z19">
        <v>18</v>
      </c>
      <c r="AA19" t="s">
        <v>329</v>
      </c>
      <c r="AB19">
        <f>COUNTIF(F:F,AA19)</f>
        <v>3</v>
      </c>
      <c r="AD19">
        <v>18</v>
      </c>
      <c r="AE19">
        <v>163</v>
      </c>
      <c r="AF19">
        <f>COUNTIF(R:R,AE19)</f>
        <v>1</v>
      </c>
    </row>
    <row r="20" spans="1:32">
      <c r="A20">
        <v>9</v>
      </c>
      <c r="B20">
        <f t="shared" ca="1" si="0"/>
        <v>2</v>
      </c>
      <c r="C20" t="str">
        <f t="shared" ref="C20" ca="1" si="47">VLOOKUP(RANDBETWEEN(1,COUNTA(Z:Z)-1),Z:AA,2,0)</f>
        <v>Actor0236m</v>
      </c>
      <c r="D20" t="str">
        <f>IF(ISBLANK(F20),"",
IFERROR(VLOOKUP(F20,[2]ActorTable!$A:$H,MATCH("이름참고",[2]ActorTable!$1:$1,0),0),"캐릭터없음"))</f>
        <v>소하</v>
      </c>
      <c r="E20" t="str">
        <f t="shared" ref="E20" ca="1" si="48">IF(AND(B20&lt;=OFFSET(B20,1,0),NOT(ISBLANK(F20))),
IF(F20=OFFSET(F20,1,0),"같음",""),"")</f>
        <v/>
      </c>
      <c r="F20" t="s">
        <v>424</v>
      </c>
      <c r="G20">
        <v>3</v>
      </c>
      <c r="H20">
        <v>6</v>
      </c>
      <c r="I20">
        <v>0</v>
      </c>
      <c r="J20">
        <v>10</v>
      </c>
      <c r="K20">
        <v>5</v>
      </c>
      <c r="L20">
        <v>0</v>
      </c>
      <c r="M20">
        <v>0</v>
      </c>
      <c r="N20">
        <v>0</v>
      </c>
      <c r="O20">
        <v>0</v>
      </c>
      <c r="P20">
        <v>0</v>
      </c>
      <c r="Q20">
        <v>18</v>
      </c>
      <c r="R20">
        <v>294</v>
      </c>
      <c r="S20" t="str">
        <f>IFERROR(VLOOKUP(R20,[2]WingLookTable!$A:$B,2,0),"캐릭터없음")</f>
        <v>Wing_BlueOtherFullOtherSlow</v>
      </c>
      <c r="T20">
        <f t="shared" ca="1" si="3"/>
        <v>356</v>
      </c>
      <c r="U2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v>
      </c>
      <c r="V20" t="str">
        <f t="shared" ca="1" si="6"/>
        <v>{"dy":9,"sl":2,"id":"Actor1002m","stats":{"tr":3,"trp":6,"str":0,"dex":10,"int":5,"vit":0,"train":0,"wgGr0":0,"wgGr1":0,"wgGr2":0,"wgGr3":18,"wgLk":294}}</v>
      </c>
      <c r="Z20">
        <v>19</v>
      </c>
      <c r="AA20" t="s">
        <v>330</v>
      </c>
      <c r="AB20">
        <f>COUNTIF(F:F,AA20)</f>
        <v>1</v>
      </c>
      <c r="AD20">
        <v>19</v>
      </c>
      <c r="AE20">
        <v>166</v>
      </c>
      <c r="AF20">
        <f>COUNTIF(R:R,AE20)</f>
        <v>1</v>
      </c>
    </row>
    <row r="21" spans="1:32">
      <c r="A21">
        <v>10</v>
      </c>
      <c r="B21">
        <f t="shared" ca="1" si="0"/>
        <v>1</v>
      </c>
      <c r="C21" t="str">
        <f t="shared" ref="C21" ca="1" si="49">VLOOKUP(RANDBETWEEN(1,COUNTA(Z:Z)-1),Z:AA,2,0)</f>
        <v>Actor3212m</v>
      </c>
      <c r="D21" t="str">
        <f>IF(ISBLANK(F21),"",
IFERROR(VLOOKUP(F21,[2]ActorTable!$A:$H,MATCH("이름참고",[2]ActorTable!$1:$1,0),0),"캐릭터없음"))</f>
        <v>오비우스</v>
      </c>
      <c r="E21" t="str">
        <f t="shared" ref="E21" ca="1" si="50">IF(AND(B21&lt;=OFFSET(B21,1,0),NOT(ISBLANK(F21))),
IF(F21=OFFSET(F21,1,0),"같음",""),"")</f>
        <v/>
      </c>
      <c r="F21" t="s">
        <v>349</v>
      </c>
      <c r="G21">
        <v>3</v>
      </c>
      <c r="H21">
        <v>6</v>
      </c>
      <c r="I21">
        <v>0</v>
      </c>
      <c r="J21">
        <v>5</v>
      </c>
      <c r="K21">
        <v>10</v>
      </c>
      <c r="L21">
        <v>0</v>
      </c>
      <c r="M21">
        <v>0</v>
      </c>
      <c r="N21">
        <v>0</v>
      </c>
      <c r="O21">
        <v>0</v>
      </c>
      <c r="P21">
        <v>0</v>
      </c>
      <c r="Q21">
        <v>18</v>
      </c>
      <c r="R21">
        <v>199</v>
      </c>
      <c r="S21" t="str">
        <f>IFERROR(VLOOKUP(R21,[2]WingLookTable!$A:$B,2,0),"캐릭터없음")</f>
        <v>Wing_FireFullNoiseOtherSlow</v>
      </c>
      <c r="T21">
        <f t="shared" ref="T21" ca="1" si="51">VLOOKUP(RANDBETWEEN(1,COUNTA(AD:AD)-1),AD:AE,2,0)</f>
        <v>184</v>
      </c>
      <c r="U21" t="str">
        <f t="shared" ref="U21" ca="1" si="52">IF(ROW()=2,V21,OFFSET(U21,-1,0)&amp;IF(LEN(V21)=0,"",","&amp;V21))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v>
      </c>
      <c r="V21" t="str">
        <f t="shared" ca="1" si="6"/>
        <v>{"dy":10,"sl":1,"id":"Actor1141m","stats":{"tr":3,"trp":6,"str":0,"dex":5,"int":10,"vit":0,"train":0,"wgGr0":0,"wgGr1":0,"wgGr2":0,"wgGr3":18,"wgLk":199}}</v>
      </c>
      <c r="Z21">
        <v>20</v>
      </c>
      <c r="AA21" t="s">
        <v>331</v>
      </c>
      <c r="AB21">
        <f>COUNTIF(F:F,AA21)</f>
        <v>3</v>
      </c>
      <c r="AD21">
        <v>20</v>
      </c>
      <c r="AE21">
        <v>169</v>
      </c>
      <c r="AF21">
        <f>COUNTIF(R:R,AE21)</f>
        <v>1</v>
      </c>
    </row>
    <row r="22" spans="1:32">
      <c r="A22">
        <v>10</v>
      </c>
      <c r="B22">
        <f t="shared" ca="1" si="0"/>
        <v>2</v>
      </c>
      <c r="C22" t="str">
        <f t="shared" ref="C22" ca="1" si="53">VLOOKUP(RANDBETWEEN(1,COUNTA(Z:Z)-1),Z:AA,2,0)</f>
        <v>Actor1029m</v>
      </c>
      <c r="D22" t="str">
        <f>IF(ISBLANK(F22),"",
IFERROR(VLOOKUP(F22,[2]ActorTable!$A:$H,MATCH("이름참고",[2]ActorTable!$1:$1,0),0),"캐릭터없음"))</f>
        <v>클라크</v>
      </c>
      <c r="E22" t="str">
        <f t="shared" ref="E22" ca="1" si="54">IF(AND(B22&lt;=OFFSET(B22,1,0),NOT(ISBLANK(F22))),
IF(F22=OFFSET(F22,1,0),"같음",""),"")</f>
        <v/>
      </c>
      <c r="F22" t="s">
        <v>370</v>
      </c>
      <c r="G22">
        <v>3</v>
      </c>
      <c r="H22">
        <v>6</v>
      </c>
      <c r="I22">
        <v>0</v>
      </c>
      <c r="J22">
        <v>8</v>
      </c>
      <c r="K22">
        <v>7</v>
      </c>
      <c r="L22">
        <v>0</v>
      </c>
      <c r="M22">
        <v>0</v>
      </c>
      <c r="N22">
        <v>0</v>
      </c>
      <c r="O22">
        <v>0</v>
      </c>
      <c r="P22">
        <v>0</v>
      </c>
      <c r="Q22">
        <v>18</v>
      </c>
      <c r="R22">
        <v>190</v>
      </c>
      <c r="S22" t="str">
        <f>IFERROR(VLOOKUP(R22,[2]WingLookTable!$A:$B,2,0),"캐릭터없음")</f>
        <v>Wing_DustYellowNoisePatternStripeSlow</v>
      </c>
      <c r="T22">
        <f t="shared" ref="T22:T23" ca="1" si="55">VLOOKUP(RANDBETWEEN(1,COUNTA(AD:AD)-1),AD:AE,2,0)</f>
        <v>113</v>
      </c>
      <c r="U22" t="str">
        <f t="shared" ref="U22:U23" ca="1" si="56">IF(ROW()=2,V22,OFFSET(U22,-1,0)&amp;IF(LEN(V22)=0,"",","&amp;V22))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v>
      </c>
      <c r="V22" t="str">
        <f t="shared" ref="V22:V23" ca="1" si="57">"{"""&amp;A$1&amp;""":"&amp;A22
&amp;","""&amp;B$1&amp;""":"&amp;B22
&amp;IF(LEN(F22)=0,"",","""&amp;F$1&amp;""":"""&amp;F22&amp;"""")
&amp;IF(LEN(F22)=0,"",",""stats"":{")
&amp;IF(LEN(F22)=0,"",""""&amp;G$1&amp;""":"&amp;G22)
&amp;IF(LEN(F22)=0,"",","""&amp;H$1&amp;""":"&amp;H22)
&amp;IF(LEN(F22)=0,"",","""&amp;I$1&amp;""":"&amp;I22)
&amp;IF(LEN(F22)=0,"",","""&amp;J$1&amp;""":"&amp;J22)
&amp;IF(LEN(F22)=0,"",","""&amp;K$1&amp;""":"&amp;K22)
&amp;IF(LEN(F22)=0,"",","""&amp;L$1&amp;""":"&amp;L22)
&amp;IF(LEN(F22)=0,"",","""&amp;M$1&amp;""":"&amp;M22)
&amp;IF(LEN(F22)=0,"",","""&amp;N$1&amp;""":"&amp;N22)
&amp;IF(LEN(F22)=0,"",","""&amp;O$1&amp;""":"&amp;O22)
&amp;IF(LEN(F22)=0,"",","""&amp;P$1&amp;""":"&amp;P22)
&amp;IF(LEN(F22)=0,"",","""&amp;Q$1&amp;""":"&amp;Q22)
&amp;IF(LEN(F22)=0,"",","""&amp;R$1&amp;""":"&amp;R22)
&amp;IF(LEN(F22)=0,"","}")&amp;"}"</f>
        <v>{"dy":10,"sl":2,"id":"Actor2011m","stats":{"tr":3,"trp":6,"str":0,"dex":8,"int":7,"vit":0,"train":0,"wgGr0":0,"wgGr1":0,"wgGr2":0,"wgGr3":18,"wgLk":190}}</v>
      </c>
      <c r="Z22">
        <v>21</v>
      </c>
      <c r="AA22" t="s">
        <v>332</v>
      </c>
      <c r="AB22">
        <f>COUNTIF(F:F,AA22)</f>
        <v>3</v>
      </c>
      <c r="AD22">
        <v>21</v>
      </c>
      <c r="AE22">
        <v>172</v>
      </c>
      <c r="AF22">
        <f>COUNTIF(R:R,AE22)</f>
        <v>0</v>
      </c>
    </row>
    <row r="23" spans="1:32">
      <c r="A23">
        <v>11</v>
      </c>
      <c r="B23">
        <f t="shared" ref="B23:B62" ca="1" si="58">IF(A23&lt;&gt;OFFSET(A23,-1,0),1,OFFSET(B23,-1,0)+1)</f>
        <v>1</v>
      </c>
      <c r="C23" t="str">
        <f t="shared" ref="C23" ca="1" si="59">VLOOKUP(RANDBETWEEN(1,COUNTA(Z:Z)-1),Z:AA,2,0)</f>
        <v>Actor0104m</v>
      </c>
      <c r="D23" t="str">
        <f>IF(ISBLANK(F23),"",
IFERROR(VLOOKUP(F23,[2]ActorTable!$A:$H,MATCH("이름참고",[2]ActorTable!$1:$1,0),0),"캐릭터없음"))</f>
        <v>니엘</v>
      </c>
      <c r="E23" t="str">
        <f t="shared" ref="E23" ca="1" si="60">IF(AND(B23&lt;=OFFSET(B23,1,0),NOT(ISBLANK(F23))),
IF(F23=OFFSET(F23,1,0),"같음",""),"")</f>
        <v/>
      </c>
      <c r="F23" t="s">
        <v>359</v>
      </c>
      <c r="G23">
        <v>3</v>
      </c>
      <c r="H23">
        <v>6</v>
      </c>
      <c r="I23">
        <v>0</v>
      </c>
      <c r="J23">
        <v>15</v>
      </c>
      <c r="K23">
        <v>0</v>
      </c>
      <c r="L23">
        <v>0</v>
      </c>
      <c r="M23">
        <v>0</v>
      </c>
      <c r="N23">
        <v>0</v>
      </c>
      <c r="O23">
        <v>0</v>
      </c>
      <c r="P23">
        <v>0</v>
      </c>
      <c r="Q23">
        <v>18</v>
      </c>
      <c r="R23">
        <v>151</v>
      </c>
      <c r="S23" t="str">
        <f>IFERROR(VLOOKUP(R23,[2]WingLookTable!$A:$B,2,0),"캐릭터없음")</f>
        <v>Wing_DustCyanSineOtherFullFast</v>
      </c>
      <c r="T23">
        <f t="shared" ca="1" si="55"/>
        <v>344</v>
      </c>
      <c r="U23" t="str">
        <f t="shared" ca="1" si="5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v>
      </c>
      <c r="V23" t="str">
        <f t="shared" ca="1" si="57"/>
        <v>{"dy":11,"sl":1,"id":"Actor2238m","stats":{"tr":3,"trp":6,"str":0,"dex":15,"int":0,"vit":0,"train":0,"wgGr0":0,"wgGr1":0,"wgGr2":0,"wgGr3":18,"wgLk":151}}</v>
      </c>
      <c r="Z23">
        <v>22</v>
      </c>
      <c r="AA23" t="s">
        <v>333</v>
      </c>
      <c r="AB23">
        <f>COUNTIF(F:F,AA23)</f>
        <v>2</v>
      </c>
      <c r="AD23">
        <v>22</v>
      </c>
      <c r="AE23">
        <v>175</v>
      </c>
      <c r="AF23">
        <f>COUNTIF(R:R,AE23)</f>
        <v>2</v>
      </c>
    </row>
    <row r="24" spans="1:32">
      <c r="A24">
        <v>11</v>
      </c>
      <c r="B24">
        <f t="shared" ca="1" si="58"/>
        <v>2</v>
      </c>
      <c r="C24" t="str">
        <f t="shared" ref="C24" ca="1" si="61">VLOOKUP(RANDBETWEEN(1,COUNTA(Z:Z)-1),Z:AA,2,0)</f>
        <v>Actor0037m</v>
      </c>
      <c r="D24" t="str">
        <f>IF(ISBLANK(F24),"",
IFERROR(VLOOKUP(F24,[2]ActorTable!$A:$H,MATCH("이름참고",[2]ActorTable!$1:$1,0),0),"캐릭터없음"))</f>
        <v>오비우스</v>
      </c>
      <c r="E24" t="str">
        <f t="shared" ref="E24" ca="1" si="62">IF(AND(B24&lt;=OFFSET(B24,1,0),NOT(ISBLANK(F24))),
IF(F24=OFFSET(F24,1,0),"같음",""),"")</f>
        <v/>
      </c>
      <c r="F24" t="s">
        <v>349</v>
      </c>
      <c r="G24">
        <v>3</v>
      </c>
      <c r="H24">
        <v>6</v>
      </c>
      <c r="I24">
        <v>5</v>
      </c>
      <c r="J24">
        <v>10</v>
      </c>
      <c r="K24">
        <v>0</v>
      </c>
      <c r="L24">
        <v>0</v>
      </c>
      <c r="M24">
        <v>0</v>
      </c>
      <c r="N24">
        <v>0</v>
      </c>
      <c r="O24">
        <v>0</v>
      </c>
      <c r="P24">
        <v>0</v>
      </c>
      <c r="Q24">
        <v>18</v>
      </c>
      <c r="R24">
        <v>226</v>
      </c>
      <c r="S24" t="str">
        <f>IFERROR(VLOOKUP(R24,[2]WingLookTable!$A:$B,2,0),"캐릭터없음")</f>
        <v>Wing_MultiOtherNoiseFullFast</v>
      </c>
      <c r="T24">
        <f t="shared" ref="T24:T26" ca="1" si="63">VLOOKUP(RANDBETWEEN(1,COUNTA(AD:AD)-1),AD:AE,2,0)</f>
        <v>187</v>
      </c>
      <c r="U24" t="str">
        <f t="shared" ref="U24:U26" ca="1" si="64">IF(ROW()=2,V24,OFFSET(U24,-1,0)&amp;IF(LEN(V24)=0,"",","&amp;V24))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v>
      </c>
      <c r="V24" t="str">
        <f t="shared" ref="V24:V25" ca="1" si="65">"{"""&amp;A$1&amp;""":"&amp;A24
&amp;","""&amp;B$1&amp;""":"&amp;B24
&amp;IF(LEN(F24)=0,"",","""&amp;F$1&amp;""":"""&amp;F24&amp;"""")
&amp;IF(LEN(F24)=0,"",",""stats"":{")
&amp;IF(LEN(F24)=0,"",""""&amp;G$1&amp;""":"&amp;G24)
&amp;IF(LEN(F24)=0,"",","""&amp;H$1&amp;""":"&amp;H24)
&amp;IF(LEN(F24)=0,"",","""&amp;I$1&amp;""":"&amp;I24)
&amp;IF(LEN(F24)=0,"",","""&amp;J$1&amp;""":"&amp;J24)
&amp;IF(LEN(F24)=0,"",","""&amp;K$1&amp;""":"&amp;K24)
&amp;IF(LEN(F24)=0,"",","""&amp;L$1&amp;""":"&amp;L24)
&amp;IF(LEN(F24)=0,"",","""&amp;M$1&amp;""":"&amp;M24)
&amp;IF(LEN(F24)=0,"",","""&amp;N$1&amp;""":"&amp;N24)
&amp;IF(LEN(F24)=0,"",","""&amp;O$1&amp;""":"&amp;O24)
&amp;IF(LEN(F24)=0,"",","""&amp;P$1&amp;""":"&amp;P24)
&amp;IF(LEN(F24)=0,"",","""&amp;Q$1&amp;""":"&amp;Q24)
&amp;IF(LEN(F24)=0,"",","""&amp;R$1&amp;""":"&amp;R24)
&amp;IF(LEN(F24)=0,"","}")&amp;"}"</f>
        <v>{"dy":11,"sl":2,"id":"Actor1141m","stats":{"tr":3,"trp":6,"str":5,"dex":10,"int":0,"vit":0,"train":0,"wgGr0":0,"wgGr1":0,"wgGr2":0,"wgGr3":18,"wgLk":226}}</v>
      </c>
      <c r="Z24">
        <v>23</v>
      </c>
      <c r="AA24" t="s">
        <v>334</v>
      </c>
      <c r="AB24">
        <f>COUNTIF(F:F,AA24)</f>
        <v>2</v>
      </c>
      <c r="AD24">
        <v>23</v>
      </c>
      <c r="AE24">
        <v>178</v>
      </c>
      <c r="AF24">
        <f>COUNTIF(R:R,AE24)</f>
        <v>0</v>
      </c>
    </row>
    <row r="25" spans="1:32">
      <c r="A25">
        <v>11</v>
      </c>
      <c r="B25">
        <f t="shared" ca="1" si="58"/>
        <v>3</v>
      </c>
      <c r="C25" t="str">
        <f t="shared" ref="C25" ca="1" si="66">VLOOKUP(RANDBETWEEN(1,COUNTA(Z:Z)-1),Z:AA,2,0)</f>
        <v>Actor1005m</v>
      </c>
      <c r="D25" t="str">
        <f>IF(ISBLANK(F25),"",
IFERROR(VLOOKUP(F25,[2]ActorTable!$A:$H,MATCH("이름참고",[2]ActorTable!$1:$1,0),0),"캐릭터없음"))</f>
        <v>무테이</v>
      </c>
      <c r="E25" t="str">
        <f t="shared" ref="E25" ca="1" si="67">IF(AND(B25&lt;=OFFSET(B25,1,0),NOT(ISBLANK(F25))),
IF(F25=OFFSET(F25,1,0),"같음",""),"")</f>
        <v/>
      </c>
      <c r="F25" t="s">
        <v>329</v>
      </c>
      <c r="G25">
        <v>3</v>
      </c>
      <c r="H25">
        <v>6</v>
      </c>
      <c r="I25">
        <v>0</v>
      </c>
      <c r="J25">
        <v>0</v>
      </c>
      <c r="K25">
        <v>15</v>
      </c>
      <c r="L25">
        <v>0</v>
      </c>
      <c r="M25">
        <v>0</v>
      </c>
      <c r="N25">
        <v>0</v>
      </c>
      <c r="O25">
        <v>0</v>
      </c>
      <c r="P25">
        <v>0</v>
      </c>
      <c r="Q25">
        <v>18</v>
      </c>
      <c r="R25">
        <v>196</v>
      </c>
      <c r="S25" t="str">
        <f>IFERROR(VLOOKUP(R25,[2]WingLookTable!$A:$B,2,0),"캐릭터없음")</f>
        <v>Wing_FireBeeSineWingSlow</v>
      </c>
      <c r="T25">
        <f t="shared" ca="1" si="63"/>
        <v>113</v>
      </c>
      <c r="U25" t="str">
        <f t="shared" ca="1" si="6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v>
      </c>
      <c r="V25" t="str">
        <f t="shared" ca="1" si="65"/>
        <v>{"dy":11,"sl":3,"id":"Actor3021m","stats":{"tr":3,"trp":6,"str":0,"dex":0,"int":15,"vit":0,"train":0,"wgGr0":0,"wgGr1":0,"wgGr2":0,"wgGr3":18,"wgLk":196}}</v>
      </c>
      <c r="Z25">
        <v>24</v>
      </c>
      <c r="AA25" t="s">
        <v>335</v>
      </c>
      <c r="AB25">
        <f>COUNTIF(F:F,AA25)</f>
        <v>2</v>
      </c>
      <c r="AD25">
        <v>24</v>
      </c>
      <c r="AE25">
        <v>181</v>
      </c>
      <c r="AF25">
        <f>COUNTIF(R:R,AE25)</f>
        <v>1</v>
      </c>
    </row>
    <row r="26" spans="1:32">
      <c r="A26">
        <v>12</v>
      </c>
      <c r="B26">
        <f t="shared" ca="1" si="58"/>
        <v>1</v>
      </c>
      <c r="C26" t="str">
        <f t="shared" ref="C26" ca="1" si="68">VLOOKUP(RANDBETWEEN(1,COUNTA(Z:Z)-1),Z:AA,2,0)</f>
        <v>Actor0113m</v>
      </c>
      <c r="D26" t="str">
        <f>IF(ISBLANK(F26),"",
IFERROR(VLOOKUP(F26,[2]ActorTable!$A:$H,MATCH("이름참고",[2]ActorTable!$1:$1,0),0),"캐릭터없음"))</f>
        <v>케이저</v>
      </c>
      <c r="E26" t="str">
        <f t="shared" ref="E26" ca="1" si="69">IF(AND(B26&lt;=OFFSET(B26,1,0),NOT(ISBLANK(F26))),
IF(F26=OFFSET(F26,1,0),"같음",""),"")</f>
        <v/>
      </c>
      <c r="F26" t="s">
        <v>322</v>
      </c>
      <c r="G26">
        <v>3</v>
      </c>
      <c r="H26">
        <v>6</v>
      </c>
      <c r="I26">
        <v>0</v>
      </c>
      <c r="J26">
        <v>0</v>
      </c>
      <c r="K26">
        <v>15</v>
      </c>
      <c r="L26">
        <v>0</v>
      </c>
      <c r="M26">
        <v>0</v>
      </c>
      <c r="N26">
        <v>0</v>
      </c>
      <c r="O26">
        <v>0</v>
      </c>
      <c r="P26">
        <v>0</v>
      </c>
      <c r="Q26">
        <v>18</v>
      </c>
      <c r="R26">
        <v>214</v>
      </c>
      <c r="S26" t="str">
        <f>IFERROR(VLOOKUP(R26,[2]WingLookTable!$A:$B,2,0),"캐릭터없음")</f>
        <v>Wing_GrayStripeSineFullFast</v>
      </c>
      <c r="T26">
        <f t="shared" ca="1" si="63"/>
        <v>121</v>
      </c>
      <c r="U26" t="str">
        <f t="shared" ca="1" si="6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v>
      </c>
      <c r="V26" t="str">
        <f t="shared" ref="V26:V64" ca="1" si="70">"{"""&amp;A$1&amp;""":"&amp;A26
&amp;","""&amp;B$1&amp;""":"&amp;B26
&amp;IF(LEN(F26)=0,"",","""&amp;F$1&amp;""":"""&amp;F26&amp;"""")
&amp;IF(LEN(F26)=0,"",",""stats"":{")
&amp;IF(LEN(F26)=0,"",""""&amp;G$1&amp;""":"&amp;G26)
&amp;IF(LEN(F26)=0,"",","""&amp;H$1&amp;""":"&amp;H26)
&amp;IF(LEN(F26)=0,"",","""&amp;I$1&amp;""":"&amp;I26)
&amp;IF(LEN(F26)=0,"",","""&amp;J$1&amp;""":"&amp;J26)
&amp;IF(LEN(F26)=0,"",","""&amp;K$1&amp;""":"&amp;K26)
&amp;IF(LEN(F26)=0,"",","""&amp;L$1&amp;""":"&amp;L26)
&amp;IF(LEN(F26)=0,"",","""&amp;M$1&amp;""":"&amp;M26)
&amp;IF(LEN(F26)=0,"",","""&amp;N$1&amp;""":"&amp;N26)
&amp;IF(LEN(F26)=0,"",","""&amp;O$1&amp;""":"&amp;O26)
&amp;IF(LEN(F26)=0,"",","""&amp;P$1&amp;""":"&amp;P26)
&amp;IF(LEN(F26)=0,"",","""&amp;Q$1&amp;""":"&amp;Q26)
&amp;IF(LEN(F26)=0,"",","""&amp;R$1&amp;""":"&amp;R26)
&amp;IF(LEN(F26)=0,"","}")&amp;"}"</f>
        <v>{"dy":12,"sl":1,"id":"Actor0113m","stats":{"tr":3,"trp":6,"str":0,"dex":0,"int":15,"vit":0,"train":0,"wgGr0":0,"wgGr1":0,"wgGr2":0,"wgGr3":18,"wgLk":214}}</v>
      </c>
      <c r="Z26">
        <v>25</v>
      </c>
      <c r="AA26" t="s">
        <v>336</v>
      </c>
      <c r="AB26">
        <f>COUNTIF(F:F,AA26)</f>
        <v>1</v>
      </c>
      <c r="AD26">
        <v>25</v>
      </c>
      <c r="AE26">
        <v>184</v>
      </c>
      <c r="AF26">
        <f>COUNTIF(R:R,AE26)</f>
        <v>1</v>
      </c>
    </row>
    <row r="27" spans="1:32">
      <c r="A27">
        <v>12</v>
      </c>
      <c r="B27">
        <f t="shared" ca="1" si="58"/>
        <v>2</v>
      </c>
      <c r="C27" t="str">
        <f t="shared" ref="C27" ca="1" si="71">VLOOKUP(RANDBETWEEN(1,COUNTA(Z:Z)-1),Z:AA,2,0)</f>
        <v>Actor0024m</v>
      </c>
      <c r="D27" t="str">
        <f>IF(ISBLANK(F27),"",
IFERROR(VLOOKUP(F27,[2]ActorTable!$A:$H,MATCH("이름참고",[2]ActorTable!$1:$1,0),0),"캐릭터없음"))</f>
        <v>그루퍼스</v>
      </c>
      <c r="E27" t="str">
        <f t="shared" ref="E27" ca="1" si="72">IF(AND(B27&lt;=OFFSET(B27,1,0),NOT(ISBLANK(F27))),
IF(F27=OFFSET(F27,1,0),"같음",""),"")</f>
        <v/>
      </c>
      <c r="F27" t="s">
        <v>320</v>
      </c>
      <c r="G27">
        <v>3</v>
      </c>
      <c r="H27">
        <v>6</v>
      </c>
      <c r="I27">
        <v>15</v>
      </c>
      <c r="J27">
        <v>0</v>
      </c>
      <c r="K27">
        <v>0</v>
      </c>
      <c r="L27">
        <v>0</v>
      </c>
      <c r="M27">
        <v>0</v>
      </c>
      <c r="N27">
        <v>0</v>
      </c>
      <c r="O27">
        <v>0</v>
      </c>
      <c r="P27">
        <v>0</v>
      </c>
      <c r="Q27">
        <v>18</v>
      </c>
      <c r="R27">
        <v>264</v>
      </c>
      <c r="S27" t="str">
        <f>IFERROR(VLOOKUP(R27,[2]WingLookTable!$A:$B,2,0),"캐릭터없음")</f>
        <v>Wing_SkySineNoneFullFast</v>
      </c>
      <c r="T27">
        <f t="shared" ref="T27" ca="1" si="73">VLOOKUP(RANDBETWEEN(1,COUNTA(AD:AD)-1),AD:AE,2,0)</f>
        <v>125</v>
      </c>
      <c r="U27" t="str">
        <f t="shared" ref="U27" ca="1" si="74">IF(ROW()=2,V27,OFFSET(U27,-1,0)&amp;IF(LEN(V27)=0,"",","&amp;V27))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v>
      </c>
      <c r="V27" t="str">
        <f t="shared" ca="1" si="70"/>
        <v>{"dy":12,"sl":2,"id":"Actor2010m","stats":{"tr":3,"trp":6,"str":15,"dex":0,"int":0,"vit":0,"train":0,"wgGr0":0,"wgGr1":0,"wgGr2":0,"wgGr3":18,"wgLk":264}}</v>
      </c>
      <c r="Z27">
        <v>26</v>
      </c>
      <c r="AA27" t="s">
        <v>337</v>
      </c>
      <c r="AB27">
        <f>COUNTIF(F:F,AA27)</f>
        <v>2</v>
      </c>
      <c r="AD27">
        <v>26</v>
      </c>
      <c r="AE27">
        <v>187</v>
      </c>
      <c r="AF27">
        <f>COUNTIF(R:R,AE27)</f>
        <v>1</v>
      </c>
    </row>
    <row r="28" spans="1:32">
      <c r="A28">
        <v>13</v>
      </c>
      <c r="B28">
        <f t="shared" ca="1" si="58"/>
        <v>1</v>
      </c>
      <c r="C28" t="str">
        <f t="shared" ca="1" si="1"/>
        <v>Actor3019m</v>
      </c>
      <c r="D28" t="str">
        <f>IF(ISBLANK(F28),"",
IFERROR(VLOOKUP(F28,[2]ActorTable!$A:$H,MATCH("이름참고",[2]ActorTable!$1:$1,0),0),"캐릭터없음"))</f>
        <v>클레타</v>
      </c>
      <c r="E28" t="str">
        <f t="shared" ca="1" si="2"/>
        <v/>
      </c>
      <c r="F28" t="s">
        <v>358</v>
      </c>
      <c r="G28">
        <v>3</v>
      </c>
      <c r="H28">
        <v>6</v>
      </c>
      <c r="I28">
        <v>10</v>
      </c>
      <c r="J28">
        <v>0</v>
      </c>
      <c r="K28">
        <v>0</v>
      </c>
      <c r="L28">
        <v>5</v>
      </c>
      <c r="M28">
        <v>0</v>
      </c>
      <c r="N28">
        <v>0</v>
      </c>
      <c r="O28">
        <v>0</v>
      </c>
      <c r="P28">
        <v>0</v>
      </c>
      <c r="Q28">
        <v>18</v>
      </c>
      <c r="R28">
        <v>344</v>
      </c>
      <c r="S28" t="str">
        <f>IFERROR(VLOOKUP(R28,[2]WingLookTable!$A:$B,2,0),"캐릭터없음")</f>
        <v>Wing_DustYellowOtherStripeFullSlow</v>
      </c>
      <c r="T28">
        <f t="shared" ca="1" si="3"/>
        <v>190</v>
      </c>
      <c r="U28"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v>
      </c>
      <c r="V28" t="str">
        <f t="shared" ca="1" si="70"/>
        <v>{"dy":13,"sl":1,"id":"Actor0240m","stats":{"tr":3,"trp":6,"str":10,"dex":0,"int":0,"vit":5,"train":0,"wgGr0":0,"wgGr1":0,"wgGr2":0,"wgGr3":18,"wgLk":344}}</v>
      </c>
      <c r="Z28">
        <v>27</v>
      </c>
      <c r="AA28" t="s">
        <v>338</v>
      </c>
      <c r="AB28">
        <f>COUNTIF(F:F,AA28)</f>
        <v>1</v>
      </c>
      <c r="AD28">
        <v>27</v>
      </c>
      <c r="AE28">
        <v>190</v>
      </c>
      <c r="AF28">
        <f>COUNTIF(R:R,AE28)</f>
        <v>1</v>
      </c>
    </row>
    <row r="29" spans="1:32">
      <c r="A29">
        <v>13</v>
      </c>
      <c r="B29">
        <f t="shared" ca="1" si="58"/>
        <v>2</v>
      </c>
      <c r="C29" t="str">
        <f t="shared" ca="1" si="1"/>
        <v>Actor2235m</v>
      </c>
      <c r="D29" t="str">
        <f>IF(ISBLANK(F29),"",
IFERROR(VLOOKUP(F29,[2]ActorTable!$A:$H,MATCH("이름참고",[2]ActorTable!$1:$1,0),0),"캐릭터없음"))</f>
        <v>미네락</v>
      </c>
      <c r="E29" t="str">
        <f t="shared" ca="1" si="2"/>
        <v/>
      </c>
      <c r="F29" t="s">
        <v>388</v>
      </c>
      <c r="G29">
        <v>3</v>
      </c>
      <c r="H29">
        <v>6</v>
      </c>
      <c r="I29">
        <v>8</v>
      </c>
      <c r="J29">
        <v>7</v>
      </c>
      <c r="K29">
        <v>0</v>
      </c>
      <c r="L29">
        <v>0</v>
      </c>
      <c r="M29">
        <v>0</v>
      </c>
      <c r="N29">
        <v>0</v>
      </c>
      <c r="O29">
        <v>0</v>
      </c>
      <c r="P29">
        <v>0</v>
      </c>
      <c r="Q29">
        <v>18</v>
      </c>
      <c r="R29">
        <v>284</v>
      </c>
      <c r="S29" t="str">
        <f>IFERROR(VLOOKUP(R29,[2]WingLookTable!$A:$B,2,0),"캐릭터없음")</f>
        <v>Wing_YellowOtherNoiseStripeFast</v>
      </c>
      <c r="T29">
        <f t="shared" ca="1" si="3"/>
        <v>315</v>
      </c>
      <c r="U2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v>
      </c>
      <c r="V29" t="str">
        <f t="shared" ca="1" si="70"/>
        <v>{"dy":13,"sl":2,"id":"Actor2120m","stats":{"tr":3,"trp":6,"str":8,"dex":7,"int":0,"vit":0,"train":0,"wgGr0":0,"wgGr1":0,"wgGr2":0,"wgGr3":18,"wgLk":284}}</v>
      </c>
      <c r="Z29">
        <v>28</v>
      </c>
      <c r="AA29" t="s">
        <v>339</v>
      </c>
      <c r="AB29">
        <f>COUNTIF(F:F,AA29)</f>
        <v>2</v>
      </c>
      <c r="AD29">
        <v>28</v>
      </c>
      <c r="AE29">
        <v>193</v>
      </c>
      <c r="AF29">
        <f>COUNTIF(R:R,AE29)</f>
        <v>0</v>
      </c>
    </row>
    <row r="30" spans="1:32">
      <c r="A30">
        <v>14</v>
      </c>
      <c r="B30">
        <f t="shared" ca="1" si="58"/>
        <v>1</v>
      </c>
      <c r="C30" t="str">
        <f t="shared" ca="1" si="1"/>
        <v>Actor3022m</v>
      </c>
      <c r="D30" t="str">
        <f>IF(ISBLANK(F30),"",
IFERROR(VLOOKUP(F30,[2]ActorTable!$A:$H,MATCH("이름참고",[2]ActorTable!$1:$1,0),0),"캐릭터없음"))</f>
        <v>시리아</v>
      </c>
      <c r="E30" t="str">
        <f t="shared" ca="1" si="2"/>
        <v/>
      </c>
      <c r="F30" t="s">
        <v>501</v>
      </c>
      <c r="G30">
        <v>3</v>
      </c>
      <c r="H30">
        <v>6</v>
      </c>
      <c r="I30">
        <v>0</v>
      </c>
      <c r="J30">
        <v>8</v>
      </c>
      <c r="K30">
        <v>7</v>
      </c>
      <c r="L30">
        <v>0</v>
      </c>
      <c r="M30">
        <v>0</v>
      </c>
      <c r="N30">
        <v>0</v>
      </c>
      <c r="O30">
        <v>0</v>
      </c>
      <c r="P30">
        <v>0</v>
      </c>
      <c r="Q30">
        <v>18</v>
      </c>
      <c r="R30">
        <v>175</v>
      </c>
      <c r="S30" t="str">
        <f>IFERROR(VLOOKUP(R30,[2]WingLookTable!$A:$B,2,0),"캐릭터없음")</f>
        <v>Wing_DustMultiSineOtherFullSlow2</v>
      </c>
      <c r="T30">
        <f t="shared" ca="1" si="3"/>
        <v>366</v>
      </c>
      <c r="U3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v>
      </c>
      <c r="V30" t="str">
        <f t="shared" ca="1" si="70"/>
        <v>{"dy":14,"sl":1,"id":"Actor0233m","stats":{"tr":3,"trp":6,"str":0,"dex":8,"int":7,"vit":0,"train":0,"wgGr0":0,"wgGr1":0,"wgGr2":0,"wgGr3":18,"wgLk":175}}</v>
      </c>
      <c r="Z30">
        <v>29</v>
      </c>
      <c r="AA30" t="s">
        <v>340</v>
      </c>
      <c r="AB30">
        <f>COUNTIF(F:F,AA30)</f>
        <v>1</v>
      </c>
      <c r="AD30">
        <v>29</v>
      </c>
      <c r="AE30">
        <v>196</v>
      </c>
      <c r="AF30">
        <f>COUNTIF(R:R,AE30)</f>
        <v>1</v>
      </c>
    </row>
    <row r="31" spans="1:32">
      <c r="A31">
        <v>14</v>
      </c>
      <c r="B31">
        <f t="shared" ca="1" si="58"/>
        <v>2</v>
      </c>
      <c r="C31" t="str">
        <f t="shared" ca="1" si="1"/>
        <v>Actor0201m</v>
      </c>
      <c r="D31" t="str">
        <f>IF(ISBLANK(F31),"",
IFERROR(VLOOKUP(F31,[2]ActorTable!$A:$H,MATCH("이름참고",[2]ActorTable!$1:$1,0),0),"캐릭터없음"))</f>
        <v>데브샤</v>
      </c>
      <c r="E31" t="str">
        <f t="shared" ca="1" si="2"/>
        <v/>
      </c>
      <c r="F31" t="s">
        <v>401</v>
      </c>
      <c r="G31">
        <v>3</v>
      </c>
      <c r="H31">
        <v>6</v>
      </c>
      <c r="I31">
        <v>0</v>
      </c>
      <c r="J31">
        <v>5</v>
      </c>
      <c r="K31">
        <v>0</v>
      </c>
      <c r="L31">
        <v>10</v>
      </c>
      <c r="M31">
        <v>0</v>
      </c>
      <c r="N31">
        <v>0</v>
      </c>
      <c r="O31">
        <v>0</v>
      </c>
      <c r="P31">
        <v>0</v>
      </c>
      <c r="Q31">
        <v>18</v>
      </c>
      <c r="R31">
        <v>148</v>
      </c>
      <c r="S31" t="str">
        <f>IFERROR(VLOOKUP(R31,[2]WingLookTable!$A:$B,2,0),"캐릭터없음")</f>
        <v>Wing_DustCyanPatternFullFullSlow</v>
      </c>
      <c r="T31">
        <f t="shared" ref="T31:T32" ca="1" si="75">VLOOKUP(RANDBETWEEN(1,COUNTA(AD:AD)-1),AD:AE,2,0)</f>
        <v>340</v>
      </c>
      <c r="U31" t="str">
        <f t="shared" ref="U31:U32" ca="1" si="76">IF(ROW()=2,V31,OFFSET(U31,-1,0)&amp;IF(LEN(V31)=0,"",","&amp;V31))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v>
      </c>
      <c r="V31" t="str">
        <f t="shared" ref="V31:V32" ca="1" si="77">"{"""&amp;A$1&amp;""":"&amp;A31
&amp;","""&amp;B$1&amp;""":"&amp;B31
&amp;IF(LEN(F31)=0,"",","""&amp;F$1&amp;""":"""&amp;F31&amp;"""")
&amp;IF(LEN(F31)=0,"",",""stats"":{")
&amp;IF(LEN(F31)=0,"",""""&amp;G$1&amp;""":"&amp;G31)
&amp;IF(LEN(F31)=0,"",","""&amp;H$1&amp;""":"&amp;H31)
&amp;IF(LEN(F31)=0,"",","""&amp;I$1&amp;""":"&amp;I31)
&amp;IF(LEN(F31)=0,"",","""&amp;J$1&amp;""":"&amp;J31)
&amp;IF(LEN(F31)=0,"",","""&amp;K$1&amp;""":"&amp;K31)
&amp;IF(LEN(F31)=0,"",","""&amp;L$1&amp;""":"&amp;L31)
&amp;IF(LEN(F31)=0,"",","""&amp;M$1&amp;""":"&amp;M31)
&amp;IF(LEN(F31)=0,"",","""&amp;N$1&amp;""":"&amp;N31)
&amp;IF(LEN(F31)=0,"",","""&amp;O$1&amp;""":"&amp;O31)
&amp;IF(LEN(F31)=0,"",","""&amp;P$1&amp;""":"&amp;P31)
&amp;IF(LEN(F31)=0,"",","""&amp;Q$1&amp;""":"&amp;Q31)
&amp;IF(LEN(F31)=0,"",","""&amp;R$1&amp;""":"&amp;R31)
&amp;IF(LEN(F31)=0,"","}")&amp;"}"</f>
        <v>{"dy":14,"sl":2,"id":"Actor2103m","stats":{"tr":3,"trp":6,"str":0,"dex":5,"int":0,"vit":10,"train":0,"wgGr0":0,"wgGr1":0,"wgGr2":0,"wgGr3":18,"wgLk":148}}</v>
      </c>
      <c r="Z31">
        <v>30</v>
      </c>
      <c r="AA31" t="s">
        <v>341</v>
      </c>
      <c r="AB31">
        <f>COUNTIF(F:F,AA31)</f>
        <v>3</v>
      </c>
      <c r="AD31">
        <v>30</v>
      </c>
      <c r="AE31">
        <v>199</v>
      </c>
      <c r="AF31">
        <f>COUNTIF(R:R,AE31)</f>
        <v>1</v>
      </c>
    </row>
    <row r="32" spans="1:32">
      <c r="A32">
        <v>14</v>
      </c>
      <c r="B32">
        <f t="shared" ca="1" si="58"/>
        <v>3</v>
      </c>
      <c r="C32" t="str">
        <f t="shared" ref="C32" ca="1" si="78">VLOOKUP(RANDBETWEEN(1,COUNTA(Z:Z)-1),Z:AA,2,0)</f>
        <v>Actor0233m</v>
      </c>
      <c r="D32" t="str">
        <f>IF(ISBLANK(F32),"",
IFERROR(VLOOKUP(F32,[2]ActorTable!$A:$H,MATCH("이름참고",[2]ActorTable!$1:$1,0),0),"캐릭터없음"))</f>
        <v>에이잭</v>
      </c>
      <c r="E32" t="str">
        <f t="shared" ref="E32" ca="1" si="79">IF(AND(B32&lt;=OFFSET(B32,1,0),NOT(ISBLANK(F32))),
IF(F32=OFFSET(F32,1,0),"같음",""),"")</f>
        <v/>
      </c>
      <c r="F32" t="s">
        <v>405</v>
      </c>
      <c r="G32">
        <v>3</v>
      </c>
      <c r="H32">
        <v>6</v>
      </c>
      <c r="I32">
        <v>0</v>
      </c>
      <c r="J32">
        <v>5</v>
      </c>
      <c r="K32">
        <v>10</v>
      </c>
      <c r="L32">
        <v>0</v>
      </c>
      <c r="M32">
        <v>0</v>
      </c>
      <c r="N32">
        <v>0</v>
      </c>
      <c r="O32">
        <v>0</v>
      </c>
      <c r="P32">
        <v>0</v>
      </c>
      <c r="Q32">
        <v>18</v>
      </c>
      <c r="R32">
        <v>154</v>
      </c>
      <c r="S32" t="str">
        <f>IFERROR(VLOOKUP(R32,[2]WingLookTable!$A:$B,2,0),"캐릭터없음")</f>
        <v>Wing_DustFireSinePatternFullSlow</v>
      </c>
      <c r="T32">
        <f t="shared" ca="1" si="75"/>
        <v>133</v>
      </c>
      <c r="U32" t="str">
        <f t="shared" ca="1" si="7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v>
      </c>
      <c r="V32" t="str">
        <f t="shared" ca="1" si="77"/>
        <v>{"dy":14,"sl":3,"id":"Actor1029m","stats":{"tr":3,"trp":6,"str":0,"dex":5,"int":10,"vit":0,"train":0,"wgGr0":0,"wgGr1":0,"wgGr2":0,"wgGr3":18,"wgLk":154}}</v>
      </c>
      <c r="Z32">
        <v>31</v>
      </c>
      <c r="AA32" t="s">
        <v>418</v>
      </c>
      <c r="AB32">
        <f>COUNTIF(F:F,AA32)</f>
        <v>1</v>
      </c>
      <c r="AD32">
        <v>31</v>
      </c>
      <c r="AE32">
        <v>202</v>
      </c>
      <c r="AF32">
        <f>COUNTIF(R:R,AE32)</f>
        <v>1</v>
      </c>
    </row>
    <row r="33" spans="1:32">
      <c r="A33">
        <v>15</v>
      </c>
      <c r="B33">
        <f t="shared" ca="1" si="58"/>
        <v>1</v>
      </c>
      <c r="C33" t="str">
        <f t="shared" ca="1" si="1"/>
        <v>Actor1002m</v>
      </c>
      <c r="D33" t="str">
        <f>IF(ISBLANK(F33),"",
IFERROR(VLOOKUP(F33,[2]ActorTable!$A:$H,MATCH("이름참고",[2]ActorTable!$1:$1,0),0),"캐릭터없음"))</f>
        <v>카츄진</v>
      </c>
      <c r="E33" t="str">
        <f t="shared" ca="1" si="2"/>
        <v/>
      </c>
      <c r="F33" t="s">
        <v>354</v>
      </c>
      <c r="G33">
        <v>3</v>
      </c>
      <c r="H33">
        <v>6</v>
      </c>
      <c r="I33">
        <v>0</v>
      </c>
      <c r="J33">
        <v>0</v>
      </c>
      <c r="K33">
        <v>15</v>
      </c>
      <c r="L33">
        <v>0</v>
      </c>
      <c r="M33">
        <v>0</v>
      </c>
      <c r="N33">
        <v>0</v>
      </c>
      <c r="O33">
        <v>0</v>
      </c>
      <c r="P33">
        <v>0</v>
      </c>
      <c r="Q33">
        <v>18</v>
      </c>
      <c r="R33">
        <v>352</v>
      </c>
      <c r="S33" t="str">
        <f>IFERROR(VLOOKUP(R33,[2]WingLookTable!$A:$B,2,0),"캐릭터없음")</f>
        <v>Wing_GreenOtherOtherFullFast</v>
      </c>
      <c r="T33">
        <f t="shared" ca="1" si="3"/>
        <v>268</v>
      </c>
      <c r="U3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v>
      </c>
      <c r="V33" t="str">
        <f t="shared" ca="1" si="70"/>
        <v>{"dy":15,"sl":1,"id":"Actor3117m","stats":{"tr":3,"trp":6,"str":0,"dex":0,"int":15,"vit":0,"train":0,"wgGr0":0,"wgGr1":0,"wgGr2":0,"wgGr3":18,"wgLk":352}}</v>
      </c>
      <c r="Z33">
        <v>32</v>
      </c>
      <c r="AA33" t="s">
        <v>427</v>
      </c>
      <c r="AB33">
        <f>COUNTIF(F:F,AA33)</f>
        <v>1</v>
      </c>
      <c r="AD33">
        <v>32</v>
      </c>
      <c r="AE33">
        <v>205</v>
      </c>
      <c r="AF33">
        <f>COUNTIF(R:R,AE33)</f>
        <v>1</v>
      </c>
    </row>
    <row r="34" spans="1:32">
      <c r="A34">
        <v>15</v>
      </c>
      <c r="B34">
        <f t="shared" ca="1" si="58"/>
        <v>2</v>
      </c>
      <c r="C34" t="str">
        <f t="shared" ca="1" si="1"/>
        <v>Actor1039m</v>
      </c>
      <c r="D34" t="str">
        <f>IF(ISBLANK(F34),"",
IFERROR(VLOOKUP(F34,[2]ActorTable!$A:$H,MATCH("이름참고",[2]ActorTable!$1:$1,0),0),"캐릭터없음"))</f>
        <v>무테이</v>
      </c>
      <c r="E34" t="str">
        <f t="shared" ca="1" si="2"/>
        <v/>
      </c>
      <c r="F34" t="s">
        <v>368</v>
      </c>
      <c r="G34">
        <v>3</v>
      </c>
      <c r="H34">
        <v>6</v>
      </c>
      <c r="I34">
        <v>7</v>
      </c>
      <c r="J34">
        <v>8</v>
      </c>
      <c r="K34">
        <v>0</v>
      </c>
      <c r="L34">
        <v>0</v>
      </c>
      <c r="M34">
        <v>0</v>
      </c>
      <c r="N34">
        <v>0</v>
      </c>
      <c r="O34">
        <v>0</v>
      </c>
      <c r="P34">
        <v>0</v>
      </c>
      <c r="Q34">
        <v>18</v>
      </c>
      <c r="R34">
        <v>280</v>
      </c>
      <c r="S34" t="str">
        <f>IFERROR(VLOOKUP(R34,[2]WingLookTable!$A:$B,2,0),"캐릭터없음")</f>
        <v>Wing_YellowFullSineStripeSlow</v>
      </c>
      <c r="T34">
        <f t="shared" ca="1" si="3"/>
        <v>205</v>
      </c>
      <c r="U3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v>
      </c>
      <c r="V34" t="str">
        <f t="shared" ca="1" si="70"/>
        <v>{"dy":15,"sl":2,"id":"Actor3021m","stats":{"tr":3,"trp":6,"str":7,"dex":8,"int":0,"vit":0,"train":0,"wgGr0":0,"wgGr1":0,"wgGr2":0,"wgGr3":18,"wgLk":280}}</v>
      </c>
      <c r="Z34">
        <v>33</v>
      </c>
      <c r="AA34" t="s">
        <v>453</v>
      </c>
      <c r="AB34">
        <f>COUNTIF(F:F,AA34)</f>
        <v>1</v>
      </c>
      <c r="AD34">
        <v>33</v>
      </c>
      <c r="AE34">
        <v>208</v>
      </c>
      <c r="AF34">
        <f>COUNTIF(R:R,AE34)</f>
        <v>1</v>
      </c>
    </row>
    <row r="35" spans="1:32">
      <c r="A35">
        <v>16</v>
      </c>
      <c r="B35">
        <f t="shared" ca="1" si="58"/>
        <v>1</v>
      </c>
      <c r="C35" t="str">
        <f t="shared" ref="C35" ca="1" si="80">VLOOKUP(RANDBETWEEN(1,COUNTA(Z:Z)-1),Z:AA,2,0)</f>
        <v>Actor3117m</v>
      </c>
      <c r="D35" t="str">
        <f>IF(ISBLANK(F35),"",
IFERROR(VLOOKUP(F35,[2]ActorTable!$A:$H,MATCH("이름참고",[2]ActorTable!$1:$1,0),0),"캐릭터없음"))</f>
        <v>라무무</v>
      </c>
      <c r="E35" t="str">
        <f t="shared" ref="E35" ca="1" si="81">IF(AND(B35&lt;=OFFSET(B35,1,0),NOT(ISBLANK(F35))),
IF(F35=OFFSET(F35,1,0),"같음",""),"")</f>
        <v/>
      </c>
      <c r="F35" t="s">
        <v>366</v>
      </c>
      <c r="G35">
        <v>3</v>
      </c>
      <c r="H35">
        <v>6</v>
      </c>
      <c r="I35">
        <v>0</v>
      </c>
      <c r="J35">
        <v>8</v>
      </c>
      <c r="K35">
        <v>7</v>
      </c>
      <c r="L35">
        <v>0</v>
      </c>
      <c r="M35">
        <v>0</v>
      </c>
      <c r="N35">
        <v>0</v>
      </c>
      <c r="O35">
        <v>0</v>
      </c>
      <c r="P35">
        <v>0</v>
      </c>
      <c r="Q35">
        <v>18</v>
      </c>
      <c r="R35">
        <v>363</v>
      </c>
      <c r="S35" t="str">
        <f>IFERROR(VLOOKUP(R35,[2]WingLookTable!$A:$B,2,0),"캐릭터없음")</f>
        <v>Wing_PinkOtherFullOtherFast</v>
      </c>
      <c r="T35">
        <f t="shared" ref="T35" ca="1" si="82">VLOOKUP(RANDBETWEEN(1,COUNTA(AD:AD)-1),AD:AE,2,0)</f>
        <v>199</v>
      </c>
      <c r="U35" t="str">
        <f t="shared" ref="U35" ca="1" si="83">IF(ROW()=2,V35,OFFSET(U35,-1,0)&amp;IF(LEN(V35)=0,"",","&amp;V35))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v>
      </c>
      <c r="V35" t="str">
        <f t="shared" ca="1" si="70"/>
        <v>{"dy":16,"sl":1,"id":"Actor3231m","stats":{"tr":3,"trp":6,"str":0,"dex":8,"int":7,"vit":0,"train":0,"wgGr0":0,"wgGr1":0,"wgGr2":0,"wgGr3":18,"wgLk":363}}</v>
      </c>
      <c r="Z35">
        <v>34</v>
      </c>
      <c r="AA35" t="s">
        <v>454</v>
      </c>
      <c r="AB35">
        <f>COUNTIF(F:F,AA35)</f>
        <v>1</v>
      </c>
      <c r="AD35">
        <v>34</v>
      </c>
      <c r="AE35">
        <v>211</v>
      </c>
      <c r="AF35">
        <f>COUNTIF(R:R,AE35)</f>
        <v>2</v>
      </c>
    </row>
    <row r="36" spans="1:32">
      <c r="A36">
        <v>16</v>
      </c>
      <c r="B36">
        <f t="shared" ca="1" si="58"/>
        <v>2</v>
      </c>
      <c r="C36" t="str">
        <f t="shared" ref="C36" ca="1" si="84">VLOOKUP(RANDBETWEEN(1,COUNTA(Z:Z)-1),Z:AA,2,0)</f>
        <v>Actor1002m</v>
      </c>
      <c r="D36" t="str">
        <f>IF(ISBLANK(F36),"",
IFERROR(VLOOKUP(F36,[2]ActorTable!$A:$H,MATCH("이름참고",[2]ActorTable!$1:$1,0),0),"캐릭터없음"))</f>
        <v>러센트</v>
      </c>
      <c r="E36" t="str">
        <f t="shared" ref="E36" ca="1" si="85">IF(AND(B36&lt;=OFFSET(B36,1,0),NOT(ISBLANK(F36))),
IF(F36=OFFSET(F36,1,0),"같음",""),"")</f>
        <v/>
      </c>
      <c r="F36" t="s">
        <v>384</v>
      </c>
      <c r="G36">
        <v>3</v>
      </c>
      <c r="H36">
        <v>6</v>
      </c>
      <c r="I36">
        <v>0</v>
      </c>
      <c r="J36">
        <v>0</v>
      </c>
      <c r="K36">
        <v>15</v>
      </c>
      <c r="L36">
        <v>0</v>
      </c>
      <c r="M36">
        <v>0</v>
      </c>
      <c r="N36">
        <v>0</v>
      </c>
      <c r="O36">
        <v>0</v>
      </c>
      <c r="P36">
        <v>0</v>
      </c>
      <c r="Q36">
        <v>18</v>
      </c>
      <c r="R36">
        <v>340</v>
      </c>
      <c r="S36" t="str">
        <f>IFERROR(VLOOKUP(R36,[2]WingLookTable!$A:$B,2,0),"캐릭터없음")</f>
        <v>Wing_DustRedStripeFullOtherSlow</v>
      </c>
      <c r="T36">
        <f t="shared" ref="T36" ca="1" si="86">VLOOKUP(RANDBETWEEN(1,COUNTA(AD:AD)-1),AD:AE,2,0)</f>
        <v>178</v>
      </c>
      <c r="U36" t="str">
        <f t="shared" ref="U36" ca="1" si="87">IF(ROW()=2,V36,OFFSET(U36,-1,0)&amp;IF(LEN(V36)=0,"",","&amp;V36))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v>
      </c>
      <c r="V36" t="str">
        <f t="shared" ca="1" si="70"/>
        <v>{"dy":16,"sl":2,"id":"Actor0024m","stats":{"tr":3,"trp":6,"str":0,"dex":0,"int":15,"vit":0,"train":0,"wgGr0":0,"wgGr1":0,"wgGr2":0,"wgGr3":18,"wgLk":340}}</v>
      </c>
      <c r="Z36">
        <v>35</v>
      </c>
      <c r="AA36" t="s">
        <v>501</v>
      </c>
      <c r="AB36">
        <f>COUNTIF(F:F,AA36)</f>
        <v>3</v>
      </c>
      <c r="AD36">
        <v>35</v>
      </c>
      <c r="AE36">
        <v>214</v>
      </c>
      <c r="AF36">
        <f>COUNTIF(R:R,AE36)</f>
        <v>2</v>
      </c>
    </row>
    <row r="37" spans="1:32">
      <c r="A37">
        <v>17</v>
      </c>
      <c r="B37">
        <f t="shared" ca="1" si="58"/>
        <v>1</v>
      </c>
      <c r="C37" t="str">
        <f t="shared" ref="C37" ca="1" si="88">VLOOKUP(RANDBETWEEN(1,COUNTA(Z:Z)-1),Z:AA,2,0)</f>
        <v>Actor3212m</v>
      </c>
      <c r="D37" t="str">
        <f>IF(ISBLANK(F37),"",
IFERROR(VLOOKUP(F37,[2]ActorTable!$A:$H,MATCH("이름참고",[2]ActorTable!$1:$1,0),0),"캐릭터없음"))</f>
        <v>원더</v>
      </c>
      <c r="E37" t="str">
        <f t="shared" ref="E37" ca="1" si="89">IF(AND(B37&lt;=OFFSET(B37,1,0),NOT(ISBLANK(F37))),
IF(F37=OFFSET(F37,1,0),"같음",""),"")</f>
        <v/>
      </c>
      <c r="F37" t="s">
        <v>333</v>
      </c>
      <c r="G37">
        <v>3</v>
      </c>
      <c r="H37">
        <v>6</v>
      </c>
      <c r="I37">
        <v>8</v>
      </c>
      <c r="J37">
        <v>7</v>
      </c>
      <c r="K37">
        <v>0</v>
      </c>
      <c r="L37">
        <v>0</v>
      </c>
      <c r="M37">
        <v>0</v>
      </c>
      <c r="N37">
        <v>0</v>
      </c>
      <c r="O37">
        <v>0</v>
      </c>
      <c r="P37">
        <v>0</v>
      </c>
      <c r="Q37">
        <v>18</v>
      </c>
      <c r="R37">
        <v>166</v>
      </c>
      <c r="S37" t="str">
        <f>IFERROR(VLOOKUP(R37,[2]WingLookTable!$A:$B,2,0),"캐릭터없음")</f>
        <v>Wing_DustMultiNoisePatternFullFast</v>
      </c>
      <c r="T37">
        <f t="shared" ref="T37" ca="1" si="90">VLOOKUP(RANDBETWEEN(1,COUNTA(AD:AD)-1),AD:AE,2,0)</f>
        <v>363</v>
      </c>
      <c r="U37" t="str">
        <f t="shared" ref="U37" ca="1" si="91">IF(ROW()=2,V37,OFFSET(U37,-1,0)&amp;IF(LEN(V37)=0,"",","&amp;V37))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v>
      </c>
      <c r="V37" t="str">
        <f t="shared" ca="1" si="70"/>
        <v>{"dy":17,"sl":1,"id":"Actor2128m","stats":{"tr":3,"trp":6,"str":8,"dex":7,"int":0,"vit":0,"train":0,"wgGr0":0,"wgGr1":0,"wgGr2":0,"wgGr3":18,"wgLk":166}}</v>
      </c>
      <c r="AD37">
        <v>36</v>
      </c>
      <c r="AE37">
        <v>217</v>
      </c>
      <c r="AF37">
        <f>COUNTIF(R:R,AE37)</f>
        <v>1</v>
      </c>
    </row>
    <row r="38" spans="1:32">
      <c r="A38">
        <v>17</v>
      </c>
      <c r="B38">
        <f t="shared" ca="1" si="58"/>
        <v>2</v>
      </c>
      <c r="C38" t="str">
        <f t="shared" ref="C38" ca="1" si="92">VLOOKUP(RANDBETWEEN(1,COUNTA(Z:Z)-1),Z:AA,2,0)</f>
        <v>Actor1109m</v>
      </c>
      <c r="D38" t="str">
        <f>IF(ISBLANK(F38),"",
IFERROR(VLOOKUP(F38,[2]ActorTable!$A:$H,MATCH("이름참고",[2]ActorTable!$1:$1,0),0),"캐릭터없음"))</f>
        <v>튤린</v>
      </c>
      <c r="E38" t="str">
        <f t="shared" ref="E38" ca="1" si="93">IF(AND(B38&lt;=OFFSET(B38,1,0),NOT(ISBLANK(F38))),
IF(F38=OFFSET(F38,1,0),"같음",""),"")</f>
        <v/>
      </c>
      <c r="F38" t="s">
        <v>380</v>
      </c>
      <c r="G38">
        <v>3</v>
      </c>
      <c r="H38">
        <v>6</v>
      </c>
      <c r="I38">
        <v>0</v>
      </c>
      <c r="J38">
        <v>5</v>
      </c>
      <c r="K38">
        <v>10</v>
      </c>
      <c r="L38">
        <v>0</v>
      </c>
      <c r="M38">
        <v>0</v>
      </c>
      <c r="N38">
        <v>0</v>
      </c>
      <c r="O38">
        <v>0</v>
      </c>
      <c r="P38">
        <v>0</v>
      </c>
      <c r="Q38">
        <v>18</v>
      </c>
      <c r="R38">
        <v>303</v>
      </c>
      <c r="S38" t="str">
        <f>IFERROR(VLOOKUP(R38,[2]WingLookTable!$A:$B,2,0),"캐릭터없음")</f>
        <v>Wing_DustFireOtherOtherStripeFast</v>
      </c>
      <c r="T38">
        <f t="shared" ref="T38" ca="1" si="94">VLOOKUP(RANDBETWEEN(1,COUNTA(AD:AD)-1),AD:AE,2,0)</f>
        <v>321</v>
      </c>
      <c r="U38" t="str">
        <f t="shared" ref="U38" ca="1" si="95">IF(ROW()=2,V38,OFFSET(U38,-1,0)&amp;IF(LEN(V38)=0,"",","&amp;V38))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v>
      </c>
      <c r="V38" t="str">
        <f t="shared" ca="1" si="70"/>
        <v>{"dy":17,"sl":2,"id":"Actor0037m","stats":{"tr":3,"trp":6,"str":0,"dex":5,"int":10,"vit":0,"train":0,"wgGr0":0,"wgGr1":0,"wgGr2":0,"wgGr3":18,"wgLk":303}}</v>
      </c>
      <c r="AD38">
        <v>37</v>
      </c>
      <c r="AE38">
        <v>220</v>
      </c>
      <c r="AF38">
        <f>COUNTIF(R:R,AE38)</f>
        <v>1</v>
      </c>
    </row>
    <row r="39" spans="1:32">
      <c r="A39">
        <v>18</v>
      </c>
      <c r="B39">
        <f t="shared" ca="1" si="58"/>
        <v>1</v>
      </c>
      <c r="C39" t="str">
        <f t="shared" ref="C39:C65" ca="1" si="96">VLOOKUP(RANDBETWEEN(1,COUNTA(Z:Z)-1),Z:AA,2,0)</f>
        <v>Actor3212m</v>
      </c>
      <c r="D39" t="str">
        <f>IF(ISBLANK(F39),"",
IFERROR(VLOOKUP(F39,[2]ActorTable!$A:$H,MATCH("이름참고",[2]ActorTable!$1:$1,0),0),"캐릭터없음"))</f>
        <v>미네락</v>
      </c>
      <c r="E39" t="str">
        <f t="shared" ref="E39:E65" ca="1" si="97">IF(AND(B39&lt;=OFFSET(B39,1,0),NOT(ISBLANK(F39))),
IF(F39=OFFSET(F39,1,0),"같음",""),"")</f>
        <v/>
      </c>
      <c r="F39" t="s">
        <v>388</v>
      </c>
      <c r="G39">
        <v>3</v>
      </c>
      <c r="H39">
        <v>6</v>
      </c>
      <c r="I39">
        <v>5</v>
      </c>
      <c r="J39">
        <v>5</v>
      </c>
      <c r="K39">
        <v>0</v>
      </c>
      <c r="L39">
        <v>5</v>
      </c>
      <c r="M39">
        <v>0</v>
      </c>
      <c r="N39">
        <v>0</v>
      </c>
      <c r="O39">
        <v>0</v>
      </c>
      <c r="P39">
        <v>0</v>
      </c>
      <c r="Q39">
        <v>18</v>
      </c>
      <c r="R39">
        <v>187</v>
      </c>
      <c r="S39" t="str">
        <f>IFERROR(VLOOKUP(R39,[2]WingLookTable!$A:$B,2,0),"캐릭터없음")</f>
        <v>Wing_DustPurpleSinePatternFullFast</v>
      </c>
      <c r="T39">
        <f t="shared" ref="T39:T63" ca="1" si="98">VLOOKUP(RANDBETWEEN(1,COUNTA(AD:AD)-1),AD:AE,2,0)</f>
        <v>284</v>
      </c>
      <c r="U3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v>
      </c>
      <c r="V39" t="str">
        <f t="shared" ca="1" si="70"/>
        <v>{"dy":18,"sl":1,"id":"Actor2120m","stats":{"tr":3,"trp":6,"str":5,"dex":5,"int":0,"vit":5,"train":0,"wgGr0":0,"wgGr1":0,"wgGr2":0,"wgGr3":18,"wgLk":187}}</v>
      </c>
      <c r="AD39">
        <v>38</v>
      </c>
      <c r="AE39">
        <v>223</v>
      </c>
      <c r="AF39">
        <f>COUNTIF(R:R,AE39)</f>
        <v>1</v>
      </c>
    </row>
    <row r="40" spans="1:32">
      <c r="A40">
        <v>18</v>
      </c>
      <c r="B40">
        <f t="shared" ca="1" si="58"/>
        <v>2</v>
      </c>
      <c r="C40" t="str">
        <f t="shared" ca="1" si="96"/>
        <v>Actor0024m</v>
      </c>
      <c r="D40" t="str">
        <f>IF(ISBLANK(F40),"",
IFERROR(VLOOKUP(F40,[2]ActorTable!$A:$H,MATCH("이름참고",[2]ActorTable!$1:$1,0),0),"캐릭터없음"))</f>
        <v>도스로프</v>
      </c>
      <c r="E40" t="str">
        <f t="shared" ca="1" si="97"/>
        <v/>
      </c>
      <c r="F40" t="s">
        <v>433</v>
      </c>
      <c r="G40">
        <v>3</v>
      </c>
      <c r="H40">
        <v>6</v>
      </c>
      <c r="I40">
        <v>0</v>
      </c>
      <c r="J40">
        <v>0</v>
      </c>
      <c r="K40">
        <v>0</v>
      </c>
      <c r="L40">
        <v>15</v>
      </c>
      <c r="M40">
        <v>0</v>
      </c>
      <c r="N40">
        <v>0</v>
      </c>
      <c r="O40">
        <v>0</v>
      </c>
      <c r="P40">
        <v>0</v>
      </c>
      <c r="Q40">
        <v>18</v>
      </c>
      <c r="R40">
        <v>256</v>
      </c>
      <c r="S40" t="str">
        <f>IFERROR(VLOOKUP(R40,[2]WingLookTable!$A:$B,2,0),"캐릭터없음")</f>
        <v>Wing_SkyFullNoiseOtherFast</v>
      </c>
      <c r="T40">
        <f t="shared" ca="1" si="98"/>
        <v>113</v>
      </c>
      <c r="U4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v>
      </c>
      <c r="V40" t="str">
        <f t="shared" ca="1" si="70"/>
        <v>{"dy":18,"sl":2,"id":"Actor0030m","stats":{"tr":3,"trp":6,"str":0,"dex":0,"int":0,"vit":15,"train":0,"wgGr0":0,"wgGr1":0,"wgGr2":0,"wgGr3":18,"wgLk":256}}</v>
      </c>
      <c r="AD40">
        <v>39</v>
      </c>
      <c r="AE40">
        <v>226</v>
      </c>
      <c r="AF40">
        <f>COUNTIF(R:R,AE40)</f>
        <v>1</v>
      </c>
    </row>
    <row r="41" spans="1:32">
      <c r="A41">
        <v>19</v>
      </c>
      <c r="B41">
        <f t="shared" ca="1" si="58"/>
        <v>1</v>
      </c>
      <c r="C41" t="str">
        <f t="shared" ref="C41:C42" ca="1" si="99">VLOOKUP(RANDBETWEEN(1,COUNTA(Z:Z)-1),Z:AA,2,0)</f>
        <v>Actor1141m</v>
      </c>
      <c r="D41" t="str">
        <f>IF(ISBLANK(F41),"",
IFERROR(VLOOKUP(F41,[2]ActorTable!$A:$H,MATCH("이름참고",[2]ActorTable!$1:$1,0),0),"캐릭터없음"))</f>
        <v>닉스</v>
      </c>
      <c r="E41" t="str">
        <f t="shared" ref="E41:E42" ca="1" si="100">IF(AND(B41&lt;=OFFSET(B41,1,0),NOT(ISBLANK(F41))),
IF(F41=OFFSET(F41,1,0),"같음",""),"")</f>
        <v/>
      </c>
      <c r="F41" t="s">
        <v>362</v>
      </c>
      <c r="G41">
        <v>3</v>
      </c>
      <c r="H41">
        <v>6</v>
      </c>
      <c r="I41">
        <v>0</v>
      </c>
      <c r="J41">
        <v>8</v>
      </c>
      <c r="K41">
        <v>7</v>
      </c>
      <c r="L41">
        <v>0</v>
      </c>
      <c r="M41">
        <v>0</v>
      </c>
      <c r="N41">
        <v>0</v>
      </c>
      <c r="O41">
        <v>0</v>
      </c>
      <c r="P41">
        <v>0</v>
      </c>
      <c r="Q41">
        <v>18</v>
      </c>
      <c r="R41">
        <v>276</v>
      </c>
      <c r="S41" t="str">
        <f>IFERROR(VLOOKUP(R41,[2]WingLookTable!$A:$B,2,0),"캐릭터없음")</f>
        <v>Wing_WhiteSineNoiseFullFast</v>
      </c>
      <c r="T41">
        <f t="shared" ref="T41:T42" ca="1" si="101">VLOOKUP(RANDBETWEEN(1,COUNTA(AD:AD)-1),AD:AE,2,0)</f>
        <v>181</v>
      </c>
      <c r="U41" t="str">
        <f t="shared" ref="U41:U42" ca="1" si="102">IF(ROW()=2,V41,OFFSET(U41,-1,0)&amp;IF(LEN(V41)=0,"",","&amp;V41))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v>
      </c>
      <c r="V41" t="str">
        <f t="shared" ca="1" si="70"/>
        <v>{"dy":19,"sl":1,"id":"Actor1109m","stats":{"tr":3,"trp":6,"str":0,"dex":8,"int":7,"vit":0,"train":0,"wgGr0":0,"wgGr1":0,"wgGr2":0,"wgGr3":18,"wgLk":276}}</v>
      </c>
      <c r="AD41">
        <v>40</v>
      </c>
      <c r="AE41">
        <v>229</v>
      </c>
      <c r="AF41">
        <f>COUNTIF(R:R,AE41)</f>
        <v>1</v>
      </c>
    </row>
    <row r="42" spans="1:32">
      <c r="A42">
        <v>19</v>
      </c>
      <c r="B42">
        <f t="shared" ca="1" si="58"/>
        <v>2</v>
      </c>
      <c r="C42" t="str">
        <f t="shared" ca="1" si="99"/>
        <v>Actor1141m</v>
      </c>
      <c r="D42" t="str">
        <f>IF(ISBLANK(F42),"",
IFERROR(VLOOKUP(F42,[2]ActorTable!$A:$H,MATCH("이름참고",[2]ActorTable!$1:$1,0),0),"캐릭터없음"))</f>
        <v>솔</v>
      </c>
      <c r="E42" t="str">
        <f t="shared" ca="1" si="100"/>
        <v/>
      </c>
      <c r="F42" t="s">
        <v>408</v>
      </c>
      <c r="G42">
        <v>3</v>
      </c>
      <c r="H42">
        <v>6</v>
      </c>
      <c r="I42">
        <v>0</v>
      </c>
      <c r="J42">
        <v>7</v>
      </c>
      <c r="K42">
        <v>8</v>
      </c>
      <c r="L42">
        <v>0</v>
      </c>
      <c r="M42">
        <v>0</v>
      </c>
      <c r="N42">
        <v>0</v>
      </c>
      <c r="O42">
        <v>0</v>
      </c>
      <c r="P42">
        <v>0</v>
      </c>
      <c r="Q42">
        <v>18</v>
      </c>
      <c r="R42">
        <v>101</v>
      </c>
      <c r="S42" t="str">
        <f>IFERROR(VLOOKUP(R42,[2]WingLookTable!$A:$B,2,0),"캐릭터없음")</f>
        <v>Wing_BlackFullSineStripeFast</v>
      </c>
      <c r="T42">
        <f t="shared" ca="1" si="101"/>
        <v>113</v>
      </c>
      <c r="U42" t="str">
        <f t="shared" ca="1" si="102"/>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v>
      </c>
      <c r="V42" t="str">
        <f t="shared" ca="1" si="70"/>
        <v>{"dy":19,"sl":2,"id":"Actor2015m","stats":{"tr":3,"trp":6,"str":0,"dex":7,"int":8,"vit":0,"train":0,"wgGr0":0,"wgGr1":0,"wgGr2":0,"wgGr3":18,"wgLk":101}}</v>
      </c>
      <c r="AD42">
        <v>41</v>
      </c>
      <c r="AE42">
        <v>232</v>
      </c>
      <c r="AF42">
        <f>COUNTIF(R:R,AE42)</f>
        <v>1</v>
      </c>
    </row>
    <row r="43" spans="1:32">
      <c r="A43">
        <v>20</v>
      </c>
      <c r="B43">
        <f t="shared" ca="1" si="58"/>
        <v>1</v>
      </c>
      <c r="C43" t="str">
        <f t="shared" ca="1" si="96"/>
        <v>Actor3114m</v>
      </c>
      <c r="D43" t="str">
        <f>IF(ISBLANK(F43),"",
IFERROR(VLOOKUP(F43,[2]ActorTable!$A:$H,MATCH("이름참고",[2]ActorTable!$1:$1,0),0),"캐릭터없음"))</f>
        <v>프로토27</v>
      </c>
      <c r="E43" t="str">
        <f t="shared" ca="1" si="97"/>
        <v/>
      </c>
      <c r="F43" t="s">
        <v>364</v>
      </c>
      <c r="G43">
        <v>3</v>
      </c>
      <c r="H43">
        <v>6</v>
      </c>
      <c r="I43">
        <v>0</v>
      </c>
      <c r="J43">
        <v>10</v>
      </c>
      <c r="K43">
        <v>5</v>
      </c>
      <c r="L43">
        <v>0</v>
      </c>
      <c r="M43">
        <v>0</v>
      </c>
      <c r="N43">
        <v>0</v>
      </c>
      <c r="O43">
        <v>0</v>
      </c>
      <c r="P43">
        <v>0</v>
      </c>
      <c r="Q43">
        <v>18</v>
      </c>
      <c r="R43">
        <v>184</v>
      </c>
      <c r="S43" t="str">
        <f>IFERROR(VLOOKUP(R43,[2]WingLookTable!$A:$B,2,0),"캐릭터없음")</f>
        <v>Wing_DustPurpleOtherSineFullSlow</v>
      </c>
      <c r="T43">
        <f t="shared" ca="1" si="98"/>
        <v>324</v>
      </c>
      <c r="U4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v>
      </c>
      <c r="V43" t="str">
        <f t="shared" ca="1" si="70"/>
        <v>{"dy":20,"sl":1,"id":"Actor1216m","stats":{"tr":3,"trp":6,"str":0,"dex":10,"int":5,"vit":0,"train":0,"wgGr0":0,"wgGr1":0,"wgGr2":0,"wgGr3":18,"wgLk":184}}</v>
      </c>
      <c r="AD43">
        <v>42</v>
      </c>
      <c r="AE43">
        <v>236</v>
      </c>
      <c r="AF43">
        <f>COUNTIF(R:R,AE43)</f>
        <v>0</v>
      </c>
    </row>
    <row r="44" spans="1:32">
      <c r="A44">
        <v>20</v>
      </c>
      <c r="B44">
        <f t="shared" ca="1" si="58"/>
        <v>2</v>
      </c>
      <c r="C44" t="str">
        <f t="shared" ca="1" si="96"/>
        <v>Actor1216m</v>
      </c>
      <c r="D44" t="str">
        <f>IF(ISBLANK(F44),"",
IFERROR(VLOOKUP(F44,[2]ActorTable!$A:$H,MATCH("이름참고",[2]ActorTable!$1:$1,0),0),"캐릭터없음"))</f>
        <v>튤린</v>
      </c>
      <c r="E44" t="str">
        <f t="shared" ca="1" si="97"/>
        <v/>
      </c>
      <c r="F44" t="s">
        <v>380</v>
      </c>
      <c r="G44">
        <v>3</v>
      </c>
      <c r="H44">
        <v>6</v>
      </c>
      <c r="I44">
        <v>10</v>
      </c>
      <c r="J44">
        <v>5</v>
      </c>
      <c r="K44">
        <v>0</v>
      </c>
      <c r="L44">
        <v>0</v>
      </c>
      <c r="M44">
        <v>0</v>
      </c>
      <c r="N44">
        <v>0</v>
      </c>
      <c r="O44">
        <v>0</v>
      </c>
      <c r="P44">
        <v>0</v>
      </c>
      <c r="Q44">
        <v>18</v>
      </c>
      <c r="R44">
        <v>300</v>
      </c>
      <c r="S44" t="str">
        <f>IFERROR(VLOOKUP(R44,[2]WingLookTable!$A:$B,2,0),"캐릭터없음")</f>
        <v>Wing_DustBlueOtherOtherStripeSlow</v>
      </c>
      <c r="T44">
        <f t="shared" ca="1" si="98"/>
        <v>297</v>
      </c>
      <c r="U4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v>
      </c>
      <c r="V44" t="str">
        <f t="shared" ca="1" si="70"/>
        <v>{"dy":20,"sl":2,"id":"Actor0037m","stats":{"tr":3,"trp":6,"str":10,"dex":5,"int":0,"vit":0,"train":0,"wgGr0":0,"wgGr1":0,"wgGr2":0,"wgGr3":18,"wgLk":300}}</v>
      </c>
      <c r="AD44">
        <v>43</v>
      </c>
      <c r="AE44">
        <v>240</v>
      </c>
      <c r="AF44">
        <f>COUNTIF(R:R,AE44)</f>
        <v>1</v>
      </c>
    </row>
    <row r="45" spans="1:32">
      <c r="A45">
        <v>21</v>
      </c>
      <c r="B45">
        <f t="shared" ca="1" si="58"/>
        <v>1</v>
      </c>
      <c r="C45" t="str">
        <f t="shared" ca="1" si="96"/>
        <v>Actor2011m</v>
      </c>
      <c r="D45" t="str">
        <f>IF(ISBLANK(F45),"",
IFERROR(VLOOKUP(F45,[2]ActorTable!$A:$H,MATCH("이름참고",[2]ActorTable!$1:$1,0),0),"캐릭터없음"))</f>
        <v>케이저</v>
      </c>
      <c r="E45" t="str">
        <f t="shared" ca="1" si="97"/>
        <v/>
      </c>
      <c r="F45" t="s">
        <v>371</v>
      </c>
      <c r="G45">
        <v>3</v>
      </c>
      <c r="H45">
        <v>6</v>
      </c>
      <c r="I45">
        <v>0</v>
      </c>
      <c r="J45">
        <v>5</v>
      </c>
      <c r="K45">
        <v>10</v>
      </c>
      <c r="L45">
        <v>0</v>
      </c>
      <c r="M45">
        <v>0</v>
      </c>
      <c r="N45">
        <v>0</v>
      </c>
      <c r="O45">
        <v>0</v>
      </c>
      <c r="P45">
        <v>0</v>
      </c>
      <c r="Q45">
        <v>18</v>
      </c>
      <c r="R45">
        <v>169</v>
      </c>
      <c r="S45" t="str">
        <f>IFERROR(VLOOKUP(R45,[2]WingLookTable!$A:$B,2,0),"캐릭터없음")</f>
        <v>Wing_DustMultiOtherOtherFullFast</v>
      </c>
      <c r="T45">
        <f t="shared" ca="1" si="98"/>
        <v>369</v>
      </c>
      <c r="U45"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v>
      </c>
      <c r="V45" t="str">
        <f t="shared" ca="1" si="70"/>
        <v>{"dy":21,"sl":1,"id":"Actor0113m","stats":{"tr":3,"trp":6,"str":0,"dex":5,"int":10,"vit":0,"train":0,"wgGr0":0,"wgGr1":0,"wgGr2":0,"wgGr3":18,"wgLk":169}}</v>
      </c>
      <c r="AD45">
        <v>44</v>
      </c>
      <c r="AE45">
        <v>244</v>
      </c>
      <c r="AF45">
        <f>COUNTIF(R:R,AE45)</f>
        <v>0</v>
      </c>
    </row>
    <row r="46" spans="1:32">
      <c r="A46">
        <v>21</v>
      </c>
      <c r="B46">
        <f t="shared" ca="1" si="58"/>
        <v>2</v>
      </c>
      <c r="C46" t="str">
        <f t="shared" ref="C46" ca="1" si="103">VLOOKUP(RANDBETWEEN(1,COUNTA(Z:Z)-1),Z:AA,2,0)</f>
        <v>Actor2103m</v>
      </c>
      <c r="D46" t="str">
        <f>IF(ISBLANK(F46),"",
IFERROR(VLOOKUP(F46,[2]ActorTable!$A:$H,MATCH("이름참고",[2]ActorTable!$1:$1,0),0),"캐릭터없음"))</f>
        <v>플랜도</v>
      </c>
      <c r="E46" t="str">
        <f t="shared" ref="E46" ca="1" si="104">IF(AND(B46&lt;=OFFSET(B46,1,0),NOT(ISBLANK(F46))),
IF(F46=OFFSET(F46,1,0),"같음",""),"")</f>
        <v/>
      </c>
      <c r="F46" t="s">
        <v>339</v>
      </c>
      <c r="G46">
        <v>3</v>
      </c>
      <c r="H46">
        <v>6</v>
      </c>
      <c r="I46">
        <v>7</v>
      </c>
      <c r="J46">
        <v>8</v>
      </c>
      <c r="K46">
        <v>0</v>
      </c>
      <c r="L46">
        <v>0</v>
      </c>
      <c r="M46">
        <v>0</v>
      </c>
      <c r="N46">
        <v>0</v>
      </c>
      <c r="O46">
        <v>0</v>
      </c>
      <c r="P46">
        <v>0</v>
      </c>
      <c r="Q46">
        <v>18</v>
      </c>
      <c r="R46">
        <v>157</v>
      </c>
      <c r="S46" t="str">
        <f>IFERROR(VLOOKUP(R46,[2]WingLookTable!$A:$B,2,0),"캐릭터없음")</f>
        <v>Wing_DustGreenPatternPatternStripeSlow</v>
      </c>
      <c r="T46">
        <f t="shared" ref="T46" ca="1" si="105">VLOOKUP(RANDBETWEEN(1,COUNTA(AD:AD)-1),AD:AE,2,0)</f>
        <v>154</v>
      </c>
      <c r="U46" t="str">
        <f t="shared" ref="U46" ca="1" si="106">IF(ROW()=2,V46,OFFSET(U46,-1,0)&amp;IF(LEN(V46)=0,"",","&amp;V46))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v>
      </c>
      <c r="V46" t="str">
        <f t="shared" ca="1" si="70"/>
        <v>{"dy":21,"sl":2,"id":"Actor1039m","stats":{"tr":3,"trp":6,"str":7,"dex":8,"int":0,"vit":0,"train":0,"wgGr0":0,"wgGr1":0,"wgGr2":0,"wgGr3":18,"wgLk":157}}</v>
      </c>
      <c r="AD46">
        <v>45</v>
      </c>
      <c r="AE46">
        <v>248</v>
      </c>
      <c r="AF46">
        <f>COUNTIF(R:R,AE46)</f>
        <v>0</v>
      </c>
    </row>
    <row r="47" spans="1:32">
      <c r="A47">
        <v>22</v>
      </c>
      <c r="B47">
        <f t="shared" ca="1" si="58"/>
        <v>1</v>
      </c>
      <c r="C47" t="str">
        <f t="shared" ref="C47" ca="1" si="107">VLOOKUP(RANDBETWEEN(1,COUNTA(Z:Z)-1),Z:AA,2,0)</f>
        <v>Actor3019m</v>
      </c>
      <c r="D47" t="str">
        <f>IF(ISBLANK(F47),"",
IFERROR(VLOOKUP(F47,[2]ActorTable!$A:$H,MATCH("이름참고",[2]ActorTable!$1:$1,0),0),"캐릭터없음"))</f>
        <v>프리스</v>
      </c>
      <c r="E47" t="str">
        <f t="shared" ref="E47" ca="1" si="108">IF(AND(B47&lt;=OFFSET(B47,1,0),NOT(ISBLANK(F47))),
IF(F47=OFFSET(F47,1,0),"같음",""),"")</f>
        <v/>
      </c>
      <c r="F47" t="s">
        <v>367</v>
      </c>
      <c r="G47">
        <v>3</v>
      </c>
      <c r="H47">
        <v>6</v>
      </c>
      <c r="I47">
        <v>8</v>
      </c>
      <c r="J47">
        <v>7</v>
      </c>
      <c r="K47">
        <v>0</v>
      </c>
      <c r="L47">
        <v>0</v>
      </c>
      <c r="M47">
        <v>0</v>
      </c>
      <c r="N47">
        <v>0</v>
      </c>
      <c r="O47">
        <v>0</v>
      </c>
      <c r="P47">
        <v>0</v>
      </c>
      <c r="Q47">
        <v>18</v>
      </c>
      <c r="R47">
        <v>372</v>
      </c>
      <c r="S47" t="str">
        <f>IFERROR(VLOOKUP(R47,[2]WingLookTable!$A:$B,2,0),"캐릭터없음")</f>
        <v>Wing_WhiteFullNoiseOtherFast</v>
      </c>
      <c r="T47">
        <f t="shared" ref="T47" ca="1" si="109">VLOOKUP(RANDBETWEEN(1,COUNTA(AD:AD)-1),AD:AE,2,0)</f>
        <v>369</v>
      </c>
      <c r="U47" t="str">
        <f t="shared" ref="U47" ca="1" si="110">IF(ROW()=2,V47,OFFSET(U47,-1,0)&amp;IF(LEN(V47)=0,"",","&amp;V47))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v>
      </c>
      <c r="V47" t="str">
        <f t="shared" ca="1" si="70"/>
        <v>{"dy":22,"sl":1,"id":"Actor0125m","stats":{"tr":3,"trp":6,"str":8,"dex":7,"int":0,"vit":0,"train":0,"wgGr0":0,"wgGr1":0,"wgGr2":0,"wgGr3":18,"wgLk":372}}</v>
      </c>
      <c r="AD47">
        <v>46</v>
      </c>
      <c r="AE47">
        <v>252</v>
      </c>
      <c r="AF47">
        <f>COUNTIF(R:R,AE47)</f>
        <v>1</v>
      </c>
    </row>
    <row r="48" spans="1:32">
      <c r="A48">
        <v>22</v>
      </c>
      <c r="B48">
        <f t="shared" ca="1" si="58"/>
        <v>2</v>
      </c>
      <c r="C48" t="str">
        <f t="shared" ref="C48" ca="1" si="111">VLOOKUP(RANDBETWEEN(1,COUNTA(Z:Z)-1),Z:AA,2,0)</f>
        <v>Actor1002m</v>
      </c>
      <c r="D48" t="str">
        <f>IF(ISBLANK(F48),"",
IFERROR(VLOOKUP(F48,[2]ActorTable!$A:$H,MATCH("이름참고",[2]ActorTable!$1:$1,0),0),"캐릭터없음"))</f>
        <v>젤리아</v>
      </c>
      <c r="E48" t="str">
        <f t="shared" ref="E48" ca="1" si="112">IF(AND(B48&lt;=OFFSET(B48,1,0),NOT(ISBLANK(F48))),
IF(F48=OFFSET(F48,1,0),"같음",""),"")</f>
        <v/>
      </c>
      <c r="F48" t="s">
        <v>383</v>
      </c>
      <c r="G48">
        <v>3</v>
      </c>
      <c r="H48">
        <v>6</v>
      </c>
      <c r="I48">
        <v>8</v>
      </c>
      <c r="J48">
        <v>0</v>
      </c>
      <c r="K48">
        <v>7</v>
      </c>
      <c r="L48">
        <v>0</v>
      </c>
      <c r="M48">
        <v>0</v>
      </c>
      <c r="N48">
        <v>0</v>
      </c>
      <c r="O48">
        <v>0</v>
      </c>
      <c r="P48">
        <v>0</v>
      </c>
      <c r="Q48">
        <v>18</v>
      </c>
      <c r="R48">
        <v>321</v>
      </c>
      <c r="S48" t="str">
        <f>IFERROR(VLOOKUP(R48,[2]WingLookTable!$A:$B,2,0),"캐릭터없음")</f>
        <v>Wing_DustMultiOtherOtherOtherSlow</v>
      </c>
      <c r="T48">
        <f t="shared" ref="T48" ca="1" si="113">VLOOKUP(RANDBETWEEN(1,COUNTA(AD:AD)-1),AD:AE,2,0)</f>
        <v>151</v>
      </c>
      <c r="U48" t="str">
        <f t="shared" ref="U48" ca="1" si="114">IF(ROW()=2,V48,OFFSET(U48,-1,0)&amp;IF(LEN(V48)=0,"",","&amp;V48))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v>
      </c>
      <c r="V48" t="str">
        <f t="shared" ca="1" si="70"/>
        <v>{"dy":22,"sl":2,"id":"Actor1005m","stats":{"tr":3,"trp":6,"str":8,"dex":0,"int":7,"vit":0,"train":0,"wgGr0":0,"wgGr1":0,"wgGr2":0,"wgGr3":18,"wgLk":321}}</v>
      </c>
      <c r="AD48">
        <v>47</v>
      </c>
      <c r="AE48">
        <v>256</v>
      </c>
      <c r="AF48">
        <f>COUNTIF(R:R,AE48)</f>
        <v>1</v>
      </c>
    </row>
    <row r="49" spans="1:32">
      <c r="A49">
        <v>23</v>
      </c>
      <c r="B49">
        <f t="shared" ca="1" si="58"/>
        <v>1</v>
      </c>
      <c r="C49" t="str">
        <f t="shared" ref="C49" ca="1" si="115">VLOOKUP(RANDBETWEEN(1,COUNTA(Z:Z)-1),Z:AA,2,0)</f>
        <v>Actor3021m</v>
      </c>
      <c r="D49" t="str">
        <f>IF(ISBLANK(F49),"",
IFERROR(VLOOKUP(F49,[2]ActorTable!$A:$H,MATCH("이름참고",[2]ActorTable!$1:$1,0),0),"캐릭터없음"))</f>
        <v>오비우스</v>
      </c>
      <c r="E49" t="str">
        <f t="shared" ref="E49" ca="1" si="116">IF(AND(B49&lt;=OFFSET(B49,1,0),NOT(ISBLANK(F49))),
IF(F49=OFFSET(F49,1,0),"같음",""),"")</f>
        <v/>
      </c>
      <c r="F49" t="s">
        <v>349</v>
      </c>
      <c r="G49">
        <v>3</v>
      </c>
      <c r="H49">
        <v>6</v>
      </c>
      <c r="I49">
        <v>0</v>
      </c>
      <c r="J49">
        <v>15</v>
      </c>
      <c r="K49">
        <v>0</v>
      </c>
      <c r="L49">
        <v>0</v>
      </c>
      <c r="M49">
        <v>0</v>
      </c>
      <c r="N49">
        <v>0</v>
      </c>
      <c r="O49">
        <v>0</v>
      </c>
      <c r="P49">
        <v>0</v>
      </c>
      <c r="Q49">
        <v>18</v>
      </c>
      <c r="R49">
        <v>336</v>
      </c>
      <c r="S49" t="str">
        <f>IFERROR(VLOOKUP(R49,[2]WingLookTable!$A:$B,2,0),"캐릭터없음")</f>
        <v>Wing_DustRedSineNoiseOtherSlow</v>
      </c>
      <c r="T49">
        <f t="shared" ref="T49" ca="1" si="117">VLOOKUP(RANDBETWEEN(1,COUNTA(AD:AD)-1),AD:AE,2,0)</f>
        <v>157</v>
      </c>
      <c r="U49" t="str">
        <f t="shared" ref="U49" ca="1" si="118">IF(ROW()=2,V49,OFFSET(U49,-1,0)&amp;IF(LEN(V49)=0,"",","&amp;V49))</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v>
      </c>
      <c r="V49" t="str">
        <f t="shared" ca="1" si="70"/>
        <v>{"dy":23,"sl":1,"id":"Actor1141m","stats":{"tr":3,"trp":6,"str":0,"dex":15,"int":0,"vit":0,"train":0,"wgGr0":0,"wgGr1":0,"wgGr2":0,"wgGr3":18,"wgLk":336}}</v>
      </c>
      <c r="AD49">
        <v>48</v>
      </c>
      <c r="AE49">
        <v>260</v>
      </c>
      <c r="AF49">
        <f>COUNTIF(R:R,AE49)</f>
        <v>0</v>
      </c>
    </row>
    <row r="50" spans="1:32">
      <c r="A50">
        <v>23</v>
      </c>
      <c r="B50">
        <f t="shared" ca="1" si="58"/>
        <v>2</v>
      </c>
      <c r="C50" t="str">
        <f t="shared" ref="C50" ca="1" si="119">VLOOKUP(RANDBETWEEN(1,COUNTA(Z:Z)-1),Z:AA,2,0)</f>
        <v>Actor2011m</v>
      </c>
      <c r="D50" t="str">
        <f>IF(ISBLANK(F50),"",
IFERROR(VLOOKUP(F50,[2]ActorTable!$A:$H,MATCH("이름참고",[2]ActorTable!$1:$1,0),0),"캐릭터없음"))</f>
        <v>도스로프</v>
      </c>
      <c r="E50" t="str">
        <f t="shared" ref="E50" ca="1" si="120">IF(AND(B50&lt;=OFFSET(B50,1,0),NOT(ISBLANK(F50))),
IF(F50=OFFSET(F50,1,0),"같음",""),"")</f>
        <v/>
      </c>
      <c r="F50" t="s">
        <v>389</v>
      </c>
      <c r="G50">
        <v>3</v>
      </c>
      <c r="H50">
        <v>6</v>
      </c>
      <c r="I50">
        <v>0</v>
      </c>
      <c r="J50">
        <v>0</v>
      </c>
      <c r="K50">
        <v>15</v>
      </c>
      <c r="L50">
        <v>0</v>
      </c>
      <c r="M50">
        <v>0</v>
      </c>
      <c r="N50">
        <v>0</v>
      </c>
      <c r="O50">
        <v>0</v>
      </c>
      <c r="P50">
        <v>0</v>
      </c>
      <c r="Q50">
        <v>18</v>
      </c>
      <c r="R50">
        <v>163</v>
      </c>
      <c r="S50" t="str">
        <f>IFERROR(VLOOKUP(R50,[2]WingLookTable!$A:$B,2,0),"캐릭터없음")</f>
        <v>Wing_DustGreenSineOtherFullFast</v>
      </c>
      <c r="T50">
        <f t="shared" ref="T50" ca="1" si="121">VLOOKUP(RANDBETWEEN(1,COUNTA(AD:AD)-1),AD:AE,2,0)</f>
        <v>315</v>
      </c>
      <c r="U50" t="str">
        <f t="shared" ref="U50" ca="1" si="122">IF(ROW()=2,V50,OFFSET(U50,-1,0)&amp;IF(LEN(V50)=0,"",","&amp;V50))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v>
      </c>
      <c r="V50" t="str">
        <f t="shared" ca="1" si="70"/>
        <v>{"dy":23,"sl":2,"id":"Actor0030m","stats":{"tr":3,"trp":6,"str":0,"dex":0,"int":15,"vit":0,"train":0,"wgGr0":0,"wgGr1":0,"wgGr2":0,"wgGr3":18,"wgLk":163}}</v>
      </c>
      <c r="AD50">
        <v>49</v>
      </c>
      <c r="AE50">
        <v>264</v>
      </c>
      <c r="AF50">
        <f>COUNTIF(R:R,AE50)</f>
        <v>1</v>
      </c>
    </row>
    <row r="51" spans="1:32">
      <c r="A51">
        <v>24</v>
      </c>
      <c r="B51">
        <f t="shared" ca="1" si="58"/>
        <v>1</v>
      </c>
      <c r="C51" t="str">
        <f t="shared" ca="1" si="96"/>
        <v>Actor3231m</v>
      </c>
      <c r="D51" t="str">
        <f>IF(ISBLANK(F51),"",
IFERROR(VLOOKUP(F51,[2]ActorTable!$A:$H,MATCH("이름참고",[2]ActorTable!$1:$1,0),0),"캐릭터없음"))</f>
        <v>린하이</v>
      </c>
      <c r="E51" t="str">
        <f t="shared" ca="1" si="97"/>
        <v/>
      </c>
      <c r="F51" t="s">
        <v>474</v>
      </c>
      <c r="G51">
        <v>3</v>
      </c>
      <c r="H51">
        <v>6</v>
      </c>
      <c r="I51">
        <v>15</v>
      </c>
      <c r="J51">
        <v>0</v>
      </c>
      <c r="K51">
        <v>0</v>
      </c>
      <c r="L51">
        <v>0</v>
      </c>
      <c r="M51">
        <v>0</v>
      </c>
      <c r="N51">
        <v>0</v>
      </c>
      <c r="O51">
        <v>0</v>
      </c>
      <c r="P51">
        <v>0</v>
      </c>
      <c r="Q51">
        <v>18</v>
      </c>
      <c r="R51">
        <v>121</v>
      </c>
      <c r="S51" t="str">
        <f>IFERROR(VLOOKUP(R51,[2]WingLookTable!$A:$B,2,0),"캐릭터없음")</f>
        <v>Wing_BlueSinePatternFullSlow</v>
      </c>
      <c r="T51">
        <f t="shared" ca="1" si="98"/>
        <v>248</v>
      </c>
      <c r="U51"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v>
      </c>
      <c r="V51" t="str">
        <f t="shared" ca="1" si="70"/>
        <v>{"dy":24,"sl":1,"id":"Actor2235m","stats":{"tr":3,"trp":6,"str":15,"dex":0,"int":0,"vit":0,"train":0,"wgGr0":0,"wgGr1":0,"wgGr2":0,"wgGr3":18,"wgLk":121}}</v>
      </c>
      <c r="AD51">
        <v>50</v>
      </c>
      <c r="AE51">
        <v>268</v>
      </c>
      <c r="AF51">
        <f>COUNTIF(R:R,AE51)</f>
        <v>0</v>
      </c>
    </row>
    <row r="52" spans="1:32">
      <c r="A52">
        <v>24</v>
      </c>
      <c r="B52">
        <f t="shared" ca="1" si="58"/>
        <v>2</v>
      </c>
      <c r="C52" t="str">
        <f t="shared" ca="1" si="96"/>
        <v>Actor0236m</v>
      </c>
      <c r="D52" t="str">
        <f>IF(ISBLANK(F52),"",
IFERROR(VLOOKUP(F52,[2]ActorTable!$A:$H,MATCH("이름참고",[2]ActorTable!$1:$1,0),0),"캐릭터없음"))</f>
        <v>카츄진</v>
      </c>
      <c r="E52" t="str">
        <f t="shared" ca="1" si="97"/>
        <v/>
      </c>
      <c r="F52" t="s">
        <v>354</v>
      </c>
      <c r="G52">
        <v>3</v>
      </c>
      <c r="H52">
        <v>6</v>
      </c>
      <c r="I52">
        <v>7</v>
      </c>
      <c r="J52">
        <v>8</v>
      </c>
      <c r="K52">
        <v>0</v>
      </c>
      <c r="L52">
        <v>0</v>
      </c>
      <c r="M52">
        <v>0</v>
      </c>
      <c r="N52">
        <v>0</v>
      </c>
      <c r="O52">
        <v>0</v>
      </c>
      <c r="P52">
        <v>0</v>
      </c>
      <c r="Q52">
        <v>18</v>
      </c>
      <c r="R52">
        <v>105</v>
      </c>
      <c r="S52" t="str">
        <f>IFERROR(VLOOKUP(R52,[2]WingLookTable!$A:$B,2,0),"캐릭터없음")</f>
        <v>Wing_BlueNoisePatternFullFast</v>
      </c>
      <c r="T52">
        <f t="shared" ca="1" si="98"/>
        <v>181</v>
      </c>
      <c r="U52" t="str">
        <f t="shared" ref="U52" ca="1" si="123">IF(ROW()=2,V52,OFFSET(U52,-1,0)&amp;IF(LEN(V52)=0,"",","&amp;V52))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v>
      </c>
      <c r="V52" t="str">
        <f t="shared" ref="V52" ca="1" si="124">"{"""&amp;A$1&amp;""":"&amp;A52
&amp;","""&amp;B$1&amp;""":"&amp;B52
&amp;IF(LEN(F52)=0,"",","""&amp;F$1&amp;""":"""&amp;F52&amp;"""")
&amp;IF(LEN(F52)=0,"",",""stats"":{")
&amp;IF(LEN(F52)=0,"",""""&amp;G$1&amp;""":"&amp;G52)
&amp;IF(LEN(F52)=0,"",","""&amp;H$1&amp;""":"&amp;H52)
&amp;IF(LEN(F52)=0,"",","""&amp;I$1&amp;""":"&amp;I52)
&amp;IF(LEN(F52)=0,"",","""&amp;J$1&amp;""":"&amp;J52)
&amp;IF(LEN(F52)=0,"",","""&amp;K$1&amp;""":"&amp;K52)
&amp;IF(LEN(F52)=0,"",","""&amp;L$1&amp;""":"&amp;L52)
&amp;IF(LEN(F52)=0,"",","""&amp;M$1&amp;""":"&amp;M52)
&amp;IF(LEN(F52)=0,"",","""&amp;N$1&amp;""":"&amp;N52)
&amp;IF(LEN(F52)=0,"",","""&amp;O$1&amp;""":"&amp;O52)
&amp;IF(LEN(F52)=0,"",","""&amp;P$1&amp;""":"&amp;P52)
&amp;IF(LEN(F52)=0,"",","""&amp;Q$1&amp;""":"&amp;Q52)
&amp;IF(LEN(F52)=0,"",","""&amp;R$1&amp;""":"&amp;R52)
&amp;IF(LEN(F52)=0,"","}")&amp;"}"</f>
        <v>{"dy":24,"sl":2,"id":"Actor3117m","stats":{"tr":3,"trp":6,"str":7,"dex":8,"int":0,"vit":0,"train":0,"wgGr0":0,"wgGr1":0,"wgGr2":0,"wgGr3":18,"wgLk":105}}</v>
      </c>
      <c r="AD52">
        <v>51</v>
      </c>
      <c r="AE52">
        <v>272</v>
      </c>
      <c r="AF52">
        <f>COUNTIF(R:R,AE52)</f>
        <v>1</v>
      </c>
    </row>
    <row r="53" spans="1:32">
      <c r="A53">
        <v>24</v>
      </c>
      <c r="B53">
        <f t="shared" ca="1" si="58"/>
        <v>3</v>
      </c>
      <c r="C53" t="str">
        <f t="shared" ref="C53" ca="1" si="125">VLOOKUP(RANDBETWEEN(1,COUNTA(Z:Z)-1),Z:AA,2,0)</f>
        <v>Actor3212m</v>
      </c>
      <c r="D53" t="str">
        <f>IF(ISBLANK(F53),"",
IFERROR(VLOOKUP(F53,[2]ActorTable!$A:$H,MATCH("이름참고",[2]ActorTable!$1:$1,0),0),"캐릭터없음"))</f>
        <v>헤르윈</v>
      </c>
      <c r="E53" t="str">
        <f t="shared" ref="E53" ca="1" si="126">IF(AND(B53&lt;=OFFSET(B53,1,0),NOT(ISBLANK(F53))),
IF(F53=OFFSET(F53,1,0),"같음",""),"")</f>
        <v/>
      </c>
      <c r="F53" t="s">
        <v>365</v>
      </c>
      <c r="G53">
        <v>3</v>
      </c>
      <c r="H53">
        <v>6</v>
      </c>
      <c r="I53">
        <v>0</v>
      </c>
      <c r="J53">
        <v>8</v>
      </c>
      <c r="K53">
        <v>7</v>
      </c>
      <c r="L53">
        <v>0</v>
      </c>
      <c r="M53">
        <v>0</v>
      </c>
      <c r="N53">
        <v>0</v>
      </c>
      <c r="O53">
        <v>0</v>
      </c>
      <c r="P53">
        <v>0</v>
      </c>
      <c r="Q53">
        <v>18</v>
      </c>
      <c r="R53">
        <v>315</v>
      </c>
      <c r="S53" t="str">
        <f>IFERROR(VLOOKUP(R53,[2]WingLookTable!$A:$B,2,0),"캐릭터없음")</f>
        <v>Wing_DustMultiNoiseOtherOtherSlow</v>
      </c>
      <c r="T53">
        <f t="shared" ref="T53" ca="1" si="127">VLOOKUP(RANDBETWEEN(1,COUNTA(AD:AD)-1),AD:AE,2,0)</f>
        <v>300</v>
      </c>
      <c r="U53" t="str">
        <f t="shared" ref="U53" ca="1" si="128">IF(ROW()=2,V53,OFFSET(U53,-1,0)&amp;IF(LEN(V53)=0,"",","&amp;V53))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v>
      </c>
      <c r="V53" t="str">
        <f t="shared" ref="V53" ca="1" si="129">"{"""&amp;A$1&amp;""":"&amp;A53
&amp;","""&amp;B$1&amp;""":"&amp;B53
&amp;IF(LEN(F53)=0,"",","""&amp;F$1&amp;""":"""&amp;F53&amp;"""")
&amp;IF(LEN(F53)=0,"",",""stats"":{")
&amp;IF(LEN(F53)=0,"",""""&amp;G$1&amp;""":"&amp;G53)
&amp;IF(LEN(F53)=0,"",","""&amp;H$1&amp;""":"&amp;H53)
&amp;IF(LEN(F53)=0,"",","""&amp;I$1&amp;""":"&amp;I53)
&amp;IF(LEN(F53)=0,"",","""&amp;J$1&amp;""":"&amp;J53)
&amp;IF(LEN(F53)=0,"",","""&amp;K$1&amp;""":"&amp;K53)
&amp;IF(LEN(F53)=0,"",","""&amp;L$1&amp;""":"&amp;L53)
&amp;IF(LEN(F53)=0,"",","""&amp;M$1&amp;""":"&amp;M53)
&amp;IF(LEN(F53)=0,"",","""&amp;N$1&amp;""":"&amp;N53)
&amp;IF(LEN(F53)=0,"",","""&amp;O$1&amp;""":"&amp;O53)
&amp;IF(LEN(F53)=0,"",","""&amp;P$1&amp;""":"&amp;P53)
&amp;IF(LEN(F53)=0,"",","""&amp;Q$1&amp;""":"&amp;Q53)
&amp;IF(LEN(F53)=0,"",","""&amp;R$1&amp;""":"&amp;R53)
&amp;IF(LEN(F53)=0,"","}")&amp;"}"</f>
        <v>{"dy":24,"sl":3,"id":"Actor0007m","stats":{"tr":3,"trp":6,"str":0,"dex":8,"int":7,"vit":0,"train":0,"wgGr0":0,"wgGr1":0,"wgGr2":0,"wgGr3":18,"wgLk":315}}</v>
      </c>
      <c r="AD53">
        <v>52</v>
      </c>
      <c r="AE53">
        <v>276</v>
      </c>
      <c r="AF53">
        <f>COUNTIF(R:R,AE53)</f>
        <v>1</v>
      </c>
    </row>
    <row r="54" spans="1:32">
      <c r="A54">
        <v>25</v>
      </c>
      <c r="B54">
        <f t="shared" ca="1" si="58"/>
        <v>1</v>
      </c>
      <c r="C54" t="str">
        <f t="shared" ca="1" si="96"/>
        <v>Actor2238m</v>
      </c>
      <c r="D54" t="str">
        <f>IF(ISBLANK(F54),"",
IFERROR(VLOOKUP(F54,[2]ActorTable!$A:$H,MATCH("이름참고",[2]ActorTable!$1:$1,0),0),"캐릭터없음"))</f>
        <v>닉스</v>
      </c>
      <c r="E54" t="str">
        <f t="shared" ca="1" si="97"/>
        <v/>
      </c>
      <c r="F54" t="s">
        <v>319</v>
      </c>
      <c r="G54">
        <v>3</v>
      </c>
      <c r="H54">
        <v>6</v>
      </c>
      <c r="I54">
        <v>8</v>
      </c>
      <c r="J54">
        <v>7</v>
      </c>
      <c r="K54">
        <v>0</v>
      </c>
      <c r="L54">
        <v>0</v>
      </c>
      <c r="M54">
        <v>0</v>
      </c>
      <c r="N54">
        <v>0</v>
      </c>
      <c r="O54">
        <v>0</v>
      </c>
      <c r="P54">
        <v>0</v>
      </c>
      <c r="Q54">
        <v>18</v>
      </c>
      <c r="R54">
        <v>220</v>
      </c>
      <c r="S54" t="str">
        <f>IFERROR(VLOOKUP(R54,[2]WingLookTable!$A:$B,2,0),"캐릭터없음")</f>
        <v>Wing_GreenPatternPatternFullSlow</v>
      </c>
      <c r="T54">
        <f t="shared" ca="1" si="98"/>
        <v>109</v>
      </c>
      <c r="U5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v>
      </c>
      <c r="V54" t="str">
        <f t="shared" ca="1" si="70"/>
        <v>{"dy":25,"sl":1,"id":"Actor1109m","stats":{"tr":3,"trp":6,"str":8,"dex":7,"int":0,"vit":0,"train":0,"wgGr0":0,"wgGr1":0,"wgGr2":0,"wgGr3":18,"wgLk":220}}</v>
      </c>
      <c r="AD54">
        <v>53</v>
      </c>
      <c r="AE54">
        <v>280</v>
      </c>
      <c r="AF54">
        <f>COUNTIF(R:R,AE54)</f>
        <v>1</v>
      </c>
    </row>
    <row r="55" spans="1:32">
      <c r="A55">
        <v>25</v>
      </c>
      <c r="B55">
        <f t="shared" ca="1" si="58"/>
        <v>2</v>
      </c>
      <c r="C55" t="str">
        <f t="shared" ref="C55" ca="1" si="130">VLOOKUP(RANDBETWEEN(1,COUNTA(Z:Z)-1),Z:AA,2,0)</f>
        <v>Actor3231m</v>
      </c>
      <c r="D55" t="str">
        <f>IF(ISBLANK(F55),"",
IFERROR(VLOOKUP(F55,[2]ActorTable!$A:$H,MATCH("이름참고",[2]ActorTable!$1:$1,0),0),"캐릭터없음"))</f>
        <v>러센트</v>
      </c>
      <c r="E55" t="str">
        <f t="shared" ref="E55" ca="1" si="131">IF(AND(B55&lt;=OFFSET(B55,1,0),NOT(ISBLANK(F55))),
IF(F55=OFFSET(F55,1,0),"같음",""),"")</f>
        <v/>
      </c>
      <c r="F55" t="s">
        <v>384</v>
      </c>
      <c r="G55">
        <v>3</v>
      </c>
      <c r="H55">
        <v>6</v>
      </c>
      <c r="I55">
        <v>7</v>
      </c>
      <c r="J55">
        <v>0</v>
      </c>
      <c r="K55">
        <v>0</v>
      </c>
      <c r="L55">
        <v>8</v>
      </c>
      <c r="M55">
        <v>0</v>
      </c>
      <c r="N55">
        <v>0</v>
      </c>
      <c r="O55">
        <v>0</v>
      </c>
      <c r="P55">
        <v>0</v>
      </c>
      <c r="Q55">
        <v>18</v>
      </c>
      <c r="R55">
        <v>312</v>
      </c>
      <c r="S55" t="str">
        <f>IFERROR(VLOOKUP(R55,[2]WingLookTable!$A:$B,2,0),"캐릭터없음")</f>
        <v>Wing_DustMultiNoiseOtherFullFast</v>
      </c>
      <c r="T55">
        <f t="shared" ref="T55" ca="1" si="132">VLOOKUP(RANDBETWEEN(1,COUNTA(AD:AD)-1),AD:AE,2,0)</f>
        <v>202</v>
      </c>
      <c r="U55" t="str">
        <f t="shared" ref="U55" ca="1" si="133">IF(ROW()=2,V55,OFFSET(U55,-1,0)&amp;IF(LEN(V55)=0,"",","&amp;V55))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v>
      </c>
      <c r="V55" t="str">
        <f t="shared" ca="1" si="70"/>
        <v>{"dy":25,"sl":2,"id":"Actor0024m","stats":{"tr":3,"trp":6,"str":7,"dex":0,"int":0,"vit":8,"train":0,"wgGr0":0,"wgGr1":0,"wgGr2":0,"wgGr3":18,"wgLk":312}}</v>
      </c>
      <c r="AD55">
        <v>54</v>
      </c>
      <c r="AE55">
        <v>284</v>
      </c>
      <c r="AF55">
        <f>COUNTIF(R:R,AE55)</f>
        <v>1</v>
      </c>
    </row>
    <row r="56" spans="1:32">
      <c r="A56">
        <v>26</v>
      </c>
      <c r="B56">
        <f t="shared" ca="1" si="58"/>
        <v>1</v>
      </c>
      <c r="C56" t="str">
        <f t="shared" ref="C56" ca="1" si="134">VLOOKUP(RANDBETWEEN(1,COUNTA(Z:Z)-1),Z:AA,2,0)</f>
        <v>Actor0037m</v>
      </c>
      <c r="D56" t="str">
        <f>IF(ISBLANK(F56),"",
IFERROR(VLOOKUP(F56,[2]ActorTable!$A:$H,MATCH("이름참고",[2]ActorTable!$1:$1,0),0),"캐릭터없음"))</f>
        <v>베이</v>
      </c>
      <c r="E56" t="str">
        <f t="shared" ref="E56" ca="1" si="135">IF(AND(B56&lt;=OFFSET(B56,1,0),NOT(ISBLANK(F56))),
IF(F56=OFFSET(F56,1,0),"같음",""),"")</f>
        <v/>
      </c>
      <c r="F56" t="s">
        <v>315</v>
      </c>
      <c r="G56">
        <v>3</v>
      </c>
      <c r="H56">
        <v>6</v>
      </c>
      <c r="I56">
        <v>15</v>
      </c>
      <c r="J56">
        <v>0</v>
      </c>
      <c r="K56">
        <v>0</v>
      </c>
      <c r="L56">
        <v>0</v>
      </c>
      <c r="M56">
        <v>0</v>
      </c>
      <c r="N56">
        <v>0</v>
      </c>
      <c r="O56">
        <v>0</v>
      </c>
      <c r="P56">
        <v>0</v>
      </c>
      <c r="Q56">
        <v>18</v>
      </c>
      <c r="R56">
        <v>328</v>
      </c>
      <c r="S56" t="str">
        <f>IFERROR(VLOOKUP(R56,[2]WingLookTable!$A:$B,2,0),"캐릭터없음")</f>
        <v>Wing_DustRedFullBeeOtherSlow</v>
      </c>
      <c r="T56">
        <f t="shared" ref="T56" ca="1" si="136">VLOOKUP(RANDBETWEEN(1,COUNTA(AD:AD)-1),AD:AE,2,0)</f>
        <v>366</v>
      </c>
      <c r="U56" t="str">
        <f t="shared" ref="U56" ca="1" si="137">IF(ROW()=2,V56,OFFSET(U56,-1,0)&amp;IF(LEN(V56)=0,"",","&amp;V56))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v>
      </c>
      <c r="V56" t="str">
        <f t="shared" ca="1" si="70"/>
        <v>{"dy":26,"sl":1,"id":"Actor0104m","stats":{"tr":3,"trp":6,"str":15,"dex":0,"int":0,"vit":0,"train":0,"wgGr0":0,"wgGr1":0,"wgGr2":0,"wgGr3":18,"wgLk":328}}</v>
      </c>
      <c r="AD56">
        <v>55</v>
      </c>
      <c r="AE56">
        <v>288</v>
      </c>
      <c r="AF56">
        <f>COUNTIF(R:R,AE56)</f>
        <v>1</v>
      </c>
    </row>
    <row r="57" spans="1:32">
      <c r="A57">
        <v>26</v>
      </c>
      <c r="B57">
        <f t="shared" ca="1" si="58"/>
        <v>2</v>
      </c>
      <c r="C57" t="str">
        <f t="shared" ref="C57" ca="1" si="138">VLOOKUP(RANDBETWEEN(1,COUNTA(Z:Z)-1),Z:AA,2,0)</f>
        <v>Actor2015m</v>
      </c>
      <c r="D57" t="str">
        <f>IF(ISBLANK(F57),"",
IFERROR(VLOOKUP(F57,[2]ActorTable!$A:$H,MATCH("이름참고",[2]ActorTable!$1:$1,0),0),"캐릭터없음"))</f>
        <v>딘즈</v>
      </c>
      <c r="E57" t="str">
        <f t="shared" ref="E57" ca="1" si="139">IF(AND(B57&lt;=OFFSET(B57,1,0),NOT(ISBLANK(F57))),
IF(F57=OFFSET(F57,1,0),"같음",""),"")</f>
        <v/>
      </c>
      <c r="F57" t="s">
        <v>460</v>
      </c>
      <c r="G57">
        <v>3</v>
      </c>
      <c r="H57">
        <v>6</v>
      </c>
      <c r="I57">
        <v>7</v>
      </c>
      <c r="J57">
        <v>0</v>
      </c>
      <c r="K57">
        <v>8</v>
      </c>
      <c r="L57">
        <v>0</v>
      </c>
      <c r="M57">
        <v>0</v>
      </c>
      <c r="N57">
        <v>0</v>
      </c>
      <c r="O57">
        <v>0</v>
      </c>
      <c r="P57">
        <v>0</v>
      </c>
      <c r="Q57">
        <v>18</v>
      </c>
      <c r="R57">
        <v>229</v>
      </c>
      <c r="S57" t="str">
        <f>IFERROR(VLOOKUP(R57,[2]WingLookTable!$A:$B,2,0),"캐릭터없음")</f>
        <v>Wing_MultiOtherOtherOtherFast</v>
      </c>
      <c r="T57">
        <f t="shared" ref="T57" ca="1" si="140">VLOOKUP(RANDBETWEEN(1,COUNTA(AD:AD)-1),AD:AE,2,0)</f>
        <v>294</v>
      </c>
      <c r="U57" t="str">
        <f t="shared" ref="U57" ca="1" si="141">IF(ROW()=2,V57,OFFSET(U57,-1,0)&amp;IF(LEN(V57)=0,"",","&amp;V57))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v>
      </c>
      <c r="V57" t="str">
        <f t="shared" ca="1" si="70"/>
        <v>{"dy":26,"sl":2,"id":"Actor3022m","stats":{"tr":3,"trp":6,"str":7,"dex":0,"int":8,"vit":0,"train":0,"wgGr0":0,"wgGr1":0,"wgGr2":0,"wgGr3":18,"wgLk":229}}</v>
      </c>
      <c r="AD57">
        <v>56</v>
      </c>
      <c r="AE57">
        <v>291</v>
      </c>
      <c r="AF57">
        <f>COUNTIF(R:R,AE57)</f>
        <v>0</v>
      </c>
    </row>
    <row r="58" spans="1:32">
      <c r="A58">
        <v>27</v>
      </c>
      <c r="B58">
        <f t="shared" ca="1" si="58"/>
        <v>1</v>
      </c>
      <c r="C58" t="str">
        <f t="shared" ca="1" si="96"/>
        <v>Actor0030m</v>
      </c>
      <c r="D58" t="str">
        <f>IF(ISBLANK(F58),"",
IFERROR(VLOOKUP(F58,[2]ActorTable!$A:$H,MATCH("이름참고",[2]ActorTable!$1:$1,0),0),"캐릭터없음"))</f>
        <v>테이슨</v>
      </c>
      <c r="E58" t="str">
        <f t="shared" ca="1" si="97"/>
        <v/>
      </c>
      <c r="F58" t="s">
        <v>360</v>
      </c>
      <c r="G58">
        <v>3</v>
      </c>
      <c r="H58">
        <v>6</v>
      </c>
      <c r="I58">
        <v>15</v>
      </c>
      <c r="J58">
        <v>0</v>
      </c>
      <c r="K58">
        <v>0</v>
      </c>
      <c r="L58">
        <v>0</v>
      </c>
      <c r="M58">
        <v>0</v>
      </c>
      <c r="N58">
        <v>0</v>
      </c>
      <c r="O58">
        <v>0</v>
      </c>
      <c r="P58">
        <v>0</v>
      </c>
      <c r="Q58">
        <v>18</v>
      </c>
      <c r="R58">
        <v>318</v>
      </c>
      <c r="S58" t="str">
        <f>IFERROR(VLOOKUP(R58,[2]WingLookTable!$A:$B,2,0),"캐릭터없음")</f>
        <v>Wing_DustMultiOtherOtherOtherFast</v>
      </c>
      <c r="T58">
        <f t="shared" ref="T58:T61" ca="1" si="142">VLOOKUP(RANDBETWEEN(1,COUNTA(AD:AD)-1),AD:AE,2,0)</f>
        <v>300</v>
      </c>
      <c r="U58" t="str">
        <f t="shared" ref="U58:U61" ca="1" si="143">IF(ROW()=2,V58,OFFSET(U58,-1,0)&amp;IF(LEN(V58)=0,"",","&amp;V58))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v>
      </c>
      <c r="V58" t="str">
        <f t="shared" ca="1" si="70"/>
        <v>{"dy":27,"sl":1,"id":"Actor1108m","stats":{"tr":3,"trp":6,"str":15,"dex":0,"int":0,"vit":0,"train":0,"wgGr0":0,"wgGr1":0,"wgGr2":0,"wgGr3":18,"wgLk":318}}</v>
      </c>
      <c r="AD58">
        <v>57</v>
      </c>
      <c r="AE58">
        <v>294</v>
      </c>
      <c r="AF58">
        <f>COUNTIF(R:R,AE58)</f>
        <v>1</v>
      </c>
    </row>
    <row r="59" spans="1:32">
      <c r="A59">
        <v>27</v>
      </c>
      <c r="B59">
        <f t="shared" ca="1" si="58"/>
        <v>2</v>
      </c>
      <c r="C59" t="str">
        <f t="shared" ref="C59:C60" ca="1" si="144">VLOOKUP(RANDBETWEEN(1,COUNTA(Z:Z)-1),Z:AA,2,0)</f>
        <v>Actor1108m</v>
      </c>
      <c r="D59" t="str">
        <f>IF(ISBLANK(F59),"",
IFERROR(VLOOKUP(F59,[2]ActorTable!$A:$H,MATCH("이름참고",[2]ActorTable!$1:$1,0),0),"캐릭터없음"))</f>
        <v>롤라</v>
      </c>
      <c r="E59" t="str">
        <f t="shared" ref="E59:E60" ca="1" si="145">IF(AND(B59&lt;=OFFSET(B59,1,0),NOT(ISBLANK(F59))),
IF(F59=OFFSET(F59,1,0),"같음",""),"")</f>
        <v/>
      </c>
      <c r="F59" t="s">
        <v>327</v>
      </c>
      <c r="G59">
        <v>3</v>
      </c>
      <c r="H59">
        <v>6</v>
      </c>
      <c r="I59">
        <v>0</v>
      </c>
      <c r="J59">
        <v>0</v>
      </c>
      <c r="K59">
        <v>0</v>
      </c>
      <c r="L59">
        <v>15</v>
      </c>
      <c r="M59">
        <v>0</v>
      </c>
      <c r="N59">
        <v>0</v>
      </c>
      <c r="O59">
        <v>0</v>
      </c>
      <c r="P59">
        <v>0</v>
      </c>
      <c r="Q59">
        <v>18</v>
      </c>
      <c r="R59">
        <v>109</v>
      </c>
      <c r="S59" t="str">
        <f>IFERROR(VLOOKUP(R59,[2]WingLookTable!$A:$B,2,0),"캐릭터없음")</f>
        <v>Wing_BlueOtherNoiseFullFast</v>
      </c>
      <c r="T59">
        <f t="shared" ca="1" si="142"/>
        <v>172</v>
      </c>
      <c r="U59" t="str">
        <f t="shared" ca="1" si="143"/>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v>
      </c>
      <c r="V59" t="str">
        <f t="shared" ca="1" si="70"/>
        <v>{"dy":27,"sl":2,"id":"Actor3019m","stats":{"tr":3,"trp":6,"str":0,"dex":0,"int":0,"vit":15,"train":0,"wgGr0":0,"wgGr1":0,"wgGr2":0,"wgGr3":18,"wgLk":109}}</v>
      </c>
      <c r="AD59">
        <v>58</v>
      </c>
      <c r="AE59">
        <v>297</v>
      </c>
      <c r="AF59">
        <f>COUNTIF(R:R,AE59)</f>
        <v>1</v>
      </c>
    </row>
    <row r="60" spans="1:32">
      <c r="A60">
        <v>28</v>
      </c>
      <c r="B60">
        <f t="shared" ref="B60" ca="1" si="146">IF(A60&lt;&gt;OFFSET(A60,-1,0),1,OFFSET(B60,-1,0)+1)</f>
        <v>1</v>
      </c>
      <c r="C60" t="str">
        <f t="shared" ca="1" si="144"/>
        <v>Actor0233m</v>
      </c>
      <c r="D60" t="str">
        <f>IF(ISBLANK(F60),"",
IFERROR(VLOOKUP(F60,[2]ActorTable!$A:$H,MATCH("이름참고",[2]ActorTable!$1:$1,0),0),"캐릭터없음"))</f>
        <v>시리아</v>
      </c>
      <c r="E60" t="str">
        <f t="shared" ca="1" si="145"/>
        <v/>
      </c>
      <c r="F60" t="s">
        <v>501</v>
      </c>
      <c r="G60">
        <v>3</v>
      </c>
      <c r="H60">
        <v>6</v>
      </c>
      <c r="I60">
        <v>0</v>
      </c>
      <c r="J60">
        <v>10</v>
      </c>
      <c r="K60">
        <v>5</v>
      </c>
      <c r="L60">
        <v>0</v>
      </c>
      <c r="M60">
        <v>0</v>
      </c>
      <c r="N60">
        <v>0</v>
      </c>
      <c r="O60">
        <v>0</v>
      </c>
      <c r="P60">
        <v>0</v>
      </c>
      <c r="Q60">
        <v>18</v>
      </c>
      <c r="R60">
        <v>214</v>
      </c>
      <c r="S60" t="str">
        <f>IFERROR(VLOOKUP(R60,[2]WingLookTable!$A:$B,2,0),"캐릭터없음")</f>
        <v>Wing_GrayStripeSineFullFast</v>
      </c>
      <c r="T60">
        <f t="shared" ref="T60" ca="1" si="147">VLOOKUP(RANDBETWEEN(1,COUNTA(AD:AD)-1),AD:AE,2,0)</f>
        <v>352</v>
      </c>
      <c r="U60" t="str">
        <f t="shared" ref="U60" ca="1" si="148">IF(ROW()=2,V60,OFFSET(U60,-1,0)&amp;IF(LEN(V60)=0,"",","&amp;V60))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v>
      </c>
      <c r="V60" t="str">
        <f t="shared" ref="V60" ca="1" si="149">"{"""&amp;A$1&amp;""":"&amp;A60
&amp;","""&amp;B$1&amp;""":"&amp;B60
&amp;IF(LEN(F60)=0,"",","""&amp;F$1&amp;""":"""&amp;F60&amp;"""")
&amp;IF(LEN(F60)=0,"",",""stats"":{")
&amp;IF(LEN(F60)=0,"",""""&amp;G$1&amp;""":"&amp;G60)
&amp;IF(LEN(F60)=0,"",","""&amp;H$1&amp;""":"&amp;H60)
&amp;IF(LEN(F60)=0,"",","""&amp;I$1&amp;""":"&amp;I60)
&amp;IF(LEN(F60)=0,"",","""&amp;J$1&amp;""":"&amp;J60)
&amp;IF(LEN(F60)=0,"",","""&amp;K$1&amp;""":"&amp;K60)
&amp;IF(LEN(F60)=0,"",","""&amp;L$1&amp;""":"&amp;L60)
&amp;IF(LEN(F60)=0,"",","""&amp;M$1&amp;""":"&amp;M60)
&amp;IF(LEN(F60)=0,"",","""&amp;N$1&amp;""":"&amp;N60)
&amp;IF(LEN(F60)=0,"",","""&amp;O$1&amp;""":"&amp;O60)
&amp;IF(LEN(F60)=0,"",","""&amp;P$1&amp;""":"&amp;P60)
&amp;IF(LEN(F60)=0,"",","""&amp;Q$1&amp;""":"&amp;Q60)
&amp;IF(LEN(F60)=0,"",","""&amp;R$1&amp;""":"&amp;R60)
&amp;IF(LEN(F60)=0,"","}")&amp;"}"</f>
        <v>{"dy":28,"sl":1,"id":"Actor0233m","stats":{"tr":3,"trp":6,"str":0,"dex":10,"int":5,"vit":0,"train":0,"wgGr0":0,"wgGr1":0,"wgGr2":0,"wgGr3":18,"wgLk":214}}</v>
      </c>
      <c r="AD60">
        <v>59</v>
      </c>
      <c r="AE60">
        <v>300</v>
      </c>
      <c r="AF60">
        <f>COUNTIF(R:R,AE60)</f>
        <v>1</v>
      </c>
    </row>
    <row r="61" spans="1:32">
      <c r="A61">
        <v>28</v>
      </c>
      <c r="B61">
        <f t="shared" ca="1" si="58"/>
        <v>2</v>
      </c>
      <c r="C61" t="str">
        <f t="shared" ref="C61" ca="1" si="150">VLOOKUP(RANDBETWEEN(1,COUNTA(Z:Z)-1),Z:AA,2,0)</f>
        <v>Actor0233m</v>
      </c>
      <c r="D61" t="str">
        <f>IF(ISBLANK(F61),"",
IFERROR(VLOOKUP(F61,[2]ActorTable!$A:$H,MATCH("이름참고",[2]ActorTable!$1:$1,0),0),"캐릭터없음"))</f>
        <v>카츄진</v>
      </c>
      <c r="E61" t="str">
        <f t="shared" ref="E61" ca="1" si="151">IF(AND(B61&lt;=OFFSET(B61,1,0),NOT(ISBLANK(F61))),
IF(F61=OFFSET(F61,1,0),"같음",""),"")</f>
        <v/>
      </c>
      <c r="F61" t="s">
        <v>326</v>
      </c>
      <c r="G61">
        <v>3</v>
      </c>
      <c r="H61">
        <v>6</v>
      </c>
      <c r="I61">
        <v>0</v>
      </c>
      <c r="J61">
        <v>15</v>
      </c>
      <c r="K61">
        <v>0</v>
      </c>
      <c r="L61">
        <v>0</v>
      </c>
      <c r="M61">
        <v>0</v>
      </c>
      <c r="N61">
        <v>0</v>
      </c>
      <c r="O61">
        <v>0</v>
      </c>
      <c r="P61">
        <v>0</v>
      </c>
      <c r="Q61">
        <v>18</v>
      </c>
      <c r="R61">
        <v>208</v>
      </c>
      <c r="S61" t="str">
        <f>IFERROR(VLOOKUP(R61,[2]WingLookTable!$A:$B,2,0),"캐릭터없음")</f>
        <v>Wing_FireSineBeeFullSlow</v>
      </c>
      <c r="T61">
        <f t="shared" ca="1" si="142"/>
        <v>372</v>
      </c>
      <c r="U61" t="str">
        <f t="shared" ca="1" si="143"/>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v>
      </c>
      <c r="V61" t="str">
        <f t="shared" ca="1" si="70"/>
        <v>{"dy":28,"sl":2,"id":"Actor3117m","stats":{"tr":3,"trp":6,"str":0,"dex":15,"int":0,"vit":0,"train":0,"wgGr0":0,"wgGr1":0,"wgGr2":0,"wgGr3":18,"wgLk":208}}</v>
      </c>
      <c r="AD61">
        <v>60</v>
      </c>
      <c r="AE61">
        <v>303</v>
      </c>
      <c r="AF61">
        <f>COUNTIF(R:R,AE61)</f>
        <v>1</v>
      </c>
    </row>
    <row r="62" spans="1:32">
      <c r="A62">
        <v>28</v>
      </c>
      <c r="B62">
        <f t="shared" ca="1" si="58"/>
        <v>3</v>
      </c>
      <c r="C62" t="str">
        <f t="shared" ref="C62" ca="1" si="152">VLOOKUP(RANDBETWEEN(1,COUNTA(Z:Z)-1),Z:AA,2,0)</f>
        <v>Actor2103m</v>
      </c>
      <c r="D62" t="str">
        <f>IF(ISBLANK(F62),"",
IFERROR(VLOOKUP(F62,[2]ActorTable!$A:$H,MATCH("이름참고",[2]ActorTable!$1:$1,0),0),"캐릭터없음"))</f>
        <v>헤르윈</v>
      </c>
      <c r="E62" t="str">
        <f t="shared" ref="E62" ca="1" si="153">IF(AND(B62&lt;=OFFSET(B62,1,0),NOT(ISBLANK(F62))),
IF(F62=OFFSET(F62,1,0),"같음",""),"")</f>
        <v/>
      </c>
      <c r="F62" t="s">
        <v>365</v>
      </c>
      <c r="G62">
        <v>3</v>
      </c>
      <c r="H62">
        <v>6</v>
      </c>
      <c r="I62">
        <v>0</v>
      </c>
      <c r="J62">
        <v>8</v>
      </c>
      <c r="K62">
        <v>7</v>
      </c>
      <c r="L62">
        <v>0</v>
      </c>
      <c r="M62">
        <v>0</v>
      </c>
      <c r="N62">
        <v>0</v>
      </c>
      <c r="O62">
        <v>0</v>
      </c>
      <c r="P62">
        <v>0</v>
      </c>
      <c r="Q62">
        <v>18</v>
      </c>
      <c r="R62">
        <v>348</v>
      </c>
      <c r="S62" t="str">
        <f>IFERROR(VLOOKUP(R62,[2]WingLookTable!$A:$B,2,0),"캐릭터없음")</f>
        <v>Wing_DustYellowSineSineOtherFast</v>
      </c>
      <c r="T62">
        <f t="shared" ref="T62" ca="1" si="154">VLOOKUP(RANDBETWEEN(1,COUNTA(AD:AD)-1),AD:AE,2,0)</f>
        <v>369</v>
      </c>
      <c r="U62" t="str">
        <f t="shared" ref="U62" ca="1" si="155">IF(ROW()=2,V62,OFFSET(U62,-1,0)&amp;IF(LEN(V62)=0,"",","&amp;V62))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v>
      </c>
      <c r="V62" t="str">
        <f t="shared" ca="1" si="70"/>
        <v>{"dy":28,"sl":3,"id":"Actor0007m","stats":{"tr":3,"trp":6,"str":0,"dex":8,"int":7,"vit":0,"train":0,"wgGr0":0,"wgGr1":0,"wgGr2":0,"wgGr3":18,"wgLk":348}}</v>
      </c>
      <c r="AD62">
        <v>61</v>
      </c>
      <c r="AE62">
        <v>306</v>
      </c>
      <c r="AF62">
        <f>COUNTIF(R:R,AE62)</f>
        <v>1</v>
      </c>
    </row>
    <row r="63" spans="1:32">
      <c r="A63">
        <v>29</v>
      </c>
      <c r="B63">
        <f t="shared" ref="B63:B69" ca="1" si="156">IF(A63&lt;&gt;OFFSET(A63,-1,0),1,OFFSET(B63,-1,0)+1)</f>
        <v>1</v>
      </c>
      <c r="C63" t="str">
        <f t="shared" ca="1" si="96"/>
        <v>Actor0240m</v>
      </c>
      <c r="D63" t="str">
        <f>IF(ISBLANK(F63),"",
IFERROR(VLOOKUP(F63,[2]ActorTable!$A:$H,MATCH("이름참고",[2]ActorTable!$1:$1,0),0),"캐릭터없음"))</f>
        <v>프리스</v>
      </c>
      <c r="E63" t="str">
        <f t="shared" ca="1" si="97"/>
        <v/>
      </c>
      <c r="F63" t="s">
        <v>332</v>
      </c>
      <c r="G63">
        <v>3</v>
      </c>
      <c r="H63">
        <v>6</v>
      </c>
      <c r="I63">
        <v>0</v>
      </c>
      <c r="J63">
        <v>0</v>
      </c>
      <c r="K63">
        <v>7</v>
      </c>
      <c r="L63">
        <v>8</v>
      </c>
      <c r="M63">
        <v>0</v>
      </c>
      <c r="N63">
        <v>0</v>
      </c>
      <c r="O63">
        <v>0</v>
      </c>
      <c r="P63">
        <v>0</v>
      </c>
      <c r="Q63">
        <v>18</v>
      </c>
      <c r="R63">
        <v>217</v>
      </c>
      <c r="S63" t="str">
        <f>IFERROR(VLOOKUP(R63,[2]WingLookTable!$A:$B,2,0),"캐릭터없음")</f>
        <v>Wing_GreenOtherSineFullFast</v>
      </c>
      <c r="T63">
        <f t="shared" ca="1" si="98"/>
        <v>172</v>
      </c>
      <c r="U6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dy":29,"sl":1,"id":"Actor0125m","stats":{"tr":3,"trp":6,"str":0,"dex":0,"int":7,"vit":8,"train":0,"wgGr0":0,"wgGr1":0,"wgGr2":0,"wgGr3":18,"wgLk":217}}</v>
      </c>
      <c r="V63" t="str">
        <f t="shared" ca="1" si="70"/>
        <v>{"dy":29,"sl":1,"id":"Actor0125m","stats":{"tr":3,"trp":6,"str":0,"dex":0,"int":7,"vit":8,"train":0,"wgGr0":0,"wgGr1":0,"wgGr2":0,"wgGr3":18,"wgLk":217}}</v>
      </c>
      <c r="AD63">
        <v>62</v>
      </c>
      <c r="AE63">
        <v>309</v>
      </c>
      <c r="AF63">
        <f>COUNTIF(R:R,AE63)</f>
        <v>0</v>
      </c>
    </row>
    <row r="64" spans="1:32">
      <c r="A64">
        <v>29</v>
      </c>
      <c r="B64">
        <f t="shared" ca="1" si="156"/>
        <v>2</v>
      </c>
      <c r="C64" t="str">
        <f t="shared" ref="C64" ca="1" si="157">VLOOKUP(RANDBETWEEN(1,COUNTA(Z:Z)-1),Z:AA,2,0)</f>
        <v>Actor1109m</v>
      </c>
      <c r="D64" t="str">
        <f>IF(ISBLANK(F64),"",
IFERROR(VLOOKUP(F64,[2]ActorTable!$A:$H,MATCH("이름참고",[2]ActorTable!$1:$1,0),0),"캐릭터없음"))</f>
        <v>그루퍼스</v>
      </c>
      <c r="E64" t="str">
        <f t="shared" ref="E64" ca="1" si="158">IF(AND(B64&lt;=OFFSET(B64,1,0),NOT(ISBLANK(F64))),
IF(F64=OFFSET(F64,1,0),"같음",""),"")</f>
        <v/>
      </c>
      <c r="F64" t="s">
        <v>320</v>
      </c>
      <c r="G64">
        <v>3</v>
      </c>
      <c r="H64">
        <v>6</v>
      </c>
      <c r="I64">
        <v>15</v>
      </c>
      <c r="J64">
        <v>0</v>
      </c>
      <c r="K64">
        <v>0</v>
      </c>
      <c r="L64">
        <v>0</v>
      </c>
      <c r="M64">
        <v>0</v>
      </c>
      <c r="N64">
        <v>0</v>
      </c>
      <c r="O64">
        <v>0</v>
      </c>
      <c r="P64">
        <v>0</v>
      </c>
      <c r="Q64">
        <v>18</v>
      </c>
      <c r="R64">
        <v>137</v>
      </c>
      <c r="S64" t="str">
        <f>IFERROR(VLOOKUP(R64,[2]WingLookTable!$A:$B,2,0),"캐릭터없음")</f>
        <v>Wing_CyanStripePatternFullFast</v>
      </c>
      <c r="T64">
        <f t="shared" ref="T64:T65" ca="1" si="159">VLOOKUP(RANDBETWEEN(1,COUNTA(AD:AD)-1),AD:AE,2,0)</f>
        <v>184</v>
      </c>
      <c r="U64" t="str">
        <f t="shared" ref="U64:U65" ca="1" si="160">IF(ROW()=2,V64,OFFSET(U64,-1,0)&amp;IF(LEN(V64)=0,"",","&amp;V64))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v>
      </c>
      <c r="V64" t="str">
        <f t="shared" ca="1" si="70"/>
        <v>{"dy":29,"sl":2,"id":"Actor2010m","stats":{"tr":3,"trp":6,"str":15,"dex":0,"int":0,"vit":0,"train":0,"wgGr0":0,"wgGr1":0,"wgGr2":0,"wgGr3":18,"wgLk":137}}</v>
      </c>
      <c r="AD64">
        <v>63</v>
      </c>
      <c r="AE64">
        <v>312</v>
      </c>
      <c r="AF64">
        <f>COUNTIF(R:R,AE64)</f>
        <v>1</v>
      </c>
    </row>
    <row r="65" spans="1:32">
      <c r="A65">
        <v>30</v>
      </c>
      <c r="B65">
        <f t="shared" ca="1" si="156"/>
        <v>1</v>
      </c>
      <c r="C65" t="str">
        <f t="shared" ca="1" si="96"/>
        <v>Actor2015m</v>
      </c>
      <c r="D65" t="str">
        <f>IF(ISBLANK(F65),"",
IFERROR(VLOOKUP(F65,[2]ActorTable!$A:$H,MATCH("이름참고",[2]ActorTable!$1:$1,0),0),"캐릭터없음"))</f>
        <v>시리아</v>
      </c>
      <c r="E65" t="str">
        <f t="shared" ca="1" si="97"/>
        <v/>
      </c>
      <c r="F65" t="s">
        <v>501</v>
      </c>
      <c r="G65">
        <v>3</v>
      </c>
      <c r="H65">
        <v>6</v>
      </c>
      <c r="I65">
        <v>0</v>
      </c>
      <c r="J65">
        <v>8</v>
      </c>
      <c r="K65">
        <v>7</v>
      </c>
      <c r="L65">
        <v>0</v>
      </c>
      <c r="M65">
        <v>0</v>
      </c>
      <c r="N65">
        <v>0</v>
      </c>
      <c r="O65">
        <v>0</v>
      </c>
      <c r="P65">
        <v>0</v>
      </c>
      <c r="Q65">
        <v>18</v>
      </c>
      <c r="R65">
        <v>211</v>
      </c>
      <c r="S65" t="str">
        <f>IFERROR(VLOOKUP(R65,[2]WingLookTable!$A:$B,2,0),"캐릭터없음")</f>
        <v>Wing_FireSinePatternFullSlow</v>
      </c>
      <c r="T65">
        <f t="shared" ca="1" si="159"/>
        <v>223</v>
      </c>
      <c r="U65" t="str">
        <f t="shared" ca="1" si="160"/>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0233m","stats":{"tr":3,"trp":6,"str":0,"dex":8,"int":7,"vit":0,"train":0,"wgGr0":0,"wgGr1":0,"wgGr2":0,"wgGr3":18,"wgLk":211}}</v>
      </c>
      <c r="V65" t="str">
        <f t="shared" ref="V65" ca="1" si="161">"{"""&amp;A$1&amp;""":"&amp;A65
&amp;","""&amp;B$1&amp;""":"&amp;B65
&amp;IF(LEN(F65)=0,"",","""&amp;F$1&amp;""":"""&amp;F65&amp;"""")
&amp;IF(LEN(F65)=0,"",",""stats"":{")
&amp;IF(LEN(F65)=0,"",""""&amp;G$1&amp;""":"&amp;G65)
&amp;IF(LEN(F65)=0,"",","""&amp;H$1&amp;""":"&amp;H65)
&amp;IF(LEN(F65)=0,"",","""&amp;I$1&amp;""":"&amp;I65)
&amp;IF(LEN(F65)=0,"",","""&amp;J$1&amp;""":"&amp;J65)
&amp;IF(LEN(F65)=0,"",","""&amp;K$1&amp;""":"&amp;K65)
&amp;IF(LEN(F65)=0,"",","""&amp;L$1&amp;""":"&amp;L65)
&amp;IF(LEN(F65)=0,"",","""&amp;M$1&amp;""":"&amp;M65)
&amp;IF(LEN(F65)=0,"",","""&amp;N$1&amp;""":"&amp;N65)
&amp;IF(LEN(F65)=0,"",","""&amp;O$1&amp;""":"&amp;O65)
&amp;IF(LEN(F65)=0,"",","""&amp;P$1&amp;""":"&amp;P65)
&amp;IF(LEN(F65)=0,"",","""&amp;Q$1&amp;""":"&amp;Q65)
&amp;IF(LEN(F65)=0,"",","""&amp;R$1&amp;""":"&amp;R65)
&amp;IF(LEN(F65)=0,"","}")&amp;"}"</f>
        <v>{"dy":30,"sl":1,"id":"Actor0233m","stats":{"tr":3,"trp":6,"str":0,"dex":8,"int":7,"vit":0,"train":0,"wgGr0":0,"wgGr1":0,"wgGr2":0,"wgGr3":18,"wgLk":211}}</v>
      </c>
      <c r="AD65">
        <v>64</v>
      </c>
      <c r="AE65">
        <v>315</v>
      </c>
      <c r="AF65">
        <f>COUNTIF(R:R,AE65)</f>
        <v>1</v>
      </c>
    </row>
    <row r="66" spans="1:32">
      <c r="A66">
        <v>30</v>
      </c>
      <c r="B66">
        <f t="shared" ca="1" si="156"/>
        <v>2</v>
      </c>
      <c r="C66" t="str">
        <f t="shared" ref="C66" ca="1" si="162">VLOOKUP(RANDBETWEEN(1,COUNTA(Z:Z)-1),Z:AA,2,0)</f>
        <v>Actor2011m</v>
      </c>
      <c r="D66" t="str">
        <f>IF(ISBLANK(F66),"",
IFERROR(VLOOKUP(F66,[2]ActorTable!$A:$H,MATCH("이름참고",[2]ActorTable!$1:$1,0),0),"캐릭터없음"))</f>
        <v>케이저</v>
      </c>
      <c r="E66" t="str">
        <f t="shared" ref="E66" ca="1" si="163">IF(AND(B66&lt;=OFFSET(B66,1,0),NOT(ISBLANK(F66))),
IF(F66=OFFSET(F66,1,0),"같음",""),"")</f>
        <v/>
      </c>
      <c r="F66" t="s">
        <v>371</v>
      </c>
      <c r="G66">
        <v>3</v>
      </c>
      <c r="H66">
        <v>6</v>
      </c>
      <c r="I66">
        <v>8</v>
      </c>
      <c r="J66">
        <v>0</v>
      </c>
      <c r="K66">
        <v>7</v>
      </c>
      <c r="L66">
        <v>0</v>
      </c>
      <c r="M66">
        <v>0</v>
      </c>
      <c r="N66">
        <v>0</v>
      </c>
      <c r="O66">
        <v>0</v>
      </c>
      <c r="P66">
        <v>0</v>
      </c>
      <c r="Q66">
        <v>18</v>
      </c>
      <c r="R66">
        <v>175</v>
      </c>
      <c r="S66" t="str">
        <f>IFERROR(VLOOKUP(R66,[2]WingLookTable!$A:$B,2,0),"캐릭터없음")</f>
        <v>Wing_DustMultiSineOtherFullSlow2</v>
      </c>
      <c r="T66">
        <f t="shared" ref="T66:T68" ca="1" si="164">VLOOKUP(RANDBETWEEN(1,COUNTA(AD:AD)-1),AD:AE,2,0)</f>
        <v>205</v>
      </c>
      <c r="U66" t="str">
        <f t="shared" ref="U66:U68" ca="1" si="165">IF(ROW()=2,V66,OFFSET(U66,-1,0)&amp;IF(LEN(V66)=0,"",","&amp;V66))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0233m","stats":{"tr":3,"trp":6,"str":0,"dex":8,"int":7,"vit":0,"train":0,"wgGr0":0,"wgGr1":0,"wgGr2":0,"wgGr3":18,"wgLk":211}},{"dy":30,"sl":2,"id":"Actor0113m","stats":{"tr":3,"trp":6,"str":8,"dex":0,"int":7,"vit":0,"train":0,"wgGr0":0,"wgGr1":0,"wgGr2":0,"wgGr3":18,"wgLk":175}}</v>
      </c>
      <c r="V66" t="str">
        <f t="shared" ref="V66:V68" ca="1" si="166">"{"""&amp;A$1&amp;""":"&amp;A66
&amp;","""&amp;B$1&amp;""":"&amp;B66
&amp;IF(LEN(F66)=0,"",","""&amp;F$1&amp;""":"""&amp;F66&amp;"""")
&amp;IF(LEN(F66)=0,"",",""stats"":{")
&amp;IF(LEN(F66)=0,"",""""&amp;G$1&amp;""":"&amp;G66)
&amp;IF(LEN(F66)=0,"",","""&amp;H$1&amp;""":"&amp;H66)
&amp;IF(LEN(F66)=0,"",","""&amp;I$1&amp;""":"&amp;I66)
&amp;IF(LEN(F66)=0,"",","""&amp;J$1&amp;""":"&amp;J66)
&amp;IF(LEN(F66)=0,"",","""&amp;K$1&amp;""":"&amp;K66)
&amp;IF(LEN(F66)=0,"",","""&amp;L$1&amp;""":"&amp;L66)
&amp;IF(LEN(F66)=0,"",","""&amp;M$1&amp;""":"&amp;M66)
&amp;IF(LEN(F66)=0,"",","""&amp;N$1&amp;""":"&amp;N66)
&amp;IF(LEN(F66)=0,"",","""&amp;O$1&amp;""":"&amp;O66)
&amp;IF(LEN(F66)=0,"",","""&amp;P$1&amp;""":"&amp;P66)
&amp;IF(LEN(F66)=0,"",","""&amp;Q$1&amp;""":"&amp;Q66)
&amp;IF(LEN(F66)=0,"",","""&amp;R$1&amp;""":"&amp;R66)
&amp;IF(LEN(F66)=0,"","}")&amp;"}"</f>
        <v>{"dy":30,"sl":2,"id":"Actor0113m","stats":{"tr":3,"trp":6,"str":8,"dex":0,"int":7,"vit":0,"train":0,"wgGr0":0,"wgGr1":0,"wgGr2":0,"wgGr3":18,"wgLk":175}}</v>
      </c>
      <c r="AD66">
        <v>65</v>
      </c>
      <c r="AE66">
        <v>318</v>
      </c>
      <c r="AF66">
        <f>COUNTIF(R:R,AE66)</f>
        <v>1</v>
      </c>
    </row>
    <row r="67" spans="1:32">
      <c r="A67">
        <v>30</v>
      </c>
      <c r="B67">
        <f t="shared" ref="B67" ca="1" si="167">IF(A67&lt;&gt;OFFSET(A67,-1,0),1,OFFSET(B67,-1,0)+1)</f>
        <v>3</v>
      </c>
      <c r="C67" t="str">
        <f t="shared" ref="C67" ca="1" si="168">VLOOKUP(RANDBETWEEN(1,COUNTA(Z:Z)-1),Z:AA,2,0)</f>
        <v>Actor2235m</v>
      </c>
      <c r="D67" t="str">
        <f>IF(ISBLANK(F67),"",
IFERROR(VLOOKUP(F67,[2]ActorTable!$A:$H,MATCH("이름참고",[2]ActorTable!$1:$1,0),0),"캐릭터없음"))</f>
        <v>에이잭</v>
      </c>
      <c r="E67" t="str">
        <f t="shared" ref="E67" ca="1" si="169">IF(AND(B67&lt;=OFFSET(B67,1,0),NOT(ISBLANK(F67))),
IF(F67=OFFSET(F67,1,0),"같음",""),"")</f>
        <v/>
      </c>
      <c r="F67" t="s">
        <v>405</v>
      </c>
      <c r="G67">
        <v>3</v>
      </c>
      <c r="H67">
        <v>6</v>
      </c>
      <c r="I67">
        <v>0</v>
      </c>
      <c r="J67">
        <v>0</v>
      </c>
      <c r="K67">
        <v>15</v>
      </c>
      <c r="L67">
        <v>0</v>
      </c>
      <c r="M67">
        <v>0</v>
      </c>
      <c r="N67">
        <v>0</v>
      </c>
      <c r="O67">
        <v>0</v>
      </c>
      <c r="P67">
        <v>0</v>
      </c>
      <c r="Q67">
        <v>18</v>
      </c>
      <c r="R67">
        <v>141</v>
      </c>
      <c r="S67" t="str">
        <f>IFERROR(VLOOKUP(R67,[2]WingLookTable!$A:$B,2,0),"캐릭터없음")</f>
        <v>Wing_DustBlueOtherFullOtherFast</v>
      </c>
      <c r="T67">
        <f t="shared" ca="1" si="164"/>
        <v>151</v>
      </c>
      <c r="U67" t="str">
        <f t="shared" ca="1" si="165"/>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0233m","stats":{"tr":3,"trp":6,"str":0,"dex":8,"int":7,"vit":0,"train":0,"wgGr0":0,"wgGr1":0,"wgGr2":0,"wgGr3":18,"wgLk":211}},{"dy":30,"sl":2,"id":"Actor0113m","stats":{"tr":3,"trp":6,"str":8,"dex":0,"int":7,"vit":0,"train":0,"wgGr0":0,"wgGr1":0,"wgGr2":0,"wgGr3":18,"wgLk":175}},{"dy":30,"sl":3,"id":"Actor1029m","stats":{"tr":3,"trp":6,"str":0,"dex":0,"int":15,"vit":0,"train":0,"wgGr0":0,"wgGr1":0,"wgGr2":0,"wgGr3":18,"wgLk":141}}</v>
      </c>
      <c r="V67" t="str">
        <f t="shared" ca="1" si="166"/>
        <v>{"dy":30,"sl":3,"id":"Actor1029m","stats":{"tr":3,"trp":6,"str":0,"dex":0,"int":15,"vit":0,"train":0,"wgGr0":0,"wgGr1":0,"wgGr2":0,"wgGr3":18,"wgLk":141}}</v>
      </c>
      <c r="AD67">
        <v>66</v>
      </c>
      <c r="AE67">
        <v>321</v>
      </c>
      <c r="AF67">
        <f>COUNTIF(R:R,AE67)</f>
        <v>1</v>
      </c>
    </row>
    <row r="68" spans="1:32">
      <c r="A68">
        <v>31</v>
      </c>
      <c r="B68">
        <f t="shared" ca="1" si="156"/>
        <v>1</v>
      </c>
      <c r="C68" t="str">
        <f t="shared" ref="C68" ca="1" si="170">VLOOKUP(RANDBETWEEN(1,COUNTA(Z:Z)-1),Z:AA,2,0)</f>
        <v>Actor1002m</v>
      </c>
      <c r="D68" t="str">
        <f>IF(ISBLANK(F68),"",
IFERROR(VLOOKUP(F68,[2]ActorTable!$A:$H,MATCH("이름참고",[2]ActorTable!$1:$1,0),0),"캐릭터없음"))</f>
        <v>나인</v>
      </c>
      <c r="E68" t="str">
        <f t="shared" ref="E68" ca="1" si="171">IF(AND(B68&lt;=OFFSET(B68,1,0),NOT(ISBLANK(F68))),
IF(F68=OFFSET(F68,1,0),"같음",""),"")</f>
        <v/>
      </c>
      <c r="F68" t="s">
        <v>455</v>
      </c>
      <c r="G68">
        <v>3</v>
      </c>
      <c r="H68">
        <v>6</v>
      </c>
      <c r="I68">
        <v>8</v>
      </c>
      <c r="J68">
        <v>7</v>
      </c>
      <c r="K68">
        <v>0</v>
      </c>
      <c r="L68">
        <v>0</v>
      </c>
      <c r="M68">
        <v>0</v>
      </c>
      <c r="N68">
        <v>0</v>
      </c>
      <c r="O68">
        <v>0</v>
      </c>
      <c r="P68">
        <v>0</v>
      </c>
      <c r="Q68">
        <v>18</v>
      </c>
      <c r="R68">
        <v>232</v>
      </c>
      <c r="S68" t="str">
        <f>IFERROR(VLOOKUP(R68,[2]WingLookTable!$A:$B,2,0),"캐릭터없음")</f>
        <v>Wing_MultiOtherOtherStripeSlow</v>
      </c>
      <c r="T68">
        <f t="shared" ca="1" si="164"/>
        <v>244</v>
      </c>
      <c r="U68" t="str">
        <f t="shared" ca="1" si="165"/>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0233m","stats":{"tr":3,"trp":6,"str":0,"dex":8,"int":7,"vit":0,"train":0,"wgGr0":0,"wgGr1":0,"wgGr2":0,"wgGr3":18,"wgLk":211}},{"dy":30,"sl":2,"id":"Actor0113m","stats":{"tr":3,"trp":6,"str":8,"dex":0,"int":7,"vit":0,"train":0,"wgGr0":0,"wgGr1":0,"wgGr2":0,"wgGr3":18,"wgLk":175}},{"dy":30,"sl":3,"id":"Actor1029m","stats":{"tr":3,"trp":6,"str":0,"dex":0,"int":15,"vit":0,"train":0,"wgGr0":0,"wgGr1":0,"wgGr2":0,"wgGr3":18,"wgLk":141}},{"dy":31,"sl":1,"id":"Actor0236m","stats":{"tr":3,"trp":6,"str":8,"dex":7,"int":0,"vit":0,"train":0,"wgGr0":0,"wgGr1":0,"wgGr2":0,"wgGr3":18,"wgLk":232}}</v>
      </c>
      <c r="V68" t="str">
        <f t="shared" ca="1" si="166"/>
        <v>{"dy":31,"sl":1,"id":"Actor0236m","stats":{"tr":3,"trp":6,"str":8,"dex":7,"int":0,"vit":0,"train":0,"wgGr0":0,"wgGr1":0,"wgGr2":0,"wgGr3":18,"wgLk":232}}</v>
      </c>
      <c r="AD68">
        <v>67</v>
      </c>
      <c r="AE68">
        <v>324</v>
      </c>
      <c r="AF68">
        <f>COUNTIF(R:R,AE68)</f>
        <v>1</v>
      </c>
    </row>
    <row r="69" spans="1:32">
      <c r="A69">
        <v>31</v>
      </c>
      <c r="B69">
        <f t="shared" ca="1" si="156"/>
        <v>2</v>
      </c>
      <c r="C69" t="str">
        <f t="shared" ref="C69" ca="1" si="172">VLOOKUP(RANDBETWEEN(1,COUNTA(Z:Z)-1),Z:AA,2,0)</f>
        <v>Actor2011m</v>
      </c>
      <c r="D69" t="str">
        <f>IF(ISBLANK(F69),"",
IFERROR(VLOOKUP(F69,[2]ActorTable!$A:$H,MATCH("이름참고",[2]ActorTable!$1:$1,0),0),"캐릭터없음"))</f>
        <v>슬로니카</v>
      </c>
      <c r="E69" t="str">
        <f t="shared" ref="E69" ca="1" si="173">IF(AND(B69&lt;=OFFSET(B69,1,0),NOT(ISBLANK(F69))),
IF(F69=OFFSET(F69,1,0),"같음",""),"")</f>
        <v/>
      </c>
      <c r="F69" t="s">
        <v>361</v>
      </c>
      <c r="G69">
        <v>3</v>
      </c>
      <c r="H69">
        <v>6</v>
      </c>
      <c r="I69">
        <v>0</v>
      </c>
      <c r="J69">
        <v>7</v>
      </c>
      <c r="K69">
        <v>8</v>
      </c>
      <c r="L69">
        <v>0</v>
      </c>
      <c r="M69">
        <v>0</v>
      </c>
      <c r="N69">
        <v>0</v>
      </c>
      <c r="O69">
        <v>0</v>
      </c>
      <c r="P69">
        <v>0</v>
      </c>
      <c r="Q69">
        <v>18</v>
      </c>
      <c r="R69">
        <v>240</v>
      </c>
      <c r="S69" t="str">
        <f>IFERROR(VLOOKUP(R69,[2]WingLookTable!$A:$B,2,0),"캐릭터없음")</f>
        <v>Wing_MultiStripeOtherOtherSlow</v>
      </c>
      <c r="T69">
        <f t="shared" ref="T69:T70" ca="1" si="174">VLOOKUP(RANDBETWEEN(1,COUNTA(AD:AD)-1),AD:AE,2,0)</f>
        <v>229</v>
      </c>
      <c r="U69" t="str">
        <f t="shared" ref="U69:U70" ca="1" si="175">IF(ROW()=2,V69,OFFSET(U69,-1,0)&amp;IF(LEN(V69)=0,"",","&amp;V69))</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0233m","stats":{"tr":3,"trp":6,"str":0,"dex":8,"int":7,"vit":0,"train":0,"wgGr0":0,"wgGr1":0,"wgGr2":0,"wgGr3":18,"wgLk":211}},{"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v>
      </c>
      <c r="V69" t="str">
        <f t="shared" ref="V69:V70" ca="1" si="176">"{"""&amp;A$1&amp;""":"&amp;A69
&amp;","""&amp;B$1&amp;""":"&amp;B69
&amp;IF(LEN(F69)=0,"",","""&amp;F$1&amp;""":"""&amp;F69&amp;"""")
&amp;IF(LEN(F69)=0,"",",""stats"":{")
&amp;IF(LEN(F69)=0,"",""""&amp;G$1&amp;""":"&amp;G69)
&amp;IF(LEN(F69)=0,"",","""&amp;H$1&amp;""":"&amp;H69)
&amp;IF(LEN(F69)=0,"",","""&amp;I$1&amp;""":"&amp;I69)
&amp;IF(LEN(F69)=0,"",","""&amp;J$1&amp;""":"&amp;J69)
&amp;IF(LEN(F69)=0,"",","""&amp;K$1&amp;""":"&amp;K69)
&amp;IF(LEN(F69)=0,"",","""&amp;L$1&amp;""":"&amp;L69)
&amp;IF(LEN(F69)=0,"",","""&amp;M$1&amp;""":"&amp;M69)
&amp;IF(LEN(F69)=0,"",","""&amp;N$1&amp;""":"&amp;N69)
&amp;IF(LEN(F69)=0,"",","""&amp;O$1&amp;""":"&amp;O69)
&amp;IF(LEN(F69)=0,"",","""&amp;P$1&amp;""":"&amp;P69)
&amp;IF(LEN(F69)=0,"",","""&amp;Q$1&amp;""":"&amp;Q69)
&amp;IF(LEN(F69)=0,"",","""&amp;R$1&amp;""":"&amp;R69)
&amp;IF(LEN(F69)=0,"","}")&amp;"}"</f>
        <v>{"dy":31,"sl":2,"id":"Actor3114m","stats":{"tr":3,"trp":6,"str":0,"dex":7,"int":8,"vit":0,"train":0,"wgGr0":0,"wgGr1":0,"wgGr2":0,"wgGr3":18,"wgLk":240}}</v>
      </c>
      <c r="AD69">
        <v>68</v>
      </c>
      <c r="AE69">
        <v>328</v>
      </c>
      <c r="AF69">
        <f>COUNTIF(R:R,AE69)</f>
        <v>1</v>
      </c>
    </row>
    <row r="70" spans="1:32">
      <c r="A70">
        <v>31</v>
      </c>
      <c r="B70">
        <f t="shared" ref="B70" ca="1" si="177">IF(A70&lt;&gt;OFFSET(A70,-1,0),1,OFFSET(B70,-1,0)+1)</f>
        <v>3</v>
      </c>
      <c r="C70" t="str">
        <f t="shared" ref="C70" ca="1" si="178">VLOOKUP(RANDBETWEEN(1,COUNTA(Z:Z)-1),Z:AA,2,0)</f>
        <v>Actor2120m</v>
      </c>
      <c r="D70" t="str">
        <f>IF(ISBLANK(F70),"",
IFERROR(VLOOKUP(F70,[2]ActorTable!$A:$H,MATCH("이름참고",[2]ActorTable!$1:$1,0),0),"캐릭터없음"))</f>
        <v>클라크</v>
      </c>
      <c r="E70" t="str">
        <f t="shared" ref="E70" ca="1" si="179">IF(AND(B70&lt;=OFFSET(B70,1,0),NOT(ISBLANK(F70))),
IF(F70=OFFSET(F70,1,0),"같음",""),"")</f>
        <v/>
      </c>
      <c r="F70" t="s">
        <v>370</v>
      </c>
      <c r="G70">
        <v>3</v>
      </c>
      <c r="H70">
        <v>6</v>
      </c>
      <c r="I70">
        <v>8</v>
      </c>
      <c r="J70">
        <v>0</v>
      </c>
      <c r="K70">
        <v>7</v>
      </c>
      <c r="L70">
        <v>0</v>
      </c>
      <c r="M70">
        <v>0</v>
      </c>
      <c r="N70">
        <v>0</v>
      </c>
      <c r="O70">
        <v>0</v>
      </c>
      <c r="P70">
        <v>0</v>
      </c>
      <c r="Q70">
        <v>18</v>
      </c>
      <c r="R70">
        <v>223</v>
      </c>
      <c r="S70" t="str">
        <f>IFERROR(VLOOKUP(R70,[2]WingLookTable!$A:$B,2,0),"캐릭터없음")</f>
        <v>Wing_MultiFullOtherFullFast</v>
      </c>
      <c r="T70">
        <f t="shared" ca="1" si="174"/>
        <v>312</v>
      </c>
      <c r="U70" t="str">
        <f t="shared" ca="1" si="175"/>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3212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0233m","stats":{"tr":3,"trp":6,"str":0,"dex":8,"int":7,"vit":0,"train":0,"wgGr0":0,"wgGr1":0,"wgGr2":0,"wgGr3":18,"wgLk":175}},{"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0233m","stats":{"tr":3,"trp":6,"str":0,"dex":10,"int":5,"vit":0,"train":0,"wgGr0":0,"wgGr1":0,"wgGr2":0,"wgGr3":18,"wgLk":214}},{"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0233m","stats":{"tr":3,"trp":6,"str":0,"dex":8,"int":7,"vit":0,"train":0,"wgGr0":0,"wgGr1":0,"wgGr2":0,"wgGr3":18,"wgLk":211}},{"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dy":31,"sl":3,"id":"Actor2011m","stats":{"tr":3,"trp":6,"str":8,"dex":0,"int":7,"vit":0,"train":0,"wgGr0":0,"wgGr1":0,"wgGr2":0,"wgGr3":18,"wgLk":223}}</v>
      </c>
      <c r="V70" t="str">
        <f t="shared" ca="1" si="176"/>
        <v>{"dy":31,"sl":3,"id":"Actor2011m","stats":{"tr":3,"trp":6,"str":8,"dex":0,"int":7,"vit":0,"train":0,"wgGr0":0,"wgGr1":0,"wgGr2":0,"wgGr3":18,"wgLk":223}}</v>
      </c>
      <c r="AD70">
        <v>69</v>
      </c>
      <c r="AE70">
        <v>332</v>
      </c>
      <c r="AF70">
        <f>COUNTIF(R:R,AE70)</f>
        <v>0</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1</v>
      </c>
    </row>
    <row r="77" spans="1:32">
      <c r="AD77">
        <v>76</v>
      </c>
      <c r="AE77">
        <v>360</v>
      </c>
      <c r="AF77">
        <f>COUNTIF(R:R,AE77)</f>
        <v>0</v>
      </c>
    </row>
    <row r="78" spans="1:32">
      <c r="AD78">
        <v>77</v>
      </c>
      <c r="AE78">
        <v>363</v>
      </c>
      <c r="AF78">
        <f>COUNTIF(R:R,AE78)</f>
        <v>1</v>
      </c>
    </row>
    <row r="79" spans="1:32">
      <c r="AD79">
        <v>78</v>
      </c>
      <c r="AE79">
        <v>366</v>
      </c>
      <c r="AF79">
        <f>COUNTIF(R:R,AE79)</f>
        <v>1</v>
      </c>
    </row>
    <row r="80" spans="1:32">
      <c r="AD80">
        <v>79</v>
      </c>
      <c r="AE80">
        <v>369</v>
      </c>
      <c r="AF80">
        <f>COUNTIF(R:R,AE80)</f>
        <v>1</v>
      </c>
    </row>
    <row r="81" spans="30:32">
      <c r="AD81">
        <v>80</v>
      </c>
      <c r="AE81">
        <v>372</v>
      </c>
      <c r="AF81">
        <f>COUNTIF(R:R,AE81)</f>
        <v>1</v>
      </c>
    </row>
  </sheetData>
  <sortState xmlns:xlrd2="http://schemas.microsoft.com/office/spreadsheetml/2017/richdata2" ref="Z2:AA36">
    <sortCondition ref="Z2:Z36"/>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387</v>
      </c>
      <c r="B5">
        <v>175</v>
      </c>
      <c r="C5" t="s">
        <v>385</v>
      </c>
      <c r="D5" t="s">
        <v>386</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2022-07-27T12:47:26Z</dcterms:modified>
</cp:coreProperties>
</file>