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BE04A46-1749-4BAE-9471-356ADB59434B}" xr6:coauthVersionLast="47" xr6:coauthVersionMax="47" xr10:uidLastSave="{00000000-0000-0000-0000-000000000000}"/>
  <bookViews>
    <workbookView xWindow="-28920" yWindow="-120" windowWidth="29040" windowHeight="15840" tabRatio="653" activeTab="4"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2" i="11" l="1"/>
  <c r="D53" i="11"/>
  <c r="T30" i="11"/>
  <c r="S30" i="11"/>
  <c r="S31" i="11"/>
  <c r="T31" i="11"/>
  <c r="S32" i="11"/>
  <c r="T32" i="11"/>
  <c r="C32" i="11"/>
  <c r="T52" i="11"/>
  <c r="S52" i="11"/>
  <c r="T16" i="11"/>
  <c r="S16" i="11"/>
  <c r="T15" i="11"/>
  <c r="S15" i="11"/>
  <c r="T14" i="11"/>
  <c r="S14" i="11"/>
  <c r="S51" i="11"/>
  <c r="T51" i="11"/>
  <c r="T67" i="11"/>
  <c r="S67" i="11"/>
  <c r="T64" i="11"/>
  <c r="S64" i="11"/>
  <c r="T23" i="11"/>
  <c r="S23" i="11"/>
  <c r="S24" i="11"/>
  <c r="T24" i="11"/>
  <c r="S25" i="11"/>
  <c r="T25" i="11"/>
  <c r="D25" i="11"/>
  <c r="C25" i="11"/>
  <c r="D16" i="11"/>
  <c r="C16" i="11"/>
  <c r="S65" i="11"/>
  <c r="T65" i="11"/>
  <c r="S66" i="11"/>
  <c r="T66" i="11"/>
  <c r="S68" i="11"/>
  <c r="T68" i="11"/>
  <c r="S69" i="11"/>
  <c r="T69" i="11"/>
  <c r="D69" i="11"/>
  <c r="C69" i="11"/>
  <c r="C66" i="11"/>
  <c r="T53" i="11"/>
  <c r="S53" i="11"/>
  <c r="C53" i="11"/>
  <c r="D66" i="11" l="1"/>
  <c r="D22" i="11" l="1"/>
  <c r="D55" i="11"/>
  <c r="D38" i="11"/>
  <c r="T46" i="11"/>
  <c r="S46" i="11"/>
  <c r="D46" i="11"/>
  <c r="C46" i="11"/>
  <c r="T38" i="11"/>
  <c r="S38" i="11"/>
  <c r="C38" i="11"/>
  <c r="T36" i="11"/>
  <c r="S36" i="11"/>
  <c r="D36" i="11"/>
  <c r="C36" i="11"/>
  <c r="T22" i="11"/>
  <c r="S22" i="11"/>
  <c r="C22" i="11"/>
  <c r="T7" i="11"/>
  <c r="S7" i="11"/>
  <c r="D7" i="11"/>
  <c r="C7" i="11"/>
  <c r="T57" i="11"/>
  <c r="S57" i="11"/>
  <c r="D57" i="11"/>
  <c r="C57" i="11"/>
  <c r="T55" i="11"/>
  <c r="S55" i="11"/>
  <c r="C55" i="11"/>
  <c r="T27" i="11" l="1"/>
  <c r="S27" i="11"/>
  <c r="C27" i="11"/>
  <c r="C24" i="11"/>
  <c r="T11" i="11"/>
  <c r="S11" i="11"/>
  <c r="C11" i="11"/>
  <c r="T63" i="11"/>
  <c r="S63" i="11"/>
  <c r="C63" i="11"/>
  <c r="T61" i="11"/>
  <c r="S61" i="11"/>
  <c r="C61" i="11"/>
  <c r="C45" i="11" l="1"/>
  <c r="S45" i="11"/>
  <c r="T45" i="11"/>
  <c r="C52" i="11"/>
  <c r="T50" i="11"/>
  <c r="S50" i="11"/>
  <c r="C50" i="11"/>
  <c r="C68" i="11" l="1"/>
  <c r="AB35" i="11"/>
  <c r="AB34" i="11"/>
  <c r="T37" i="11" l="1"/>
  <c r="S37" i="11"/>
  <c r="C37" i="11"/>
  <c r="T21" i="11"/>
  <c r="S21" i="11"/>
  <c r="C21" i="11"/>
  <c r="T6" i="11"/>
  <c r="S6" i="11"/>
  <c r="C6" i="11"/>
  <c r="T56" i="11"/>
  <c r="S56" i="11"/>
  <c r="S19" i="11" l="1"/>
  <c r="T19" i="11"/>
  <c r="S20" i="11"/>
  <c r="T20" i="11"/>
  <c r="S10" i="11"/>
  <c r="T10" i="11"/>
  <c r="S58" i="11"/>
  <c r="T58" i="11"/>
  <c r="S59" i="11"/>
  <c r="T59" i="11"/>
  <c r="C20" i="11"/>
  <c r="C10" i="11"/>
  <c r="C59" i="11"/>
  <c r="T49" i="11" l="1"/>
  <c r="S49" i="11"/>
  <c r="C49" i="11"/>
  <c r="T47" i="11"/>
  <c r="S47" i="11"/>
  <c r="C47" i="11"/>
  <c r="T48" i="11"/>
  <c r="S48" i="11"/>
  <c r="C48" i="11"/>
  <c r="T35" i="11"/>
  <c r="S35" i="11"/>
  <c r="C35" i="11"/>
  <c r="C19" i="11"/>
  <c r="C17" i="11"/>
  <c r="S17" i="11"/>
  <c r="T17" i="11"/>
  <c r="T18" i="11"/>
  <c r="S18" i="11"/>
  <c r="C18" i="11"/>
  <c r="T4" i="11"/>
  <c r="S4" i="11"/>
  <c r="C4" i="11"/>
  <c r="T5" i="11"/>
  <c r="S5" i="11"/>
  <c r="C5" i="11"/>
  <c r="C58" i="11"/>
  <c r="C60" i="11" l="1"/>
  <c r="S60" i="11"/>
  <c r="T60" i="11"/>
  <c r="C56" i="11"/>
  <c r="C41" i="11"/>
  <c r="S41" i="11"/>
  <c r="T41" i="11"/>
  <c r="C42" i="11"/>
  <c r="S42" i="11"/>
  <c r="T42" i="11"/>
  <c r="C23" i="11"/>
  <c r="C26" i="11"/>
  <c r="S26" i="11"/>
  <c r="T26" i="11"/>
  <c r="T12" i="11"/>
  <c r="S12" i="11"/>
  <c r="C12" i="11"/>
  <c r="B12" i="11"/>
  <c r="V12" i="11" l="1"/>
  <c r="AB33" i="11"/>
  <c r="C31" i="11"/>
  <c r="C67" i="11"/>
  <c r="B64" i="11" l="1"/>
  <c r="V64" i="11" s="1"/>
  <c r="B51" i="11"/>
  <c r="V51" i="11" s="1"/>
  <c r="B43" i="11"/>
  <c r="B41" i="11"/>
  <c r="B39" i="11"/>
  <c r="B40" i="11" s="1"/>
  <c r="B33" i="11"/>
  <c r="B28" i="11"/>
  <c r="B14" i="11"/>
  <c r="B13" i="11"/>
  <c r="B4" i="11"/>
  <c r="B2" i="11"/>
  <c r="C65" i="11"/>
  <c r="B15" i="11" l="1"/>
  <c r="V15" i="11" s="1"/>
  <c r="V14" i="11"/>
  <c r="B52" i="11"/>
  <c r="V52" i="11" s="1"/>
  <c r="E12" i="11"/>
  <c r="B45" i="11"/>
  <c r="B46" i="11" s="1"/>
  <c r="B44" i="11"/>
  <c r="E43" i="11" s="1"/>
  <c r="B49" i="11"/>
  <c r="B19" i="11"/>
  <c r="V19" i="11" s="1"/>
  <c r="V4" i="11"/>
  <c r="B5" i="11"/>
  <c r="E4" i="11" s="1"/>
  <c r="B56" i="11"/>
  <c r="B42" i="11"/>
  <c r="E41" i="11" s="1"/>
  <c r="V41" i="11"/>
  <c r="B60" i="11"/>
  <c r="B61" i="11" s="1"/>
  <c r="B47" i="11"/>
  <c r="B34" i="11"/>
  <c r="B17" i="11"/>
  <c r="B67" i="11"/>
  <c r="V67" i="11" s="1"/>
  <c r="B54" i="11"/>
  <c r="B62" i="11"/>
  <c r="E40" i="11"/>
  <c r="E39" i="11"/>
  <c r="B65" i="11"/>
  <c r="B29" i="11"/>
  <c r="B3" i="11"/>
  <c r="E14" i="11" l="1"/>
  <c r="B16" i="11"/>
  <c r="V16" i="11" s="1"/>
  <c r="B53" i="11"/>
  <c r="E52" i="11" s="1"/>
  <c r="B66" i="11"/>
  <c r="V66" i="11" s="1"/>
  <c r="V65" i="11"/>
  <c r="V46" i="11"/>
  <c r="E46" i="11"/>
  <c r="E45" i="11"/>
  <c r="V56" i="11"/>
  <c r="B57" i="11"/>
  <c r="B55" i="11"/>
  <c r="B63" i="11"/>
  <c r="B58" i="11"/>
  <c r="V58" i="11" s="1"/>
  <c r="V61" i="11"/>
  <c r="E61" i="11"/>
  <c r="V45" i="11"/>
  <c r="B30" i="11"/>
  <c r="B6" i="11"/>
  <c r="E5" i="11" s="1"/>
  <c r="B50" i="11"/>
  <c r="E49" i="11" s="1"/>
  <c r="B68" i="11"/>
  <c r="B21" i="11"/>
  <c r="B37" i="11"/>
  <c r="B20" i="11"/>
  <c r="V20" i="11" s="1"/>
  <c r="E44" i="11"/>
  <c r="V49" i="11"/>
  <c r="V47" i="11"/>
  <c r="B48" i="11"/>
  <c r="E47" i="11" s="1"/>
  <c r="B35" i="11"/>
  <c r="E34" i="11" s="1"/>
  <c r="V17" i="11"/>
  <c r="B18" i="11"/>
  <c r="E17" i="11" s="1"/>
  <c r="V5" i="11"/>
  <c r="V60" i="11"/>
  <c r="E60" i="11"/>
  <c r="E42" i="11"/>
  <c r="V42" i="11"/>
  <c r="B26" i="11"/>
  <c r="E33" i="11"/>
  <c r="E51" i="11"/>
  <c r="E2" i="11"/>
  <c r="E65" i="11"/>
  <c r="E64" i="11"/>
  <c r="E28" i="11"/>
  <c r="E13" i="11"/>
  <c r="E53" i="11" l="1"/>
  <c r="V53" i="11"/>
  <c r="E29" i="11"/>
  <c r="V30" i="11"/>
  <c r="E15" i="11"/>
  <c r="E16" i="11"/>
  <c r="E66" i="11"/>
  <c r="B69" i="11"/>
  <c r="V69" i="11" s="1"/>
  <c r="V68" i="11"/>
  <c r="B38" i="11"/>
  <c r="B36" i="11"/>
  <c r="E35" i="11" s="1"/>
  <c r="V21" i="11"/>
  <c r="B22" i="11"/>
  <c r="E21" i="11" s="1"/>
  <c r="B7" i="11"/>
  <c r="V57" i="11"/>
  <c r="E57" i="11"/>
  <c r="V55" i="11"/>
  <c r="E55" i="11"/>
  <c r="E54" i="11"/>
  <c r="E56" i="11"/>
  <c r="B27" i="11"/>
  <c r="E26" i="11" s="1"/>
  <c r="V63" i="11"/>
  <c r="E63" i="11"/>
  <c r="E62" i="11"/>
  <c r="B59" i="11"/>
  <c r="B31" i="11"/>
  <c r="V31" i="11" s="1"/>
  <c r="V6" i="11"/>
  <c r="B8" i="11"/>
  <c r="B9" i="11" s="1"/>
  <c r="E8" i="11" s="1"/>
  <c r="V50" i="11"/>
  <c r="E50" i="11"/>
  <c r="V37" i="11"/>
  <c r="E19" i="11"/>
  <c r="B10" i="11"/>
  <c r="E20" i="11"/>
  <c r="E3" i="11"/>
  <c r="V48" i="11"/>
  <c r="E48" i="11"/>
  <c r="V35" i="11"/>
  <c r="V18" i="11"/>
  <c r="E18" i="11"/>
  <c r="B23" i="11"/>
  <c r="V23" i="11" s="1"/>
  <c r="V26" i="11"/>
  <c r="E67" i="11"/>
  <c r="E30" i="11" l="1"/>
  <c r="B32" i="11"/>
  <c r="V32" i="11" s="1"/>
  <c r="E68" i="11"/>
  <c r="E69" i="11"/>
  <c r="V38" i="11"/>
  <c r="E38" i="11"/>
  <c r="E37" i="11"/>
  <c r="V36" i="11"/>
  <c r="E36" i="11"/>
  <c r="B24" i="11"/>
  <c r="V24" i="11" s="1"/>
  <c r="V22" i="11"/>
  <c r="E22" i="11"/>
  <c r="V7" i="11"/>
  <c r="E7" i="11"/>
  <c r="V27" i="11"/>
  <c r="E27" i="11"/>
  <c r="V10" i="11"/>
  <c r="B11" i="11"/>
  <c r="E10" i="11" s="1"/>
  <c r="V59" i="11"/>
  <c r="E58" i="11"/>
  <c r="E59" i="11"/>
  <c r="E9" i="11"/>
  <c r="E6" i="11"/>
  <c r="AH333" i="9"/>
  <c r="E31" i="11" l="1"/>
  <c r="E32" i="11"/>
  <c r="B25" i="11"/>
  <c r="V25" i="11" s="1"/>
  <c r="E23" i="11"/>
  <c r="V11" i="11"/>
  <c r="E11" i="11"/>
  <c r="AB32" i="11"/>
  <c r="E25" i="11" l="1"/>
  <c r="E24" i="11"/>
  <c r="AB31" i="1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S62" i="11" l="1"/>
  <c r="S54" i="11"/>
  <c r="S44" i="11"/>
  <c r="S43" i="11"/>
  <c r="S40" i="11"/>
  <c r="S39" i="11"/>
  <c r="S34" i="11"/>
  <c r="S33" i="11"/>
  <c r="S29" i="11"/>
  <c r="S28" i="11"/>
  <c r="S13" i="11"/>
  <c r="S9" i="11"/>
  <c r="S8" i="11"/>
  <c r="S3" i="11"/>
  <c r="S2" i="11"/>
  <c r="V62" i="11" l="1"/>
  <c r="V54" i="11"/>
  <c r="V44" i="11"/>
  <c r="V43" i="11"/>
  <c r="V40" i="11"/>
  <c r="V39" i="11"/>
  <c r="V34" i="11"/>
  <c r="V33" i="11"/>
  <c r="V29" i="11"/>
  <c r="V28" i="11"/>
  <c r="V13" i="11"/>
  <c r="V9" i="11"/>
  <c r="V8" i="11"/>
  <c r="V3" i="11"/>
  <c r="V2" i="11"/>
  <c r="U2" i="11" s="1"/>
  <c r="U3" i="11" l="1"/>
  <c r="U4" i="11" l="1"/>
  <c r="U5" i="11" l="1"/>
  <c r="U6" i="11" l="1"/>
  <c r="U7" i="11" s="1"/>
  <c r="C64" i="11"/>
  <c r="C62" i="11"/>
  <c r="C54" i="11"/>
  <c r="C51" i="11"/>
  <c r="C44" i="11"/>
  <c r="C43" i="11"/>
  <c r="C40" i="11"/>
  <c r="C39" i="11"/>
  <c r="C34" i="11"/>
  <c r="C33" i="11"/>
  <c r="C30" i="11"/>
  <c r="C29" i="11"/>
  <c r="C28" i="11"/>
  <c r="C15" i="11"/>
  <c r="C14" i="11"/>
  <c r="C13" i="11"/>
  <c r="C9" i="11"/>
  <c r="C8" i="11"/>
  <c r="C3" i="11"/>
  <c r="C2" i="11"/>
  <c r="T62" i="11"/>
  <c r="T54" i="11"/>
  <c r="T44" i="11"/>
  <c r="T43" i="11"/>
  <c r="T40" i="11"/>
  <c r="T39" i="11"/>
  <c r="T34" i="11"/>
  <c r="T33" i="11"/>
  <c r="T29" i="11"/>
  <c r="T28" i="11"/>
  <c r="T13" i="11"/>
  <c r="T9" i="11"/>
  <c r="T8" i="11"/>
  <c r="T3" i="11"/>
  <c r="T2" i="11"/>
  <c r="U8" i="11" l="1"/>
  <c r="U9" i="11" s="1"/>
  <c r="U10" i="11" s="1"/>
  <c r="AZ6" i="9"/>
  <c r="U11" i="11" l="1"/>
  <c r="U12" i="11" s="1"/>
  <c r="U13" i="11" s="1"/>
  <c r="AI373" i="9"/>
  <c r="AI372" i="9"/>
  <c r="AI371" i="9"/>
  <c r="AI370" i="9"/>
  <c r="AI369" i="9"/>
  <c r="AI368" i="9"/>
  <c r="AI367" i="9"/>
  <c r="AI366" i="9"/>
  <c r="AI365" i="9"/>
  <c r="AW10" i="9" s="1"/>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11" i="9" l="1"/>
  <c r="AW12" i="9"/>
  <c r="AW8" i="9"/>
  <c r="AW9" i="9"/>
  <c r="AW13" i="9"/>
  <c r="AW5" i="9"/>
  <c r="AW4" i="9"/>
  <c r="AW3" i="9"/>
  <c r="AW6" i="9"/>
  <c r="AW7" i="9"/>
  <c r="AW14" i="9"/>
  <c r="AW15" i="9"/>
  <c r="AW2" i="9"/>
  <c r="U14" i="11" l="1"/>
  <c r="U15" i="11" s="1"/>
  <c r="J22" i="8"/>
  <c r="J21" i="8"/>
  <c r="J20" i="8"/>
  <c r="J19" i="8"/>
  <c r="J18" i="8"/>
  <c r="J17" i="8"/>
  <c r="J16" i="8"/>
  <c r="J15" i="8"/>
  <c r="J14" i="8"/>
  <c r="J13" i="8"/>
  <c r="J12" i="8"/>
  <c r="J11" i="8"/>
  <c r="J10" i="8"/>
  <c r="J9" i="8"/>
  <c r="J8" i="8"/>
  <c r="J7" i="8"/>
  <c r="J6" i="8"/>
  <c r="J5" i="8"/>
  <c r="J4" i="8"/>
  <c r="J3" i="8"/>
  <c r="J2" i="8"/>
  <c r="U16" i="11" l="1"/>
  <c r="U17" i="11" s="1"/>
  <c r="U18" i="11" s="1"/>
  <c r="U19" i="11" s="1"/>
  <c r="U20" i="11" s="1"/>
  <c r="AK15" i="9"/>
  <c r="AK26" i="9"/>
  <c r="AK35" i="9"/>
  <c r="AK37" i="9"/>
  <c r="AK44" i="9"/>
  <c r="AK47" i="9"/>
  <c r="AK55" i="9"/>
  <c r="AK64" i="9"/>
  <c r="AK76" i="9"/>
  <c r="AK80" i="9"/>
  <c r="AK81" i="9"/>
  <c r="AK87" i="9"/>
  <c r="AK94" i="9"/>
  <c r="AK95" i="9"/>
  <c r="AK96" i="9"/>
  <c r="AK106" i="9"/>
  <c r="AK114" i="9"/>
  <c r="AK116" i="9"/>
  <c r="AK134" i="9"/>
  <c r="AK136" i="9"/>
  <c r="AK145" i="9"/>
  <c r="AK154" i="9"/>
  <c r="AK156" i="9"/>
  <c r="AK165" i="9"/>
  <c r="AK175" i="9"/>
  <c r="AK185" i="9"/>
  <c r="AK194" i="9"/>
  <c r="AK216" i="9"/>
  <c r="AK224" i="9"/>
  <c r="AK234" i="9"/>
  <c r="AK286" i="9"/>
  <c r="AK295" i="9"/>
  <c r="AK311" i="9"/>
  <c r="U21" i="11" l="1"/>
  <c r="U22" i="11" s="1"/>
  <c r="U23" i="11" s="1"/>
  <c r="AU12" i="9"/>
  <c r="AU11" i="9"/>
  <c r="AU10" i="9"/>
  <c r="U24" i="11" l="1"/>
  <c r="U25" i="11" s="1"/>
  <c r="AU20" i="9"/>
  <c r="AU21" i="9"/>
  <c r="AU19" i="9"/>
  <c r="U26" i="11" l="1"/>
  <c r="U27" i="11" s="1"/>
  <c r="U28" i="11" s="1"/>
  <c r="U29" i="11" s="1"/>
  <c r="AU18" i="9"/>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U30" i="11" l="1"/>
  <c r="U31" i="11" s="1"/>
  <c r="U32" i="11" s="1"/>
  <c r="U33" i="11" s="1"/>
  <c r="U34" i="11" s="1"/>
  <c r="U35" i="11" s="1"/>
  <c r="U36" i="11" s="1"/>
  <c r="U37" i="11" s="1"/>
  <c r="CA43" i="9"/>
  <c r="U38" i="11" l="1"/>
  <c r="U39" i="11" s="1"/>
  <c r="U40" i="11" s="1"/>
  <c r="U41" i="11" s="1"/>
  <c r="U42" i="11" s="1"/>
  <c r="U43" i="11" s="1"/>
  <c r="U44" i="11" s="1"/>
  <c r="U45" i="11" s="1"/>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U46" i="11" l="1"/>
  <c r="U47" i="11" s="1"/>
  <c r="U48" i="11" s="1"/>
  <c r="U49" i="11" s="1"/>
  <c r="U50" i="11" s="1"/>
  <c r="U51" i="11" s="1"/>
  <c r="U52" i="11" s="1"/>
  <c r="CA2" i="9"/>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U53" i="11" l="1"/>
  <c r="U54" i="11" s="1"/>
  <c r="U55" i="11" s="1"/>
  <c r="U56" i="11" s="1"/>
  <c r="U57" i="11" s="1"/>
  <c r="U58" i="11" s="1"/>
  <c r="U59" i="11" s="1"/>
  <c r="U60" i="11" s="1"/>
  <c r="U61" i="11" s="1"/>
  <c r="U62" i="11" s="1"/>
  <c r="U63" i="11" s="1"/>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U64" i="11" l="1"/>
  <c r="U65" i="11" s="1"/>
  <c r="U66" i="11" s="1"/>
  <c r="BV67" i="9"/>
  <c r="U67" i="11" l="1"/>
  <c r="U68" i="11" s="1"/>
  <c r="U69" i="11" s="1"/>
  <c r="BV86" i="9"/>
  <c r="BV114" i="9"/>
  <c r="BV81" i="9"/>
  <c r="BV84" i="9"/>
  <c r="BV87" i="9"/>
  <c r="BV82" i="9"/>
  <c r="BV83" i="9"/>
  <c r="BV128" i="9"/>
  <c r="BV85" i="9"/>
  <c r="X2" i="11" l="1"/>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J23" i="8" l="1"/>
  <c r="J24" i="8"/>
  <c r="P66" i="9"/>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L25" i="8" l="1"/>
  <c r="J25" i="8"/>
  <c r="R66" i="9"/>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J26" i="8" l="1"/>
  <c r="N350" i="9"/>
  <c r="T350" i="9" s="1"/>
  <c r="S349" i="9"/>
  <c r="D3" i="8"/>
  <c r="E3" i="8" s="1"/>
  <c r="AC9" i="8"/>
  <c r="AC10" i="8" s="1"/>
  <c r="J27" i="8" l="1"/>
  <c r="L26" i="8"/>
  <c r="S350" i="9"/>
  <c r="D4" i="8"/>
  <c r="E4" i="8" s="1"/>
  <c r="J28" i="8" l="1"/>
  <c r="D5" i="8"/>
  <c r="E5" i="8" s="1"/>
  <c r="J29" i="8" l="1"/>
  <c r="D6" i="8"/>
  <c r="E6" i="8" s="1"/>
  <c r="J30" i="8" l="1"/>
  <c r="D7" i="8"/>
  <c r="E7" i="8" s="1"/>
  <c r="AJ331" i="9"/>
  <c r="AJ362" i="9"/>
  <c r="AJ360" i="9"/>
  <c r="J31" i="8" l="1"/>
  <c r="D8" i="8"/>
  <c r="E8" i="8" s="1"/>
  <c r="J32" i="8" l="1"/>
  <c r="R2" i="8"/>
  <c r="D9" i="8"/>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D13" i="8"/>
  <c r="E13" i="8" s="1"/>
  <c r="K25" i="8" l="1"/>
  <c r="K26" i="8" s="1"/>
  <c r="K27" i="8" s="1"/>
  <c r="K28" i="8" s="1"/>
  <c r="K29" i="8" s="1"/>
  <c r="K30" i="8" s="1"/>
  <c r="K31" i="8" s="1"/>
  <c r="K32" i="8" s="1"/>
  <c r="D14" i="8"/>
  <c r="E14" i="8" s="1"/>
  <c r="R4" i="8"/>
  <c r="R3" i="8"/>
  <c r="S4" i="8"/>
  <c r="S3" i="8"/>
  <c r="S2" i="8"/>
  <c r="T2" i="8" s="1"/>
  <c r="N2" i="8" l="1"/>
  <c r="T3" i="8"/>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14" i="9"/>
  <c r="N315" i="9" s="1"/>
  <c r="T345" i="9" l="1"/>
  <c r="R345" i="9"/>
  <c r="Q345" i="9"/>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4" i="9"/>
  <c r="N368" i="9" l="1"/>
  <c r="N363" i="9"/>
  <c r="N362" i="9"/>
  <c r="T363" i="9" l="1"/>
  <c r="S363" i="9"/>
  <c r="T362" i="9"/>
  <c r="S362" i="9"/>
  <c r="T368" i="9"/>
  <c r="S368" i="9"/>
  <c r="AH270" i="9" l="1"/>
  <c r="AH261" i="9"/>
  <c r="S124" i="9"/>
  <c r="AH279" i="9"/>
  <c r="AH263" i="9"/>
  <c r="AH278" i="9"/>
  <c r="AH277" i="9"/>
  <c r="AH284" i="9"/>
  <c r="AH269" i="9"/>
  <c r="AH299" i="9"/>
  <c r="P124" i="9"/>
  <c r="AH303" i="9"/>
  <c r="AH297" i="9"/>
  <c r="R124" i="9" l="1"/>
  <c r="Q124" i="9"/>
  <c r="P304" i="9" l="1"/>
  <c r="Q304" i="9" l="1"/>
  <c r="R304" i="9"/>
  <c r="AK284" i="9" l="1"/>
  <c r="AK269" i="9"/>
  <c r="AK277" i="9"/>
  <c r="AK279" i="9"/>
  <c r="AK278"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342" i="9"/>
  <c r="AK373" i="9"/>
  <c r="AK100" i="9"/>
  <c r="AK101" i="9"/>
  <c r="AK370" i="9"/>
  <c r="AK339" i="9"/>
  <c r="N121" i="9" l="1"/>
  <c r="N347" i="9"/>
  <c r="N316" i="9"/>
  <c r="T121" i="9" l="1"/>
  <c r="R121" i="9"/>
  <c r="Q121" i="9"/>
  <c r="S121" i="9"/>
  <c r="N348" i="9"/>
  <c r="T347" i="9"/>
  <c r="Q347" i="9"/>
  <c r="Q348" i="9" s="1"/>
  <c r="Q349" i="9" s="1"/>
  <c r="Q350" i="9" s="1"/>
  <c r="S347" i="9"/>
  <c r="R347" i="9"/>
  <c r="R348" i="9" s="1"/>
  <c r="R349" i="9" s="1"/>
  <c r="R350" i="9" s="1"/>
  <c r="R316" i="9"/>
  <c r="S316" i="9"/>
  <c r="T316" i="9"/>
  <c r="Q316"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100" i="9"/>
  <c r="AA101" i="9"/>
  <c r="AN100" i="9" l="1"/>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Q171" i="9"/>
  <c r="R171" i="9"/>
  <c r="S171" i="9"/>
  <c r="AK290" i="9" l="1"/>
  <c r="AK291" i="9"/>
  <c r="AK220" i="9"/>
  <c r="AK221" i="9"/>
  <c r="AK191" i="9"/>
  <c r="AK190" i="9"/>
  <c r="N346" i="9" l="1"/>
  <c r="N317" i="9"/>
  <c r="Q317" i="9" s="1"/>
  <c r="Q318" i="9" s="1"/>
  <c r="Q319" i="9" s="1"/>
  <c r="N318" i="9"/>
  <c r="AA190" i="9"/>
  <c r="AA191" i="9"/>
  <c r="T346" i="9" l="1"/>
  <c r="AV6" i="9" s="1"/>
  <c r="S346" i="9"/>
  <c r="R346" i="9"/>
  <c r="Q346" i="9"/>
  <c r="R317" i="9"/>
  <c r="R318" i="9" s="1"/>
  <c r="R319" i="9" s="1"/>
  <c r="T317" i="9"/>
  <c r="S317" i="9"/>
  <c r="T318" i="9"/>
  <c r="AV11" i="9" s="1"/>
  <c r="S318" i="9"/>
  <c r="AN191" i="9"/>
  <c r="AN190" i="9"/>
  <c r="AA221" i="9" l="1"/>
  <c r="AN221" i="9" l="1"/>
  <c r="AK315" i="9" l="1"/>
  <c r="AK316" i="9"/>
  <c r="AK346" i="9"/>
  <c r="AK347" i="9"/>
  <c r="AK160" i="9"/>
  <c r="AK161" i="9"/>
  <c r="AK201" i="9"/>
  <c r="AK329" i="9"/>
  <c r="AK360" i="9"/>
  <c r="AK200" i="9"/>
  <c r="AK367" i="9"/>
  <c r="AK336" i="9"/>
  <c r="AK320" i="9"/>
  <c r="AK351" i="9"/>
  <c r="AA346" i="9" l="1"/>
  <c r="AA315" i="9"/>
  <c r="AK301" i="9" l="1"/>
  <c r="AK300" i="9"/>
  <c r="AK363" i="9"/>
  <c r="AK332" i="9"/>
  <c r="AK20" i="9"/>
  <c r="AK21" i="9"/>
  <c r="AK60" i="9"/>
  <c r="AK61" i="9"/>
  <c r="AK240" i="9"/>
  <c r="AK241" i="9"/>
  <c r="AK343" i="9"/>
  <c r="AK260" i="9"/>
  <c r="AK261" i="9"/>
  <c r="AK357" i="9"/>
  <c r="AK326" i="9"/>
  <c r="AK131" i="9"/>
  <c r="AK130" i="9"/>
  <c r="AK312" i="9"/>
  <c r="AK40" i="9"/>
  <c r="AK41" i="9"/>
  <c r="AA261" i="9" l="1"/>
  <c r="AA21" i="9"/>
  <c r="AA301" i="9"/>
  <c r="AA20" i="9"/>
  <c r="AA130" i="9"/>
  <c r="AA131" i="9"/>
  <c r="AA366" i="9"/>
  <c r="AA335" i="9"/>
  <c r="AA332" i="9"/>
  <c r="AA363" i="9"/>
  <c r="AN335" i="9" l="1"/>
  <c r="AN366" i="9"/>
  <c r="AN301" i="9"/>
  <c r="AN20" i="9"/>
  <c r="AN131" i="9"/>
  <c r="AN332" i="9"/>
  <c r="AN21" i="9"/>
  <c r="AN261" i="9"/>
  <c r="AN130" i="9"/>
  <c r="AN363" i="9"/>
  <c r="CB33" i="9" l="1"/>
  <c r="CB35" i="9"/>
  <c r="CB28" i="9"/>
  <c r="CB7" i="9"/>
  <c r="CB24" i="9"/>
  <c r="CB39" i="9" l="1"/>
  <c r="AK350" i="9"/>
  <c r="AK319" i="9"/>
  <c r="AK349" i="9"/>
  <c r="AK318" i="9"/>
  <c r="AK348" i="9"/>
  <c r="AK317" i="9"/>
  <c r="CB32" i="9"/>
  <c r="D68" i="11"/>
  <c r="AK345" i="9"/>
  <c r="AK313" i="9"/>
  <c r="AK314" i="9"/>
  <c r="CB23" i="9"/>
  <c r="AK344" i="9"/>
  <c r="D30" i="11"/>
  <c r="AK230" i="9"/>
  <c r="AK71" i="9"/>
  <c r="AK70" i="9"/>
  <c r="AK361" i="9"/>
  <c r="AK362" i="9"/>
  <c r="AK330" i="9"/>
  <c r="AK331" i="9"/>
  <c r="CB4" i="9"/>
  <c r="D28" i="11"/>
  <c r="CB41" i="9"/>
  <c r="CB36" i="9"/>
  <c r="CB37" i="9"/>
  <c r="CB38" i="9"/>
  <c r="AK181" i="9"/>
  <c r="AK90" i="9"/>
  <c r="AK180" i="9"/>
  <c r="AK91" i="9"/>
  <c r="CB22" i="9"/>
  <c r="AK50" i="9"/>
  <c r="AK51" i="9"/>
  <c r="AK359" i="9"/>
  <c r="AK358" i="9"/>
  <c r="AK327" i="9"/>
  <c r="CB5" i="9"/>
  <c r="AK328" i="9"/>
  <c r="AK364" i="9"/>
  <c r="AK333" i="9"/>
  <c r="CB19" i="9"/>
  <c r="AK334" i="9"/>
  <c r="AK365" i="9"/>
  <c r="CB30" i="9"/>
  <c r="D61" i="11"/>
  <c r="CB8" i="9"/>
  <c r="CB44" i="9"/>
  <c r="D14" i="11"/>
  <c r="AK325" i="9"/>
  <c r="AK324" i="9"/>
  <c r="CB2" i="9"/>
  <c r="CB42" i="9"/>
  <c r="D43" i="11"/>
  <c r="AK356" i="9"/>
  <c r="AK355" i="9"/>
  <c r="AK371" i="9"/>
  <c r="AK341" i="9"/>
  <c r="CB17" i="9"/>
  <c r="AK372" i="9"/>
  <c r="AK340" i="9"/>
  <c r="AK111" i="9"/>
  <c r="AK110" i="9"/>
  <c r="AK271" i="9"/>
  <c r="AK270" i="9"/>
  <c r="CB31" i="9"/>
  <c r="AK150" i="9"/>
  <c r="AK151" i="9"/>
  <c r="CB20" i="9"/>
  <c r="CB16" i="9"/>
  <c r="AK280" i="9"/>
  <c r="CB29" i="9"/>
  <c r="CB34" i="9"/>
  <c r="CB13" i="9"/>
  <c r="D5" i="11"/>
  <c r="CB6" i="9"/>
  <c r="AK31" i="9"/>
  <c r="AK30" i="9"/>
  <c r="CB12" i="9"/>
  <c r="AK10" i="9"/>
  <c r="AK11" i="9"/>
  <c r="CB9" i="9"/>
  <c r="AK281" i="9"/>
  <c r="CB14" i="9"/>
  <c r="CB26" i="9"/>
  <c r="AK321" i="9"/>
  <c r="AK322" i="9"/>
  <c r="AK353" i="9"/>
  <c r="AK352" i="9"/>
  <c r="CB40" i="9"/>
  <c r="AK121" i="9"/>
  <c r="AK120" i="9"/>
  <c r="CB11" i="9"/>
  <c r="CB43" i="9"/>
  <c r="CB27" i="9"/>
  <c r="AK231" i="9"/>
  <c r="AK140" i="9"/>
  <c r="CB10" i="9"/>
  <c r="D20" i="11"/>
  <c r="CB3" i="9"/>
  <c r="N270" i="9" s="1"/>
  <c r="CB45" i="9"/>
  <c r="AK338" i="9"/>
  <c r="AK337" i="9"/>
  <c r="AK368" i="9"/>
  <c r="CB18" i="9"/>
  <c r="AK369" i="9"/>
  <c r="AK141" i="9"/>
  <c r="CB25" i="9"/>
  <c r="AK250" i="9"/>
  <c r="AK251" i="9"/>
  <c r="CB15" i="9"/>
  <c r="AK211" i="9"/>
  <c r="AK210" i="9"/>
  <c r="CB21" i="9"/>
  <c r="D63" i="11" l="1"/>
  <c r="D27" i="11"/>
  <c r="D9" i="11"/>
  <c r="D52" i="11"/>
  <c r="D18" i="11"/>
  <c r="D42" i="11"/>
  <c r="D31" i="11"/>
  <c r="D65" i="11"/>
  <c r="D21" i="11"/>
  <c r="D56" i="11"/>
  <c r="D48" i="11"/>
  <c r="AD1" i="9" a="1"/>
  <c r="AD1" i="9" s="1"/>
  <c r="D49" i="11"/>
  <c r="D19" i="11"/>
  <c r="D24" i="11"/>
  <c r="D3" i="11"/>
  <c r="D34" i="11"/>
  <c r="D29" i="11"/>
  <c r="D10" i="11"/>
  <c r="D39" i="11"/>
  <c r="D33" i="11"/>
  <c r="D51" i="11"/>
  <c r="D60" i="11"/>
  <c r="D15" i="11"/>
  <c r="D12" i="11"/>
  <c r="D58" i="11"/>
  <c r="D54" i="11"/>
  <c r="D35" i="11"/>
  <c r="D13" i="11"/>
  <c r="D2" i="11"/>
  <c r="D41" i="11"/>
  <c r="D23" i="11"/>
  <c r="D4" i="11"/>
  <c r="D11" i="11"/>
  <c r="D59" i="11"/>
  <c r="D50" i="11"/>
  <c r="D40" i="11"/>
  <c r="D37" i="11"/>
  <c r="D44" i="11"/>
  <c r="D45" i="11"/>
  <c r="D6" i="11"/>
  <c r="D47" i="11"/>
  <c r="D8" i="11"/>
  <c r="D62" i="11"/>
  <c r="D64" i="11"/>
  <c r="D17" i="11"/>
  <c r="S270" i="9"/>
  <c r="T1" i="9" s="1" a="1"/>
  <c r="T1" i="9" s="1"/>
  <c r="T270" i="9"/>
  <c r="D26" i="11"/>
  <c r="D67" i="11"/>
  <c r="AA230" i="9"/>
  <c r="AA71" i="9"/>
  <c r="AA231" i="9"/>
  <c r="AA141" i="9"/>
  <c r="AA211" i="9"/>
  <c r="AA350" i="9"/>
  <c r="AA319" i="9"/>
  <c r="AA369" i="9"/>
  <c r="AA90" i="9"/>
  <c r="AA210" i="9"/>
  <c r="AA91" i="9"/>
  <c r="AA338" i="9"/>
  <c r="AA140" i="9"/>
  <c r="AA160" i="9"/>
  <c r="AA353" i="9"/>
  <c r="AA322" i="9"/>
  <c r="AA120" i="9"/>
  <c r="AA200" i="9"/>
  <c r="AA356" i="9"/>
  <c r="AA40" i="9"/>
  <c r="AA325" i="9"/>
  <c r="AA201" i="9"/>
  <c r="AA41" i="9"/>
  <c r="AA250" i="9"/>
  <c r="AA251" i="9"/>
  <c r="AA121" i="9"/>
  <c r="AA161" i="9"/>
  <c r="AA70" i="9"/>
  <c r="AA260" i="9"/>
  <c r="AA220" i="9"/>
  <c r="AA316" i="9"/>
  <c r="AA61" i="9"/>
  <c r="AA181" i="9"/>
  <c r="AA347" i="9"/>
  <c r="AA30" i="9"/>
  <c r="AA359" i="9"/>
  <c r="AA312" i="9"/>
  <c r="AA60" i="9"/>
  <c r="AA343" i="9"/>
  <c r="AA151" i="9"/>
  <c r="AA31" i="9"/>
  <c r="AA180" i="9"/>
  <c r="AA339" i="9"/>
  <c r="AA371" i="9"/>
  <c r="AA370" i="9"/>
  <c r="AA328" i="9"/>
  <c r="AA340" i="9"/>
  <c r="AA150" i="9"/>
  <c r="AA311" i="9"/>
  <c r="AA310" i="9"/>
  <c r="AA300" i="9"/>
  <c r="AA281" i="9"/>
  <c r="AA329" i="9"/>
  <c r="AA342" i="9"/>
  <c r="AA55" i="9"/>
  <c r="AA204" i="9"/>
  <c r="AA32" i="9"/>
  <c r="AA187" i="9"/>
  <c r="AA35" i="9"/>
  <c r="AA77" i="9"/>
  <c r="AA232" i="9"/>
  <c r="AA298" i="9"/>
  <c r="AA117" i="9"/>
  <c r="AA34" i="9"/>
  <c r="AA269" i="9"/>
  <c r="AA159" i="9"/>
  <c r="AA4" i="9"/>
  <c r="AA14" i="9"/>
  <c r="AA246" i="9"/>
  <c r="AA330" i="9"/>
  <c r="AA245" i="9"/>
  <c r="AA358" i="9"/>
  <c r="AA189" i="9"/>
  <c r="AA68" i="9"/>
  <c r="AA47" i="9"/>
  <c r="AA333" i="9"/>
  <c r="AA76" i="9"/>
  <c r="AA155" i="9"/>
  <c r="AA195" i="9"/>
  <c r="AA7" i="9"/>
  <c r="AA109" i="9"/>
  <c r="AA42" i="9"/>
  <c r="AA59" i="9"/>
  <c r="AA138" i="9"/>
  <c r="AA185" i="9"/>
  <c r="AA179" i="9"/>
  <c r="AA135" i="9"/>
  <c r="AA352" i="9"/>
  <c r="AA53" i="9"/>
  <c r="AA198" i="9"/>
  <c r="AA294" i="9"/>
  <c r="AA29" i="9"/>
  <c r="AA199" i="9"/>
  <c r="AA362" i="9"/>
  <c r="AA226" i="9"/>
  <c r="AA264" i="9"/>
  <c r="AA48" i="9"/>
  <c r="AA233" i="9"/>
  <c r="AA153" i="9"/>
  <c r="AA283" i="9"/>
  <c r="AA15" i="9"/>
  <c r="AA145" i="9"/>
  <c r="AA126" i="9"/>
  <c r="AA88" i="9"/>
  <c r="AA206" i="9"/>
  <c r="AA163" i="9"/>
  <c r="AA216" i="9"/>
  <c r="AA152" i="9"/>
  <c r="AA46" i="9"/>
  <c r="AA354" i="9"/>
  <c r="AA249" i="9"/>
  <c r="AA218" i="9"/>
  <c r="AA334" i="9"/>
  <c r="AA368" i="9"/>
  <c r="AA118" i="9"/>
  <c r="AA50" i="9"/>
  <c r="AA18" i="9"/>
  <c r="AA122" i="9"/>
  <c r="AA128" i="9"/>
  <c r="AA22" i="9"/>
  <c r="AA25" i="9"/>
  <c r="AA285" i="9"/>
  <c r="AA106" i="9"/>
  <c r="AA357" i="9"/>
  <c r="AA326" i="9"/>
  <c r="AA82" i="9"/>
  <c r="AA144" i="9"/>
  <c r="AA129" i="9"/>
  <c r="AA92" i="9"/>
  <c r="AA13" i="9"/>
  <c r="AA280" i="9"/>
  <c r="AA349" i="9"/>
  <c r="AA372" i="9"/>
  <c r="AA67" i="9"/>
  <c r="AA45" i="9"/>
  <c r="AA56" i="9"/>
  <c r="AA292" i="9"/>
  <c r="AA196" i="9"/>
  <c r="AA89" i="9"/>
  <c r="AA258" i="9"/>
  <c r="AA137" i="9"/>
  <c r="AA248" i="9"/>
  <c r="AA133" i="9"/>
  <c r="AA270" i="9"/>
  <c r="AA351" i="9"/>
  <c r="AA320" i="9"/>
  <c r="AA309" i="9"/>
  <c r="AA110" i="9"/>
  <c r="AA259" i="9"/>
  <c r="AA149" i="9"/>
  <c r="AA321" i="9"/>
  <c r="AA302" i="9"/>
  <c r="AA63" i="9"/>
  <c r="AA267" i="9"/>
  <c r="AA166" i="9"/>
  <c r="AA272" i="9"/>
  <c r="AA27" i="9"/>
  <c r="AA244" i="9"/>
  <c r="AA219" i="9"/>
  <c r="AA119" i="9"/>
  <c r="AA111" i="9"/>
  <c r="AA74" i="9"/>
  <c r="AA132" i="9"/>
  <c r="AA44" i="9"/>
  <c r="AA136" i="9"/>
  <c r="AA16" i="9"/>
  <c r="AA242" i="9"/>
  <c r="AA78" i="9"/>
  <c r="AA9" i="9"/>
  <c r="AA238" i="9"/>
  <c r="AA324" i="9"/>
  <c r="AA158" i="9"/>
  <c r="AA235" i="9"/>
  <c r="AA147" i="9"/>
  <c r="AA105" i="9"/>
  <c r="AA253" i="9"/>
  <c r="AA237" i="9"/>
  <c r="AA73" i="9"/>
  <c r="AA284" i="9"/>
  <c r="AA188" i="9"/>
  <c r="AA273" i="9"/>
  <c r="AA360" i="9"/>
  <c r="AA183" i="9"/>
  <c r="AA139" i="9"/>
  <c r="AA177" i="9"/>
  <c r="AA96" i="9"/>
  <c r="AA87" i="9"/>
  <c r="AA295" i="9"/>
  <c r="AA37" i="9"/>
  <c r="AA148" i="9"/>
  <c r="AA197" i="9"/>
  <c r="AA102" i="9"/>
  <c r="AA288" i="9"/>
  <c r="AA171" i="9"/>
  <c r="AA290" i="9"/>
  <c r="AA318" i="9"/>
  <c r="AA373" i="9"/>
  <c r="AA289" i="9"/>
  <c r="AA168" i="9"/>
  <c r="AA57" i="9"/>
  <c r="AA162" i="9"/>
  <c r="AA112" i="9"/>
  <c r="AA276" i="9"/>
  <c r="AA243" i="9"/>
  <c r="AA182" i="9"/>
  <c r="AA184" i="9"/>
  <c r="AA176" i="9"/>
  <c r="AA308" i="9"/>
  <c r="AA175" i="9"/>
  <c r="AA156" i="9"/>
  <c r="AA107" i="9"/>
  <c r="AA95" i="9"/>
  <c r="AA113" i="9"/>
  <c r="AA337" i="9"/>
  <c r="AA286" i="9"/>
  <c r="AA69" i="9"/>
  <c r="AA23" i="9"/>
  <c r="AA11" i="9"/>
  <c r="AA75" i="9"/>
  <c r="AA169" i="9"/>
  <c r="AA304" i="9"/>
  <c r="AA97" i="9"/>
  <c r="AA217" i="9"/>
  <c r="AA257" i="9"/>
  <c r="AA271" i="9"/>
  <c r="AA66" i="9"/>
  <c r="AA172" i="9"/>
  <c r="AA208" i="9"/>
  <c r="AA12" i="9"/>
  <c r="AA127" i="9"/>
  <c r="AA365" i="9"/>
  <c r="AA86" i="9"/>
  <c r="AA323" i="9"/>
  <c r="AA165" i="9"/>
  <c r="AA336" i="9"/>
  <c r="AA167" i="9"/>
  <c r="AA207" i="9"/>
  <c r="AA123" i="9"/>
  <c r="AA79" i="9"/>
  <c r="AA134" i="9"/>
  <c r="AA104" i="9"/>
  <c r="AA229" i="9"/>
  <c r="AA205" i="9"/>
  <c r="AA94" i="9"/>
  <c r="AA202" i="9"/>
  <c r="AA234" i="9"/>
  <c r="AA186" i="9"/>
  <c r="AA178" i="9"/>
  <c r="AA174" i="9"/>
  <c r="AA223" i="9"/>
  <c r="AA2" i="9"/>
  <c r="AA173" i="9"/>
  <c r="AA364" i="9"/>
  <c r="AA142" i="9"/>
  <c r="AA194" i="9"/>
  <c r="AA65" i="9"/>
  <c r="AA26" i="9"/>
  <c r="AA164" i="9"/>
  <c r="AA24" i="9"/>
  <c r="AA266" i="9"/>
  <c r="AA355" i="9"/>
  <c r="AA263" i="9"/>
  <c r="AA17" i="9"/>
  <c r="AA313" i="9"/>
  <c r="AA83" i="9"/>
  <c r="AA62" i="9"/>
  <c r="AA3" i="9"/>
  <c r="AA327" i="9"/>
  <c r="AA262" i="9"/>
  <c r="AA212" i="9"/>
  <c r="AA317" i="9"/>
  <c r="AA81" i="9"/>
  <c r="AA116" i="9"/>
  <c r="AA52" i="9"/>
  <c r="AA58" i="9"/>
  <c r="AA213" i="9"/>
  <c r="AA209" i="9"/>
  <c r="AA124" i="9"/>
  <c r="AA80" i="9"/>
  <c r="AA225" i="9"/>
  <c r="AA99" i="9"/>
  <c r="AA39" i="9"/>
  <c r="AA125" i="9"/>
  <c r="AA255" i="9"/>
  <c r="AA6" i="9"/>
  <c r="AA236" i="9"/>
  <c r="AA108" i="9"/>
  <c r="AA228" i="9"/>
  <c r="AA143" i="9"/>
  <c r="AA254" i="9"/>
  <c r="AA192" i="9"/>
  <c r="AA296" i="9"/>
  <c r="AA282" i="9"/>
  <c r="AA170" i="9"/>
  <c r="AA291" i="9"/>
  <c r="AA314" i="9"/>
  <c r="AA222" i="9"/>
  <c r="AA8" i="9"/>
  <c r="AA103" i="9"/>
  <c r="AA241" i="9"/>
  <c r="AA277" i="9"/>
  <c r="AA115" i="9"/>
  <c r="AA367" i="9"/>
  <c r="AA84" i="9"/>
  <c r="AA157" i="9"/>
  <c r="AA93" i="9"/>
  <c r="AA33" i="9"/>
  <c r="AA275" i="9"/>
  <c r="AA305" i="9"/>
  <c r="AA146" i="9"/>
  <c r="AA265" i="9"/>
  <c r="AA240" i="9"/>
  <c r="AA49" i="9"/>
  <c r="AA19" i="9"/>
  <c r="AA279" i="9"/>
  <c r="AA154" i="9"/>
  <c r="AA293" i="9"/>
  <c r="AA54" i="9"/>
  <c r="AA227" i="9"/>
  <c r="AA239" i="9"/>
  <c r="AA5" i="9"/>
  <c r="AA215" i="9"/>
  <c r="AA307" i="9"/>
  <c r="AA287" i="9"/>
  <c r="AA51" i="9"/>
  <c r="AA345" i="9"/>
  <c r="AA36" i="9"/>
  <c r="AA38" i="9"/>
  <c r="AA268" i="9"/>
  <c r="AA214" i="9"/>
  <c r="AA72" i="9"/>
  <c r="AA193" i="9"/>
  <c r="AA114" i="9"/>
  <c r="AA85" i="9"/>
  <c r="AA64" i="9"/>
  <c r="AA203" i="9"/>
  <c r="AA98" i="9"/>
  <c r="AA252" i="9"/>
  <c r="AA10" i="9"/>
  <c r="AA303" i="9"/>
  <c r="AA278" i="9"/>
  <c r="AA344" i="9"/>
  <c r="AA341" i="9"/>
  <c r="AA247" i="9"/>
  <c r="AA43" i="9"/>
  <c r="AA256" i="9"/>
  <c r="AA224" i="9"/>
  <c r="AA299" i="9"/>
  <c r="AA297" i="9"/>
  <c r="AA331" i="9"/>
  <c r="AA348" i="9"/>
  <c r="AA274" i="9"/>
  <c r="AA306" i="9"/>
  <c r="AA361" i="9"/>
  <c r="AA28" i="9"/>
  <c r="AN300" i="9" l="1"/>
  <c r="AN260" i="9"/>
  <c r="AN170" i="9"/>
  <c r="AN171" i="9"/>
  <c r="AN290" i="9"/>
  <c r="AN220" i="9"/>
  <c r="AN342" i="9"/>
  <c r="AN373" i="9"/>
  <c r="AN315" i="9"/>
  <c r="AN346" i="9"/>
  <c r="AN61" i="9"/>
  <c r="AN240" i="9"/>
  <c r="AN241" i="9"/>
  <c r="AN326" i="9"/>
  <c r="AN357" i="9"/>
  <c r="AN354" i="9"/>
  <c r="AN323" i="9"/>
  <c r="AN60" i="9"/>
  <c r="AN291" i="9"/>
  <c r="AN201" i="9"/>
  <c r="AN200" i="9"/>
  <c r="AN161" i="9"/>
  <c r="AN160" i="9"/>
  <c r="AN80" i="9"/>
  <c r="AN81" i="9"/>
  <c r="AN41" i="9"/>
  <c r="AN40" i="9"/>
  <c r="AN311" i="9"/>
  <c r="AN310" i="9"/>
  <c r="AN329" i="9"/>
  <c r="AN360" i="9"/>
  <c r="AN320" i="9"/>
  <c r="AN351" i="9"/>
  <c r="AN347" i="9"/>
  <c r="AN316" i="9"/>
  <c r="AN343" i="9"/>
  <c r="AN312" i="9"/>
  <c r="AN370" i="9"/>
  <c r="AN339" i="9"/>
  <c r="AN336" i="9"/>
  <c r="AN367" i="9"/>
  <c r="AN15" i="9"/>
  <c r="AN64" i="9"/>
  <c r="AN55" i="9"/>
  <c r="AN150" i="9"/>
  <c r="AN5" i="9"/>
  <c r="AN193" i="9"/>
  <c r="AN121" i="9"/>
  <c r="AN9" i="9"/>
  <c r="AN317" i="9"/>
  <c r="AN135" i="9"/>
  <c r="AN325" i="9"/>
  <c r="AN258" i="9"/>
  <c r="AN56" i="9"/>
  <c r="AN123" i="9"/>
  <c r="AN338" i="9"/>
  <c r="AN271" i="9"/>
  <c r="AN91" i="9"/>
  <c r="AN266" i="9"/>
  <c r="AN251" i="9"/>
  <c r="AN155" i="9"/>
  <c r="AN344" i="9"/>
  <c r="AN269" i="9"/>
  <c r="AN4" i="9"/>
  <c r="AN129" i="9"/>
  <c r="AN227" i="9"/>
  <c r="AN236" i="9"/>
  <c r="AN105" i="9"/>
  <c r="AN217" i="9"/>
  <c r="AN99" i="9"/>
  <c r="AN345" i="9"/>
  <c r="AN36" i="9"/>
  <c r="AN47" i="9"/>
  <c r="AN206" i="9"/>
  <c r="AN349" i="9"/>
  <c r="AN368" i="9"/>
  <c r="AN322" i="9"/>
  <c r="AN153" i="9"/>
  <c r="AN210" i="9"/>
  <c r="AN10" i="9"/>
  <c r="AN253" i="9"/>
  <c r="AN126" i="9"/>
  <c r="AN262" i="9"/>
  <c r="AN42" i="9"/>
  <c r="AN257" i="9"/>
  <c r="AN39" i="9"/>
  <c r="AN172" i="9"/>
  <c r="AN255" i="9"/>
  <c r="AN157" i="9"/>
  <c r="AN303" i="9"/>
  <c r="AN45" i="9"/>
  <c r="AN72" i="9"/>
  <c r="AN27" i="9"/>
  <c r="AN196" i="9"/>
  <c r="AN2" i="9"/>
  <c r="AM2" i="9" s="1"/>
  <c r="AN86" i="9"/>
  <c r="AN341" i="9"/>
  <c r="AN90" i="9"/>
  <c r="AN359" i="9"/>
  <c r="AN128" i="9"/>
  <c r="AN109" i="9"/>
  <c r="AN328" i="9"/>
  <c r="AN289" i="9"/>
  <c r="AN208" i="9"/>
  <c r="AN12" i="9"/>
  <c r="AN223" i="9"/>
  <c r="AN205" i="9"/>
  <c r="AN167" i="9"/>
  <c r="AN279" i="9"/>
  <c r="AN26" i="9"/>
  <c r="AN33" i="9"/>
  <c r="AN245" i="9"/>
  <c r="AN136" i="9"/>
  <c r="AN78" i="9"/>
  <c r="AN369" i="9"/>
  <c r="AN306" i="9"/>
  <c r="AN52" i="9"/>
  <c r="AN164" i="9"/>
  <c r="AN263" i="9"/>
  <c r="AN308" i="9"/>
  <c r="AN238" i="9"/>
  <c r="AN53" i="9"/>
  <c r="AN318" i="9"/>
  <c r="AN259" i="9"/>
  <c r="AN246" i="9"/>
  <c r="AN314" i="9"/>
  <c r="AN151" i="9"/>
  <c r="AN166" i="9"/>
  <c r="AN106" i="9"/>
  <c r="AN233" i="9"/>
  <c r="AN202" i="9"/>
  <c r="AN156" i="9"/>
  <c r="AN358" i="9"/>
  <c r="AN254" i="9"/>
  <c r="AN340" i="9"/>
  <c r="AN139" i="9"/>
  <c r="AN48" i="9"/>
  <c r="AN158" i="9"/>
  <c r="AN296" i="9"/>
  <c r="AN162" i="9"/>
  <c r="AN243" i="9"/>
  <c r="AN22" i="9"/>
  <c r="AN24" i="9"/>
  <c r="AN169" i="9"/>
  <c r="AN272" i="9"/>
  <c r="AN152" i="9"/>
  <c r="AN89" i="9"/>
  <c r="AN88" i="9"/>
  <c r="AN58" i="9"/>
  <c r="AN361" i="9"/>
  <c r="AN209" i="9"/>
  <c r="AN274" i="9"/>
  <c r="AN112" i="9"/>
  <c r="AN365" i="9"/>
  <c r="AN192" i="9"/>
  <c r="AN304" i="9"/>
  <c r="AN140" i="9"/>
  <c r="AN163" i="9"/>
  <c r="AN127" i="9"/>
  <c r="AN46" i="9"/>
  <c r="AN280" i="9"/>
  <c r="AN298" i="9"/>
  <c r="AN319" i="9"/>
  <c r="AN108" i="9"/>
  <c r="AN85" i="9"/>
  <c r="AN113" i="9"/>
  <c r="AN125" i="9"/>
  <c r="AN50" i="9"/>
  <c r="AN84" i="9"/>
  <c r="AN63" i="9"/>
  <c r="AN282" i="9"/>
  <c r="AN334" i="9"/>
  <c r="AN239" i="9"/>
  <c r="AN31" i="9"/>
  <c r="AN270" i="9"/>
  <c r="AN11" i="9"/>
  <c r="AN120" i="9"/>
  <c r="AN281" i="9"/>
  <c r="AN275" i="9"/>
  <c r="AN207" i="9"/>
  <c r="AN180" i="9"/>
  <c r="AN212" i="9"/>
  <c r="AN350" i="9"/>
  <c r="AN348" i="9"/>
  <c r="AN7" i="9"/>
  <c r="AN30" i="9"/>
  <c r="AN283" i="9"/>
  <c r="AN187" i="9"/>
  <c r="AN295" i="9"/>
  <c r="AN264" i="9"/>
  <c r="AN182" i="9"/>
  <c r="AN69" i="9"/>
  <c r="AN75" i="9"/>
  <c r="AN330" i="9"/>
  <c r="AN6" i="9"/>
  <c r="AN51" i="9"/>
  <c r="AN59" i="9"/>
  <c r="AN149" i="9"/>
  <c r="AN331" i="9"/>
  <c r="AN181" i="9"/>
  <c r="AN297" i="9"/>
  <c r="AN114" i="9"/>
  <c r="AN353" i="9"/>
  <c r="AN138" i="9"/>
  <c r="AN93" i="9"/>
  <c r="AN23" i="9"/>
  <c r="AN18" i="9"/>
  <c r="AN137" i="9"/>
  <c r="AN371" i="9"/>
  <c r="AN16" i="9"/>
  <c r="AN324" i="9"/>
  <c r="AN13" i="9"/>
  <c r="AN211" i="9"/>
  <c r="AN57" i="9"/>
  <c r="AN285" i="9"/>
  <c r="AN256" i="9"/>
  <c r="AN68" i="9"/>
  <c r="AN32" i="9"/>
  <c r="AN294" i="9"/>
  <c r="AN189" i="9"/>
  <c r="AN133" i="9"/>
  <c r="AN278" i="9"/>
  <c r="AN214" i="9"/>
  <c r="AN14" i="9"/>
  <c r="AN116" i="9"/>
  <c r="AN176" i="9"/>
  <c r="AN38" i="9"/>
  <c r="AN102" i="9"/>
  <c r="AN115" i="9"/>
  <c r="AN76" i="9"/>
  <c r="AN174" i="9"/>
  <c r="AN146" i="9"/>
  <c r="AN19" i="9"/>
  <c r="AN195" i="9"/>
  <c r="AN286" i="9"/>
  <c r="AN67" i="9"/>
  <c r="AN62" i="9"/>
  <c r="AN73" i="9"/>
  <c r="AN144" i="9"/>
  <c r="AN173" i="9"/>
  <c r="AN141" i="9"/>
  <c r="AN49" i="9"/>
  <c r="AN247" i="9"/>
  <c r="AN229" i="9"/>
  <c r="AN302" i="9"/>
  <c r="AN267" i="9"/>
  <c r="AN34" i="9"/>
  <c r="AN198" i="9"/>
  <c r="AN225" i="9"/>
  <c r="AN362" i="9"/>
  <c r="AN44" i="9"/>
  <c r="AN284" i="9"/>
  <c r="AN97" i="9"/>
  <c r="AN364" i="9"/>
  <c r="AN65" i="9"/>
  <c r="AN132" i="9"/>
  <c r="AN231" i="9"/>
  <c r="AN118" i="9"/>
  <c r="AN147" i="9"/>
  <c r="AN337" i="9"/>
  <c r="AN3" i="9"/>
  <c r="AN235" i="9"/>
  <c r="AN35" i="9"/>
  <c r="AN228" i="9"/>
  <c r="AN242" i="9"/>
  <c r="AN28" i="9"/>
  <c r="AN309" i="9"/>
  <c r="AN71" i="9"/>
  <c r="AN17" i="9"/>
  <c r="AN168" i="9"/>
  <c r="AN25" i="9"/>
  <c r="AN96" i="9"/>
  <c r="AN252" i="9"/>
  <c r="AN299" i="9"/>
  <c r="AN107" i="9"/>
  <c r="AN95" i="9"/>
  <c r="AN218" i="9"/>
  <c r="AN29" i="9"/>
  <c r="AN321" i="9"/>
  <c r="AN224" i="9"/>
  <c r="AN327" i="9"/>
  <c r="AN98" i="9"/>
  <c r="AN124" i="9"/>
  <c r="AN83" i="9"/>
  <c r="AN226" i="9"/>
  <c r="AN117" i="9"/>
  <c r="AN66" i="9"/>
  <c r="AN165" i="9"/>
  <c r="AN215" i="9"/>
  <c r="AN194" i="9"/>
  <c r="AN154" i="9"/>
  <c r="AN103" i="9"/>
  <c r="AN232" i="9"/>
  <c r="AN104" i="9"/>
  <c r="AN186" i="9"/>
  <c r="AN372" i="9"/>
  <c r="AN249" i="9"/>
  <c r="AN216" i="9"/>
  <c r="AN307" i="9"/>
  <c r="AN250" i="9"/>
  <c r="AN145" i="9"/>
  <c r="AN287" i="9"/>
  <c r="AN183" i="9"/>
  <c r="AN43" i="9"/>
  <c r="AN203" i="9"/>
  <c r="AN197" i="9"/>
  <c r="AN268" i="9"/>
  <c r="AN352" i="9"/>
  <c r="AN111" i="9"/>
  <c r="AN234" i="9"/>
  <c r="AN92" i="9"/>
  <c r="AN8" i="9"/>
  <c r="AN219" i="9"/>
  <c r="AN204" i="9"/>
  <c r="AN244" i="9"/>
  <c r="AN277" i="9"/>
  <c r="AN230" i="9"/>
  <c r="AN248" i="9"/>
  <c r="AN273" i="9"/>
  <c r="AN79" i="9"/>
  <c r="AN122" i="9"/>
  <c r="AN292" i="9"/>
  <c r="AN222" i="9"/>
  <c r="AN37" i="9"/>
  <c r="AN110" i="9"/>
  <c r="AN288" i="9"/>
  <c r="AN74" i="9"/>
  <c r="AN199" i="9"/>
  <c r="AN178" i="9"/>
  <c r="AN333" i="9"/>
  <c r="AN276" i="9"/>
  <c r="AN159" i="9"/>
  <c r="AN293" i="9"/>
  <c r="AN265" i="9"/>
  <c r="AN305" i="9"/>
  <c r="AN148" i="9"/>
  <c r="AN87" i="9"/>
  <c r="AN356" i="9"/>
  <c r="AN119" i="9"/>
  <c r="AN143" i="9"/>
  <c r="AN77" i="9"/>
  <c r="AN185" i="9"/>
  <c r="AN213" i="9"/>
  <c r="AN142" i="9"/>
  <c r="AN94" i="9"/>
  <c r="AN70" i="9"/>
  <c r="AN237" i="9"/>
  <c r="AN313" i="9"/>
  <c r="AN134" i="9"/>
  <c r="AN175" i="9"/>
  <c r="AN184" i="9"/>
  <c r="AN355" i="9"/>
  <c r="AN179" i="9"/>
  <c r="AN177" i="9"/>
  <c r="AN82" i="9"/>
  <c r="AN54" i="9"/>
  <c r="AN188" i="9"/>
  <c r="AM3" i="9" l="1"/>
  <c r="AM4" i="9" s="1"/>
  <c r="AM5" i="9" s="1"/>
  <c r="AM6" i="9" s="1"/>
  <c r="AM7" i="9" s="1"/>
  <c r="AM8" i="9" s="1"/>
  <c r="AM9" i="9" s="1"/>
  <c r="AM10" i="9" s="1"/>
  <c r="AM11" i="9" s="1"/>
  <c r="AM12" i="9"/>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<sst xmlns="http://schemas.openxmlformats.org/spreadsheetml/2006/main" count="1938" uniqueCount="502">
  <si>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</si>
  <si>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</si>
  <si>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</si>
  <si>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</si>
  <si>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</si>
  <si>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</si>
  <si>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</si>
  <si>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</si>
  <si>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</si>
  <si>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</si>
  <si>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</si>
  <si>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</si>
  <si>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</si>
  <si>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</si>
  <si>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</si>
  <si>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</si>
  <si>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</si>
  <si>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</si>
  <si>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</si>
  <si>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</si>
  <si>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</si>
  <si>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</si>
  <si>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</si>
  <si>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</si>
  <si>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</si>
  <si>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</si>
  <si>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</si>
  <si>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</si>
  <si>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</si>
  <si>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</si>
  <si>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</si>
  <si>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</si>
  <si>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</si>
  <si>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</si>
  <si>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</si>
  <si>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</si>
  <si>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</si>
  <si>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</si>
  <si>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</si>
  <si>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</si>
  <si>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</si>
  <si>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</si>
  <si>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</si>
  <si>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</si>
  <si>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</si>
  <si>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</si>
  <si>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</si>
  <si>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</si>
  <si>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</si>
  <si>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</si>
  <si>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</si>
  <si>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</si>
  <si>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</si>
  <si>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</si>
  <si>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</si>
  <si>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</si>
  <si>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</si>
  <si>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</si>
  <si>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</si>
  <si>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</si>
  <si>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</si>
  <si>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</si>
  <si>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</si>
  <si>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</si>
  <si>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</si>
  <si>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</si>
  <si>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</si>
  <si>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</si>
  <si>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</si>
  <si>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</si>
  <si>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</si>
  <si>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</si>
  <si>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</si>
  <si>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</si>
  <si>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</si>
  <si>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</si>
  <si>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</si>
  <si>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</si>
  <si>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</si>
  <si>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</si>
  <si>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</si>
  <si>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</si>
  <si>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</si>
  <si>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</si>
  <si>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</si>
  <si>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</si>
  <si>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</si>
  <si>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</si>
  <si>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</si>
  <si>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</si>
  <si>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</si>
  <si>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</si>
  <si>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</si>
  <si>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</si>
  <si>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</si>
  <si>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</si>
  <si>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</si>
  <si>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</si>
  <si>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</si>
  <si>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</si>
  <si>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</si>
  <si>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</si>
  <si>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</si>
  <si>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</si>
  <si>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</si>
  <si>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</si>
  <si>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</si>
  <si>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</si>
  <si>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</si>
  <si>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</si>
  <si>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</si>
  <si>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</si>
  <si>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</si>
  <si>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</si>
  <si>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</si>
  <si>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</si>
  <si>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</si>
  <si>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</si>
  <si>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</si>
  <si>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</si>
  <si>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</si>
  <si>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</si>
  <si>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</si>
  <si>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</si>
  <si>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</si>
  <si>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</si>
  <si>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</si>
  <si>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</si>
  <si>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</si>
  <si>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</si>
  <si>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</si>
  <si>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</si>
  <si>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</si>
  <si>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</si>
  <si>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</si>
  <si>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</si>
  <si>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</si>
  <si>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</si>
  <si>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</si>
  <si>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</si>
  <si>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</si>
  <si>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</si>
  <si>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</si>
  <si>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</si>
  <si>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</si>
  <si>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</si>
  <si>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</si>
  <si>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</si>
  <si>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</si>
  <si>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</si>
  <si>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</si>
  <si>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</si>
  <si>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</si>
  <si>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</si>
  <si>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</si>
  <si>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</si>
  <si>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</si>
  <si>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</si>
  <si>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</si>
  <si>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</si>
  <si>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</si>
  <si>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</si>
  <si>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</si>
  <si>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</si>
  <si>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</si>
  <si>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</si>
  <si>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</si>
  <si>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</si>
  <si>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</si>
  <si>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</si>
  <si>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</si>
  <si>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</si>
  <si>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</si>
  <si>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</si>
  <si>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</si>
  <si>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</si>
  <si>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</si>
  <si>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</si>
  <si>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</si>
  <si>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</si>
  <si>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</si>
  <si>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</si>
  <si>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</si>
  <si>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</si>
  <si>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</si>
  <si>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</si>
  <si>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</si>
  <si>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</si>
  <si>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</si>
  <si>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</si>
  <si>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</si>
  <si>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</si>
  <si>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</si>
  <si>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</si>
  <si>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</si>
  <si>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</si>
  <si>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</si>
  <si>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</si>
  <si>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</si>
  <si>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</si>
  <si>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</si>
  <si>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</si>
  <si>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</si>
  <si>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</si>
  <si>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</si>
  <si>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</si>
  <si>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</si>
  <si>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</si>
  <si>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</si>
  <si>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</si>
  <si>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</si>
  <si>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</si>
  <si>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</si>
  <si>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</si>
  <si>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</si>
  <si>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</si>
  <si>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</si>
  <si>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</si>
  <si>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</si>
  <si>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</si>
  <si>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</si>
  <si>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</si>
  <si>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</si>
  <si>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</si>
  <si>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</si>
  <si>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</si>
  <si>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</si>
  <si>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</si>
  <si>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</si>
  <si>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</si>
  <si>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</si>
  <si>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</si>
  <si>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</si>
  <si>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</si>
  <si>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</si>
  <si>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</si>
  <si>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</si>
  <si>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</si>
  <si>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</si>
  <si>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</si>
  <si>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</si>
  <si>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</si>
  <si>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</si>
  <si>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</si>
  <si>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</si>
  <si>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</si>
  <si>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</si>
  <si>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</si>
  <si>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</si>
  <si>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</si>
  <si>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</si>
  <si>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</si>
  <si>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</si>
  <si>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</si>
  <si>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</si>
  <si>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</si>
  <si>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</si>
  <si>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</si>
  <si>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</si>
  <si>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</si>
  <si>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</si>
  <si>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</si>
  <si>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</si>
  <si>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</si>
  <si>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</si>
  <si>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</si>
  <si>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</si>
  <si>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</si>
  <si>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</si>
  <si>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</si>
  <si>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</si>
  <si>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</si>
  <si>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</si>
  <si>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</si>
  <si>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</si>
  <si>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</si>
  <si>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</si>
  <si>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</si>
  <si>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</si>
  <si>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</si>
  <si>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</si>
  <si>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</si>
  <si>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</si>
  <si>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</si>
  <si>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</si>
  <si>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</si>
  <si>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</si>
  <si>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</si>
  <si>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</si>
  <si>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</si>
  <si>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</si>
  <si>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</si>
  <si>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</si>
  <si>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</si>
  <si>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</si>
  <si>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</si>
  <si>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</si>
  <si>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</si>
  <si>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</si>
  <si>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</si>
  <si>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</si>
  <si>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</si>
  <si>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</si>
  <si>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</si>
  <si>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</si>
  <si>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</si>
  <si>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</si>
  <si>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</si>
  <si>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</si>
  <si>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</si>
  <si>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</si>
  <si>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</si>
  <si>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</si>
  <si>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</si>
  <si>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</si>
  <si>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</si>
  <si>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</si>
  <si>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</si>
  <si>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</si>
  <si>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</si>
  <si>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</si>
  <si>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</si>
  <si>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</si>
  <si>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</si>
  <si>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</si>
  <si>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</si>
  <si>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</si>
  <si>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</si>
  <si>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</si>
  <si>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</si>
  <si>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</si>
  <si>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</si>
  <si>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</si>
  <si>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</si>
  <si>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</si>
  <si>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</si>
  <si>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</si>
  <si>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</si>
  <si>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</si>
  <si>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</si>
  <si>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</si>
  <si>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</si>
  <si>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</si>
  <si>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</si>
  <si>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</si>
  <si>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</si>
  <si>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</si>
  <si>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</si>
  <si>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</si>
  <si>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</si>
  <si>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</si>
  <si>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</si>
  <si>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</si>
  <si>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</si>
  <si>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</si>
  <si>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</si>
  <si>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</si>
  <si>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</si>
  <si>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</si>
  <si>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</si>
  <si>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</si>
  <si>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</si>
  <si>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</si>
  <si>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</si>
  <si>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</si>
  <si>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</si>
  <si>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</si>
  <si>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</si>
  <si>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</si>
  <si>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</si>
  <si>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</si>
  <si>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</si>
  <si>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</si>
  <si>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</si>
  <si>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</si>
  <si>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</si>
  <si>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</si>
  <si>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</si>
  <si>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</si>
  <si>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GO</t>
    <phoneticPr fontId="1" type="noConversion"/>
  </si>
  <si>
    <t>Actor0037m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</si>
  <si>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</si>
  <si>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</si>
  <si>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</si>
  <si>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</si>
  <si>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</si>
  <si>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</si>
  <si>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</si>
  <si>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</si>
  <si>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Actor0030m</t>
    <phoneticPr fontId="1" type="noConversion"/>
  </si>
  <si>
    <t>DI</t>
    <phoneticPr fontId="1" type="noConversion"/>
  </si>
  <si>
    <t>GO</t>
    <phoneticPr fontId="1" type="noConversion"/>
  </si>
  <si>
    <t>Equip2001</t>
    <phoneticPr fontId="1" type="noConversion"/>
  </si>
  <si>
    <t>Equip3002</t>
    <phoneticPr fontId="1" type="noConversion"/>
  </si>
  <si>
    <t>Equip3201</t>
    <phoneticPr fontId="1" type="noConversion"/>
  </si>
  <si>
    <t>Equip1002</t>
    <phoneticPr fontId="1" type="noConversion"/>
  </si>
  <si>
    <t>Equip6101</t>
    <phoneticPr fontId="1" type="noConversion"/>
  </si>
  <si>
    <t>Equip3001</t>
    <phoneticPr fontId="1" type="noConversion"/>
  </si>
  <si>
    <t>GO</t>
    <phoneticPr fontId="1" type="noConversion"/>
  </si>
  <si>
    <t>Equip1001</t>
    <phoneticPr fontId="1" type="noConversion"/>
  </si>
  <si>
    <t>Equip5201</t>
    <phoneticPr fontId="1" type="noConversion"/>
  </si>
  <si>
    <t>Actor2103m</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</si>
  <si>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</si>
  <si>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</si>
  <si>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</si>
  <si>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</si>
  <si>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</si>
  <si>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</si>
  <si>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</si>
  <si>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Equip6002</t>
    <phoneticPr fontId="1" type="noConversion"/>
  </si>
  <si>
    <t>Equip0101</t>
    <phoneticPr fontId="1" type="noConversion"/>
  </si>
  <si>
    <t>Equip8102</t>
    <phoneticPr fontId="1" type="noConversion"/>
  </si>
  <si>
    <t>Equip3101</t>
    <phoneticPr fontId="1" type="noConversion"/>
  </si>
  <si>
    <t>Equip1101</t>
    <phoneticPr fontId="1" type="noConversion"/>
  </si>
  <si>
    <t>Equip1201</t>
    <phoneticPr fontId="1" type="noConversion"/>
  </si>
  <si>
    <t>Equip5302</t>
    <phoneticPr fontId="1" type="noConversion"/>
  </si>
  <si>
    <t>DI</t>
    <phoneticPr fontId="1" type="noConversion"/>
  </si>
  <si>
    <t>Equip2201</t>
    <phoneticPr fontId="1" type="noConversion"/>
  </si>
  <si>
    <t>Actor1218m</t>
    <phoneticPr fontId="1" type="noConversion"/>
  </si>
  <si>
    <t>Equip0101</t>
    <phoneticPr fontId="1" type="noConversion"/>
  </si>
  <si>
    <t>Equip8102</t>
    <phoneticPr fontId="1" type="noConversion"/>
  </si>
  <si>
    <t>Equip5301</t>
    <phoneticPr fontId="1" type="noConversion"/>
  </si>
  <si>
    <t>Equip6201</t>
    <phoneticPr fontId="1" type="noConversion"/>
  </si>
  <si>
    <t>Equip7202</t>
    <phoneticPr fontId="1" type="noConversion"/>
  </si>
  <si>
    <t>Actor1002m</t>
    <phoneticPr fontId="1" type="noConversion"/>
  </si>
  <si>
    <t>Equip0302</t>
    <phoneticPr fontId="1" type="noConversion"/>
  </si>
  <si>
    <t>Equip2101</t>
    <phoneticPr fontId="1" type="noConversion"/>
  </si>
  <si>
    <t>Actor3212m</t>
    <phoneticPr fontId="1" type="noConversion"/>
  </si>
  <si>
    <t>Equip2202</t>
    <phoneticPr fontId="1" type="noConversion"/>
  </si>
  <si>
    <t>Equip5201</t>
    <phoneticPr fontId="1" type="noConversion"/>
  </si>
  <si>
    <t>지정 캐릭터 LBP2</t>
    <phoneticPr fontId="1" type="noConversion"/>
  </si>
  <si>
    <t>지정 캐릭터 LBP3</t>
    <phoneticPr fontId="1" type="noConversion"/>
  </si>
  <si>
    <t>Equip4102</t>
    <phoneticPr fontId="1" type="noConversion"/>
  </si>
  <si>
    <t>Actor0030m</t>
    <phoneticPr fontId="1" type="noConversion"/>
  </si>
  <si>
    <t>지정 캐릭터 LBP5</t>
  </si>
  <si>
    <t>지정 캐릭터 LBP6</t>
  </si>
  <si>
    <t>Equip3402</t>
    <phoneticPr fontId="1" type="noConversion"/>
  </si>
  <si>
    <t>Equip0201</t>
    <phoneticPr fontId="1" type="noConversion"/>
  </si>
  <si>
    <t>Equip0002</t>
    <phoneticPr fontId="1" type="noConversion"/>
  </si>
  <si>
    <t>Equip3301</t>
    <phoneticPr fontId="1" type="noConversion"/>
  </si>
  <si>
    <t>Equip4202</t>
    <phoneticPr fontId="1" type="noConversion"/>
  </si>
  <si>
    <t>Equip1201</t>
    <phoneticPr fontId="1" type="noConversion"/>
  </si>
  <si>
    <t>Equip5101</t>
    <phoneticPr fontId="1" type="noConversion"/>
  </si>
  <si>
    <t>Equip5002</t>
    <phoneticPr fontId="1" type="noConversion"/>
  </si>
  <si>
    <t>Equip1301</t>
    <phoneticPr fontId="1" type="noConversion"/>
  </si>
  <si>
    <t>Equip8202</t>
    <phoneticPr fontId="1" type="noConversion"/>
  </si>
  <si>
    <t>Equip1302</t>
    <phoneticPr fontId="1" type="noConversion"/>
  </si>
  <si>
    <t>Equip6301</t>
    <phoneticPr fontId="1" type="noConversion"/>
  </si>
  <si>
    <t>Equip2101</t>
    <phoneticPr fontId="1" type="noConversion"/>
  </si>
  <si>
    <t>Equip6002</t>
    <phoneticPr fontId="1" type="noConversion"/>
  </si>
  <si>
    <t>Equip7102</t>
    <phoneticPr fontId="1" type="noConversion"/>
  </si>
  <si>
    <t>Equip7302</t>
    <phoneticPr fontId="1" type="noConversion"/>
  </si>
  <si>
    <t>Equip5101</t>
    <phoneticPr fontId="1" type="noConversion"/>
  </si>
  <si>
    <t>Actor0236m</t>
  </si>
  <si>
    <t>Actor2235m</t>
  </si>
  <si>
    <t>Actor0236m</t>
    <phoneticPr fontId="1" type="noConversion"/>
  </si>
  <si>
    <t>Equip8301</t>
    <phoneticPr fontId="1" type="noConversion"/>
  </si>
  <si>
    <t>Equip0403</t>
  </si>
  <si>
    <t>Equip2102</t>
    <phoneticPr fontId="1" type="noConversion"/>
  </si>
  <si>
    <t>Equip7101</t>
    <phoneticPr fontId="1" type="noConversion"/>
  </si>
  <si>
    <t>Actor3022m</t>
    <phoneticPr fontId="1" type="noConversion"/>
  </si>
  <si>
    <t>Actor1039m</t>
    <phoneticPr fontId="1" type="noConversion"/>
  </si>
  <si>
    <t>Actor0113</t>
    <phoneticPr fontId="1" type="noConversion"/>
  </si>
  <si>
    <t>Equip4101</t>
    <phoneticPr fontId="1" type="noConversion"/>
  </si>
  <si>
    <t>Actor2120</t>
    <phoneticPr fontId="1" type="noConversion"/>
  </si>
  <si>
    <t>Equip5401</t>
    <phoneticPr fontId="1" type="noConversion"/>
  </si>
  <si>
    <t>Equip8002</t>
    <phoneticPr fontId="1" type="noConversion"/>
  </si>
  <si>
    <t>Equip3302</t>
    <phoneticPr fontId="1" type="noConversion"/>
  </si>
  <si>
    <t>Equip4301</t>
    <phoneticPr fontId="1" type="noConversion"/>
  </si>
  <si>
    <t>Actor0037</t>
    <phoneticPr fontId="1" type="noConversion"/>
  </si>
  <si>
    <t>Actor1029</t>
    <phoneticPr fontId="1" type="noConversion"/>
  </si>
  <si>
    <t>Actor2015</t>
    <phoneticPr fontId="1" type="noConversion"/>
  </si>
  <si>
    <t>Equip4201</t>
    <phoneticPr fontId="1" type="noConversion"/>
  </si>
  <si>
    <t>Equip2001</t>
  </si>
  <si>
    <t>Equip5202</t>
    <phoneticPr fontId="1" type="noConversion"/>
  </si>
  <si>
    <t>Actor2235m</t>
    <phoneticPr fontId="1" type="noConversion"/>
  </si>
  <si>
    <t>Actor1109</t>
    <phoneticPr fontId="1" type="noConversion"/>
  </si>
  <si>
    <t>Equip0403</t>
    <phoneticPr fontId="1" type="noConversion"/>
  </si>
  <si>
    <t>Equip4401</t>
    <phoneticPr fontId="1" type="noConversion"/>
  </si>
  <si>
    <t>Actor0104</t>
    <phoneticPr fontId="1" type="noConversion"/>
  </si>
  <si>
    <t>Actor0030</t>
    <phoneticPr fontId="1" type="noConversion"/>
  </si>
  <si>
    <t>Equip3202</t>
    <phoneticPr fontId="1" type="noConversion"/>
  </si>
  <si>
    <t>Equip7201</t>
    <phoneticPr fontId="1" type="noConversion"/>
  </si>
  <si>
    <t>Equip0001</t>
    <phoneticPr fontId="1" type="noConversion"/>
  </si>
  <si>
    <t>Equip5001</t>
    <phoneticPr fontId="1" type="noConversion"/>
  </si>
  <si>
    <t>Equip4002</t>
    <phoneticPr fontId="1" type="noConversion"/>
  </si>
  <si>
    <t>Equip4301</t>
  </si>
  <si>
    <t>Equip1403</t>
    <phoneticPr fontId="1" type="noConversion"/>
  </si>
  <si>
    <t>Actor1216</t>
    <phoneticPr fontId="1" type="noConversion"/>
  </si>
  <si>
    <t>Actor0125</t>
    <phoneticPr fontId="1" type="noConversion"/>
  </si>
  <si>
    <t>Actor1108</t>
    <phoneticPr fontId="1" type="noConversion"/>
  </si>
  <si>
    <t>Actor0240</t>
    <phoneticPr fontId="1" type="noConversion"/>
  </si>
  <si>
    <t>Actor2103</t>
    <phoneticPr fontId="1" type="noConversion"/>
  </si>
  <si>
    <t>Actor1002</t>
    <phoneticPr fontId="1" type="noConversion"/>
  </si>
  <si>
    <t>Actor2128</t>
    <phoneticPr fontId="1" type="noConversion"/>
  </si>
  <si>
    <t>Actor2010</t>
    <phoneticPr fontId="1" type="noConversion"/>
  </si>
  <si>
    <t>Actor3117</t>
    <phoneticPr fontId="1" type="noConversion"/>
  </si>
  <si>
    <t>Equip1401</t>
    <phoneticPr fontId="1" type="noConversion"/>
  </si>
  <si>
    <t>Equip2403</t>
    <phoneticPr fontId="1" type="noConversion"/>
  </si>
  <si>
    <t>Equip2301</t>
    <phoneticPr fontId="1" type="noConversion"/>
  </si>
  <si>
    <t>Equip6001</t>
    <phoneticPr fontId="1" type="noConversion"/>
  </si>
  <si>
    <t>Equip1202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</si>
</sst>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1200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8.1324097023614659</v>
          </cell>
          <cell r="W2">
            <v>10.87300040955499</v>
          </cell>
          <cell r="X2">
            <v>12.2</v>
          </cell>
          <cell r="Y2">
            <v>16.309999999999999</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5</v>
          </cell>
          <cell r="AL2">
            <v>4.2</v>
          </cell>
          <cell r="AM2">
            <v>3.4696406443618551E-2</v>
          </cell>
          <cell r="AN2">
            <v>240</v>
          </cell>
          <cell r="AO2">
            <v>240</v>
          </cell>
          <cell r="AP2">
            <v>0</v>
          </cell>
          <cell r="AQ2">
            <v>600</v>
          </cell>
          <cell r="AR2">
            <v>900</v>
          </cell>
          <cell r="AX2" t="str">
            <v>Axe</v>
          </cell>
          <cell r="AY2">
            <v>0</v>
          </cell>
          <cell r="BA2" t="str">
            <v>유니티 랜덤</v>
          </cell>
          <cell r="BB2">
            <v>0</v>
          </cell>
          <cell r="BF2">
            <v>0</v>
          </cell>
          <cell r="BG2">
            <v>0.37472118959108036</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6.9672854816343808</v>
          </cell>
          <cell r="W3">
            <v>11.541971283480764</v>
          </cell>
          <cell r="X3">
            <v>10.45</v>
          </cell>
          <cell r="Y3">
            <v>17.309999999999999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10</v>
          </cell>
          <cell r="AL3">
            <v>3.3600000000000003</v>
          </cell>
          <cell r="AM3">
            <v>2.7757125154894841E-2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0.25873605947955547</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8.1550008756141281</v>
          </cell>
          <cell r="W4">
            <v>10.799049486885391</v>
          </cell>
          <cell r="X4">
            <v>17.91</v>
          </cell>
          <cell r="Y4">
            <v>23.72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15</v>
          </cell>
          <cell r="AL4">
            <v>2.9</v>
          </cell>
          <cell r="AM4">
            <v>2.3957042544403284E-2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0.11598513011152485</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6.7818898010601529</v>
          </cell>
          <cell r="W5">
            <v>11.479591888941863</v>
          </cell>
          <cell r="X5">
            <v>14.89</v>
          </cell>
          <cell r="Y5">
            <v>25.21</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20</v>
          </cell>
          <cell r="AL5">
            <v>2.3199999999999998</v>
          </cell>
          <cell r="AM5">
            <v>1.9165634035522624E-2</v>
          </cell>
          <cell r="AN5">
            <v>230.4</v>
          </cell>
          <cell r="AO5">
            <v>230.4</v>
          </cell>
          <cell r="AP5">
            <v>0</v>
          </cell>
          <cell r="AQ5">
            <v>1000</v>
          </cell>
          <cell r="AR5">
            <v>1500</v>
          </cell>
          <cell r="AX5" t="str">
            <v>Staff</v>
          </cell>
          <cell r="AY5">
            <v>3</v>
          </cell>
          <cell r="BA5" t="str">
            <v>리니어</v>
          </cell>
          <cell r="BB5">
            <v>3</v>
          </cell>
          <cell r="BC5" t="str">
            <v>slope</v>
          </cell>
          <cell r="BF5">
            <v>3</v>
          </cell>
          <cell r="BG5">
            <v>9.8141263940521042E-2</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7.5304994281994082</v>
          </cell>
          <cell r="W6">
            <v>10.549164364279356</v>
          </cell>
          <cell r="X6">
            <v>26.63</v>
          </cell>
          <cell r="Y6">
            <v>37.31</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5</v>
          </cell>
          <cell r="AL6">
            <v>1.3</v>
          </cell>
          <cell r="AM6">
            <v>1.0739363899215265E-2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0.15241635687732435</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7.2285484470210646</v>
          </cell>
          <cell r="W7">
            <v>11.908972305971753</v>
          </cell>
          <cell r="X7">
            <v>25.57</v>
          </cell>
          <cell r="Y7">
            <v>42.12</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10</v>
          </cell>
          <cell r="AL7">
            <v>1.04</v>
          </cell>
          <cell r="AM7">
            <v>8.5914911193722115E-3</v>
          </cell>
          <cell r="AN7">
            <v>48</v>
          </cell>
          <cell r="AO7">
            <v>48</v>
          </cell>
          <cell r="AP7">
            <v>0</v>
          </cell>
          <cell r="AQ7">
            <v>2500</v>
          </cell>
          <cell r="AR7">
            <v>3500</v>
          </cell>
          <cell r="AS7">
            <v>4</v>
          </cell>
          <cell r="AT7">
            <v>5</v>
          </cell>
          <cell r="AX7" t="str">
            <v>Sword</v>
          </cell>
          <cell r="AY7">
            <v>5</v>
          </cell>
          <cell r="BF7">
            <v>5</v>
          </cell>
          <cell r="BG7">
            <v>0</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7.4455340778778138</v>
          </cell>
          <cell r="W8">
            <v>11.058437665410429</v>
          </cell>
          <cell r="X8">
            <v>51.32</v>
          </cell>
          <cell r="Y8">
            <v>76.22</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5</v>
          </cell>
          <cell r="AL8">
            <v>1.1000000000000001</v>
          </cell>
          <cell r="AM8">
            <v>9.0871540685667634E-3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7.3007803044254942</v>
          </cell>
          <cell r="W9">
            <v>11.560140637188844</v>
          </cell>
          <cell r="X9">
            <v>50.32</v>
          </cell>
          <cell r="Y9">
            <v>79.680000000000007</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5</v>
          </cell>
          <cell r="AL9">
            <v>0.88000000000000012</v>
          </cell>
          <cell r="AM9">
            <v>7.2697232548534114E-3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7.8295949736515968</v>
          </cell>
          <cell r="W10">
            <v>10.594768315153624</v>
          </cell>
          <cell r="X10">
            <v>115.68</v>
          </cell>
          <cell r="Y10">
            <v>156.53</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2.25</v>
          </cell>
          <cell r="AJ10">
            <v>6</v>
          </cell>
          <cell r="AK10">
            <v>15</v>
          </cell>
          <cell r="AL10">
            <v>2.25</v>
          </cell>
          <cell r="AM10">
            <v>1.8587360594795651E-2</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7.2131566996660164</v>
          </cell>
          <cell r="W11">
            <v>11.151590086369199</v>
          </cell>
          <cell r="X11">
            <v>106.57</v>
          </cell>
          <cell r="Y11">
            <v>164.76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1.8</v>
          </cell>
          <cell r="AJ11">
            <v>7</v>
          </cell>
          <cell r="AK11">
            <v>5</v>
          </cell>
          <cell r="AL11">
            <v>1.8</v>
          </cell>
          <cell r="AM11">
            <v>1.4869888475836521E-2</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7.9846545175542962</v>
          </cell>
          <cell r="W12">
            <v>10.393884433692135</v>
          </cell>
          <cell r="X12">
            <v>153.75</v>
          </cell>
          <cell r="Y12">
            <v>200.14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1.0125</v>
          </cell>
          <cell r="AJ12">
            <v>13</v>
          </cell>
          <cell r="AK12">
            <v>5</v>
          </cell>
          <cell r="AL12">
            <v>0</v>
          </cell>
          <cell r="AM12">
            <v>0</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6.8855745219853315</v>
          </cell>
          <cell r="W13">
            <v>11.786009582269353</v>
          </cell>
          <cell r="X13">
            <v>132.58000000000001</v>
          </cell>
          <cell r="Y13">
            <v>226.94</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0.80999999999999994</v>
          </cell>
          <cell r="AJ13">
            <v>14</v>
          </cell>
          <cell r="AK13">
            <v>5</v>
          </cell>
          <cell r="AL13">
            <v>0</v>
          </cell>
          <cell r="AM13">
            <v>0</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7.4289349218413276</v>
          </cell>
          <cell r="W14">
            <v>11.080708833478409</v>
          </cell>
          <cell r="X14">
            <v>186.43</v>
          </cell>
          <cell r="Y14">
            <v>278.07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0.45562500000000006</v>
          </cell>
          <cell r="AJ14">
            <v>20</v>
          </cell>
          <cell r="AK14">
            <v>5</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7.4650099542756063</v>
          </cell>
          <cell r="W15">
            <v>10.914610108802199</v>
          </cell>
          <cell r="X15">
            <v>11.2</v>
          </cell>
          <cell r="Y15">
            <v>16.37</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5</v>
          </cell>
          <cell r="AL15">
            <v>4.2</v>
          </cell>
          <cell r="AM15">
            <v>3.4696406443618551E-2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7.3439615707798742</v>
          </cell>
          <cell r="W16">
            <v>11.501965694349762</v>
          </cell>
          <cell r="X16">
            <v>11.02</v>
          </cell>
          <cell r="Y16">
            <v>17.25</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10</v>
          </cell>
          <cell r="AL16">
            <v>3.3600000000000003</v>
          </cell>
          <cell r="AM16">
            <v>2.7757125154894841E-2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7.9872388269273644</v>
          </cell>
          <cell r="W17">
            <v>10.730924887434123</v>
          </cell>
          <cell r="X17">
            <v>17.54</v>
          </cell>
          <cell r="Y17">
            <v>23.57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15</v>
          </cell>
          <cell r="AL17">
            <v>2.9</v>
          </cell>
          <cell r="AM17">
            <v>2.3957042544403284E-2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7.0073738529963476</v>
          </cell>
          <cell r="W18">
            <v>11.378019807489359</v>
          </cell>
          <cell r="X18">
            <v>15.39</v>
          </cell>
          <cell r="Y18">
            <v>24.99</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20</v>
          </cell>
          <cell r="AL18">
            <v>2.3199999999999998</v>
          </cell>
          <cell r="AM18">
            <v>1.9165634035522624E-2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8.1437007181027354</v>
          </cell>
          <cell r="W19">
            <v>11.033543420235866</v>
          </cell>
          <cell r="X19">
            <v>28.8</v>
          </cell>
          <cell r="Y19">
            <v>39.020000000000003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15</v>
          </cell>
          <cell r="AL19">
            <v>1.3</v>
          </cell>
          <cell r="AM19">
            <v>1.0739363899215265E-2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6.9048283934883106</v>
          </cell>
          <cell r="W20">
            <v>11.604500399189373</v>
          </cell>
          <cell r="X20">
            <v>24.42</v>
          </cell>
          <cell r="Y20">
            <v>41.04</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20</v>
          </cell>
          <cell r="AL20">
            <v>1.04</v>
          </cell>
          <cell r="AM20">
            <v>8.5914911193722115E-3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7.7736422633938878</v>
          </cell>
          <cell r="W21">
            <v>10.519372838527868</v>
          </cell>
          <cell r="X21">
            <v>53.58</v>
          </cell>
          <cell r="Y21">
            <v>72.5</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5</v>
          </cell>
          <cell r="AL21">
            <v>1.1000000000000001</v>
          </cell>
          <cell r="AM21">
            <v>9.0871540685667634E-3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7.2245672840821262</v>
          </cell>
          <cell r="W22">
            <v>11.480043583620013</v>
          </cell>
          <cell r="X22">
            <v>49.8</v>
          </cell>
          <cell r="Y22">
            <v>79.13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5</v>
          </cell>
          <cell r="AL22">
            <v>0.88000000000000012</v>
          </cell>
          <cell r="AM22">
            <v>7.2697232548534114E-3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7.6619814659705554</v>
          </cell>
          <cell r="W23">
            <v>10.46191548568892</v>
          </cell>
          <cell r="X23">
            <v>113.2</v>
          </cell>
          <cell r="Y23">
            <v>154.57</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2.25</v>
          </cell>
          <cell r="AJ23">
            <v>6</v>
          </cell>
          <cell r="AK23">
            <v>15</v>
          </cell>
          <cell r="AL23">
            <v>2.25</v>
          </cell>
          <cell r="AM23">
            <v>1.8587360594795651E-2</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6.9411259751830761</v>
          </cell>
          <cell r="W24">
            <v>11.36609647806978</v>
          </cell>
          <cell r="X24">
            <v>102.55</v>
          </cell>
          <cell r="Y24">
            <v>167.93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1.8</v>
          </cell>
          <cell r="AJ24">
            <v>7</v>
          </cell>
          <cell r="AK24">
            <v>5</v>
          </cell>
          <cell r="AL24">
            <v>1.8</v>
          </cell>
          <cell r="AM24">
            <v>1.4869888475836521E-2</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7.8753832976942784</v>
          </cell>
          <cell r="W25">
            <v>10.58011526670701</v>
          </cell>
          <cell r="X25">
            <v>151.63999999999999</v>
          </cell>
          <cell r="Y25">
            <v>203.72</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1.0125</v>
          </cell>
          <cell r="AJ25">
            <v>14</v>
          </cell>
          <cell r="AK25">
            <v>5</v>
          </cell>
          <cell r="AL25">
            <v>0</v>
          </cell>
          <cell r="AM25">
            <v>0</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6.6170516052774468</v>
          </cell>
          <cell r="W26">
            <v>11.117240360031147</v>
          </cell>
          <cell r="X26">
            <v>127.41</v>
          </cell>
          <cell r="Y26">
            <v>214.07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0.80999999999999994</v>
          </cell>
          <cell r="AJ26">
            <v>15</v>
          </cell>
          <cell r="AK26">
            <v>5</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7.4889951638577363</v>
          </cell>
          <cell r="W27">
            <v>10.658259433348835</v>
          </cell>
          <cell r="X27">
            <v>187.94</v>
          </cell>
          <cell r="Y27">
            <v>267.47000000000003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0.45562500000000006</v>
          </cell>
          <cell r="AJ27">
            <v>21</v>
          </cell>
          <cell r="AK27">
            <v>5</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7.6601263346717587</v>
          </cell>
          <cell r="W28">
            <v>10.733347060615621</v>
          </cell>
          <cell r="X28">
            <v>11.49</v>
          </cell>
          <cell r="Y28">
            <v>16.100000000000001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5</v>
          </cell>
          <cell r="AL28">
            <v>4.2</v>
          </cell>
          <cell r="AM28">
            <v>3.4696406443618551E-2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6.8342912040748098</v>
          </cell>
          <cell r="W29">
            <v>11.2471507918842</v>
          </cell>
          <cell r="X29">
            <v>10.25</v>
          </cell>
          <cell r="Y29">
            <v>16.87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10</v>
          </cell>
          <cell r="AL29">
            <v>3.3600000000000003</v>
          </cell>
          <cell r="AM29">
            <v>2.7757125154894841E-2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7.7242953066574653</v>
          </cell>
          <cell r="W30">
            <v>10.546045743712829</v>
          </cell>
          <cell r="X30">
            <v>16.96</v>
          </cell>
          <cell r="Y30">
            <v>23.16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5</v>
          </cell>
          <cell r="AL30">
            <v>2.9</v>
          </cell>
          <cell r="AM30">
            <v>2.3957042544403284E-2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6.8732591417917632</v>
          </cell>
          <cell r="W31">
            <v>11.414592450652188</v>
          </cell>
          <cell r="X31">
            <v>15.09</v>
          </cell>
          <cell r="Y31">
            <v>25.07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10</v>
          </cell>
          <cell r="AL31">
            <v>2.3199999999999998</v>
          </cell>
          <cell r="AM31">
            <v>1.9165634035522624E-2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8.1680296225321172</v>
          </cell>
          <cell r="W32">
            <v>10.658342135287334</v>
          </cell>
          <cell r="X32">
            <v>28.89</v>
          </cell>
          <cell r="Y32">
            <v>37.700000000000003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5</v>
          </cell>
          <cell r="AL32">
            <v>1.3</v>
          </cell>
          <cell r="AM32">
            <v>1.0739363899215265E-2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6.8787667359077966</v>
          </cell>
          <cell r="W33">
            <v>11.318695149756254</v>
          </cell>
          <cell r="X33">
            <v>24.33</v>
          </cell>
          <cell r="Y33">
            <v>40.03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15</v>
          </cell>
          <cell r="AL33">
            <v>1.04</v>
          </cell>
          <cell r="AM33">
            <v>8.5914911193722115E-3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8.0889216389720637</v>
          </cell>
          <cell r="W34">
            <v>10.6119887089603</v>
          </cell>
          <cell r="X34">
            <v>55.75</v>
          </cell>
          <cell r="Y34">
            <v>73.14</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5</v>
          </cell>
          <cell r="AL34">
            <v>1.1000000000000001</v>
          </cell>
          <cell r="AM34">
            <v>9.0871540685667634E-3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6.6401825162001815</v>
          </cell>
          <cell r="W35">
            <v>11.429313637610369</v>
          </cell>
          <cell r="X35">
            <v>45.77</v>
          </cell>
          <cell r="Y35">
            <v>78.78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5</v>
          </cell>
          <cell r="AL35">
            <v>0.88000000000000012</v>
          </cell>
          <cell r="AM35">
            <v>7.2697232548534114E-3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7.7057232101296602</v>
          </cell>
          <cell r="W36">
            <v>10.460213297846675</v>
          </cell>
          <cell r="X36">
            <v>113.85</v>
          </cell>
          <cell r="Y36">
            <v>154.55000000000001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2.25</v>
          </cell>
          <cell r="AJ36">
            <v>7</v>
          </cell>
          <cell r="AK36">
            <v>10</v>
          </cell>
          <cell r="AL36">
            <v>2.25</v>
          </cell>
          <cell r="AM36">
            <v>1.8587360594795651E-2</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6.8337951034846496</v>
          </cell>
          <cell r="W37">
            <v>11.511687861990206</v>
          </cell>
          <cell r="X37">
            <v>100.97</v>
          </cell>
          <cell r="Y37">
            <v>170.08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1.8</v>
          </cell>
          <cell r="AJ37">
            <v>8</v>
          </cell>
          <cell r="AK37">
            <v>5</v>
          </cell>
          <cell r="AL37">
            <v>1.8</v>
          </cell>
          <cell r="AM37">
            <v>1.4869888475836521E-2</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7.9501889778359036</v>
          </cell>
          <cell r="W38">
            <v>10.989850715964179</v>
          </cell>
          <cell r="X38">
            <v>153.08000000000001</v>
          </cell>
          <cell r="Y38">
            <v>211.61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1.0125</v>
          </cell>
          <cell r="AJ38">
            <v>15</v>
          </cell>
          <cell r="AK38">
            <v>5</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6.8326943451974405</v>
          </cell>
          <cell r="W39">
            <v>11.280085813654306</v>
          </cell>
          <cell r="X39">
            <v>131.57</v>
          </cell>
          <cell r="Y39">
            <v>217.2</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0.80999999999999994</v>
          </cell>
          <cell r="AJ39">
            <v>16</v>
          </cell>
          <cell r="AK39">
            <v>5</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8.1555885337793583</v>
          </cell>
          <cell r="W40">
            <v>10.549480514275869</v>
          </cell>
          <cell r="X40">
            <v>204.67</v>
          </cell>
          <cell r="Y40">
            <v>264.74</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0.45562500000000006</v>
          </cell>
          <cell r="AJ40">
            <v>23</v>
          </cell>
          <cell r="AK40">
            <v>5</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7.5016527763353062</v>
          </cell>
          <cell r="W41">
            <v>11.006427184608993</v>
          </cell>
          <cell r="X41">
            <v>11.25</v>
          </cell>
          <cell r="Y41">
            <v>16.510000000000002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5</v>
          </cell>
          <cell r="AL41">
            <v>4.2</v>
          </cell>
          <cell r="AM41">
            <v>3.4696406443618551E-2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6.6696411256676376</v>
          </cell>
          <cell r="W42">
            <v>11.746705391021314</v>
          </cell>
          <cell r="X42">
            <v>10</v>
          </cell>
          <cell r="Y42">
            <v>17.62</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10</v>
          </cell>
          <cell r="AL42">
            <v>3.3600000000000003</v>
          </cell>
          <cell r="AM42">
            <v>2.7757125154894841E-2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8.0295820514860647</v>
          </cell>
          <cell r="W43">
            <v>10.966381216094005</v>
          </cell>
          <cell r="X43">
            <v>17.63</v>
          </cell>
          <cell r="Y43">
            <v>24.08</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5</v>
          </cell>
          <cell r="AL43">
            <v>2.9</v>
          </cell>
          <cell r="AM43">
            <v>2.3957042544403284E-2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7.1965332370197554</v>
          </cell>
          <cell r="W44">
            <v>11.250569439271935</v>
          </cell>
          <cell r="X44">
            <v>15.8</v>
          </cell>
          <cell r="Y44">
            <v>24.71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5</v>
          </cell>
          <cell r="AL44">
            <v>2.3199999999999998</v>
          </cell>
          <cell r="AM44">
            <v>1.9165634035522624E-2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7.5538902035212754</v>
          </cell>
          <cell r="W45">
            <v>10.489075292036032</v>
          </cell>
          <cell r="X45">
            <v>26.72</v>
          </cell>
          <cell r="Y45">
            <v>37.1</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5</v>
          </cell>
          <cell r="AL45">
            <v>1.3</v>
          </cell>
          <cell r="AM45">
            <v>1.0739363899215265E-2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7.1422512495112569</v>
          </cell>
          <cell r="W46">
            <v>11.546237680571892</v>
          </cell>
          <cell r="X46">
            <v>25.26</v>
          </cell>
          <cell r="Y46">
            <v>40.840000000000003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10</v>
          </cell>
          <cell r="AL46">
            <v>1.04</v>
          </cell>
          <cell r="AM46">
            <v>8.5914911193722115E-3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7.9686895417936618</v>
          </cell>
          <cell r="W47">
            <v>11.108172245306639</v>
          </cell>
          <cell r="X47">
            <v>54.92</v>
          </cell>
          <cell r="Y47">
            <v>76.56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5</v>
          </cell>
          <cell r="AL47">
            <v>1.1000000000000001</v>
          </cell>
          <cell r="AM47">
            <v>9.0871540685667634E-3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6.9591758197784079</v>
          </cell>
          <cell r="W48">
            <v>11.329796301367283</v>
          </cell>
          <cell r="X48">
            <v>47.97</v>
          </cell>
          <cell r="Y48">
            <v>78.09</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5</v>
          </cell>
          <cell r="AL48">
            <v>0.88000000000000012</v>
          </cell>
          <cell r="AM48">
            <v>7.2697232548534114E-3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7.4881944877470898</v>
          </cell>
          <cell r="W49">
            <v>10.92068888802747</v>
          </cell>
          <cell r="X49">
            <v>110.64</v>
          </cell>
          <cell r="Y49">
            <v>161.35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2.25</v>
          </cell>
          <cell r="AJ49">
            <v>9</v>
          </cell>
          <cell r="AK49">
            <v>5</v>
          </cell>
          <cell r="AL49">
            <v>2.25</v>
          </cell>
          <cell r="AM49">
            <v>1.8587360594795651E-2</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6.717987832850894</v>
          </cell>
          <cell r="W50">
            <v>11.156721528770797</v>
          </cell>
          <cell r="X50">
            <v>99.26</v>
          </cell>
          <cell r="Y50">
            <v>164.84</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1.8</v>
          </cell>
          <cell r="AJ50">
            <v>10</v>
          </cell>
          <cell r="AK50">
            <v>5</v>
          </cell>
          <cell r="AL50">
            <v>1.8</v>
          </cell>
          <cell r="AM50">
            <v>1.4869888475836521E-2</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8.0707402038533864</v>
          </cell>
          <cell r="W51">
            <v>10.654570748305911</v>
          </cell>
          <cell r="X51">
            <v>155.41</v>
          </cell>
          <cell r="Y51">
            <v>205.16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1.0125</v>
          </cell>
          <cell r="AJ51">
            <v>16</v>
          </cell>
          <cell r="AK51">
            <v>5</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6.7617353438925765</v>
          </cell>
          <cell r="W52">
            <v>11.162155998196029</v>
          </cell>
          <cell r="X52">
            <v>130.19999999999999</v>
          </cell>
          <cell r="Y52">
            <v>214.93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0.80999999999999994</v>
          </cell>
          <cell r="AJ52">
            <v>17</v>
          </cell>
          <cell r="AK52">
            <v>5</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8.0779325107673099</v>
          </cell>
          <cell r="W53">
            <v>10.958974149521058</v>
          </cell>
          <cell r="X53">
            <v>202.72</v>
          </cell>
          <cell r="Y53">
            <v>275.02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0.45562500000000006</v>
          </cell>
          <cell r="AJ53">
            <v>24</v>
          </cell>
          <cell r="AK53">
            <v>5</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7.6118856161606381</v>
          </cell>
          <cell r="W54">
            <v>11.088368197909213</v>
          </cell>
          <cell r="X54">
            <v>11.42</v>
          </cell>
          <cell r="Y54">
            <v>16.63</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5</v>
          </cell>
          <cell r="AL54">
            <v>4.2</v>
          </cell>
          <cell r="AM54">
            <v>3.4696406443618551E-2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7.1206916908898981</v>
          </cell>
          <cell r="W55">
            <v>11.827770346908768</v>
          </cell>
          <cell r="X55">
            <v>10.68</v>
          </cell>
          <cell r="Y55">
            <v>17.739999999999998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10</v>
          </cell>
          <cell r="AL55">
            <v>3.3600000000000003</v>
          </cell>
          <cell r="AM55">
            <v>2.7757125154894841E-2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7.7551283643982956</v>
          </cell>
          <cell r="W56">
            <v>10.49948688932643</v>
          </cell>
          <cell r="X56">
            <v>17.03</v>
          </cell>
          <cell r="Y56">
            <v>23.06</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5</v>
          </cell>
          <cell r="AL56">
            <v>2.9</v>
          </cell>
          <cell r="AM56">
            <v>2.3957042544403284E-2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7.0530272525844682</v>
          </cell>
          <cell r="W57">
            <v>11.734991709689274</v>
          </cell>
          <cell r="X57">
            <v>15.49</v>
          </cell>
          <cell r="Y57">
            <v>25.77</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5</v>
          </cell>
          <cell r="AL57">
            <v>2.3199999999999998</v>
          </cell>
          <cell r="AM57">
            <v>1.9165634035522624E-2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8.1897640072680531</v>
          </cell>
          <cell r="W58">
            <v>10.683265521792531</v>
          </cell>
          <cell r="X58">
            <v>28.97</v>
          </cell>
          <cell r="Y58">
            <v>37.79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5</v>
          </cell>
          <cell r="AL58">
            <v>1.3</v>
          </cell>
          <cell r="AM58">
            <v>1.0739363899215265E-2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7.0028161543302021</v>
          </cell>
          <cell r="W59">
            <v>11.247748430252228</v>
          </cell>
          <cell r="X59">
            <v>24.77</v>
          </cell>
          <cell r="Y59">
            <v>39.78</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10</v>
          </cell>
          <cell r="AL59">
            <v>1.04</v>
          </cell>
          <cell r="AM59">
            <v>8.5914911193722115E-3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8.1587784528947846</v>
          </cell>
          <cell r="W60">
            <v>10.890546986703315</v>
          </cell>
          <cell r="X60">
            <v>56.23</v>
          </cell>
          <cell r="Y60">
            <v>75.06</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5</v>
          </cell>
          <cell r="AL60">
            <v>1.1000000000000001</v>
          </cell>
          <cell r="AM60">
            <v>9.0871540685667634E-3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7.1805996138269244</v>
          </cell>
          <cell r="W61">
            <v>11.524040871163773</v>
          </cell>
          <cell r="X61">
            <v>49.49</v>
          </cell>
          <cell r="Y61">
            <v>79.430000000000007</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5</v>
          </cell>
          <cell r="AL61">
            <v>0.88000000000000012</v>
          </cell>
          <cell r="AM61">
            <v>7.2697232548534114E-3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7.5184129319801869</v>
          </cell>
          <cell r="W62">
            <v>10.578267853383432</v>
          </cell>
          <cell r="X62">
            <v>111.08</v>
          </cell>
          <cell r="Y62">
            <v>156.29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2.25</v>
          </cell>
          <cell r="AJ62">
            <v>11</v>
          </cell>
          <cell r="AK62">
            <v>5</v>
          </cell>
          <cell r="AL62">
            <v>2.25</v>
          </cell>
          <cell r="AM62">
            <v>1.8587360594795651E-2</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7.3993117113283677</v>
          </cell>
          <cell r="W63">
            <v>11.86287181769349</v>
          </cell>
          <cell r="X63">
            <v>109.32</v>
          </cell>
          <cell r="Y63">
            <v>175.27</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1.8</v>
          </cell>
          <cell r="AJ63">
            <v>12</v>
          </cell>
          <cell r="AK63">
            <v>5</v>
          </cell>
          <cell r="AL63">
            <v>0</v>
          </cell>
          <cell r="AM63">
            <v>0</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7.7431852628591811</v>
          </cell>
          <cell r="W64">
            <v>10.657761448195636</v>
          </cell>
          <cell r="X64">
            <v>149.1</v>
          </cell>
          <cell r="Y64">
            <v>205.22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1.0125</v>
          </cell>
          <cell r="AJ64">
            <v>18</v>
          </cell>
          <cell r="AK64">
            <v>5</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6.9723219785999904</v>
          </cell>
          <cell r="W65">
            <v>11.700245194387183</v>
          </cell>
          <cell r="X65">
            <v>134.25</v>
          </cell>
          <cell r="Y65">
            <v>225.29</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0.80999999999999994</v>
          </cell>
          <cell r="AJ65">
            <v>19</v>
          </cell>
          <cell r="AK65">
            <v>5</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7.6156493313223121</v>
          </cell>
          <cell r="W66">
            <v>10.564226857850846</v>
          </cell>
          <cell r="X66">
            <v>191.12</v>
          </cell>
          <cell r="Y66">
            <v>265.11</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0.45562500000000006</v>
          </cell>
          <cell r="AJ66">
            <v>26</v>
          </cell>
          <cell r="AK66">
            <v>5</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7.8478934429211513</v>
          </cell>
          <cell r="W68">
            <v>11.033164039439864</v>
          </cell>
          <cell r="X68">
            <v>11.77</v>
          </cell>
          <cell r="Y68">
            <v>16.55</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5</v>
          </cell>
          <cell r="AL68">
            <v>4.2</v>
          </cell>
          <cell r="AM68">
            <v>3.4696406443618551E-2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7.049805223142906</v>
          </cell>
          <cell r="W69">
            <v>11.224213698946802</v>
          </cell>
          <cell r="X69">
            <v>10.57</v>
          </cell>
          <cell r="Y69">
            <v>16.84</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10</v>
          </cell>
          <cell r="AL69">
            <v>3.3600000000000003</v>
          </cell>
          <cell r="AM69">
            <v>2.7757125154894841E-2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7.8083286229536579</v>
          </cell>
          <cell r="W70">
            <v>10.784609824570271</v>
          </cell>
          <cell r="X70">
            <v>17.149999999999999</v>
          </cell>
          <cell r="Y70">
            <v>23.68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5</v>
          </cell>
          <cell r="AL70">
            <v>2.9</v>
          </cell>
          <cell r="AM70">
            <v>2.3957042544403284E-2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7.3767577140451728</v>
          </cell>
          <cell r="W71">
            <v>11.380713915809885</v>
          </cell>
          <cell r="X71">
            <v>16.2</v>
          </cell>
          <cell r="Y71">
            <v>24.99</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5</v>
          </cell>
          <cell r="AL71">
            <v>2.3199999999999998</v>
          </cell>
          <cell r="AM71">
            <v>1.9165634035522624E-2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7.89866734356454</v>
          </cell>
          <cell r="W72">
            <v>10.848247577824605</v>
          </cell>
          <cell r="X72">
            <v>27.94</v>
          </cell>
          <cell r="Y72">
            <v>38.369999999999997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5</v>
          </cell>
          <cell r="AL72">
            <v>1.3</v>
          </cell>
          <cell r="AM72">
            <v>1.0739363899215265E-2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6.8384577131227715</v>
          </cell>
          <cell r="W73">
            <v>11.663241066567254</v>
          </cell>
          <cell r="X73">
            <v>24.19</v>
          </cell>
          <cell r="Y73">
            <v>41.25</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5</v>
          </cell>
          <cell r="AL73">
            <v>1.04</v>
          </cell>
          <cell r="AM73">
            <v>8.5914911193722115E-3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7.7797882873021011</v>
          </cell>
          <cell r="W74">
            <v>11.110586762588174</v>
          </cell>
          <cell r="X74">
            <v>53.62</v>
          </cell>
          <cell r="Y74">
            <v>76.58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5</v>
          </cell>
          <cell r="AL74">
            <v>1.1000000000000001</v>
          </cell>
          <cell r="AM74">
            <v>9.0871540685667634E-3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6.8328033430624551</v>
          </cell>
          <cell r="W75">
            <v>11.333700590692699</v>
          </cell>
          <cell r="X75">
            <v>47.09</v>
          </cell>
          <cell r="Y75">
            <v>78.12</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5</v>
          </cell>
          <cell r="AL75">
            <v>0.88000000000000012</v>
          </cell>
          <cell r="AM75">
            <v>7.2697232548534114E-3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8.0611777635901856</v>
          </cell>
          <cell r="W76">
            <v>10.656925491711711</v>
          </cell>
          <cell r="X76">
            <v>119.1</v>
          </cell>
          <cell r="Y76">
            <v>157.44999999999999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2.25</v>
          </cell>
          <cell r="AJ76">
            <v>13</v>
          </cell>
          <cell r="AK76">
            <v>5</v>
          </cell>
          <cell r="AL76">
            <v>0</v>
          </cell>
          <cell r="AM76">
            <v>0</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7.3102520258140391</v>
          </cell>
          <cell r="W77">
            <v>11.799033226889483</v>
          </cell>
          <cell r="X77">
            <v>108.01</v>
          </cell>
          <cell r="Y77">
            <v>174.33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1.8</v>
          </cell>
          <cell r="AJ77">
            <v>14</v>
          </cell>
          <cell r="AK77">
            <v>5</v>
          </cell>
          <cell r="AL77">
            <v>0</v>
          </cell>
          <cell r="AM77">
            <v>0</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7.7884713427671084</v>
          </cell>
          <cell r="W78">
            <v>11.055887402370971</v>
          </cell>
          <cell r="X78">
            <v>149.97</v>
          </cell>
          <cell r="Y78">
            <v>212.89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1.0125</v>
          </cell>
          <cell r="AJ78">
            <v>20</v>
          </cell>
          <cell r="AK78">
            <v>5</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6.6161577937598786</v>
          </cell>
          <cell r="W79">
            <v>11.534101559126912</v>
          </cell>
          <cell r="X79">
            <v>127.4</v>
          </cell>
          <cell r="Y79">
            <v>222.09</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0.80999999999999994</v>
          </cell>
          <cell r="AJ79">
            <v>21</v>
          </cell>
          <cell r="AK79">
            <v>5</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7.4733282462698094</v>
          </cell>
          <cell r="W80">
            <v>10.330137359187709</v>
          </cell>
          <cell r="X80">
            <v>187.54</v>
          </cell>
          <cell r="Y80">
            <v>259.24</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0.45562500000000006</v>
          </cell>
          <cell r="AJ80">
            <v>28</v>
          </cell>
          <cell r="AK80">
            <v>5</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7.4085108057749753</v>
          </cell>
          <cell r="W88">
            <v>10.678349131214846</v>
          </cell>
          <cell r="X88">
            <v>11.11</v>
          </cell>
          <cell r="Y88">
            <v>16.02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6.8463627460614473</v>
          </cell>
          <cell r="W89">
            <v>11.116983796401206</v>
          </cell>
          <cell r="X89">
            <v>10.27</v>
          </cell>
          <cell r="Y89">
            <v>16.68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7.6789732026348423</v>
          </cell>
          <cell r="W90">
            <v>10.592333869519958</v>
          </cell>
          <cell r="X90">
            <v>16.86</v>
          </cell>
          <cell r="Y90">
            <v>23.26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6.7840596281663545</v>
          </cell>
          <cell r="W91">
            <v>11.473114401573676</v>
          </cell>
          <cell r="X91">
            <v>14.9</v>
          </cell>
          <cell r="Y91">
            <v>25.2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7.976798018140725</v>
          </cell>
          <cell r="W92">
            <v>10.807745780771578</v>
          </cell>
          <cell r="X92">
            <v>28.21</v>
          </cell>
          <cell r="Y92">
            <v>38.229999999999997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7.1843407917309117</v>
          </cell>
          <cell r="W93">
            <v>11.207925545487207</v>
          </cell>
          <cell r="X93">
            <v>25.41</v>
          </cell>
          <cell r="Y93">
            <v>39.64</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7.6101139143479228</v>
          </cell>
          <cell r="W94">
            <v>10.445165806033266</v>
          </cell>
          <cell r="X94">
            <v>52.45</v>
          </cell>
          <cell r="Y94">
            <v>71.989999999999995</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7.2290037208526154</v>
          </cell>
          <cell r="W95">
            <v>11.771721228502724</v>
          </cell>
          <cell r="X95">
            <v>49.83</v>
          </cell>
          <cell r="Y95">
            <v>81.14</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7.6484437003642016</v>
          </cell>
          <cell r="W96">
            <v>10.398354221234982</v>
          </cell>
          <cell r="X96">
            <v>113</v>
          </cell>
          <cell r="Y96">
            <v>153.63</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7.354744796207461</v>
          </cell>
          <cell r="W97">
            <v>11.498958469670127</v>
          </cell>
          <cell r="X97">
            <v>108.66</v>
          </cell>
          <cell r="Y97">
            <v>169.89</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8.0254620576687579</v>
          </cell>
          <cell r="W98">
            <v>10.480423259532568</v>
          </cell>
          <cell r="X98">
            <v>154.53</v>
          </cell>
          <cell r="Y98">
            <v>201.8</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7.260415825430039</v>
          </cell>
          <cell r="W99">
            <v>11.59447023618157</v>
          </cell>
          <cell r="X99">
            <v>139.80000000000001</v>
          </cell>
          <cell r="Y99">
            <v>223.26</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8.0245875099976693</v>
          </cell>
          <cell r="W100">
            <v>10.474323862083386</v>
          </cell>
          <cell r="X100">
            <v>201.38</v>
          </cell>
          <cell r="Y100">
            <v>262.85000000000002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7.5750544494504837</v>
          </cell>
          <cell r="W101">
            <v>10.369152585629177</v>
          </cell>
          <cell r="X101">
            <v>11.36</v>
          </cell>
          <cell r="Y101">
            <v>15.55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6.7385292511020864</v>
          </cell>
          <cell r="W102">
            <v>11.177766298280083</v>
          </cell>
          <cell r="X102">
            <v>10.11</v>
          </cell>
          <cell r="Y102">
            <v>16.77</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7.6364390804422744</v>
          </cell>
          <cell r="W103">
            <v>10.449140843043718</v>
          </cell>
          <cell r="X103">
            <v>16.77</v>
          </cell>
          <cell r="Y103">
            <v>22.95</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6.7823442638218117</v>
          </cell>
          <cell r="W104">
            <v>11.87252431194544</v>
          </cell>
          <cell r="X104">
            <v>14.9</v>
          </cell>
          <cell r="Y104">
            <v>26.07</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8.1804213626116002</v>
          </cell>
          <cell r="W105">
            <v>10.753279000164579</v>
          </cell>
          <cell r="X105">
            <v>28.93</v>
          </cell>
          <cell r="Y105">
            <v>38.03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6.8486858144911125</v>
          </cell>
          <cell r="W106">
            <v>11.521405832469275</v>
          </cell>
          <cell r="X106">
            <v>24.22</v>
          </cell>
          <cell r="Y106">
            <v>40.75</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7.5280623694725088</v>
          </cell>
          <cell r="W107">
            <v>10.770139878439466</v>
          </cell>
          <cell r="X107">
            <v>51.89</v>
          </cell>
          <cell r="Y107">
            <v>74.23</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7.166415729691276</v>
          </cell>
          <cell r="W108">
            <v>11.740065439394581</v>
          </cell>
          <cell r="X108">
            <v>49.39</v>
          </cell>
          <cell r="Y108">
            <v>80.92</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8.0237453479868943</v>
          </cell>
          <cell r="W109">
            <v>10.469299913690453</v>
          </cell>
          <cell r="X109">
            <v>118.55</v>
          </cell>
          <cell r="Y109">
            <v>154.68</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7.0928335993073901</v>
          </cell>
          <cell r="W110">
            <v>11.136618456304983</v>
          </cell>
          <cell r="X110">
            <v>104.79</v>
          </cell>
          <cell r="Y110">
            <v>164.54</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7.7763073646465681</v>
          </cell>
          <cell r="W111">
            <v>10.854380212999834</v>
          </cell>
          <cell r="X111">
            <v>149.74</v>
          </cell>
          <cell r="Y111">
            <v>209.01</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7.0055992157332758</v>
          </cell>
          <cell r="W112">
            <v>11.740545750051835</v>
          </cell>
          <cell r="X112">
            <v>134.9</v>
          </cell>
          <cell r="Y112">
            <v>226.07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8.0045747080572287</v>
          </cell>
          <cell r="W113">
            <v>10.931106518815621</v>
          </cell>
          <cell r="X113">
            <v>200.88</v>
          </cell>
          <cell r="Y113">
            <v>274.32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8.061872983432929</v>
          </cell>
          <cell r="W115">
            <v>11.040430289689253</v>
          </cell>
          <cell r="X115">
            <v>12.09</v>
          </cell>
          <cell r="Y115">
            <v>16.559999999999999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7.1148705568952666</v>
          </cell>
          <cell r="W116">
            <v>11.349195185368108</v>
          </cell>
          <cell r="X116">
            <v>10.67</v>
          </cell>
          <cell r="Y116">
            <v>17.02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7.6519825836289783</v>
          </cell>
          <cell r="W117">
            <v>11.043012447530236</v>
          </cell>
          <cell r="X117">
            <v>16.8</v>
          </cell>
          <cell r="Y117">
            <v>24.25</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7.2452194123132836</v>
          </cell>
          <cell r="W118">
            <v>11.12316483329054</v>
          </cell>
          <cell r="X118">
            <v>15.91</v>
          </cell>
          <cell r="Y118">
            <v>24.43</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7.5562892707457747</v>
          </cell>
          <cell r="W119">
            <v>10.834332242042274</v>
          </cell>
          <cell r="X119">
            <v>26.73</v>
          </cell>
          <cell r="Y119">
            <v>38.32</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6.8707422869707591</v>
          </cell>
          <cell r="W120">
            <v>11.890266826770009</v>
          </cell>
          <cell r="X120">
            <v>24.3</v>
          </cell>
          <cell r="Y120">
            <v>42.05</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7.7140993888847973</v>
          </cell>
          <cell r="W121">
            <v>11.056111622513722</v>
          </cell>
          <cell r="X121">
            <v>53.17</v>
          </cell>
          <cell r="Y121">
            <v>76.2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7.1636202822996742</v>
          </cell>
          <cell r="W122">
            <v>11.758536918026401</v>
          </cell>
          <cell r="X122">
            <v>49.37</v>
          </cell>
          <cell r="Y122">
            <v>81.05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7.5528734214621176</v>
          </cell>
          <cell r="W123">
            <v>10.463983751381658</v>
          </cell>
          <cell r="X123">
            <v>111.59</v>
          </cell>
          <cell r="Y123">
            <v>154.6</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7.2143171601975578</v>
          </cell>
          <cell r="W124">
            <v>11.865293771014802</v>
          </cell>
          <cell r="X124">
            <v>106.59</v>
          </cell>
          <cell r="Y124">
            <v>175.3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7.8918493042248787</v>
          </cell>
          <cell r="W125">
            <v>10.667578779845584</v>
          </cell>
          <cell r="X125">
            <v>151.96</v>
          </cell>
          <cell r="Y125">
            <v>205.41</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7.2359232498185113</v>
          </cell>
          <cell r="W126">
            <v>11.471420643581009</v>
          </cell>
          <cell r="X126">
            <v>139.33000000000001</v>
          </cell>
          <cell r="Y126">
            <v>220.89</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8.20010361562864</v>
          </cell>
          <cell r="W127">
            <v>10.960781811276064</v>
          </cell>
          <cell r="X127">
            <v>205.78</v>
          </cell>
          <cell r="Y127">
            <v>275.06</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row r="2">
          <cell r="C2">
            <v>100</v>
          </cell>
        </row>
      </sheetData>
      <sheetData sheetId="3">
        <row r="1">
          <cell r="A1" t="str">
            <v>로그화 상수</v>
          </cell>
        </row>
      </sheetData>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0.79340125562868113</v>
      </c>
      <c r="C2">
        <f t="shared" ref="C2:C32" ca="1" si="0">RAND()</f>
        <v>0.55760136829061091</v>
      </c>
      <c r="D2" t="str">
        <f ca="1">VLOOKUP($B2
+IF(D1="DI",1,
IF(D1="EN",2,
IF(D1="GO",3,0))),$AC:$AD,MATCH($AD$1,$AC$1:$AD$1,0),1)</f>
        <v>EN</v>
      </c>
      <c r="E2">
        <f ca="1">ROUNDDOWN(VLOOKUP(D2,$P:$W,MATCH($U$1,$P$1:$W$1,0),0)+C2*(VLOOKUP(D2,$P:$W,MATCH($V$1,$P$1:$W$1,0),0)-VLOOKUP(D2,$P:$W,MATCH($U$1,$P$1:$W$1,0),0)+10^ABS(VLOOKUP(D2,$P:$W,MATCH($W$1,$P$1:$W$1,0),0))),VLOOKUP(D2,$P:$W,MATCH($W$1,$P$1:$W$1,0),0))</f>
        <v>8</v>
      </c>
      <c r="F2" t="s">
        <v>127</v>
      </c>
      <c r="G2">
        <v>7</v>
      </c>
      <c r="H2" t="s">
        <v>127</v>
      </c>
      <c r="I2">
        <v>7</v>
      </c>
      <c r="J2" t="str">
        <f>IF(H2="GO",
  IF(I2&lt;100,"골드이상",""),
IF(H2="DI",
  IF(I2&gt;29,"다이아너무많음",
  IF(I2&gt;9,"다이아다소많음","")),""))</f>
        <v/>
      </c>
      <c r="K2" t="str">
        <f ca="1">IF(ROW()=2,L2,OFFSET(K2,-1,0)&amp;","&amp;L2)</f>
        <v>{"dy":1,"cd":"EN","cn":7}</v>
      </c>
      <c r="L2" t="str">
        <f>"{"""&amp;A$1&amp;""":"&amp;A2
&amp;","""&amp;H$1&amp;""":"""&amp;H2&amp;""""
&amp;","""&amp;I$1&amp;""":"&amp;I2&amp;"}"</f>
        <v>{"dy":1,"cd":"EN","cn":7}</v>
      </c>
      <c r="N2" t="str">
        <f ca="1">"["&amp;
IF(LEFT(OFFSET(K1,COUNTA(K:K)-1,0),1)=",",SUBSTITUTE(OFFSET(K1,COUNTA(K:K)-1,0),",","",1),OFFSET(K1,COUNTA(K:K)-1,0))
&amp;"]"</f>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dy":31,"cd":"GO","cn":500}]</v>
      </c>
      <c r="P2" t="s">
        <v>97</v>
      </c>
      <c r="Q2">
        <f ca="1">COUNTIF(D:D,P2)</f>
        <v>14</v>
      </c>
      <c r="R2">
        <f>COUNTIF(H:H,P2)</f>
        <v>14</v>
      </c>
      <c r="S2">
        <f>SUMIF(H:H,P2,I:I)</f>
        <v>106</v>
      </c>
      <c r="T2">
        <f>S2/R2</f>
        <v>7.5714285714285712</v>
      </c>
      <c r="U2">
        <v>6</v>
      </c>
      <c r="V2">
        <v>9</v>
      </c>
      <c r="W2">
        <v>0</v>
      </c>
      <c r="Y2">
        <v>1</v>
      </c>
      <c r="Z2">
        <v>0</v>
      </c>
      <c r="AA2">
        <v>14</v>
      </c>
      <c r="AB2">
        <f>AA2/SUMIF(Z:Z,Z2,AA:AA)</f>
        <v>0.46666666666666667</v>
      </c>
      <c r="AC2">
        <v>0</v>
      </c>
      <c r="AD2" t="s">
        <v>126</v>
      </c>
    </row>
    <row r="3" spans="1:30">
      <c r="A3">
        <v>2</v>
      </c>
      <c r="B3">
        <f t="shared" ref="B3:B32" ca="1" si="1">RAND()</f>
        <v>0.97587785075063593</v>
      </c>
      <c r="C3">
        <f t="shared" ca="1" si="0"/>
        <v>0.13848966852388822</v>
      </c>
      <c r="D3" t="str">
        <f t="shared" ref="D3:D32" ca="1" si="2">VLOOKUP($B3
+IF(D2="DI",1,
IF(D2="EN",2,
IF(D2="GO",3,0))),$AC:$AD,MATCH($AD$1,$AC$1:$AD$1,0),1)</f>
        <v>DI</v>
      </c>
      <c r="E3">
        <f t="shared" ref="E3:E32" ca="1" si="3">ROUNDDOWN(VLOOKUP(D3,$P:$W,MATCH($U$1,$P$1:$W$1,0),0)+C3*(VLOOKUP(D3,$P:$W,MATCH($V$1,$P$1:$W$1,0),0)-VLOOKUP(D3,$P:$W,MATCH($U$1,$P$1:$W$1,0),0)+10^ABS(VLOOKUP(D3,$P:$W,MATCH($W$1,$P$1:$W$1,0),0))),VLOOKUP(D3,$P:$W,MATCH($W$1,$P$1:$W$1,0),0))</f>
        <v>3</v>
      </c>
      <c r="F3" t="s">
        <v>125</v>
      </c>
      <c r="G3">
        <v>800</v>
      </c>
      <c r="H3" t="s">
        <v>129</v>
      </c>
      <c r="I3">
        <v>5</v>
      </c>
      <c r="J3" t="str">
        <f t="shared" ref="J3:J32" si="4">IF(H3="GO",
  IF(I3&lt;100,"골드이상",""),
IF(H3="DI",
  IF(I3&gt;29,"다이아너무많음",
  IF(I3&gt;9,"다이아다소많음","")),""))</f>
        <v/>
      </c>
      <c r="K3" t="str">
        <f t="shared" ref="K3:K32" ca="1" si="5">IF(ROW()=2,L3,OFFSET(K3,-1,0)&amp;","&amp;L3)</f>
        <v>{"dy":1,"cd":"EN","cn":7},{"dy":2,"cd":"DI","cn":5}</v>
      </c>
      <c r="L3" t="str">
        <f t="shared" ref="L3:L32" si="6">"{"""&amp;A$1&amp;""":"&amp;A3
&amp;","""&amp;H$1&amp;""":"""&amp;H3&amp;""""
&amp;","""&amp;I$1&amp;""":"&amp;I3&amp;"}"</f>
        <v>{"dy":2,"cd":"DI","cn":5}</v>
      </c>
      <c r="P3" t="s">
        <v>68</v>
      </c>
      <c r="Q3">
        <f t="shared" ref="Q3:Q4" ca="1" si="7">COUNTIF(D:D,P3)</f>
        <v>14</v>
      </c>
      <c r="R3">
        <f t="shared" ref="R3:R4" si="8">COUNTIF(H:H,P3)</f>
        <v>13</v>
      </c>
      <c r="S3">
        <f t="shared" ref="S3:S4" si="9">SUMIF(H:H,P3,I:I)</f>
        <v>23300</v>
      </c>
      <c r="T3">
        <f>S3/R3</f>
        <v>1792.3076923076924</v>
      </c>
      <c r="U3">
        <v>500</v>
      </c>
      <c r="V3">
        <v>3500</v>
      </c>
      <c r="W3">
        <v>-2</v>
      </c>
      <c r="Y3">
        <v>2</v>
      </c>
      <c r="Z3">
        <v>0</v>
      </c>
      <c r="AA3">
        <v>14</v>
      </c>
      <c r="AB3">
        <f t="shared" ref="AB3:AB10" si="10">AA3/SUMIF(Z:Z,Z3,AA:AA)</f>
        <v>0.46666666666666667</v>
      </c>
      <c r="AC3">
        <f>AC2+AB2</f>
        <v>0.46666666666666667</v>
      </c>
      <c r="AD3" t="s">
        <v>128</v>
      </c>
    </row>
    <row r="4" spans="1:30">
      <c r="A4">
        <v>3</v>
      </c>
      <c r="B4">
        <f t="shared" ca="1" si="1"/>
        <v>1.5456174002203449E-2</v>
      </c>
      <c r="C4">
        <f t="shared" ca="1" si="0"/>
        <v>0.79742938714345546</v>
      </c>
      <c r="D4" t="str">
        <f t="shared" ca="1" si="2"/>
        <v>GO</v>
      </c>
      <c r="E4">
        <f t="shared" ca="1" si="3"/>
        <v>2900</v>
      </c>
      <c r="F4" t="s">
        <v>127</v>
      </c>
      <c r="G4">
        <v>12</v>
      </c>
      <c r="H4" t="s">
        <v>125</v>
      </c>
      <c r="I4">
        <v>1900</v>
      </c>
      <c r="J4" t="str">
        <f t="shared" si="4"/>
        <v/>
      </c>
      <c r="K4" t="str">
        <f t="shared" ca="1" si="5"/>
        <v>{"dy":1,"cd":"EN","cn":7},{"dy":2,"cd":"DI","cn":5},{"dy":3,"cd":"GO","cn":1900}</v>
      </c>
      <c r="L4" t="str">
        <f t="shared" si="6"/>
        <v>{"dy":3,"cd":"GO","cn":1900}</v>
      </c>
      <c r="P4" t="s">
        <v>98</v>
      </c>
      <c r="Q4">
        <f t="shared" ca="1" si="7"/>
        <v>3</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0.51019543048488025</v>
      </c>
      <c r="C5">
        <f t="shared" ca="1" si="0"/>
        <v>0.6009190260208549</v>
      </c>
      <c r="D5" t="str">
        <f t="shared" ca="1" si="2"/>
        <v>EN</v>
      </c>
      <c r="E5">
        <f t="shared" ca="1" si="3"/>
        <v>8</v>
      </c>
      <c r="F5" t="s">
        <v>125</v>
      </c>
      <c r="G5">
        <v>1000</v>
      </c>
      <c r="H5" t="s">
        <v>127</v>
      </c>
      <c r="I5">
        <v>8</v>
      </c>
      <c r="J5" t="str">
        <f t="shared" si="4"/>
        <v/>
      </c>
      <c r="K5" t="str">
        <f t="shared" ca="1" si="5"/>
        <v>{"dy":1,"cd":"EN","cn":7},{"dy":2,"cd":"DI","cn":5},{"dy":3,"cd":"GO","cn":1900},{"dy":4,"cd":"EN","cn":8}</v>
      </c>
      <c r="L5" t="str">
        <f t="shared" si="6"/>
        <v>{"dy":4,"cd":"EN","cn":8}</v>
      </c>
      <c r="Y5">
        <v>1</v>
      </c>
      <c r="Z5">
        <v>1</v>
      </c>
      <c r="AA5">
        <f>VLOOKUP($Y5,$Y:$AD,MATCH(AA$1,$Y$1:$AD$1,0),0)</f>
        <v>14</v>
      </c>
      <c r="AB5">
        <f t="shared" si="10"/>
        <v>0.5</v>
      </c>
      <c r="AC5">
        <f>AC4+AB4</f>
        <v>1</v>
      </c>
      <c r="AD5" t="str">
        <f>VLOOKUP($Y5,$Y:$AD,MATCH(AD$1,$Y$1:$AD$1,0),0)</f>
        <v>GO</v>
      </c>
    </row>
    <row r="6" spans="1:30">
      <c r="A6">
        <v>5</v>
      </c>
      <c r="B6">
        <f t="shared" ca="1" si="1"/>
        <v>0.67820921890807506</v>
      </c>
      <c r="C6">
        <f t="shared" ca="1" si="0"/>
        <v>9.1442112103104489E-2</v>
      </c>
      <c r="D6" t="str">
        <f t="shared" ca="1" si="2"/>
        <v>GO</v>
      </c>
      <c r="E6">
        <f t="shared" ca="1" si="3"/>
        <v>700</v>
      </c>
      <c r="F6" t="s">
        <v>127</v>
      </c>
      <c r="G6">
        <v>5</v>
      </c>
      <c r="H6" t="s">
        <v>125</v>
      </c>
      <c r="I6">
        <v>1000</v>
      </c>
      <c r="J6" t="str">
        <f t="shared" si="4"/>
        <v/>
      </c>
      <c r="K6" t="str">
        <f t="shared" ca="1" si="5"/>
        <v>{"dy":1,"cd":"EN","cn":7},{"dy":2,"cd":"DI","cn":5},{"dy":3,"cd":"GO","cn":1900},{"dy":4,"cd":"EN","cn":8},{"dy":5,"cd":"GO","cn":1000}</v>
      </c>
      <c r="L6" t="str">
        <f t="shared" si="6"/>
        <v>{"dy":5,"cd":"GO","cn":1000}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0.37758599732927733</v>
      </c>
      <c r="C7">
        <f t="shared" ca="1" si="0"/>
        <v>0.71705047937395605</v>
      </c>
      <c r="D7" t="str">
        <f t="shared" ca="1" si="2"/>
        <v>EN</v>
      </c>
      <c r="E7">
        <f t="shared" ca="1" si="3"/>
        <v>8</v>
      </c>
      <c r="F7" t="s">
        <v>125</v>
      </c>
      <c r="G7">
        <v>900</v>
      </c>
      <c r="H7" t="s">
        <v>127</v>
      </c>
      <c r="I7">
        <v>8</v>
      </c>
      <c r="J7" t="str">
        <f t="shared" si="4"/>
        <v/>
      </c>
      <c r="K7" t="str">
        <f t="shared" ca="1" si="5"/>
        <v>{"dy":1,"cd":"EN","cn":7},{"dy":2,"cd":"DI","cn":5},{"dy":3,"cd":"GO","cn":1900},{"dy":4,"cd":"EN","cn":8},{"dy":5,"cd":"GO","cn":1000},{"dy":6,"cd":"EN","cn":8}</v>
      </c>
      <c r="L7" t="str">
        <f t="shared" si="6"/>
        <v>{"dy":6,"cd":"EN","cn":8}</v>
      </c>
      <c r="Y7">
        <v>1</v>
      </c>
      <c r="Z7">
        <v>2</v>
      </c>
      <c r="AA7">
        <f t="shared" si="11"/>
        <v>14</v>
      </c>
      <c r="AB7">
        <f t="shared" si="10"/>
        <v>0.875</v>
      </c>
      <c r="AC7">
        <f t="shared" si="12"/>
        <v>2</v>
      </c>
      <c r="AD7" t="str">
        <f t="shared" si="13"/>
        <v>GO</v>
      </c>
    </row>
    <row r="8" spans="1:30">
      <c r="A8">
        <v>7</v>
      </c>
      <c r="B8">
        <f t="shared" ca="1" si="1"/>
        <v>0.26181819969623588</v>
      </c>
      <c r="C8">
        <f t="shared" ca="1" si="0"/>
        <v>0.27159006073577985</v>
      </c>
      <c r="D8" t="str">
        <f t="shared" ca="1" si="2"/>
        <v>GO</v>
      </c>
      <c r="E8">
        <f t="shared" ca="1" si="3"/>
        <v>1300</v>
      </c>
      <c r="F8" t="s">
        <v>127</v>
      </c>
      <c r="G8">
        <v>6</v>
      </c>
      <c r="H8" t="s">
        <v>125</v>
      </c>
      <c r="I8">
        <v>1800</v>
      </c>
      <c r="J8" t="str">
        <f t="shared" si="4"/>
        <v/>
      </c>
      <c r="K8" t="str">
        <f t="shared" ca="1" si="5"/>
        <v>{"dy":1,"cd":"EN","cn":7},{"dy":2,"cd":"DI","cn":5},{"dy":3,"cd":"GO","cn":1900},{"dy":4,"cd":"EN","cn":8},{"dy":5,"cd":"GO","cn":1000},{"dy":6,"cd":"EN","cn":8},{"dy":7,"cd":"GO","cn":1800}</v>
      </c>
      <c r="L8" t="str">
        <f t="shared" si="6"/>
        <v>{"dy":7,"cd":"GO","cn":1800}</v>
      </c>
      <c r="Y8">
        <v>3</v>
      </c>
      <c r="Z8">
        <v>2</v>
      </c>
      <c r="AA8">
        <f t="shared" si="11"/>
        <v>2</v>
      </c>
      <c r="AB8">
        <f t="shared" si="10"/>
        <v>0.125</v>
      </c>
      <c r="AC8">
        <f t="shared" si="12"/>
        <v>2.875</v>
      </c>
      <c r="AD8" t="str">
        <f t="shared" si="13"/>
        <v>DI</v>
      </c>
    </row>
    <row r="9" spans="1:30">
      <c r="A9">
        <v>8</v>
      </c>
      <c r="B9">
        <f t="shared" ca="1" si="1"/>
        <v>0.30978493459026546</v>
      </c>
      <c r="C9">
        <f t="shared" ca="1" si="0"/>
        <v>0.79888182821313192</v>
      </c>
      <c r="D9" t="str">
        <f t="shared" ca="1" si="2"/>
        <v>EN</v>
      </c>
      <c r="E9">
        <f t="shared" ca="1" si="3"/>
        <v>9</v>
      </c>
      <c r="F9" t="s">
        <v>129</v>
      </c>
      <c r="G9">
        <v>3</v>
      </c>
      <c r="H9" t="s">
        <v>127</v>
      </c>
      <c r="I9">
        <v>9</v>
      </c>
      <c r="J9" t="str">
        <f t="shared" si="4"/>
        <v/>
      </c>
      <c r="K9" t="str">
        <f t="shared" ca="1" si="5"/>
        <v>{"dy":1,"cd":"EN","cn":7},{"dy":2,"cd":"DI","cn":5},{"dy":3,"cd":"GO","cn":1900},{"dy":4,"cd":"EN","cn":8},{"dy":5,"cd":"GO","cn":1000},{"dy":6,"cd":"EN","cn":8},{"dy":7,"cd":"GO","cn":1800},{"dy":8,"cd":"EN","cn":9}</v>
      </c>
      <c r="L9" t="str">
        <f t="shared" si="6"/>
        <v>{"dy":8,"cd":"EN","cn":9}</v>
      </c>
      <c r="Y9">
        <v>2</v>
      </c>
      <c r="Z9">
        <v>3</v>
      </c>
      <c r="AA9">
        <f t="shared" si="11"/>
        <v>14</v>
      </c>
      <c r="AB9">
        <f t="shared" si="10"/>
        <v>0.875</v>
      </c>
      <c r="AC9">
        <f t="shared" si="12"/>
        <v>3</v>
      </c>
      <c r="AD9" t="str">
        <f t="shared" si="13"/>
        <v>EN</v>
      </c>
    </row>
    <row r="10" spans="1:30">
      <c r="A10">
        <v>9</v>
      </c>
      <c r="B10">
        <f t="shared" ca="1" si="1"/>
        <v>0.17783695730652727</v>
      </c>
      <c r="C10">
        <f t="shared" ca="1" si="0"/>
        <v>0.21271552357050227</v>
      </c>
      <c r="D10" t="str">
        <f t="shared" ca="1" si="2"/>
        <v>GO</v>
      </c>
      <c r="E10">
        <f t="shared" ca="1" si="3"/>
        <v>1100</v>
      </c>
      <c r="F10" t="s">
        <v>125</v>
      </c>
      <c r="G10">
        <v>700</v>
      </c>
      <c r="H10" t="s">
        <v>125</v>
      </c>
      <c r="I10">
        <v>2600</v>
      </c>
      <c r="J10" t="str">
        <f t="shared" si="4"/>
        <v/>
      </c>
      <c r="K10" t="str">
        <f t="shared" ca="1" si="5"/>
        <v>{"dy":1,"cd":"EN","cn":7},{"dy":2,"cd":"DI","cn":5},{"dy":3,"cd":"GO","cn":1900},{"dy":4,"cd":"EN","cn":8},{"dy":5,"cd":"GO","cn":1000},{"dy":6,"cd":"EN","cn":8},{"dy":7,"cd":"GO","cn":1800},{"dy":8,"cd":"EN","cn":9},{"dy":9,"cd":"GO","cn":2600}</v>
      </c>
      <c r="L10" t="str">
        <f t="shared" si="6"/>
        <v>{"dy":9,"cd":"GO","cn":2600}</v>
      </c>
      <c r="Y10">
        <v>3</v>
      </c>
      <c r="Z10">
        <v>3</v>
      </c>
      <c r="AA10">
        <f t="shared" si="11"/>
        <v>2</v>
      </c>
      <c r="AB10">
        <f t="shared" si="10"/>
        <v>0.125</v>
      </c>
      <c r="AC10">
        <f t="shared" si="12"/>
        <v>3.875</v>
      </c>
      <c r="AD10" t="str">
        <f t="shared" si="13"/>
        <v>DI</v>
      </c>
    </row>
    <row r="11" spans="1:30">
      <c r="A11">
        <v>10</v>
      </c>
      <c r="B11">
        <f t="shared" ca="1" si="1"/>
        <v>0.34030084362068536</v>
      </c>
      <c r="C11">
        <f t="shared" ca="1" si="0"/>
        <v>0.74231095461349617</v>
      </c>
      <c r="D11" t="str">
        <f t="shared" ca="1" si="2"/>
        <v>EN</v>
      </c>
      <c r="E11">
        <f t="shared" ca="1" si="3"/>
        <v>8</v>
      </c>
      <c r="F11" t="s">
        <v>127</v>
      </c>
      <c r="G11">
        <v>10</v>
      </c>
      <c r="H11" t="s">
        <v>127</v>
      </c>
      <c r="I11">
        <v>8</v>
      </c>
      <c r="J11" t="str">
        <f t="shared" si="4"/>
        <v/>
      </c>
      <c r="K11" t="str">
        <f t="shared" ca="1" si="5"/>
        <v>{"dy":1,"cd":"EN","cn":7},{"dy":2,"cd":"DI","cn":5},{"dy":3,"cd":"GO","cn":1900},{"dy":4,"cd":"EN","cn":8},{"dy":5,"cd":"GO","cn":1000},{"dy":6,"cd":"EN","cn":8},{"dy":7,"cd":"GO","cn":1800},{"dy":8,"cd":"EN","cn":9},{"dy":9,"cd":"GO","cn":2600},{"dy":10,"cd":"EN","cn":8}</v>
      </c>
      <c r="L11" t="str">
        <f t="shared" si="6"/>
        <v>{"dy":10,"cd":"EN","cn":8}</v>
      </c>
    </row>
    <row r="12" spans="1:30">
      <c r="A12">
        <v>11</v>
      </c>
      <c r="B12">
        <f t="shared" ca="1" si="1"/>
        <v>0.30634364823133586</v>
      </c>
      <c r="C12">
        <f t="shared" ca="1" si="0"/>
        <v>0.58354581161785712</v>
      </c>
      <c r="D12" t="str">
        <f t="shared" ca="1" si="2"/>
        <v>GO</v>
      </c>
      <c r="E12">
        <f t="shared" ca="1" si="3"/>
        <v>2300</v>
      </c>
      <c r="F12" t="s">
        <v>125</v>
      </c>
      <c r="G12">
        <v>1300</v>
      </c>
      <c r="H12" t="s">
        <v>98</v>
      </c>
      <c r="I12">
        <v>6</v>
      </c>
      <c r="J12" t="str">
        <f t="shared" si="4"/>
        <v/>
      </c>
      <c r="K12" t="str">
        <f t="shared" ca="1" si="5"/>
        <v>{"dy":1,"cd":"EN","cn":7},{"dy":2,"cd":"DI","cn":5},{"dy":3,"cd":"GO","cn":1900},{"dy":4,"cd":"EN","cn":8},{"dy":5,"cd":"GO","cn":1000},{"dy":6,"cd":"EN","cn":8},{"dy":7,"cd":"GO","cn":1800},{"dy":8,"cd":"EN","cn":9},{"dy":9,"cd":"GO","cn":2600},{"dy":10,"cd":"EN","cn":8},{"dy":11,"cd":"DI","cn":6}</v>
      </c>
      <c r="L12" t="str">
        <f t="shared" si="6"/>
        <v>{"dy":11,"cd":"DI","cn":6}</v>
      </c>
    </row>
    <row r="13" spans="1:30">
      <c r="A13">
        <v>12</v>
      </c>
      <c r="B13">
        <f t="shared" ca="1" si="1"/>
        <v>0.8395567079437839</v>
      </c>
      <c r="C13">
        <f t="shared" ca="1" si="0"/>
        <v>0.76244489501949009</v>
      </c>
      <c r="D13" t="str">
        <f t="shared" ca="1" si="2"/>
        <v>EN</v>
      </c>
      <c r="E13">
        <f t="shared" ca="1" si="3"/>
        <v>9</v>
      </c>
      <c r="F13" t="s">
        <v>127</v>
      </c>
      <c r="G13">
        <v>6</v>
      </c>
      <c r="H13" t="s">
        <v>127</v>
      </c>
      <c r="I13">
        <v>7</v>
      </c>
      <c r="J13" t="str">
        <f t="shared" si="4"/>
        <v/>
      </c>
      <c r="K13" t="str">
        <f t="shared" ca="1" si="5"/>
        <v>{"dy":1,"cd":"EN","cn":7},{"dy":2,"cd":"DI","cn":5},{"dy":3,"cd":"GO","cn":1900},{"dy":4,"cd":"EN","cn":8},{"dy":5,"cd":"GO","cn":1000},{"dy":6,"cd":"EN","cn":8},{"dy":7,"cd":"GO","cn":1800},{"dy":8,"cd":"EN","cn":9},{"dy":9,"cd":"GO","cn":2600},{"dy":10,"cd":"EN","cn":8},{"dy":11,"cd":"DI","cn":6},{"dy":12,"cd":"EN","cn":7}</v>
      </c>
      <c r="L13" t="str">
        <f t="shared" si="6"/>
        <v>{"dy":12,"cd":"EN","cn":7}</v>
      </c>
    </row>
    <row r="14" spans="1:30">
      <c r="A14">
        <v>13</v>
      </c>
      <c r="B14">
        <f t="shared" ca="1" si="1"/>
        <v>0.1225169328154726</v>
      </c>
      <c r="C14">
        <f t="shared" ca="1" si="0"/>
        <v>3.3888554997277831E-3</v>
      </c>
      <c r="D14" t="str">
        <f t="shared" ca="1" si="2"/>
        <v>GO</v>
      </c>
      <c r="E14">
        <f t="shared" ca="1" si="3"/>
        <v>500</v>
      </c>
      <c r="F14" t="s">
        <v>125</v>
      </c>
      <c r="G14">
        <v>1200</v>
      </c>
      <c r="H14" t="s">
        <v>125</v>
      </c>
      <c r="I14">
        <v>700</v>
      </c>
      <c r="J14" t="str">
        <f t="shared" si="4"/>
        <v/>
      </c>
      <c r="K14" t="str">
        <f t="shared" ca="1" si="5"/>
        <v>{"dy":1,"cd":"EN","cn":7},{"dy":2,"cd":"DI","cn":5},{"dy":3,"cd":"GO","cn":1900},{"dy":4,"cd":"EN","cn":8},{"dy":5,"cd":"GO","cn":1000},{"dy":6,"cd":"EN","cn":8},{"dy":7,"cd":"GO","cn":1800},{"dy":8,"cd":"EN","cn":9},{"dy":9,"cd":"GO","cn":2600},{"dy":10,"cd":"EN","cn":8},{"dy":11,"cd":"DI","cn":6},{"dy":12,"cd":"EN","cn":7},{"dy":13,"cd":"GO","cn":700}</v>
      </c>
      <c r="L14" t="str">
        <f t="shared" si="6"/>
        <v>{"dy":13,"cd":"GO","cn":700}</v>
      </c>
    </row>
    <row r="15" spans="1:30">
      <c r="A15">
        <v>14</v>
      </c>
      <c r="B15">
        <f t="shared" ca="1" si="1"/>
        <v>0.41263500748905124</v>
      </c>
      <c r="C15">
        <f t="shared" ca="1" si="0"/>
        <v>6.7445771134754029E-2</v>
      </c>
      <c r="D15" t="str">
        <f t="shared" ca="1" si="2"/>
        <v>EN</v>
      </c>
      <c r="E15">
        <f t="shared" ca="1" si="3"/>
        <v>6</v>
      </c>
      <c r="F15" t="s">
        <v>127</v>
      </c>
      <c r="G15">
        <v>10</v>
      </c>
      <c r="H15" t="s">
        <v>127</v>
      </c>
      <c r="I15">
        <v>7</v>
      </c>
      <c r="J15" t="str">
        <f t="shared" si="4"/>
        <v/>
      </c>
      <c r="K15" t="str">
        <f t="shared" ca="1" si="5"/>
        <v>{"dy":1,"cd":"EN","cn":7},{"dy":2,"cd":"DI","cn":5},{"dy":3,"cd":"GO","cn":1900},{"dy":4,"cd":"EN","cn":8},{"dy":5,"cd":"GO","cn":1000},{"dy":6,"cd":"EN","cn":8},{"dy":7,"cd":"GO","cn":1800},{"dy":8,"cd":"EN","cn":9},{"dy":9,"cd":"GO","cn":2600},{"dy":10,"cd":"EN","cn":8},{"dy":11,"cd":"DI","cn":6},{"dy":12,"cd":"EN","cn":7},{"dy":13,"cd":"GO","cn":700},{"dy":14,"cd":"EN","cn":7}</v>
      </c>
      <c r="L15" t="str">
        <f t="shared" si="6"/>
        <v>{"dy":14,"cd":"EN","cn":7}</v>
      </c>
    </row>
    <row r="16" spans="1:30">
      <c r="A16">
        <v>15</v>
      </c>
      <c r="B16">
        <f t="shared" ca="1" si="1"/>
        <v>0.23821131597432121</v>
      </c>
      <c r="C16">
        <f t="shared" ca="1" si="0"/>
        <v>0.57169945543467848</v>
      </c>
      <c r="D16" t="str">
        <f t="shared" ca="1" si="2"/>
        <v>GO</v>
      </c>
      <c r="E16">
        <f t="shared" ca="1" si="3"/>
        <v>2200</v>
      </c>
      <c r="F16" t="s">
        <v>125</v>
      </c>
      <c r="G16">
        <v>1000</v>
      </c>
      <c r="H16" t="s">
        <v>125</v>
      </c>
      <c r="I16">
        <v>1800</v>
      </c>
      <c r="J16" t="str">
        <f t="shared" si="4"/>
        <v/>
      </c>
      <c r="K16" t="str">
        <f t="shared" ca="1" si="5"/>
        <v>{"dy":1,"cd":"EN","cn":7},{"dy":2,"cd":"DI","cn":5},{"dy":3,"cd":"GO","cn":1900},{"dy":4,"cd":"EN","cn":8},{"dy":5,"cd":"GO","cn":1000},{"dy":6,"cd":"EN","cn":8},{"dy":7,"cd":"GO","cn":1800},{"dy":8,"cd":"EN","cn":9},{"dy":9,"cd":"GO","cn":2600},{"dy":10,"cd":"EN","cn":8},{"dy":11,"cd":"DI","cn":6},{"dy":12,"cd":"EN","cn":7},{"dy":13,"cd":"GO","cn":700},{"dy":14,"cd":"EN","cn":7},{"dy":15,"cd":"GO","cn":1800}</v>
      </c>
      <c r="L16" t="str">
        <f t="shared" si="6"/>
        <v>{"dy":15,"cd":"GO","cn":1800}</v>
      </c>
    </row>
    <row r="17" spans="1:12">
      <c r="A17">
        <v>16</v>
      </c>
      <c r="B17">
        <f t="shared" ca="1" si="1"/>
        <v>2.3077972747781228E-2</v>
      </c>
      <c r="C17">
        <f t="shared" ca="1" si="0"/>
        <v>0.72085767648221188</v>
      </c>
      <c r="D17" t="str">
        <f t="shared" ca="1" si="2"/>
        <v>EN</v>
      </c>
      <c r="E17">
        <f t="shared" ca="1" si="3"/>
        <v>8</v>
      </c>
      <c r="F17" t="s">
        <v>127</v>
      </c>
      <c r="G17">
        <v>8</v>
      </c>
      <c r="H17" t="s">
        <v>98</v>
      </c>
      <c r="I17">
        <v>3</v>
      </c>
      <c r="J17" t="str">
        <f t="shared" si="4"/>
        <v/>
      </c>
      <c r="K17" t="str">
        <f t="shared" ca="1" si="5"/>
        <v>{"dy":1,"cd":"EN","cn":7},{"dy":2,"cd":"DI","cn":5},{"dy":3,"cd":"GO","cn":1900},{"dy":4,"cd":"EN","cn":8},{"dy":5,"cd":"GO","cn":1000},{"dy":6,"cd":"EN","cn":8},{"dy":7,"cd":"GO","cn":1800},{"dy":8,"cd":"EN","cn":9},{"dy":9,"cd":"GO","cn":2600},{"dy":10,"cd":"EN","cn":8},{"dy":11,"cd":"DI","cn":6},{"dy":12,"cd":"EN","cn":7},{"dy":13,"cd":"GO","cn":700},{"dy":14,"cd":"EN","cn":7},{"dy":15,"cd":"GO","cn":1800},{"dy":16,"cd":"DI","cn":3}</v>
      </c>
      <c r="L17" t="str">
        <f t="shared" si="6"/>
        <v>{"dy":16,"cd":"DI","cn":3}</v>
      </c>
    </row>
    <row r="18" spans="1:12">
      <c r="A18">
        <v>17</v>
      </c>
      <c r="B18">
        <f t="shared" ca="1" si="1"/>
        <v>0.41200806114341637</v>
      </c>
      <c r="C18">
        <f t="shared" ca="1" si="0"/>
        <v>4.4018227106018104E-2</v>
      </c>
      <c r="D18" t="str">
        <f t="shared" ca="1" si="2"/>
        <v>GO</v>
      </c>
      <c r="E18">
        <f t="shared" ca="1" si="3"/>
        <v>600</v>
      </c>
      <c r="F18" t="s">
        <v>125</v>
      </c>
      <c r="G18">
        <v>800</v>
      </c>
      <c r="H18" t="s">
        <v>125</v>
      </c>
      <c r="I18">
        <v>2900</v>
      </c>
      <c r="J18" t="str">
        <f t="shared" si="4"/>
        <v/>
      </c>
      <c r="K18" t="str">
        <f t="shared" ca="1" si="5"/>
        <v>{"dy":1,"cd":"EN","cn":7},{"dy":2,"cd":"DI","cn":5},{"dy":3,"cd":"GO","cn":1900},{"dy":4,"cd":"EN","cn":8},{"dy":5,"cd":"GO","cn":1000},{"dy":6,"cd":"EN","cn":8},{"dy":7,"cd":"GO","cn":1800},{"dy":8,"cd":"EN","cn":9},{"dy":9,"cd":"GO","cn":2600},{"dy":10,"cd":"EN","cn":8},{"dy":11,"cd":"DI","cn":6},{"dy":12,"cd":"EN","cn":7},{"dy":13,"cd":"GO","cn":700},{"dy":14,"cd":"EN","cn":7},{"dy":15,"cd":"GO","cn":1800},{"dy":16,"cd":"DI","cn":3},{"dy":17,"cd":"GO","cn":2900}</v>
      </c>
      <c r="L18" t="str">
        <f t="shared" si="6"/>
        <v>{"dy":17,"cd":"GO","cn":2900}</v>
      </c>
    </row>
    <row r="19" spans="1:12">
      <c r="A19">
        <v>18</v>
      </c>
      <c r="B19">
        <f t="shared" ca="1" si="1"/>
        <v>7.4659416112816457E-2</v>
      </c>
      <c r="C19">
        <f t="shared" ca="1" si="0"/>
        <v>0.92141074112853827</v>
      </c>
      <c r="D19" t="str">
        <f t="shared" ca="1" si="2"/>
        <v>EN</v>
      </c>
      <c r="E19">
        <f t="shared" ca="1" si="3"/>
        <v>9</v>
      </c>
      <c r="F19" t="s">
        <v>127</v>
      </c>
      <c r="G19">
        <v>6</v>
      </c>
      <c r="H19" t="s">
        <v>127</v>
      </c>
      <c r="I19">
        <v>7</v>
      </c>
      <c r="J19" t="str">
        <f t="shared" si="4"/>
        <v/>
      </c>
      <c r="K19" t="str">
        <f t="shared" ca="1" si="5"/>
        <v>{"dy":1,"cd":"EN","cn":7},{"dy":2,"cd":"DI","cn":5},{"dy":3,"cd":"GO","cn":1900},{"dy":4,"cd":"EN","cn":8},{"dy":5,"cd":"GO","cn":1000},{"dy":6,"cd":"EN","cn":8},{"dy":7,"cd":"GO","cn":1800},{"dy":8,"cd":"EN","cn":9},{"dy":9,"cd":"GO","cn":2600},{"dy":10,"cd":"EN","cn":8},{"dy":11,"cd":"DI","cn":6},{"dy":12,"cd":"EN","cn":7},{"dy":13,"cd":"GO","cn":700},{"dy":14,"cd":"EN","cn":7},{"dy":15,"cd":"GO","cn":1800},{"dy":16,"cd":"DI","cn":3},{"dy":17,"cd":"GO","cn":2900},{"dy":18,"cd":"EN","cn":7}</v>
      </c>
      <c r="L19" t="str">
        <f t="shared" si="6"/>
        <v>{"dy":18,"cd":"EN","cn":7}</v>
      </c>
    </row>
    <row r="20" spans="1:12">
      <c r="A20">
        <v>19</v>
      </c>
      <c r="B20">
        <f t="shared" ca="1" si="1"/>
        <v>0.18928164796138847</v>
      </c>
      <c r="C20">
        <f t="shared" ca="1" si="0"/>
        <v>0.94563724583666164</v>
      </c>
      <c r="D20" t="str">
        <f t="shared" ca="1" si="2"/>
        <v>GO</v>
      </c>
      <c r="E20">
        <f t="shared" ca="1" si="3"/>
        <v>3400</v>
      </c>
      <c r="F20" t="s">
        <v>125</v>
      </c>
      <c r="G20">
        <v>900</v>
      </c>
      <c r="H20" t="s">
        <v>125</v>
      </c>
      <c r="I20">
        <v>2300</v>
      </c>
      <c r="J20" t="str">
        <f t="shared" si="4"/>
        <v/>
      </c>
      <c r="K20" t="str">
        <f t="shared" ca="1" si="5"/>
        <v>{"dy":1,"cd":"EN","cn":7},{"dy":2,"cd":"DI","cn":5},{"dy":3,"cd":"GO","cn":1900},{"dy":4,"cd":"EN","cn":8},{"dy":5,"cd":"GO","cn":1000},{"dy":6,"cd":"EN","cn":8},{"dy":7,"cd":"GO","cn":1800},{"dy":8,"cd":"EN","cn":9},{"dy":9,"cd":"GO","cn":2600},{"dy":10,"cd":"EN","cn":8},{"dy":11,"cd":"DI","cn":6},{"dy":12,"cd":"EN","cn":7},{"dy":13,"cd":"GO","cn":700},{"dy":14,"cd":"EN","cn":7},{"dy":15,"cd":"GO","cn":1800},{"dy":16,"cd":"DI","cn":3},{"dy":17,"cd":"GO","cn":2900},{"dy":18,"cd":"EN","cn":7},{"dy":19,"cd":"GO","cn":2300}</v>
      </c>
      <c r="L20" t="str">
        <f t="shared" si="6"/>
        <v>{"dy":19,"cd":"GO","cn":2300}</v>
      </c>
    </row>
    <row r="21" spans="1:12">
      <c r="A21">
        <v>20</v>
      </c>
      <c r="B21">
        <f t="shared" ca="1" si="1"/>
        <v>0.24964884186427705</v>
      </c>
      <c r="C21">
        <f t="shared" ca="1" si="0"/>
        <v>0.26973526524055813</v>
      </c>
      <c r="D21" t="str">
        <f t="shared" ca="1" si="2"/>
        <v>EN</v>
      </c>
      <c r="E21">
        <f t="shared" ca="1" si="3"/>
        <v>7</v>
      </c>
      <c r="F21" t="s">
        <v>127</v>
      </c>
      <c r="G21">
        <v>7</v>
      </c>
      <c r="H21" t="s">
        <v>97</v>
      </c>
      <c r="I21">
        <v>7</v>
      </c>
      <c r="J21" t="str">
        <f t="shared" si="4"/>
        <v/>
      </c>
      <c r="K21" t="str">
        <f t="shared" ca="1" si="5"/>
        <v>{"dy":1,"cd":"EN","cn":7},{"dy":2,"cd":"DI","cn":5},{"dy":3,"cd":"GO","cn":1900},{"dy":4,"cd":"EN","cn":8},{"dy":5,"cd":"GO","cn":1000},{"dy":6,"cd":"EN","cn":8},{"dy":7,"cd":"GO","cn":1800},{"dy":8,"cd":"EN","cn":9},{"dy":9,"cd":"GO","cn":2600},{"dy":10,"cd":"EN","cn":8},{"dy":11,"cd":"DI","cn":6},{"dy":12,"cd":"EN","cn":7},{"dy":13,"cd":"GO","cn":700},{"dy":14,"cd":"EN","cn":7},{"dy":15,"cd":"GO","cn":1800},{"dy":16,"cd":"DI","cn":3},{"dy":17,"cd":"GO","cn":2900},{"dy":18,"cd":"EN","cn":7},{"dy":19,"cd":"GO","cn":2300},{"dy":20,"cd":"EN","cn":7}</v>
      </c>
      <c r="L21" t="str">
        <f t="shared" si="6"/>
        <v>{"dy":20,"cd":"EN","cn":7}</v>
      </c>
    </row>
    <row r="22" spans="1:12">
      <c r="A22">
        <v>21</v>
      </c>
      <c r="B22">
        <f t="shared" ca="1" si="1"/>
        <v>0.86715547921000069</v>
      </c>
      <c r="C22">
        <f t="shared" ca="1" si="0"/>
        <v>0.14509380224480484</v>
      </c>
      <c r="D22" t="str">
        <f t="shared" ca="1" si="2"/>
        <v>GO</v>
      </c>
      <c r="E22">
        <f t="shared" ca="1" si="3"/>
        <v>900</v>
      </c>
      <c r="F22" t="s">
        <v>129</v>
      </c>
      <c r="G22">
        <v>4</v>
      </c>
      <c r="H22" t="s">
        <v>125</v>
      </c>
      <c r="I22">
        <v>3500</v>
      </c>
      <c r="J22" t="str">
        <f t="shared" si="4"/>
        <v/>
      </c>
      <c r="K22" t="str">
        <f t="shared" ca="1" si="5"/>
        <v>{"dy":1,"cd":"EN","cn":7},{"dy":2,"cd":"DI","cn":5},{"dy":3,"cd":"GO","cn":1900},{"dy":4,"cd":"EN","cn":8},{"dy":5,"cd":"GO","cn":1000},{"dy":6,"cd":"EN","cn":8},{"dy":7,"cd":"GO","cn":1800},{"dy":8,"cd":"EN","cn":9},{"dy":9,"cd":"GO","cn":2600},{"dy":10,"cd":"EN","cn":8},{"dy":11,"cd":"DI","cn":6},{"dy":12,"cd":"EN","cn":7},{"dy":13,"cd":"GO","cn":700},{"dy":14,"cd":"EN","cn":7},{"dy":15,"cd":"GO","cn":1800},{"dy":16,"cd":"DI","cn":3},{"dy":17,"cd":"GO","cn":2900},{"dy":18,"cd":"EN","cn":7},{"dy":19,"cd":"GO","cn":2300},{"dy":20,"cd":"EN","cn":7},{"dy":21,"cd":"GO","cn":3500}</v>
      </c>
      <c r="L22" t="str">
        <f t="shared" si="6"/>
        <v>{"dy":21,"cd":"GO","cn":3500}</v>
      </c>
    </row>
    <row r="23" spans="1:12">
      <c r="A23">
        <v>22</v>
      </c>
      <c r="B23">
        <f t="shared" ca="1" si="1"/>
        <v>0.39266993740021983</v>
      </c>
      <c r="C23">
        <f t="shared" ca="1" si="0"/>
        <v>0.94610519327403175</v>
      </c>
      <c r="D23" t="str">
        <f t="shared" ca="1" si="2"/>
        <v>EN</v>
      </c>
      <c r="E23">
        <f t="shared" ca="1" si="3"/>
        <v>9</v>
      </c>
      <c r="F23" t="s">
        <v>127</v>
      </c>
      <c r="G23">
        <v>10</v>
      </c>
      <c r="H23" t="s">
        <v>127</v>
      </c>
      <c r="I23">
        <v>7</v>
      </c>
      <c r="J23" t="str">
        <f t="shared" si="4"/>
        <v/>
      </c>
      <c r="K23"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v>
      </c>
      <c r="L23" t="str">
        <f t="shared" si="6"/>
        <v>{"dy":22,"cd":"EN","cn":7}</v>
      </c>
    </row>
    <row r="24" spans="1:12">
      <c r="A24">
        <v>23</v>
      </c>
      <c r="B24">
        <f t="shared" ca="1" si="1"/>
        <v>0.50457210493665117</v>
      </c>
      <c r="C24">
        <f t="shared" ca="1" si="0"/>
        <v>0.37184159884436774</v>
      </c>
      <c r="D24" t="str">
        <f t="shared" ca="1" si="2"/>
        <v>GO</v>
      </c>
      <c r="E24">
        <f t="shared" ca="1" si="3"/>
        <v>1600</v>
      </c>
      <c r="F24" t="s">
        <v>125</v>
      </c>
      <c r="G24">
        <v>800</v>
      </c>
      <c r="H24" t="s">
        <v>125</v>
      </c>
      <c r="I24">
        <v>800</v>
      </c>
      <c r="J24" t="str">
        <f t="shared" si="4"/>
        <v/>
      </c>
      <c r="K24"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v>
      </c>
      <c r="L24" t="str">
        <f t="shared" si="6"/>
        <v>{"dy":23,"cd":"GO","cn":800}</v>
      </c>
    </row>
    <row r="25" spans="1:12">
      <c r="A25">
        <v>24</v>
      </c>
      <c r="B25">
        <f t="shared" ca="1" si="1"/>
        <v>0.39696464507442952</v>
      </c>
      <c r="C25">
        <f t="shared" ca="1" si="0"/>
        <v>0.61728021267600652</v>
      </c>
      <c r="D25" t="str">
        <f t="shared" ca="1" si="2"/>
        <v>EN</v>
      </c>
      <c r="E25">
        <f t="shared" ca="1" si="3"/>
        <v>8</v>
      </c>
      <c r="F25" t="s">
        <v>127</v>
      </c>
      <c r="G25">
        <v>6</v>
      </c>
      <c r="H25" t="s">
        <v>127</v>
      </c>
      <c r="I25">
        <v>7</v>
      </c>
      <c r="J25" t="str">
        <f t="shared" si="4"/>
        <v/>
      </c>
      <c r="K25"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v>
      </c>
      <c r="L25" t="str">
        <f t="shared" si="6"/>
        <v>{"dy":24,"cd":"EN","cn":7}</v>
      </c>
    </row>
    <row r="26" spans="1:12">
      <c r="A26">
        <v>25</v>
      </c>
      <c r="B26">
        <f t="shared" ca="1" si="1"/>
        <v>0.10167084938229987</v>
      </c>
      <c r="C26">
        <f t="shared" ca="1" si="0"/>
        <v>0.26080126738056397</v>
      </c>
      <c r="D26" t="str">
        <f t="shared" ca="1" si="2"/>
        <v>GO</v>
      </c>
      <c r="E26">
        <f t="shared" ca="1" si="3"/>
        <v>1300</v>
      </c>
      <c r="F26" t="s">
        <v>125</v>
      </c>
      <c r="G26">
        <v>700</v>
      </c>
      <c r="H26" t="s">
        <v>125</v>
      </c>
      <c r="I26">
        <v>3000</v>
      </c>
      <c r="J26" t="str">
        <f t="shared" si="4"/>
        <v/>
      </c>
      <c r="K26"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v>
      </c>
      <c r="L26" t="str">
        <f t="shared" si="6"/>
        <v>{"dy":25,"cd":"GO","cn":3000}</v>
      </c>
    </row>
    <row r="27" spans="1:12">
      <c r="A27">
        <v>26</v>
      </c>
      <c r="B27">
        <f t="shared" ca="1" si="1"/>
        <v>0.89115313909219684</v>
      </c>
      <c r="C27">
        <f t="shared" ca="1" si="0"/>
        <v>0.29584782154900424</v>
      </c>
      <c r="D27" t="str">
        <f t="shared" ca="1" si="2"/>
        <v>DI</v>
      </c>
      <c r="E27">
        <f t="shared" ca="1" si="3"/>
        <v>4</v>
      </c>
      <c r="F27" t="s">
        <v>127</v>
      </c>
      <c r="G27">
        <v>9</v>
      </c>
      <c r="H27" t="s">
        <v>127</v>
      </c>
      <c r="I27">
        <v>8</v>
      </c>
      <c r="J27" t="str">
        <f t="shared" si="4"/>
        <v/>
      </c>
      <c r="K27"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v>
      </c>
      <c r="L27" t="str">
        <f t="shared" si="6"/>
        <v>{"dy":26,"cd":"EN","cn":8}</v>
      </c>
    </row>
    <row r="28" spans="1:12">
      <c r="A28">
        <v>27</v>
      </c>
      <c r="B28">
        <f t="shared" ca="1" si="1"/>
        <v>0.74716013716770613</v>
      </c>
      <c r="C28">
        <f t="shared" ca="1" si="0"/>
        <v>0.26922007653617974</v>
      </c>
      <c r="D28" t="str">
        <f t="shared" ca="1" si="2"/>
        <v>EN</v>
      </c>
      <c r="E28">
        <f t="shared" ca="1" si="3"/>
        <v>7</v>
      </c>
      <c r="F28" t="s">
        <v>127</v>
      </c>
      <c r="G28">
        <v>9</v>
      </c>
      <c r="H28" t="s">
        <v>125</v>
      </c>
      <c r="I28">
        <v>500</v>
      </c>
      <c r="J28" t="str">
        <f t="shared" si="4"/>
        <v/>
      </c>
      <c r="K28"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v>
      </c>
      <c r="L28" t="str">
        <f t="shared" si="6"/>
        <v>{"dy":27,"cd":"GO","cn":500}</v>
      </c>
    </row>
    <row r="29" spans="1:12">
      <c r="A29">
        <v>28</v>
      </c>
      <c r="B29">
        <f t="shared" ca="1" si="1"/>
        <v>0.99445618752706411</v>
      </c>
      <c r="C29">
        <f t="shared" ca="1" si="0"/>
        <v>0.2958133449515471</v>
      </c>
      <c r="D29" t="str">
        <f t="shared" ca="1" si="2"/>
        <v>DI</v>
      </c>
      <c r="E29">
        <f t="shared" ca="1" si="3"/>
        <v>4</v>
      </c>
      <c r="F29" t="s">
        <v>125</v>
      </c>
      <c r="G29">
        <v>3100</v>
      </c>
      <c r="H29" t="s">
        <v>127</v>
      </c>
      <c r="I29">
        <v>8</v>
      </c>
      <c r="J29" t="str">
        <f t="shared" si="4"/>
        <v/>
      </c>
      <c r="K29"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v>
      </c>
      <c r="L29" t="str">
        <f t="shared" si="6"/>
        <v>{"dy":28,"cd":"EN","cn":8}</v>
      </c>
    </row>
    <row r="30" spans="1:12">
      <c r="A30">
        <v>29</v>
      </c>
      <c r="B30">
        <f t="shared" ca="1" si="1"/>
        <v>0.32449545732682905</v>
      </c>
      <c r="C30">
        <f t="shared" ca="1" si="0"/>
        <v>0.25716675894720131</v>
      </c>
      <c r="D30" t="str">
        <f t="shared" ca="1" si="2"/>
        <v>GO</v>
      </c>
      <c r="E30">
        <f t="shared" ca="1" si="3"/>
        <v>1200</v>
      </c>
      <c r="F30" t="s">
        <v>127</v>
      </c>
      <c r="G30">
        <v>7</v>
      </c>
      <c r="H30" t="s">
        <v>129</v>
      </c>
      <c r="I30">
        <v>4</v>
      </c>
      <c r="J30" t="str">
        <f t="shared" si="4"/>
        <v/>
      </c>
      <c r="K30"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v>
      </c>
      <c r="L30" t="str">
        <f t="shared" si="6"/>
        <v>{"dy":29,"cd":"DI","cn":4}</v>
      </c>
    </row>
    <row r="31" spans="1:12">
      <c r="A31">
        <v>30</v>
      </c>
      <c r="B31">
        <f t="shared" ca="1" si="1"/>
        <v>0.18724897311223776</v>
      </c>
      <c r="C31">
        <f t="shared" ca="1" si="0"/>
        <v>0.5067702243580986</v>
      </c>
      <c r="D31" t="str">
        <f t="shared" ca="1" si="2"/>
        <v>EN</v>
      </c>
      <c r="E31">
        <f t="shared" ca="1" si="3"/>
        <v>8</v>
      </c>
      <c r="F31" t="s">
        <v>125</v>
      </c>
      <c r="G31">
        <v>1000</v>
      </c>
      <c r="H31" t="s">
        <v>127</v>
      </c>
      <c r="I31">
        <v>8</v>
      </c>
      <c r="J31" t="str">
        <f t="shared" si="4"/>
        <v/>
      </c>
      <c r="K31"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v>
      </c>
      <c r="L31" t="str">
        <f t="shared" si="6"/>
        <v>{"dy":30,"cd":"EN","cn":8}</v>
      </c>
    </row>
    <row r="32" spans="1:12">
      <c r="A32">
        <v>31</v>
      </c>
      <c r="B32">
        <f t="shared" ca="1" si="1"/>
        <v>0.77194147625567577</v>
      </c>
      <c r="C32">
        <f t="shared" ca="1" si="0"/>
        <v>0.59498152829559114</v>
      </c>
      <c r="D32" t="str">
        <f t="shared" ca="1" si="2"/>
        <v>GO</v>
      </c>
      <c r="E32">
        <f t="shared" ca="1" si="3"/>
        <v>2300</v>
      </c>
      <c r="F32" t="s">
        <v>127</v>
      </c>
      <c r="G32">
        <v>6</v>
      </c>
      <c r="H32" t="s">
        <v>125</v>
      </c>
      <c r="I32">
        <v>500</v>
      </c>
      <c r="J32" t="str">
        <f t="shared" si="4"/>
        <v/>
      </c>
      <c r="K32" t="str">
        <f t="shared" ca="1" si="5"/>
        <v>{"dy":1,"cd":"EN","cn":7},{"dy":2,"cd":"DI","cn":5},{"dy":3,"cd":"GO","cn":1900},{"dy":4,"cd":"EN","cn":8},{"dy":5,"cd":"GO","cn":1000},{"dy":6,"cd":"EN","cn":8},{"dy":7,"cd":"GO","cn":1800},{"dy":8,"cd":"EN","cn":9},{"dy":9,"cd":"GO","cn":2600},{"dy":10,"cd":"EN","cn":8},{"dy":11,"cd":"DI","cn":6},{"dy":12,"cd":"EN","cn":7},{"dy":13,"cd":"GO","cn":700},{"dy":14,"cd":"EN","cn":7},{"dy":15,"cd":"GO","cn":1800},{"dy":16,"cd":"DI","cn":3},{"dy":17,"cd":"GO","cn":2900},{"dy":18,"cd":"EN","cn":7},{"dy":19,"cd":"GO","cn":2300},{"dy":20,"cd":"EN","cn":7},{"dy":21,"cd":"GO","cn":3500},{"dy":22,"cd":"EN","cn":7},{"dy":23,"cd":"GO","cn":800},{"dy":24,"cd":"EN","cn":7},{"dy":25,"cd":"GO","cn":3000},{"dy":26,"cd":"EN","cn":8},{"dy":27,"cd":"GO","cn":500},{"dy":28,"cd":"EN","cn":8},{"dy":29,"cd":"DI","cn":4},{"dy":30,"cd":"EN","cn":8},{"dy":31,"cd":"GO","cn":500}</v>
      </c>
      <c r="L32" t="str">
        <f t="shared" si="6"/>
        <v>{"dy":31,"cd":"GO","cn":500}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R347" activePane="bottomRight" state="frozen"/>
      <selection pane="topRight" activeCell="C1" sqref="C1"/>
      <selection pane="bottomLeft" activeCell="A2" sqref="A2"/>
      <selection pane="bottomRight" activeCell="AB206" sqref="AB206"/>
    </sheetView>
    <sheetView tabSelected="1" workbookViewId="1">
      <pane xSplit="2" ySplit="1" topLeftCell="AO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3.6</v>
      </c>
      <c r="BQ1" t="s">
        <v>264</v>
      </c>
      <c r="BR1" t="s">
        <v>265</v>
      </c>
      <c r="BS1" t="str">
        <f ca="1">IF(COUNTA(BV:BV)&lt;&gt;COUNTA([1]EquipTable!$A:$A),"수량이상","누적")</f>
        <v>누적</v>
      </c>
      <c r="BT1" t="s">
        <v>262</v>
      </c>
      <c r="BU1" t="s">
        <v>263</v>
      </c>
      <c r="BV1" t="s">
        <v>144</v>
      </c>
      <c r="BX1" t="s">
        <v>120</v>
      </c>
      <c r="BY1">
        <v>4</v>
      </c>
      <c r="BZ1" t="str">
        <f ca="1">IF(COUNTA(CA:CA)&lt;&gt;COUNTA([2]ActorTable!$A:$A),"수량이상","누적")</f>
        <v>수량이상</v>
      </c>
      <c r="CA1" t="s">
        <v>166</v>
      </c>
      <c r="CB1" t="s">
        <v>149</v>
      </c>
      <c r="CD1" t="s">
        <v>165</v>
      </c>
    </row>
    <row r="2" spans="1:82">
      <c r="A2">
        <v>1</v>
      </c>
      <c r="B2">
        <v>0</v>
      </c>
      <c r="C2">
        <f>IF(B2&lt;=9,0,
IF(B2=10,1,2))</f>
        <v>0</v>
      </c>
      <c r="D2">
        <f ca="1">RAND()</f>
        <v>0.6546740972618913</v>
      </c>
      <c r="E2">
        <f ca="1">RAND()</f>
        <v>0.20186951778028905</v>
      </c>
      <c r="F2">
        <f ca="1">RAND()</f>
        <v>0.23524743151115723</v>
      </c>
      <c r="G2">
        <f ca="1">RAND()</f>
        <v>0.27085538291190892</v>
      </c>
      <c r="H2">
        <f ca="1">RAND()</f>
        <v>0.87298577067199779</v>
      </c>
      <c r="I2">
        <f ca="1">RAND()</f>
        <v>4.6186570282507056E-3</v>
      </c>
      <c r="M2" t="str">
        <f ca="1">IF(LEN(J2)&lt;&gt;0,J2,VLOOKUP(D2+$B2,$BJ:$BK,MATCH($BK$1,$BJ$1:$BK$1,0),1))</f>
        <v>지정 장비</v>
      </c>
      <c r="N2" t="e">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ca="1">IF(OR(ISNUMBER(N2),N2="삭제",ISBLANK(N2)),"",
IF(LEFT(N2,5)="Equip",IF(MID(N2,7,1)="4","전설",""),
IF(LEFT(N2,5)="Actor",IF(MID(N2,7,1)="2","전설",""),
"그외없음")))</f>
        <v>#VALUE!</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137</v>
      </c>
      <c r="AU2">
        <f t="shared" ref="AU2:AU15" si="1">COUNTIF(AB:AB,AP2)</f>
        <v>154</v>
      </c>
      <c r="AV2">
        <f ca="1">COUNTIFS(M:M,AP2,T:T,"전설")</f>
        <v>1</v>
      </c>
      <c r="AW2">
        <f>COUNTIFS(AB:AB,AP2,AI:AI,"전설")</f>
        <v>7</v>
      </c>
      <c r="BE2" t="str">
        <f ca="1">"["&amp;
IF(LEFT(OFFSET(AM1,COUNTA(AM:AM)-1,0),1)=",",SUBSTITUTE(OFFSET(AM1,COUNTA(AM:AM)-1,0),",","",1),OFFSET(AM1,COUNTA(AM:AM)-1,0))
&amp;"]"</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dy":24,"sl":11},{"dy":25,"sl":11,"tp":"fl3","vl":"Actor0125","cn":1,"pt":"DI","pp":230,"pr":129},{"dy":26,"sl":11,"tp":"fl3","vl":"Actor0125","cn":1,"pt":"DI","pp":230,"pr":129},{"dy":27,"sl":11},{"dy":28,"sl":11},{"dy":29,"sl":11},{"dy":30,"sl":11,"tp":"fl6","vl":"Actor2015","cn":1,"pt":"DI","pp":80,"pr":49},{"dy":31,"sl":11,"tp":"fl6","vl":"Actor2015","cn":1,"pt":"DI","pp":80,"pr":49}]</v>
      </c>
      <c r="BG2">
        <v>0</v>
      </c>
      <c r="BH2">
        <v>15</v>
      </c>
      <c r="BI2">
        <f t="shared" ref="BI2:BI14" si="2">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167</v>
      </c>
    </row>
    <row r="3" spans="1:82">
      <c r="A3">
        <v>1</v>
      </c>
      <c r="B3">
        <v>1</v>
      </c>
      <c r="C3">
        <f>IF(B3&lt;=9,0,
IF(B3=10,1,2))</f>
        <v>0</v>
      </c>
      <c r="D3">
        <f ca="1">RAND()</f>
        <v>0.47775113851373796</v>
      </c>
      <c r="E3">
        <f ca="1">RAND()</f>
        <v>0.48762301001352126</v>
      </c>
      <c r="F3">
        <f ca="1">RAND()</f>
        <v>0.20754788545213521</v>
      </c>
      <c r="G3">
        <f ca="1">RAND()</f>
        <v>0.36341529708963372</v>
      </c>
      <c r="H3">
        <f ca="1">RAND()</f>
        <v>0.77760437038108698</v>
      </c>
      <c r="I3">
        <f ca="1">RAND()</f>
        <v>0.5985540974006287</v>
      </c>
      <c r="M3" t="str">
        <f ca="1">IF(LEN(J3)&lt;&gt;0,J3,VLOOKUP(D3+$B3,$BJ:$BK,MATCH($BK$1,$BJ$1:$BK$1,0),1))</f>
        <v>지정 장비</v>
      </c>
      <c r="N3" t="e">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#VALUE!</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e">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#VALUE!</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ca="1">IF(OR(ISNUMBER(N3),N3="삭제",ISBLANK(N3)),"",
IF(LEFT(N3,5)="Equip",IF(MID(N3,7,1)="4","전설",""),
IF(LEFT(N3,5)="Actor",IF(MID(N3,7,1)="2","전설",""),
"그외없음")))</f>
        <v>#VALUE!</v>
      </c>
      <c r="U3" t="s">
        <v>82</v>
      </c>
      <c r="V3" t="s">
        <v>381</v>
      </c>
      <c r="W3">
        <v>1</v>
      </c>
      <c r="X3" t="s">
        <v>129</v>
      </c>
      <c r="Z3">
        <v>36</v>
      </c>
      <c r="AA3" t="str">
        <f ca="1">IF(ISBLANK(AB3),"",
VLOOKUP(AB3,OFFSET(INDIRECT("$A:$B"),0,MATCH(AB$1&amp;"_Verify",INDIRECT("$1:$1"),0)-1),2,0)
)</f>
        <v>fe</v>
      </c>
      <c r="AB3" t="s">
        <v>82</v>
      </c>
      <c r="AC3" t="s">
        <v>443</v>
      </c>
      <c r="AD3">
        <v>1</v>
      </c>
      <c r="AE3" t="s">
        <v>125</v>
      </c>
      <c r="AG3">
        <v>800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그린 아이즈</v>
      </c>
      <c r="AL3">
        <v>1</v>
      </c>
      <c r="AM3" t="str">
        <f ca="1">IF(ROW()=2,AN3,OFFSET(AM3,-1,0)&amp;IF(LEN(AN3)=0,"",","&amp;AN3))</f>
        <v>{"dy":1,"sl":0,"tp":"upn","vl":"45765","cn":14,"pt":"GO","pr":4200},{"dy":1,"sl":1,"tp":"fe","vl":"Equip5002","cn":1,"pt":"GO","pr":800}</v>
      </c>
      <c r="AN3" t="str">
        <f ca="1">IF(AL3&lt;&gt;1,"",
"{"""&amp;A$1&amp;""":"&amp;A3
&amp;","""&amp;B$1&amp;""":"&amp;B3
&amp;IF(LEN(AA3)=0,"",","""&amp;AA$1&amp;""":"""&amp;AA3&amp;"""")
&amp;IF(LEN(AC3)=0,"",","""&amp;AC$1&amp;""":"""&amp;AC3&amp;"""")
&amp;IF(LEN(AD3)=0,"",","""&amp;AD$1&amp;""":"&amp;AD3)
&amp;IF(LEN(AE3)=0,"",","""&amp;AE$1&amp;""":"""&amp;AE3&amp;"""")
&amp;IF(LEN(AF3)=0,"",","""&amp;AF$1&amp;""":"&amp;AF3)
&amp;IF(LEN(AG3)=0,"",","""&amp;AG$1&amp;""":"&amp;AG3)&amp;"}")</f>
        <v>{"dy":1,"sl":1,"tp":"fe","vl":"Equip5002","cn":1,"pt":"GO","pr":800}</v>
      </c>
      <c r="AP3" t="s">
        <v>83</v>
      </c>
      <c r="AQ3" t="s">
        <v>71</v>
      </c>
      <c r="AR3">
        <v>0</v>
      </c>
      <c r="AS3">
        <v>7</v>
      </c>
      <c r="AT3">
        <f t="shared" ca="1" si="0"/>
        <v>1</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5">BM3/SUM(BM:BM)</f>
        <v>#VALUE!</v>
      </c>
      <c r="BQ3" t="e">
        <f t="shared" ref="BQ3:BQ66" ca="1" si="6">BN3/SUM(BN:BN)</f>
        <v>#VALUE!</v>
      </c>
      <c r="BR3" t="e">
        <f t="shared" ref="BR3:BR66" ca="1" si="7">BO3/SUM(BO:BO)</f>
        <v>#VALUE!</v>
      </c>
      <c r="BS3" t="e">
        <f t="shared" ref="BS3:BU66" ca="1" si="8">BS2+BP2</f>
        <v>#VALUE!</v>
      </c>
      <c r="BT3" t="e">
        <f t="shared" ca="1" si="8"/>
        <v>#VALUE!</v>
      </c>
      <c r="BU3" t="e">
        <f t="shared" ca="1" si="8"/>
        <v>#VALUE!</v>
      </c>
      <c r="BV3" t="e">
        <f ca="1">OFFSET([1]EquipTable!$A$1,ROW()-1,0)</f>
        <v>#VALUE!</v>
      </c>
      <c r="BX3" t="e">
        <f ca="1">IF(VLOOKUP($CA3,[2]ActorTable!$1:$1048576,MATCH("업데이트순번",[2]ActorTable!$1:$1,0),0)&lt;=$BY$1,1,0)
*IF(MID(CA3,7,1)="2",0.1,1)</f>
        <v>#VALUE!</v>
      </c>
      <c r="BY3" t="e">
        <f t="shared" ref="BY3:BY45" ca="1" si="9">BX3/SUM(BX:BX)</f>
        <v>#VALUE!</v>
      </c>
      <c r="BZ3" t="e">
        <f t="shared" ref="BZ3:BZ45" ca="1" si="10">BZ2+BY2</f>
        <v>#VALUE!</v>
      </c>
      <c r="CA3" t="e">
        <f ca="1">OFFSET([2]ActorTable!$A$1,ROW()-1,0)</f>
        <v>#VALUE!</v>
      </c>
      <c r="CB3" t="e">
        <f ca="1">VLOOKUP($CA3,[2]ActorTable!$1:$1048576,MATCH("이름참고",[2]ActorTable!$1:$1,0),0)</f>
        <v>#VALUE!</v>
      </c>
    </row>
    <row r="4" spans="1:82">
      <c r="A4">
        <v>1</v>
      </c>
      <c r="B4">
        <v>2</v>
      </c>
      <c r="C4">
        <f>IF(B4&lt;=9,0,
IF(B4=10,1,2))</f>
        <v>0</v>
      </c>
      <c r="D4">
        <f ca="1">RAND()</f>
        <v>0.32464354027195386</v>
      </c>
      <c r="E4">
        <f ca="1">RAND()</f>
        <v>0.21829514880944456</v>
      </c>
      <c r="F4">
        <f ca="1">RAND()</f>
        <v>0.35210298426655096</v>
      </c>
      <c r="G4">
        <f ca="1">RAND()</f>
        <v>0.97112268248277112</v>
      </c>
      <c r="H4">
        <f ca="1">RAND()</f>
        <v>0.57532042248701576</v>
      </c>
      <c r="I4">
        <f ca="1">RAND()</f>
        <v>0.80752112397209752</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21829</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5</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1500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{"dy":1,"sl":0,"tp":"upn","vl":"45765","cn":14,"pt":"GO","pr":4200},{"dy":1,"sl":1,"tp":"fe","vl":"Equip5002","cn":1,"pt":"GO","pr":800},{"dy":1,"sl":2,"tp":"upn","vl":"56326","cn":5,"pt":"GO","pr":1500}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1</v>
      </c>
      <c r="AU4">
        <f t="shared" si="1"/>
        <v>0</v>
      </c>
      <c r="AV4">
        <f t="shared" ca="1" si="3"/>
        <v>0</v>
      </c>
      <c r="AW4">
        <f t="shared" si="4"/>
        <v>0</v>
      </c>
      <c r="AZ4">
        <v>149</v>
      </c>
      <c r="BE4" t="s">
        <v>189</v>
      </c>
      <c r="BG4">
        <v>0</v>
      </c>
      <c r="BH4">
        <v>1</v>
      </c>
      <c r="BI4">
        <f t="shared" si="2"/>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5"/>
        <v>#VALUE!</v>
      </c>
      <c r="BQ4" t="e">
        <f t="shared" ca="1" si="6"/>
        <v>#VALUE!</v>
      </c>
      <c r="BR4" t="e">
        <f t="shared" ca="1" si="7"/>
        <v>#VALUE!</v>
      </c>
      <c r="BS4" t="e">
        <f t="shared" ca="1" si="8"/>
        <v>#VALUE!</v>
      </c>
      <c r="BT4" t="e">
        <f t="shared" ref="BT4:BT67" ca="1" si="11">BT3+BQ3</f>
        <v>#VALUE!</v>
      </c>
      <c r="BU4" t="e">
        <f t="shared" ref="BU4:BU67" ca="1" si="12">BU3+BR3</f>
        <v>#VALUE!</v>
      </c>
      <c r="BV4" t="e">
        <f ca="1">OFFSET([1]EquipTable!$A$1,ROW()-1,0)</f>
        <v>#VALUE!</v>
      </c>
      <c r="BX4" t="e">
        <f ca="1">IF(VLOOKUP($CA4,[2]ActorTable!$1:$1048576,MATCH("업데이트순번",[2]ActorTable!$1:$1,0),0)&lt;=$BY$1,1,0)
*IF(MID(CA4,7,1)="2",0.1,1)</f>
        <v>#VALUE!</v>
      </c>
      <c r="BY4" t="e">
        <f t="shared" ca="1" si="9"/>
        <v>#VALUE!</v>
      </c>
      <c r="BZ4" t="e">
        <f t="shared" ca="1" si="10"/>
        <v>#VALUE!</v>
      </c>
      <c r="CA4" t="e">
        <f ca="1">OFFSET([2]ActorTable!$A$1,ROW()-1,0)</f>
        <v>#VALUE!</v>
      </c>
      <c r="CB4" t="e">
        <f ca="1">VLOOKUP($CA4,[2]ActorTable!$1:$1048576,MATCH("이름참고",[2]ActorTable!$1:$1,0),0)</f>
        <v>#VALUE!</v>
      </c>
    </row>
    <row r="5" spans="1:82">
      <c r="A5">
        <v>1</v>
      </c>
      <c r="B5">
        <v>3</v>
      </c>
      <c r="C5">
        <f>IF(B5&lt;=9,0,
IF(B5=10,1,2))</f>
        <v>0</v>
      </c>
      <c r="D5">
        <f ca="1">RAND()</f>
        <v>0.28899720578087951</v>
      </c>
      <c r="E5">
        <f ca="1">RAND()</f>
        <v>0.71827368072667308</v>
      </c>
      <c r="F5">
        <f ca="1">RAND()</f>
        <v>0.67132580127652031</v>
      </c>
      <c r="G5">
        <f ca="1">RAND()</f>
        <v>0.70274798837297991</v>
      </c>
      <c r="H5">
        <f ca="1">RAND()</f>
        <v>0.35432845388700795</v>
      </c>
      <c r="I5">
        <f ca="1">RAND()</f>
        <v>0.47618446156524241</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71827</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437</v>
      </c>
      <c r="AD5">
        <v>1</v>
      </c>
      <c r="AE5" t="s">
        <v>125</v>
      </c>
      <c r="AG5">
        <v>3400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ca="1">IF(ROW()=2,AN5,OFFSET(AM5,-1,0)&amp;IF(LEN(AN5)=0,"",","&amp;AN5))</f>
        <v>{"dy":1,"sl":0,"tp":"upn","vl":"45765","cn":14,"pt":"GO","pr":4200},{"dy":1,"sl":1,"tp":"fe","vl":"Equip5002","cn":1,"pt":"GO","pr":800},{"dy":1,"sl":2,"tp":"upn","vl":"56326","cn":5,"pt":"GO","pr":1500},{"dy":1,"sl":3,"tp":"fe","vl":"Equip0201","cn":1,"pt":"GO","pr":3400}</v>
      </c>
      <c r="AN5" t="str">
        <f ca="1">IF(AL5&lt;&gt;1,"",
"{"""&amp;A$1&amp;""":"&amp;A5
&amp;","""&amp;B$1&amp;""":"&amp;B5
&amp;IF(LEN(AA5)=0,"",","""&amp;AA$1&amp;""":"""&amp;AA5&amp;"""")
&amp;IF(LEN(AC5)=0,"",","""&amp;AC$1&amp;""":"""&amp;AC5&amp;"""")
&amp;IF(LEN(AD5)=0,"",","""&amp;AD$1&amp;""":"&amp;AD5)
&amp;IF(LEN(AE5)=0,"",","""&amp;AE$1&amp;""":"""&amp;AE5&amp;"""")
&amp;IF(LEN(AF5)=0,"",","""&amp;AF$1&amp;""":"&amp;AF5)
&amp;IF(LEN(AG5)=0,"",","""&amp;AG$1&amp;""":"&amp;AG5)&amp;"}")</f>
        <v>{"dy":1,"sl":3,"tp":"fe","vl":"Equip0201","cn":1,"pt":"GO","pr":3400}</v>
      </c>
      <c r="AP5" t="s">
        <v>85</v>
      </c>
      <c r="AQ5" t="s">
        <v>73</v>
      </c>
      <c r="AR5">
        <v>8</v>
      </c>
      <c r="AS5">
        <v>11</v>
      </c>
      <c r="AT5">
        <f t="shared" ca="1" si="0"/>
        <v>0</v>
      </c>
      <c r="AU5">
        <f t="shared" si="1"/>
        <v>9</v>
      </c>
      <c r="AV5">
        <f t="shared" ca="1" si="3"/>
        <v>0</v>
      </c>
      <c r="AW5">
        <f t="shared" si="4"/>
        <v>4</v>
      </c>
      <c r="AZ5">
        <v>1</v>
      </c>
      <c r="BE5">
        <f ca="1">LEN(BE2)</f>
        <v>22875</v>
      </c>
      <c r="BG5">
        <v>1</v>
      </c>
      <c r="BH5">
        <v>1</v>
      </c>
      <c r="BI5">
        <f t="shared" si="2"/>
        <v>1</v>
      </c>
      <c r="BJ5">
        <f t="shared" ref="BJ5:BJ18" si="13">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5"/>
        <v>#VALUE!</v>
      </c>
      <c r="BQ5" t="e">
        <f t="shared" ca="1" si="6"/>
        <v>#VALUE!</v>
      </c>
      <c r="BR5" t="e">
        <f t="shared" ca="1" si="7"/>
        <v>#VALUE!</v>
      </c>
      <c r="BS5" t="e">
        <f t="shared" ca="1" si="8"/>
        <v>#VALUE!</v>
      </c>
      <c r="BT5" t="e">
        <f t="shared" ca="1" si="11"/>
        <v>#VALUE!</v>
      </c>
      <c r="BU5" t="e">
        <f t="shared" ca="1" si="12"/>
        <v>#VALUE!</v>
      </c>
      <c r="BV5" t="e">
        <f ca="1">OFFSET([1]EquipTable!$A$1,ROW()-1,0)</f>
        <v>#VALUE!</v>
      </c>
      <c r="BX5" t="e">
        <f ca="1">IF(VLOOKUP($CA5,[2]ActorTable!$1:$1048576,MATCH("업데이트순번",[2]ActorTable!$1:$1,0),0)&lt;=$BY$1,1,0)
*IF(MID(CA5,7,1)="2",0.1,1)</f>
        <v>#VALUE!</v>
      </c>
      <c r="BY5" t="e">
        <f t="shared" ca="1" si="9"/>
        <v>#VALUE!</v>
      </c>
      <c r="BZ5" t="e">
        <f t="shared" ca="1" si="10"/>
        <v>#VALUE!</v>
      </c>
      <c r="CA5" t="e">
        <f ca="1">OFFSET([2]ActorTable!$A$1,ROW()-1,0)</f>
        <v>#VALUE!</v>
      </c>
      <c r="CB5" t="e">
        <f ca="1">VLOOKUP($CA5,[2]ActorTable!$1:$1048576,MATCH("이름참고",[2]ActorTable!$1:$1,0),0)</f>
        <v>#VALUE!</v>
      </c>
    </row>
    <row r="6" spans="1:82">
      <c r="A6">
        <v>1</v>
      </c>
      <c r="B6">
        <v>4</v>
      </c>
      <c r="C6">
        <f>IF(B6&lt;=9,0,
IF(B6=10,1,2))</f>
        <v>0</v>
      </c>
      <c r="D6">
        <f ca="1">RAND()</f>
        <v>0.66105096114831596</v>
      </c>
      <c r="E6">
        <f ca="1">RAND()</f>
        <v>0.29604452512101043</v>
      </c>
      <c r="F6">
        <f ca="1">RAND()</f>
        <v>0.23053784440782787</v>
      </c>
      <c r="G6">
        <f ca="1">RAND()</f>
        <v>2.4200846466491788E-2</v>
      </c>
      <c r="H6">
        <f ca="1">RAND()</f>
        <v>0.19337383424801535</v>
      </c>
      <c r="I6">
        <f ca="1">RAND()</f>
        <v>0.16703392274892792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29604</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6</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1800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5002","cn":1,"pt":"GO","pr":800},{"dy":1,"sl":2,"tp":"upn","vl":"56326","cn":5,"pt":"GO","pr":1500},{"dy":1,"sl":3,"tp":"fe","vl":"Equip0201","cn":1,"pt":"GO","pr":3400},{"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3</v>
      </c>
      <c r="AV6">
        <f t="shared" ca="1" si="3"/>
        <v>0</v>
      </c>
      <c r="AW6">
        <f t="shared" si="4"/>
        <v>0</v>
      </c>
      <c r="AX6">
        <v>45</v>
      </c>
      <c r="AY6">
        <v>175</v>
      </c>
      <c r="AZ6">
        <f>300*1/320</f>
        <v>0.9375</v>
      </c>
      <c r="BA6">
        <v>0.25</v>
      </c>
      <c r="BB6">
        <v>0.35</v>
      </c>
      <c r="BG6">
        <v>2</v>
      </c>
      <c r="BH6">
        <v>1</v>
      </c>
      <c r="BI6">
        <f t="shared" si="2"/>
        <v>1</v>
      </c>
      <c r="BJ6">
        <f t="shared" si="13"/>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5"/>
        <v>#VALUE!</v>
      </c>
      <c r="BQ6" t="e">
        <f t="shared" ca="1" si="6"/>
        <v>#VALUE!</v>
      </c>
      <c r="BR6" t="e">
        <f t="shared" ca="1" si="7"/>
        <v>#VALUE!</v>
      </c>
      <c r="BS6" t="e">
        <f t="shared" ca="1" si="8"/>
        <v>#VALUE!</v>
      </c>
      <c r="BT6" t="e">
        <f t="shared" ca="1" si="11"/>
        <v>#VALUE!</v>
      </c>
      <c r="BU6" t="e">
        <f t="shared" ca="1" si="12"/>
        <v>#VALUE!</v>
      </c>
      <c r="BV6" t="e">
        <f ca="1">OFFSET([1]EquipTable!$A$1,ROW()-1,0)</f>
        <v>#VALUE!</v>
      </c>
      <c r="BX6" t="e">
        <f ca="1">IF(VLOOKUP($CA6,[2]ActorTable!$1:$1048576,MATCH("업데이트순번",[2]ActorTable!$1:$1,0),0)&lt;=$BY$1,1,0)
*IF(MID(CA6,7,1)="2",0.1,1)</f>
        <v>#VALUE!</v>
      </c>
      <c r="BY6" t="e">
        <f t="shared" ca="1" si="9"/>
        <v>#VALUE!</v>
      </c>
      <c r="BZ6" t="e">
        <f t="shared" ca="1" si="10"/>
        <v>#VALUE!</v>
      </c>
      <c r="CA6" t="e">
        <f ca="1">OFFSET([2]ActorTable!$A$1,ROW()-1,0)</f>
        <v>#VALUE!</v>
      </c>
      <c r="CB6" t="e">
        <f ca="1">VLOOKUP($CA6,[2]ActorTable!$1:$1048576,MATCH("이름참고",[2]ActorTable!$1:$1,0),0)</f>
        <v>#VALUE!</v>
      </c>
    </row>
    <row r="7" spans="1:82">
      <c r="A7">
        <v>1</v>
      </c>
      <c r="B7">
        <v>5</v>
      </c>
      <c r="C7">
        <f>IF(B7&lt;=9,0,
IF(B7=10,1,2))</f>
        <v>0</v>
      </c>
      <c r="D7">
        <f ca="1">RAND()</f>
        <v>0.65564359835514163</v>
      </c>
      <c r="E7">
        <f ca="1">RAND()</f>
        <v>0.66812462293909358</v>
      </c>
      <c r="F7">
        <f ca="1">RAND()</f>
        <v>0.66006973920794509</v>
      </c>
      <c r="G7">
        <f ca="1">RAND()</f>
        <v>0.87381520363385889</v>
      </c>
      <c r="H7">
        <f ca="1">RAND()</f>
        <v>0.45588302588557073</v>
      </c>
      <c r="I7">
        <f ca="1">RAND()</f>
        <v>0.67696172332118887</v>
      </c>
      <c r="M7" t="str">
        <f ca="1">IF(LEN(J7)&lt;&gt;0,J7,VLOOKUP(D7+$B7,$BJ:$BK,MATCH($BK$1,$BJ$1:$BK$1,0),1))</f>
        <v>안 지정 캐릭터 PP 영웅등급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66812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3300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245</v>
      </c>
      <c r="W7">
        <v>1</v>
      </c>
      <c r="X7" t="s">
        <v>125</v>
      </c>
      <c r="Z7">
        <v>700</v>
      </c>
      <c r="AA7" t="str">
        <f ca="1">IF(ISBLANK(AB7),"",
VLOOKUP(AB7,OFFSET(INDIRECT("$A:$B"),0,MATCH(AB$1&amp;"_Verify",INDIRECT("$1:$1"),0)-1),2,0)
)</f>
        <v>fe</v>
      </c>
      <c r="AB7" t="s">
        <v>82</v>
      </c>
      <c r="AC7" t="s">
        <v>500</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5002","cn":1,"pt":"GO","pr":800},{"dy":1,"sl":2,"tp":"upn","vl":"56326","cn":5,"pt":"GO","pr":1500},{"dy":1,"sl":3,"tp":"fe","vl":"Equip0201","cn":1,"pt":"GO","pr":3400},{"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12</v>
      </c>
      <c r="AV7">
        <f t="shared" ca="1" si="3"/>
        <v>0</v>
      </c>
      <c r="AW7">
        <f t="shared" si="4"/>
        <v>4</v>
      </c>
      <c r="AZ7">
        <v>1</v>
      </c>
      <c r="BG7">
        <v>3</v>
      </c>
      <c r="BH7">
        <v>1</v>
      </c>
      <c r="BI7">
        <f t="shared" si="2"/>
        <v>0.25</v>
      </c>
      <c r="BJ7">
        <f t="shared" si="13"/>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5"/>
        <v>#VALUE!</v>
      </c>
      <c r="BQ7" t="e">
        <f t="shared" ca="1" si="6"/>
        <v>#VALUE!</v>
      </c>
      <c r="BR7" t="e">
        <f t="shared" ca="1" si="7"/>
        <v>#VALUE!</v>
      </c>
      <c r="BS7" t="e">
        <f t="shared" ca="1" si="8"/>
        <v>#VALUE!</v>
      </c>
      <c r="BT7" t="e">
        <f t="shared" ca="1" si="11"/>
        <v>#VALUE!</v>
      </c>
      <c r="BU7" t="e">
        <f t="shared" ca="1" si="12"/>
        <v>#VALUE!</v>
      </c>
      <c r="BV7" t="e">
        <f ca="1">OFFSET([1]EquipTable!$A$1,ROW()-1,0)</f>
        <v>#VALUE!</v>
      </c>
      <c r="BX7" t="e">
        <f ca="1">IF(VLOOKUP($CA7,[2]ActorTable!$1:$1048576,MATCH("업데이트순번",[2]ActorTable!$1:$1,0),0)&lt;=$BY$1,1,0)
*IF(MID(CA7,7,1)="2",0.1,1)</f>
        <v>#VALUE!</v>
      </c>
      <c r="BY7" t="e">
        <f t="shared" ca="1" si="9"/>
        <v>#VALUE!</v>
      </c>
      <c r="BZ7" t="e">
        <f t="shared" ca="1" si="10"/>
        <v>#VALUE!</v>
      </c>
      <c r="CA7" t="e">
        <f ca="1">OFFSET([2]ActorTable!$A$1,ROW()-1,0)</f>
        <v>#VALUE!</v>
      </c>
      <c r="CB7" t="e">
        <f ca="1">VLOOKUP($CA7,[2]ActorTable!$1:$1048576,MATCH("이름참고",[2]ActorTable!$1:$1,0),0)</f>
        <v>#VALUE!</v>
      </c>
    </row>
    <row r="8" spans="1:82">
      <c r="A8">
        <v>1</v>
      </c>
      <c r="B8">
        <v>6</v>
      </c>
      <c r="C8">
        <f>IF(B8&lt;=9,0,
IF(B8=10,1,2))</f>
        <v>0</v>
      </c>
      <c r="D8">
        <f ca="1">RAND()</f>
        <v>0.52837181635791974</v>
      </c>
      <c r="E8">
        <f ca="1">RAND()</f>
        <v>0.52961176537535903</v>
      </c>
      <c r="F8">
        <f ca="1">RAND()</f>
        <v>0.76996620710688091</v>
      </c>
      <c r="G8">
        <f ca="1">RAND()</f>
        <v>0.51027495531088085</v>
      </c>
      <c r="H8">
        <f ca="1">RAND()</f>
        <v>0.36004146722650332</v>
      </c>
      <c r="I8">
        <f ca="1">RAND()</f>
        <v>2.7968084389583758E-2</v>
      </c>
      <c r="M8" t="str">
        <f ca="1">IF(LEN(J8)&lt;&gt;0,J8,VLOOKUP(D8+$B8,$BJ:$BK,MATCH($BK$1,$BJ$1:$BK$1,0),1))</f>
        <v>지정 장비</v>
      </c>
      <c r="N8" t="e">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#VALUE!</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ca="1">IF(OR(ISNUMBER(N8),N8="삭제",ISBLANK(N8)),"",
IF(LEFT(N8,5)="Equip",IF(MID(N8,7,1)="4","전설",""),
IF(LEFT(N8,5)="Actor",IF(MID(N8,7,1)="2","전설",""),
"그외없음")))</f>
        <v>#VALUE!</v>
      </c>
      <c r="U8" t="s">
        <v>82</v>
      </c>
      <c r="V8" t="s">
        <v>179</v>
      </c>
      <c r="W8">
        <v>1</v>
      </c>
      <c r="X8" t="s">
        <v>125</v>
      </c>
      <c r="Z8">
        <v>700</v>
      </c>
      <c r="AA8" t="str">
        <f ca="1">IF(ISBLANK(AB8),"",
VLOOKUP(AB8,OFFSET(INDIRECT("$A:$B"),0,MATCH(AB$1&amp;"_Verify",INDIRECT("$1:$1"),0)-1),2,0)
)</f>
        <v>fe</v>
      </c>
      <c r="AB8" t="s">
        <v>82</v>
      </c>
      <c r="AC8" t="s">
        <v>294</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템플러 쉴드</v>
      </c>
      <c r="AL8">
        <v>1</v>
      </c>
      <c r="AM8" t="str">
        <f ca="1">IF(ROW()=2,AN8,OFFSET(AM8,-1,0)&amp;IF(LEN(AN8)=0,"",","&amp;AN8))</f>
        <v>{"dy":1,"sl":0,"tp":"upn","vl":"45765","cn":14,"pt":"GO","pr":4200},{"dy":1,"sl":1,"tp":"fe","vl":"Equip5002","cn":1,"pt":"GO","pr":800},{"dy":1,"sl":2,"tp":"upn","vl":"56326","cn":5,"pt":"GO","pr":1500},{"dy":1,"sl":3,"tp":"fe","vl":"Equip0201","cn":1,"pt":"GO","pr":3400},{"dy":1,"sl":4,"tp":"uph","vl":"71037","cn":10,"pt":"GO","pr":3000},{"dy":1,"sl":5,"tp":"fe","vl":"Equip6001","cn":1,"pt":"GO","pr":2200},{"dy":1,"sl":6,"tp":"fe","vl":"Equip7001","cn":1,"pt":"GO","pr":1900}</v>
      </c>
      <c r="AN8" t="str">
        <f ca="1">IF(AL8&lt;&gt;1,"",
"{"""&amp;A$1&amp;""":"&amp;A8
&amp;","""&amp;B$1&amp;""":"&amp;B8
&amp;IF(LEN(AA8)=0,"",","""&amp;AA$1&amp;""":"""&amp;AA8&amp;"""")
&amp;IF(LEN(AC8)=0,"",","""&amp;AC$1&amp;""":"""&amp;AC8&amp;"""")
&amp;IF(LEN(AD8)=0,"",","""&amp;AD$1&amp;""":"&amp;AD8)
&amp;IF(LEN(AE8)=0,"",","""&amp;AE$1&amp;""":"""&amp;AE8&amp;"""")
&amp;IF(LEN(AF8)=0,"",","""&amp;AF$1&amp;""":"&amp;AF8)
&amp;IF(LEN(AG8)=0,"",","""&amp;AG$1&amp;""":"&amp;AG8)&amp;"}")</f>
        <v>{"dy":1,"sl":6,"tp":"fe","vl":"Equip7001","cn":1,"pt":"GO","pr":1900}</v>
      </c>
      <c r="AP8" t="s">
        <v>88</v>
      </c>
      <c r="AQ8" t="s">
        <v>79</v>
      </c>
      <c r="AR8">
        <v>8</v>
      </c>
      <c r="AS8">
        <v>11</v>
      </c>
      <c r="AT8">
        <f t="shared" ca="1" si="0"/>
        <v>0</v>
      </c>
      <c r="AU8">
        <f t="shared" si="1"/>
        <v>8</v>
      </c>
      <c r="AV8">
        <f t="shared" ca="1" si="3"/>
        <v>0</v>
      </c>
      <c r="AW8">
        <f t="shared" si="4"/>
        <v>0</v>
      </c>
      <c r="AZ8">
        <v>1</v>
      </c>
      <c r="BG8">
        <v>3</v>
      </c>
      <c r="BH8">
        <v>3</v>
      </c>
      <c r="BI8">
        <f t="shared" si="2"/>
        <v>0.75</v>
      </c>
      <c r="BJ8">
        <f t="shared" si="13"/>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5"/>
        <v>#VALUE!</v>
      </c>
      <c r="BQ8" t="e">
        <f t="shared" ca="1" si="6"/>
        <v>#VALUE!</v>
      </c>
      <c r="BR8" t="e">
        <f t="shared" ca="1" si="7"/>
        <v>#VALUE!</v>
      </c>
      <c r="BS8" t="e">
        <f t="shared" ca="1" si="8"/>
        <v>#VALUE!</v>
      </c>
      <c r="BT8" t="e">
        <f t="shared" ca="1" si="11"/>
        <v>#VALUE!</v>
      </c>
      <c r="BU8" t="e">
        <f t="shared" ca="1" si="12"/>
        <v>#VALUE!</v>
      </c>
      <c r="BV8" t="e">
        <f ca="1">OFFSET([1]EquipTable!$A$1,ROW()-1,0)</f>
        <v>#VALUE!</v>
      </c>
      <c r="BX8" t="e">
        <f ca="1">IF(VLOOKUP($CA8,[2]ActorTable!$1:$1048576,MATCH("업데이트순번",[2]ActorTable!$1:$1,0),0)&lt;=$BY$1,1,0)
*IF(MID(CA8,7,1)="2",0.1,1)</f>
        <v>#VALUE!</v>
      </c>
      <c r="BY8" t="e">
        <f t="shared" ca="1" si="9"/>
        <v>#VALUE!</v>
      </c>
      <c r="BZ8" t="e">
        <f t="shared" ca="1" si="10"/>
        <v>#VALUE!</v>
      </c>
      <c r="CA8" t="e">
        <f ca="1">OFFSET([2]ActorTable!$A$1,ROW()-1,0)</f>
        <v>#VALUE!</v>
      </c>
      <c r="CB8" t="e">
        <f ca="1">VLOOKUP($CA8,[2]ActorTable!$1:$1048576,MATCH("이름참고",[2]ActorTable!$1:$1,0),0)</f>
        <v>#VALUE!</v>
      </c>
    </row>
    <row r="9" spans="1:82">
      <c r="A9">
        <v>1</v>
      </c>
      <c r="B9">
        <v>7</v>
      </c>
      <c r="C9">
        <f>IF(B9&lt;=9,0,
IF(B9=10,1,2))</f>
        <v>0</v>
      </c>
      <c r="D9">
        <f ca="1">RAND()</f>
        <v>0.79898790797530383</v>
      </c>
      <c r="E9">
        <f ca="1">RAND()</f>
        <v>0.36023597501827331</v>
      </c>
      <c r="F9">
        <f ca="1">RAND()</f>
        <v>0.7552858542014057</v>
      </c>
      <c r="G9">
        <f ca="1">RAND()</f>
        <v>0.78373453190425713</v>
      </c>
      <c r="H9">
        <f ca="1">RAND()</f>
        <v>0.28033144407960708</v>
      </c>
      <c r="I9">
        <f ca="1">RAND()</f>
        <v>0.41018512774358273</v>
      </c>
      <c r="M9" t="str">
        <f ca="1">IF(LEN(J9)&lt;&gt;0,J9,VLOOKUP(D9+$B9,$BJ:$BK,MATCH($BK$1,$BJ$1:$BK$1,0),1))</f>
        <v>지정 장비</v>
      </c>
      <c r="N9" t="e">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#VALUE!</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ca="1">IF(OR(ISNUMBER(N9),N9="삭제",ISBLANK(N9)),"",
IF(LEFT(N9,5)="Equip",IF(MID(N9,7,1)="4","전설",""),
IF(LEFT(N9,5)="Actor",IF(MID(N9,7,1)="2","전설",""),
"그외없음")))</f>
        <v>#VALUE!</v>
      </c>
      <c r="U9" t="s">
        <v>82</v>
      </c>
      <c r="V9" t="s">
        <v>237</v>
      </c>
      <c r="W9">
        <v>1</v>
      </c>
      <c r="X9" t="s">
        <v>125</v>
      </c>
      <c r="Z9">
        <v>7800</v>
      </c>
      <c r="AA9" t="str">
        <f ca="1">IF(ISBLANK(AB9),"",
VLOOKUP(AB9,OFFSET(INDIRECT("$A:$B"),0,MATCH(AB$1&amp;"_Verify",INDIRECT("$1:$1"),0)-1),2,0)
)</f>
        <v>fe</v>
      </c>
      <c r="AB9" t="s">
        <v>82</v>
      </c>
      <c r="AC9" t="s">
        <v>403</v>
      </c>
      <c r="AD9">
        <v>1</v>
      </c>
      <c r="AE9" t="s">
        <v>125</v>
      </c>
      <c r="AG9">
        <v>7800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스톤 버스터</v>
      </c>
      <c r="AL9">
        <v>1</v>
      </c>
      <c r="AM9" t="str">
        <f ca="1">IF(ROW()=2,AN9,OFFSET(AM9,-1,0)&amp;IF(LEN(AN9)=0,"",","&amp;AN9))</f>
        <v>{"dy":1,"sl":0,"tp":"upn","vl":"45765","cn":14,"pt":"GO","pr":4200},{"dy":1,"sl":1,"tp":"fe","vl":"Equip5002","cn":1,"pt":"GO","pr":800},{"dy":1,"sl":2,"tp":"upn","vl":"56326","cn":5,"pt":"GO","pr":1500},{"dy":1,"sl":3,"tp":"fe","vl":"Equip0201","cn":1,"pt":"GO","pr":3400},{"dy":1,"sl":4,"tp":"uph","vl":"71037","cn":10,"pt":"GO","pr":3000},{"dy":1,"sl":5,"tp":"fe","vl":"Equip6001","cn":1,"pt":"GO","pr":2200},{"dy":1,"sl":6,"tp":"fe","vl":"Equip7001","cn":1,"pt":"GO","pr":1900},{"dy":1,"sl":7,"tp":"fe","vl":"Equip8101","cn":1,"pt":"GO","pr":7800}</v>
      </c>
      <c r="AN9" t="str">
        <f ca="1">IF(AL9&lt;&gt;1,"",
"{"""&amp;A$1&amp;""":"&amp;A9
&amp;","""&amp;B$1&amp;""":"&amp;B9
&amp;IF(LEN(AA9)=0,"",","""&amp;AA$1&amp;""":"""&amp;AA9&amp;"""")
&amp;IF(LEN(AC9)=0,"",","""&amp;AC$1&amp;""":"""&amp;AC9&amp;"""")
&amp;IF(LEN(AD9)=0,"",","""&amp;AD$1&amp;""":"&amp;AD9)
&amp;IF(LEN(AE9)=0,"",","""&amp;AE$1&amp;""":"""&amp;AE9&amp;"""")
&amp;IF(LEN(AF9)=0,"",","""&amp;AF$1&amp;""":"&amp;AF9)
&amp;IF(LEN(AG9)=0,"",","""&amp;AG$1&amp;""":"&amp;AG9)&amp;"}")</f>
        <v>{"dy":1,"sl":7,"tp":"fe","vl":"Equip8101","cn":1,"pt":"GO","pr":7800}</v>
      </c>
      <c r="AP9" t="s">
        <v>89</v>
      </c>
      <c r="AQ9" t="s">
        <v>80</v>
      </c>
      <c r="AR9">
        <v>8</v>
      </c>
      <c r="AS9">
        <v>11</v>
      </c>
      <c r="AT9">
        <f t="shared" ca="1" si="0"/>
        <v>0</v>
      </c>
      <c r="AU9">
        <f t="shared" si="1"/>
        <v>8</v>
      </c>
      <c r="AV9">
        <f t="shared" ca="1" si="3"/>
        <v>0</v>
      </c>
      <c r="AW9">
        <f t="shared" si="4"/>
        <v>0</v>
      </c>
      <c r="AZ9">
        <v>1.1000000000000001</v>
      </c>
      <c r="BG9">
        <v>4</v>
      </c>
      <c r="BH9">
        <v>1</v>
      </c>
      <c r="BI9">
        <f t="shared" si="2"/>
        <v>1</v>
      </c>
      <c r="BJ9">
        <f t="shared" si="13"/>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5"/>
        <v>#VALUE!</v>
      </c>
      <c r="BQ9" t="e">
        <f t="shared" ca="1" si="6"/>
        <v>#VALUE!</v>
      </c>
      <c r="BR9" t="e">
        <f t="shared" ca="1" si="7"/>
        <v>#VALUE!</v>
      </c>
      <c r="BS9" t="e">
        <f t="shared" ca="1" si="8"/>
        <v>#VALUE!</v>
      </c>
      <c r="BT9" t="e">
        <f t="shared" ca="1" si="11"/>
        <v>#VALUE!</v>
      </c>
      <c r="BU9" t="e">
        <f t="shared" ca="1" si="12"/>
        <v>#VALUE!</v>
      </c>
      <c r="BV9" t="e">
        <f ca="1">OFFSET([1]EquipTable!$A$1,ROW()-1,0)</f>
        <v>#VALUE!</v>
      </c>
      <c r="BX9" t="e">
        <f ca="1">IF(VLOOKUP($CA9,[2]ActorTable!$1:$1048576,MATCH("업데이트순번",[2]ActorTable!$1:$1,0),0)&lt;=$BY$1,1,0)
*IF(MID(CA9,7,1)="2",0.1,1)</f>
        <v>#VALUE!</v>
      </c>
      <c r="BY9" t="e">
        <f t="shared" ca="1" si="9"/>
        <v>#VALUE!</v>
      </c>
      <c r="BZ9" t="e">
        <f t="shared" ca="1" si="10"/>
        <v>#VALUE!</v>
      </c>
      <c r="CA9" t="e">
        <f ca="1">OFFSET([2]ActorTable!$A$1,ROW()-1,0)</f>
        <v>#VALUE!</v>
      </c>
      <c r="CB9" t="e">
        <f ca="1">VLOOKUP($CA9,[2]ActorTable!$1:$1048576,MATCH("이름참고",[2]ActorTable!$1:$1,0),0)</f>
        <v>#VALUE!</v>
      </c>
    </row>
    <row r="10" spans="1:82">
      <c r="A10">
        <v>1</v>
      </c>
      <c r="B10">
        <v>8</v>
      </c>
      <c r="C10">
        <f>IF(B10&lt;=9,0,
IF(B10=10,1,2))</f>
        <v>0</v>
      </c>
      <c r="D10">
        <f ca="1">RAND()</f>
        <v>0.92447781577523702</v>
      </c>
      <c r="E10">
        <f ca="1">RAND()</f>
        <v>0.45752098095471572</v>
      </c>
      <c r="F10">
        <f ca="1">RAND()</f>
        <v>0.89703693697412235</v>
      </c>
      <c r="G10">
        <f ca="1">RAND()</f>
        <v>0.87433001533571775</v>
      </c>
      <c r="H10">
        <f ca="1">RAND()</f>
        <v>0.90184159373360495</v>
      </c>
      <c r="I10">
        <f ca="1">RAND()</f>
        <v>4.8954712178510107E-2</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fl2</v>
      </c>
      <c r="AB10" t="s">
        <v>88</v>
      </c>
      <c r="AC10" t="s">
        <v>492</v>
      </c>
      <c r="AD10">
        <v>1</v>
      </c>
      <c r="AE10" t="s">
        <v>129</v>
      </c>
      <c r="AF10">
        <v>190</v>
      </c>
      <c r="AG10">
        <v>89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데브샤</v>
      </c>
      <c r="AL10">
        <v>1</v>
      </c>
      <c r="AM10" t="str">
        <f ca="1">IF(ROW()=2,AN10,OFFSET(AM10,-1,0)&amp;IF(LEN(AN10)=0,"",","&amp;AN10))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v>
      </c>
      <c r="AN10" t="str">
        <f ca="1">IF(AL10&lt;&gt;1,"",
"{"""&amp;A$1&amp;""":"&amp;A10
&amp;","""&amp;B$1&amp;""":"&amp;B10
&amp;IF(LEN(AA10)=0,"",","""&amp;AA$1&amp;""":"""&amp;AA10&amp;"""")
&amp;IF(LEN(AC10)=0,"",","""&amp;AC$1&amp;""":"""&amp;AC10&amp;"""")
&amp;IF(LEN(AD10)=0,"",","""&amp;AD$1&amp;""":"&amp;AD10)
&amp;IF(LEN(AE10)=0,"",","""&amp;AE$1&amp;""":"""&amp;AE10&amp;"""")
&amp;IF(LEN(AF10)=0,"",","""&amp;AF$1&amp;""":"&amp;AF10)
&amp;IF(LEN(AG10)=0,"",","""&amp;AG$1&amp;""":"&amp;AG10)&amp;"}")</f>
        <v>{"dy":1,"sl":8,"tp":"fl2","vl":"Actor2103","cn":1,"pt":"DI","pp":190,"pr":89}</v>
      </c>
      <c r="AP10" t="s">
        <v>285</v>
      </c>
      <c r="AQ10" t="s">
        <v>288</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5"/>
        <v>#VALUE!</v>
      </c>
      <c r="BQ10" t="e">
        <f t="shared" ca="1" si="6"/>
        <v>#VALUE!</v>
      </c>
      <c r="BR10" t="e">
        <f t="shared" ca="1" si="7"/>
        <v>#VALUE!</v>
      </c>
      <c r="BS10" t="e">
        <f t="shared" ca="1" si="8"/>
        <v>#VALUE!</v>
      </c>
      <c r="BT10" t="e">
        <f t="shared" ca="1" si="11"/>
        <v>#VALUE!</v>
      </c>
      <c r="BU10" t="e">
        <f t="shared" ca="1" si="12"/>
        <v>#VALUE!</v>
      </c>
      <c r="BV10" t="e">
        <f ca="1">OFFSET([1]EquipTable!$A$1,ROW()-1,0)</f>
        <v>#VALUE!</v>
      </c>
      <c r="BX10" t="e">
        <f ca="1">IF(VLOOKUP($CA10,[2]ActorTable!$1:$1048576,MATCH("업데이트순번",[2]ActorTable!$1:$1,0),0)&lt;=$BY$1,1,0)
*IF(MID(CA10,7,1)="2",0.1,1)</f>
        <v>#VALUE!</v>
      </c>
      <c r="BY10" t="e">
        <f t="shared" ca="1" si="9"/>
        <v>#VALUE!</v>
      </c>
      <c r="BZ10" t="e">
        <f t="shared" ca="1" si="10"/>
        <v>#VALUE!</v>
      </c>
      <c r="CA10" t="e">
        <f ca="1">OFFSET([2]ActorTable!$A$1,ROW()-1,0)</f>
        <v>#VALUE!</v>
      </c>
      <c r="CB10" t="e">
        <f ca="1">VLOOKUP($CA10,[2]ActorTable!$1:$1048576,MATCH("이름참고",[2]ActorTable!$1:$1,0),0)</f>
        <v>#VALUE!</v>
      </c>
    </row>
    <row r="11" spans="1:82">
      <c r="A11">
        <v>1</v>
      </c>
      <c r="B11">
        <v>9</v>
      </c>
      <c r="C11">
        <f>IF(B11&lt;=9,0,
IF(B11=10,1,2))</f>
        <v>0</v>
      </c>
      <c r="D11">
        <f ca="1">RAND()</f>
        <v>0.54279785102874167</v>
      </c>
      <c r="E11">
        <f ca="1">RAND()</f>
        <v>0.46368153773016274</v>
      </c>
      <c r="F11">
        <f ca="1">RAND()</f>
        <v>0.863939705784321</v>
      </c>
      <c r="G11">
        <f ca="1">RAND()</f>
        <v>0.56814256868786817</v>
      </c>
      <c r="H11">
        <f ca="1">RAND()</f>
        <v>0.26221131801312458</v>
      </c>
      <c r="I11">
        <f ca="1">RAND()</f>
        <v>0.52789585332789501</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fl3</v>
      </c>
      <c r="AB11" t="s">
        <v>89</v>
      </c>
      <c r="AC11" t="s">
        <v>492</v>
      </c>
      <c r="AD11">
        <v>1</v>
      </c>
      <c r="AE11" t="s">
        <v>129</v>
      </c>
      <c r="AF11">
        <v>230</v>
      </c>
      <c r="AG11">
        <v>129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데브샤</v>
      </c>
      <c r="AL11">
        <v>1</v>
      </c>
      <c r="AM11" t="str">
        <f ca="1">IF(ROW()=2,AN11,OFFSET(AM11,-1,0)&amp;IF(LEN(AN11)=0,"",","&amp;AN11))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v>
      </c>
      <c r="AN11" t="str">
        <f ca="1">IF(AL11&lt;&gt;1,"",
"{"""&amp;A$1&amp;""":"&amp;A11
&amp;","""&amp;B$1&amp;""":"&amp;B11
&amp;IF(LEN(AA11)=0,"",","""&amp;AA$1&amp;""":"""&amp;AA11&amp;"""")
&amp;IF(LEN(AC11)=0,"",","""&amp;AC$1&amp;""":"""&amp;AC11&amp;"""")
&amp;IF(LEN(AD11)=0,"",","""&amp;AD$1&amp;""":"&amp;AD11)
&amp;IF(LEN(AE11)=0,"",","""&amp;AE$1&amp;""":"""&amp;AE11&amp;"""")
&amp;IF(LEN(AF11)=0,"",","""&amp;AF$1&amp;""":"&amp;AF11)
&amp;IF(LEN(AG11)=0,"",","""&amp;AG$1&amp;""":"&amp;AG11)&amp;"}")</f>
        <v>{"dy":1,"sl":9,"tp":"fl3","vl":"Actor2103","cn":1,"pt":"DI","pp":230,"pr":129}</v>
      </c>
      <c r="AP11" t="s">
        <v>286</v>
      </c>
      <c r="AQ11" t="s">
        <v>289</v>
      </c>
      <c r="AR11">
        <v>8</v>
      </c>
      <c r="AS11">
        <v>11</v>
      </c>
      <c r="AT11">
        <f t="shared" ca="1" si="14"/>
        <v>0</v>
      </c>
      <c r="AU11">
        <f t="shared" si="15"/>
        <v>8</v>
      </c>
      <c r="AV11">
        <f t="shared" ca="1" si="3"/>
        <v>0</v>
      </c>
      <c r="AW11">
        <f t="shared" si="4"/>
        <v>0</v>
      </c>
      <c r="AZ11">
        <v>1</v>
      </c>
      <c r="BG11">
        <v>5</v>
      </c>
      <c r="BH11">
        <v>1</v>
      </c>
      <c r="BI11">
        <f t="shared" si="2"/>
        <v>0.25</v>
      </c>
      <c r="BJ11">
        <f t="shared" si="13"/>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5"/>
        <v>#VALUE!</v>
      </c>
      <c r="BQ11" t="e">
        <f t="shared" ca="1" si="6"/>
        <v>#VALUE!</v>
      </c>
      <c r="BR11" t="e">
        <f t="shared" ca="1" si="7"/>
        <v>#VALUE!</v>
      </c>
      <c r="BS11" t="e">
        <f t="shared" ca="1" si="8"/>
        <v>#VALUE!</v>
      </c>
      <c r="BT11" t="e">
        <f t="shared" ca="1" si="11"/>
        <v>#VALUE!</v>
      </c>
      <c r="BU11" t="e">
        <f t="shared" ca="1" si="12"/>
        <v>#VALUE!</v>
      </c>
      <c r="BV11" t="e">
        <f ca="1">OFFSET([1]EquipTable!$A$1,ROW()-1,0)</f>
        <v>#VALUE!</v>
      </c>
      <c r="BX11" t="e">
        <f ca="1">IF(VLOOKUP($CA11,[2]ActorTable!$1:$1048576,MATCH("업데이트순번",[2]ActorTable!$1:$1,0),0)&lt;=$BY$1,1,0)
*IF(MID(CA11,7,1)="2",0.1,1)</f>
        <v>#VALUE!</v>
      </c>
      <c r="BY11" t="e">
        <f t="shared" ca="1" si="9"/>
        <v>#VALUE!</v>
      </c>
      <c r="BZ11" t="e">
        <f t="shared" ca="1" si="10"/>
        <v>#VALUE!</v>
      </c>
      <c r="CA11" t="e">
        <f ca="1">OFFSET([2]ActorTable!$A$1,ROW()-1,0)</f>
        <v>#VALUE!</v>
      </c>
      <c r="CB11" t="e">
        <f ca="1">VLOOKUP($CA11,[2]ActorTable!$1:$1048576,MATCH("이름참고",[2]ActorTable!$1:$1,0),0)</f>
        <v>#VALUE!</v>
      </c>
    </row>
    <row r="12" spans="1:82">
      <c r="A12">
        <v>2</v>
      </c>
      <c r="B12">
        <v>0</v>
      </c>
      <c r="C12">
        <f>IF(B12&lt;=9,0,
IF(B12=10,1,2))</f>
        <v>0</v>
      </c>
      <c r="D12">
        <f ca="1">RAND()</f>
        <v>0.29616049323526916</v>
      </c>
      <c r="E12">
        <f ca="1">RAND()</f>
        <v>6.1822490884769543E-2</v>
      </c>
      <c r="F12">
        <f ca="1">RAND()</f>
        <v>0.21424561246748042</v>
      </c>
      <c r="G12">
        <f ca="1">RAND()</f>
        <v>0.91882247089565483</v>
      </c>
      <c r="H12">
        <f ca="1">RAND()</f>
        <v>0.81793781089879802</v>
      </c>
      <c r="I12">
        <f ca="1">RAND()</f>
        <v>0.30492662860670461</v>
      </c>
      <c r="M12" t="str">
        <f ca="1">IF(LEN(J12)&lt;&gt;0,J12,VLOOKUP(D12+$B12,$BJ:$BK,MATCH($BK$1,$BJ$1:$BK$1,0),1))</f>
        <v>지정 장비</v>
      </c>
      <c r="N12" t="e">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#VALUE!</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ca="1">IF(OR(ISNUMBER(N12),N12="삭제",ISBLANK(N12)),"",
IF(LEFT(N12,5)="Equip",IF(MID(N12,7,1)="4","전설",""),
IF(LEFT(N12,5)="Actor",IF(MID(N12,7,1)="2","전설",""),
"그외없음")))</f>
        <v>#VALUE!</v>
      </c>
      <c r="U12" t="s">
        <v>82</v>
      </c>
      <c r="V12" t="s">
        <v>201</v>
      </c>
      <c r="W12">
        <v>1</v>
      </c>
      <c r="X12" t="s">
        <v>125</v>
      </c>
      <c r="Z12">
        <v>2000</v>
      </c>
      <c r="AA12" t="str">
        <f ca="1">IF(ISBLANK(AB12),"",
VLOOKUP(AB12,OFFSET(INDIRECT("$A:$B"),0,MATCH(AB$1&amp;"_Verify",INDIRECT("$1:$1"),0)-1),2,0)
)</f>
        <v>fe</v>
      </c>
      <c r="AB12" t="s">
        <v>82</v>
      </c>
      <c r="AC12" t="s">
        <v>501</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ca="1">IF(ROW()=2,AN12,OFFSET(AM12,-1,0)&amp;IF(LEN(AN12)=0,"",","&amp;AN12))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{"dy":2,"sl":0,"tp":"fe","vl":"Equip1202","cn":1,"pt":"GO","pr":3300}</v>
      </c>
      <c r="AP12" t="s">
        <v>287</v>
      </c>
      <c r="AQ12" t="s">
        <v>290</v>
      </c>
      <c r="AR12">
        <v>8</v>
      </c>
      <c r="AS12">
        <v>11</v>
      </c>
      <c r="AT12">
        <f t="shared" ca="1" si="14"/>
        <v>0</v>
      </c>
      <c r="AU12">
        <f t="shared" si="15"/>
        <v>8</v>
      </c>
      <c r="AV12">
        <f t="shared" ca="1" si="3"/>
        <v>0</v>
      </c>
      <c r="AW12">
        <f t="shared" si="4"/>
        <v>0</v>
      </c>
      <c r="AZ12">
        <v>1.2</v>
      </c>
      <c r="BG12">
        <v>5</v>
      </c>
      <c r="BH12">
        <v>1</v>
      </c>
      <c r="BI12">
        <f t="shared" si="2"/>
        <v>0.25</v>
      </c>
      <c r="BJ12">
        <f t="shared" si="13"/>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5"/>
        <v>#VALUE!</v>
      </c>
      <c r="BQ12" t="e">
        <f t="shared" ca="1" si="6"/>
        <v>#VALUE!</v>
      </c>
      <c r="BR12" t="e">
        <f t="shared" ca="1" si="7"/>
        <v>#VALUE!</v>
      </c>
      <c r="BS12" t="e">
        <f t="shared" ca="1" si="8"/>
        <v>#VALUE!</v>
      </c>
      <c r="BT12" t="e">
        <f t="shared" ca="1" si="11"/>
        <v>#VALUE!</v>
      </c>
      <c r="BU12" t="e">
        <f t="shared" ca="1" si="12"/>
        <v>#VALUE!</v>
      </c>
      <c r="BV12" t="e">
        <f ca="1">OFFSET([1]EquipTable!$A$1,ROW()-1,0)</f>
        <v>#VALUE!</v>
      </c>
      <c r="BX12" t="e">
        <f ca="1">IF(VLOOKUP($CA12,[2]ActorTable!$1:$1048576,MATCH("업데이트순번",[2]ActorTable!$1:$1,0),0)&lt;=$BY$1,1,0)
*IF(MID(CA12,7,1)="2",0.1,1)</f>
        <v>#VALUE!</v>
      </c>
      <c r="BY12" t="e">
        <f t="shared" ca="1" si="9"/>
        <v>#VALUE!</v>
      </c>
      <c r="BZ12" t="e">
        <f t="shared" ca="1" si="10"/>
        <v>#VALUE!</v>
      </c>
      <c r="CA12" t="e">
        <f ca="1">OFFSET([2]ActorTable!$A$1,ROW()-1,0)</f>
        <v>#VALUE!</v>
      </c>
      <c r="CB12" t="e">
        <f ca="1">VLOOKUP($CA12,[2]ActorTable!$1:$1048576,MATCH("이름참고",[2]ActorTable!$1:$1,0),0)</f>
        <v>#VALUE!</v>
      </c>
    </row>
    <row r="13" spans="1:82">
      <c r="A13">
        <v>2</v>
      </c>
      <c r="B13">
        <v>1</v>
      </c>
      <c r="C13">
        <f>IF(B13&lt;=9,0,
IF(B13=10,1,2))</f>
        <v>0</v>
      </c>
      <c r="D13">
        <f ca="1">RAND()</f>
        <v>0.92267753811297426</v>
      </c>
      <c r="E13">
        <f ca="1">RAND()</f>
        <v>0.24295563698411882</v>
      </c>
      <c r="F13">
        <f ca="1">RAND()</f>
        <v>0.76000526291373416</v>
      </c>
      <c r="G13">
        <f ca="1">RAND()</f>
        <v>0.51883475680768509</v>
      </c>
      <c r="H13">
        <f ca="1">RAND()</f>
        <v>0.62412257487576606</v>
      </c>
      <c r="I13">
        <f ca="1">RAND()</f>
        <v>5.4617564623751225E-3</v>
      </c>
      <c r="M13" t="str">
        <f ca="1">IF(LEN(J13)&lt;&gt;0,J13,VLOOKUP(D13+$B13,$BJ:$BK,MATCH($BK$1,$BJ$1:$BK$1,0),1))</f>
        <v>지정 장비</v>
      </c>
      <c r="N13" t="e">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#VALUE!</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ca="1">IF(OR(ISNUMBER(N13),N13="삭제",ISBLANK(N13)),"",
IF(LEFT(N13,5)="Equip",IF(MID(N13,7,1)="4","전설",""),
IF(LEFT(N13,5)="Actor",IF(MID(N13,7,1)="2","전설",""),
"그외없음")))</f>
        <v>#VALUE!</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5"/>
        <v>#VALUE!</v>
      </c>
      <c r="BQ13" t="e">
        <f t="shared" ca="1" si="6"/>
        <v>#VALUE!</v>
      </c>
      <c r="BR13" t="e">
        <f t="shared" ca="1" si="7"/>
        <v>#VALUE!</v>
      </c>
      <c r="BS13" t="e">
        <f t="shared" ca="1" si="8"/>
        <v>#VALUE!</v>
      </c>
      <c r="BT13" t="e">
        <f t="shared" ca="1" si="11"/>
        <v>#VALUE!</v>
      </c>
      <c r="BU13" t="e">
        <f t="shared" ca="1" si="12"/>
        <v>#VALUE!</v>
      </c>
      <c r="BV13" t="e">
        <f ca="1">OFFSET([1]EquipTable!$A$1,ROW()-1,0)</f>
        <v>#VALUE!</v>
      </c>
      <c r="BX13" t="e">
        <f ca="1">IF(VLOOKUP($CA13,[2]ActorTable!$1:$1048576,MATCH("업데이트순번",[2]ActorTable!$1:$1,0),0)&lt;=$BY$1,1,0)
*IF(MID(CA13,7,1)="2",0.1,1)</f>
        <v>#VALUE!</v>
      </c>
      <c r="BY13" t="e">
        <f t="shared" ca="1" si="9"/>
        <v>#VALUE!</v>
      </c>
      <c r="BZ13" t="e">
        <f t="shared" ca="1" si="10"/>
        <v>#VALUE!</v>
      </c>
      <c r="CA13" t="e">
        <f ca="1">OFFSET([2]ActorTable!$A$1,ROW()-1,0)</f>
        <v>#VALUE!</v>
      </c>
      <c r="CB13" t="e">
        <f ca="1">VLOOKUP($CA13,[2]ActorTable!$1:$1048576,MATCH("이름참고",[2]ActorTable!$1:$1,0),0)</f>
        <v>#VALUE!</v>
      </c>
    </row>
    <row r="14" spans="1:82">
      <c r="A14">
        <v>2</v>
      </c>
      <c r="B14">
        <v>2</v>
      </c>
      <c r="C14">
        <f>IF(B14&lt;=9,0,
IF(B14=10,1,2))</f>
        <v>0</v>
      </c>
      <c r="D14">
        <f ca="1">RAND()</f>
        <v>6.7386672895163646E-2</v>
      </c>
      <c r="E14">
        <f ca="1">RAND()</f>
        <v>0.50478277129681148</v>
      </c>
      <c r="F14">
        <f ca="1">RAND()</f>
        <v>0.68842105928367503</v>
      </c>
      <c r="G14">
        <f ca="1">RAND()</f>
        <v>0.44999579994395023</v>
      </c>
      <c r="H14">
        <f ca="1">RAND()</f>
        <v>3.3203423030308321E-2</v>
      </c>
      <c r="I14">
        <f ca="1">RAND()</f>
        <v>2.4358627647947939E-3</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50478</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9</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2700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438</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얼룩진 도끼</v>
      </c>
      <c r="AL14">
        <v>1</v>
      </c>
      <c r="AM14" t="str">
        <f ca="1">IF(ROW()=2,AN14,OFFSET(AM14,-1,0)&amp;IF(LEN(AN14)=0,"",","&amp;AN14))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{"dy":2,"sl":2,"tp":"fe","vl":"Equip0002","cn":1,"pt":"GO","pr":600}</v>
      </c>
      <c r="AP14" t="s">
        <v>92</v>
      </c>
      <c r="AQ14" t="s">
        <v>76</v>
      </c>
      <c r="AR14">
        <v>0</v>
      </c>
      <c r="AS14">
        <v>11</v>
      </c>
      <c r="AT14">
        <f t="shared" ca="1" si="0"/>
        <v>65</v>
      </c>
      <c r="AU14">
        <f t="shared" si="1"/>
        <v>56</v>
      </c>
      <c r="AV14">
        <f t="shared" ca="1" si="3"/>
        <v>0</v>
      </c>
      <c r="AW14">
        <f t="shared" si="4"/>
        <v>0</v>
      </c>
      <c r="AX14">
        <v>3</v>
      </c>
      <c r="AY14">
        <v>14</v>
      </c>
      <c r="AZ14">
        <v>300</v>
      </c>
      <c r="BG14">
        <v>7</v>
      </c>
      <c r="BH14">
        <v>1</v>
      </c>
      <c r="BI14">
        <f t="shared" si="2"/>
        <v>1</v>
      </c>
      <c r="BJ14">
        <f t="shared" si="13"/>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5"/>
        <v>#VALUE!</v>
      </c>
      <c r="BQ14" t="e">
        <f t="shared" ca="1" si="6"/>
        <v>#VALUE!</v>
      </c>
      <c r="BR14" t="e">
        <f t="shared" ca="1" si="7"/>
        <v>#VALUE!</v>
      </c>
      <c r="BS14" t="e">
        <f t="shared" ca="1" si="8"/>
        <v>#VALUE!</v>
      </c>
      <c r="BT14" t="e">
        <f t="shared" ca="1" si="11"/>
        <v>#VALUE!</v>
      </c>
      <c r="BU14" t="e">
        <f t="shared" ca="1" si="12"/>
        <v>#VALUE!</v>
      </c>
      <c r="BV14" t="e">
        <f ca="1">OFFSET([1]EquipTable!$A$1,ROW()-1,0)</f>
        <v>#VALUE!</v>
      </c>
      <c r="BX14" t="e">
        <f ca="1">IF(VLOOKUP($CA14,[2]ActorTable!$1:$1048576,MATCH("업데이트순번",[2]ActorTable!$1:$1,0),0)&lt;=$BY$1,1,0)
*IF(MID(CA14,7,1)="2",0.1,1)</f>
        <v>#VALUE!</v>
      </c>
      <c r="BY14" t="e">
        <f t="shared" ca="1" si="9"/>
        <v>#VALUE!</v>
      </c>
      <c r="BZ14" t="e">
        <f t="shared" ca="1" si="10"/>
        <v>#VALUE!</v>
      </c>
      <c r="CA14" t="e">
        <f ca="1">OFFSET([2]ActorTable!$A$1,ROW()-1,0)</f>
        <v>#VALUE!</v>
      </c>
      <c r="CB14" t="e">
        <f ca="1">VLOOKUP($CA14,[2]ActorTable!$1:$1048576,MATCH("이름참고",[2]ActorTable!$1:$1,0),0)</f>
        <v>#VALUE!</v>
      </c>
    </row>
    <row r="15" spans="1:82">
      <c r="A15">
        <v>2</v>
      </c>
      <c r="B15">
        <v>3</v>
      </c>
      <c r="C15">
        <f>IF(B15&lt;=9,0,
IF(B15=10,1,2))</f>
        <v>0</v>
      </c>
      <c r="D15">
        <f ca="1">RAND()</f>
        <v>0.74252392710613169</v>
      </c>
      <c r="E15">
        <f ca="1">RAND()</f>
        <v>0.81002698409034712</v>
      </c>
      <c r="F15">
        <f ca="1">RAND()</f>
        <v>0.33593307868707389</v>
      </c>
      <c r="G15">
        <f ca="1">RAND()</f>
        <v>0.2384841747565184</v>
      </c>
      <c r="H15">
        <f ca="1">RAND()</f>
        <v>4.3946452597435237E-2</v>
      </c>
      <c r="I15">
        <f ca="1">RAND()</f>
        <v>0.5649172494554574</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81002</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12</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3600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44</v>
      </c>
      <c r="AU15">
        <f t="shared" si="1"/>
        <v>38</v>
      </c>
      <c r="AV15">
        <f t="shared" ca="1" si="3"/>
        <v>0</v>
      </c>
      <c r="AW15">
        <f t="shared" si="4"/>
        <v>0</v>
      </c>
      <c r="AX15">
        <v>3</v>
      </c>
      <c r="AY15">
        <v>14</v>
      </c>
      <c r="AZ15">
        <v>300</v>
      </c>
      <c r="BG15">
        <v>8</v>
      </c>
      <c r="BH15">
        <v>1</v>
      </c>
      <c r="BI15">
        <v>1</v>
      </c>
      <c r="BJ15">
        <f t="shared" si="13"/>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5"/>
        <v>#VALUE!</v>
      </c>
      <c r="BQ15" t="e">
        <f t="shared" ca="1" si="6"/>
        <v>#VALUE!</v>
      </c>
      <c r="BR15" t="e">
        <f t="shared" ca="1" si="7"/>
        <v>#VALUE!</v>
      </c>
      <c r="BS15" t="e">
        <f t="shared" ca="1" si="8"/>
        <v>#VALUE!</v>
      </c>
      <c r="BT15" t="e">
        <f t="shared" ca="1" si="11"/>
        <v>#VALUE!</v>
      </c>
      <c r="BU15" t="e">
        <f t="shared" ca="1" si="12"/>
        <v>#VALUE!</v>
      </c>
      <c r="BV15" t="e">
        <f ca="1">OFFSET([1]EquipTable!$A$1,ROW()-1,0)</f>
        <v>#VALUE!</v>
      </c>
      <c r="BX15" t="e">
        <f ca="1">IF(VLOOKUP($CA15,[2]ActorTable!$1:$1048576,MATCH("업데이트순번",[2]ActorTable!$1:$1,0),0)&lt;=$BY$1,1,0)
*IF(MID(CA15,7,1)="2",0.1,1)</f>
        <v>#VALUE!</v>
      </c>
      <c r="BY15" t="e">
        <f t="shared" ca="1" si="9"/>
        <v>#VALUE!</v>
      </c>
      <c r="BZ15" t="e">
        <f t="shared" ca="1" si="10"/>
        <v>#VALUE!</v>
      </c>
      <c r="CA15" t="e">
        <f ca="1">OFFSET([2]ActorTable!$A$1,ROW()-1,0)</f>
        <v>#VALUE!</v>
      </c>
      <c r="CB15" t="e">
        <f ca="1">VLOOKUP($CA15,[2]ActorTable!$1:$1048576,MATCH("이름참고",[2]ActorTable!$1:$1,0),0)</f>
        <v>#VALUE!</v>
      </c>
    </row>
    <row r="16" spans="1:82">
      <c r="A16">
        <v>2</v>
      </c>
      <c r="B16">
        <v>4</v>
      </c>
      <c r="C16">
        <f>IF(B16&lt;=9,0,
IF(B16=10,1,2))</f>
        <v>0</v>
      </c>
      <c r="D16">
        <f ca="1">RAND()</f>
        <v>0.15409059414228155</v>
      </c>
      <c r="E16">
        <f ca="1">RAND()</f>
        <v>0.12204778697221363</v>
      </c>
      <c r="F16">
        <f ca="1">RAND()</f>
        <v>0.37781702866080746</v>
      </c>
      <c r="G16">
        <f ca="1">RAND()</f>
        <v>0.338466461075973</v>
      </c>
      <c r="H16">
        <f ca="1">RAND()</f>
        <v>0.33766585538627547</v>
      </c>
      <c r="I16">
        <f ca="1">RAND()</f>
        <v>0.30546114004502867</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12204</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4</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1200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474</v>
      </c>
      <c r="AD16">
        <v>1</v>
      </c>
      <c r="AE16" t="s">
        <v>125</v>
      </c>
      <c r="AG16">
        <v>3400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T75식 레이피어</v>
      </c>
      <c r="AL16">
        <v>1</v>
      </c>
      <c r="AM16" t="str">
        <f ca="1">IF(ROW()=2,AN16,OFFSET(AM16,-1,0)&amp;IF(LEN(AN16)=0,"",","&amp;AN16))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{"dy":2,"sl":4,"tp":"fe","vl":"Equip5202","cn":1,"pt":"GO","pr":3400}</v>
      </c>
      <c r="BG16">
        <v>9</v>
      </c>
      <c r="BH16">
        <v>1</v>
      </c>
      <c r="BI16">
        <v>1</v>
      </c>
      <c r="BJ16">
        <f t="shared" si="13"/>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5"/>
        <v>#VALUE!</v>
      </c>
      <c r="BQ16" t="e">
        <f t="shared" ca="1" si="6"/>
        <v>#VALUE!</v>
      </c>
      <c r="BR16" t="e">
        <f t="shared" ca="1" si="7"/>
        <v>#VALUE!</v>
      </c>
      <c r="BS16" t="e">
        <f t="shared" ca="1" si="8"/>
        <v>#VALUE!</v>
      </c>
      <c r="BT16" t="e">
        <f t="shared" ca="1" si="11"/>
        <v>#VALUE!</v>
      </c>
      <c r="BU16" t="e">
        <f t="shared" ca="1" si="12"/>
        <v>#VALUE!</v>
      </c>
      <c r="BV16" t="e">
        <f ca="1">OFFSET([1]EquipTable!$A$1,ROW()-1,0)</f>
        <v>#VALUE!</v>
      </c>
      <c r="BX16" t="e">
        <f ca="1">IF(VLOOKUP($CA16,[2]ActorTable!$1:$1048576,MATCH("업데이트순번",[2]ActorTable!$1:$1,0),0)&lt;=$BY$1,1,0)
*IF(MID(CA16,7,1)="2",0.1,1)</f>
        <v>#VALUE!</v>
      </c>
      <c r="BY16" t="e">
        <f t="shared" ca="1" si="9"/>
        <v>#VALUE!</v>
      </c>
      <c r="BZ16" t="e">
        <f t="shared" ca="1" si="10"/>
        <v>#VALUE!</v>
      </c>
      <c r="CA16" t="e">
        <f ca="1">OFFSET([2]ActorTable!$A$1,ROW()-1,0)</f>
        <v>#VALUE!</v>
      </c>
      <c r="CB16" t="e">
        <f ca="1">VLOOKUP($CA16,[2]ActorTable!$1:$1048576,MATCH("이름참고",[2]ActorTable!$1:$1,0),0)</f>
        <v>#VALUE!</v>
      </c>
    </row>
    <row r="17" spans="1:80">
      <c r="A17">
        <v>2</v>
      </c>
      <c r="B17">
        <v>5</v>
      </c>
      <c r="C17">
        <f>IF(B17&lt;=9,0,
IF(B17=10,1,2))</f>
        <v>0</v>
      </c>
      <c r="D17">
        <f ca="1">RAND()</f>
        <v>2.7599059205280607E-2</v>
      </c>
      <c r="E17">
        <f ca="1">RAND()</f>
        <v>6.7109853833403399E-2</v>
      </c>
      <c r="F17">
        <f ca="1">RAND()</f>
        <v>0.90841977862125856</v>
      </c>
      <c r="G17">
        <f ca="1">RAND()</f>
        <v>0.57569799885070083</v>
      </c>
      <c r="H17">
        <f ca="1">RAND()</f>
        <v>0.21083070496843992</v>
      </c>
      <c r="I17">
        <f ca="1">RAND()</f>
        <v>0.26208372877422426</v>
      </c>
      <c r="M17" t="str">
        <f ca="1">IF(LEN(J17)&lt;&gt;0,J17,VLOOKUP(D17+$B17,$BJ:$BK,MATCH($BK$1,$BJ$1:$BK$1,0),1))</f>
        <v>지정 장비</v>
      </c>
      <c r="N17" t="e">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#VALUE!</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#VALUE!</v>
      </c>
      <c r="S17" t="e">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#VALUE!</v>
      </c>
      <c r="T17" t="e">
        <f ca="1">IF(OR(ISNUMBER(N17),N17="삭제",ISBLANK(N17)),"",
IF(LEFT(N17,5)="Equip",IF(MID(N17,7,1)="4","전설",""),
IF(LEFT(N17,5)="Actor",IF(MID(N17,7,1)="2","전설",""),
"그외없음")))</f>
        <v>#VALUE!</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0.16666666666666666</v>
      </c>
      <c r="AU17">
        <f>(COUNTIFS(B:B,$AQ$18,AC:AC,"Equip????")-AU19-AU20-AU21)/6</f>
        <v>17.333333333333332</v>
      </c>
      <c r="BG17">
        <v>10</v>
      </c>
      <c r="BH17">
        <v>1</v>
      </c>
      <c r="BI17">
        <v>1</v>
      </c>
      <c r="BJ17">
        <f t="shared" si="13"/>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5"/>
        <v>#VALUE!</v>
      </c>
      <c r="BQ17" t="e">
        <f t="shared" ca="1" si="6"/>
        <v>#VALUE!</v>
      </c>
      <c r="BR17" t="e">
        <f t="shared" ca="1" si="7"/>
        <v>#VALUE!</v>
      </c>
      <c r="BS17" t="e">
        <f t="shared" ca="1" si="8"/>
        <v>#VALUE!</v>
      </c>
      <c r="BT17" t="e">
        <f t="shared" ca="1" si="11"/>
        <v>#VALUE!</v>
      </c>
      <c r="BU17" t="e">
        <f t="shared" ca="1" si="12"/>
        <v>#VALUE!</v>
      </c>
      <c r="BV17" t="e">
        <f ca="1">OFFSET([1]EquipTable!$A$1,ROW()-1,0)</f>
        <v>#VALUE!</v>
      </c>
      <c r="BX17" t="e">
        <f ca="1">IF(VLOOKUP($CA17,[2]ActorTable!$1:$1048576,MATCH("업데이트순번",[2]ActorTable!$1:$1,0),0)&lt;=$BY$1,1,0)
*IF(MID(CA17,7,1)="2",0.1,1)</f>
        <v>#VALUE!</v>
      </c>
      <c r="BY17" t="e">
        <f t="shared" ca="1" si="9"/>
        <v>#VALUE!</v>
      </c>
      <c r="BZ17" t="e">
        <f t="shared" ca="1" si="10"/>
        <v>#VALUE!</v>
      </c>
      <c r="CA17" t="e">
        <f ca="1">OFFSET([2]ActorTable!$A$1,ROW()-1,0)</f>
        <v>#VALUE!</v>
      </c>
      <c r="CB17" t="e">
        <f ca="1">VLOOKUP($CA17,[2]ActorTable!$1:$1048576,MATCH("이름참고",[2]ActorTable!$1:$1,0),0)</f>
        <v>#VALUE!</v>
      </c>
    </row>
    <row r="18" spans="1:80">
      <c r="A18">
        <v>2</v>
      </c>
      <c r="B18">
        <v>6</v>
      </c>
      <c r="C18">
        <f>IF(B18&lt;=9,0,
IF(B18=10,1,2))</f>
        <v>0</v>
      </c>
      <c r="D18">
        <f ca="1">RAND()</f>
        <v>0.27859774959083439</v>
      </c>
      <c r="E18">
        <f ca="1">RAND()</f>
        <v>0.97656420734239935</v>
      </c>
      <c r="F18">
        <f ca="1">RAND()</f>
        <v>0.85304132762366436</v>
      </c>
      <c r="G18">
        <f ca="1">RAND()</f>
        <v>0.82486058129999462</v>
      </c>
      <c r="H18">
        <f ca="1">RAND()</f>
        <v>0.37021282588589421</v>
      </c>
      <c r="I18">
        <f ca="1">RAND()</f>
        <v>0.62163562943378037</v>
      </c>
      <c r="M18" t="str">
        <f ca="1">IF(LEN(J18)&lt;&gt;0,J18,VLOOKUP(D18+$B18,$BJ:$BK,MATCH($BK$1,$BJ$1:$BK$1,0),1))</f>
        <v>지정 장비</v>
      </c>
      <c r="N18" t="e">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#VALUE!</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ca="1">IF(OR(ISNUMBER(N18),N18="삭제",ISBLANK(N18)),"",
IF(LEFT(N18,5)="Equip",IF(MID(N18,7,1)="4","전설",""),
IF(LEFT(N18,5)="Actor",IF(MID(N18,7,1)="2","전설",""),
"그외없음")))</f>
        <v>#VALUE!</v>
      </c>
      <c r="U18" t="s">
        <v>82</v>
      </c>
      <c r="V18" t="s">
        <v>202</v>
      </c>
      <c r="W18">
        <v>1</v>
      </c>
      <c r="X18" t="s">
        <v>125</v>
      </c>
      <c r="Z18">
        <v>9500</v>
      </c>
      <c r="AA18" t="str">
        <f ca="1">IF(ISBLANK(AB18),"",
VLOOKUP(AB18,OFFSET(INDIRECT("$A:$B"),0,MATCH(AB$1&amp;"_Verify",INDIRECT("$1:$1"),0)-1),2,0)
)</f>
        <v>fe</v>
      </c>
      <c r="AB18" t="s">
        <v>82</v>
      </c>
      <c r="AC18" t="s">
        <v>422</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ca="1">IF(ROW()=2,AN18,OFFSET(AM18,-1,0)&amp;IF(LEN(AN18)=0,"",","&amp;AN18))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{"dy":2,"sl":6,"tp":"fe","vl":"Equip6201","cn":1,"pt":"GO","pr":9900}</v>
      </c>
      <c r="AQ18" t="s">
        <v>271</v>
      </c>
      <c r="AS18" t="s">
        <v>266</v>
      </c>
      <c r="AT18">
        <f ca="1">COUNTIFS(B:B,$AQ$18,N:N,"Equip????")-AT19-AT20-AT21</f>
        <v>1</v>
      </c>
      <c r="AU18">
        <f>COUNTIFS(B:B,$AQ$18,AC:AC,"Equip????")-AU19-AU20-AU21</f>
        <v>104</v>
      </c>
      <c r="BG18">
        <v>11</v>
      </c>
      <c r="BH18">
        <v>1</v>
      </c>
      <c r="BI18">
        <v>1</v>
      </c>
      <c r="BJ18">
        <f t="shared" si="13"/>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5"/>
        <v>#VALUE!</v>
      </c>
      <c r="BQ18" t="e">
        <f t="shared" ca="1" si="6"/>
        <v>#VALUE!</v>
      </c>
      <c r="BR18" t="e">
        <f t="shared" ca="1" si="7"/>
        <v>#VALUE!</v>
      </c>
      <c r="BS18" t="e">
        <f t="shared" ca="1" si="8"/>
        <v>#VALUE!</v>
      </c>
      <c r="BT18" t="e">
        <f t="shared" ca="1" si="11"/>
        <v>#VALUE!</v>
      </c>
      <c r="BU18" t="e">
        <f t="shared" ca="1" si="12"/>
        <v>#VALUE!</v>
      </c>
      <c r="BV18" t="e">
        <f ca="1">OFFSET([1]EquipTable!$A$1,ROW()-1,0)</f>
        <v>#VALUE!</v>
      </c>
      <c r="BX18" t="e">
        <f ca="1">IF(VLOOKUP($CA18,[2]ActorTable!$1:$1048576,MATCH("업데이트순번",[2]ActorTable!$1:$1,0),0)&lt;=$BY$1,1,0)
*IF(MID(CA18,7,1)="2",0.1,1)</f>
        <v>#VALUE!</v>
      </c>
      <c r="BY18" t="e">
        <f t="shared" ca="1" si="9"/>
        <v>#VALUE!</v>
      </c>
      <c r="BZ18" t="e">
        <f t="shared" ca="1" si="10"/>
        <v>#VALUE!</v>
      </c>
      <c r="CA18" t="e">
        <f ca="1">OFFSET([2]ActorTable!$A$1,ROW()-1,0)</f>
        <v>#VALUE!</v>
      </c>
      <c r="CB18" t="e">
        <f ca="1">VLOOKUP($CA18,[2]ActorTable!$1:$1048576,MATCH("이름참고",[2]ActorTable!$1:$1,0),0)</f>
        <v>#VALUE!</v>
      </c>
    </row>
    <row r="19" spans="1:80">
      <c r="A19">
        <v>2</v>
      </c>
      <c r="B19">
        <v>7</v>
      </c>
      <c r="C19">
        <f>IF(B19&lt;=9,0,
IF(B19=10,1,2))</f>
        <v>0</v>
      </c>
      <c r="D19">
        <f ca="1">RAND()</f>
        <v>0.55452633754607894</v>
      </c>
      <c r="E19">
        <f ca="1">RAND()</f>
        <v>0.18078299336384929</v>
      </c>
      <c r="F19">
        <f ca="1">RAND()</f>
        <v>0.10599768641569185</v>
      </c>
      <c r="G19">
        <f ca="1">RAND()</f>
        <v>0.91558930100479574</v>
      </c>
      <c r="H19">
        <f ca="1">RAND()</f>
        <v>0.8753510864297448</v>
      </c>
      <c r="I19">
        <f ca="1">RAND()</f>
        <v>5.4024864964513197E-2</v>
      </c>
      <c r="M19" t="str">
        <f ca="1">IF(LEN(J19)&lt;&gt;0,J19,VLOOKUP(D19+$B19,$BJ:$BK,MATCH($BK$1,$BJ$1:$BK$1,0),1))</f>
        <v>지정 장비</v>
      </c>
      <c r="N19" t="e">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#VALUE!</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ca="1">IF(OR(ISNUMBER(N19),N19="삭제",ISBLANK(N19)),"",
IF(LEFT(N19,5)="Equip",IF(MID(N19,7,1)="4","전설",""),
IF(LEFT(N19,5)="Actor",IF(MID(N19,7,1)="2","전설",""),
"그외없음")))</f>
        <v>#VALUE!</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0</v>
      </c>
      <c r="AU19">
        <f>COUNTIFS(B:B,$AQ$18,AC:AC,"Equip6???")</f>
        <v>16</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5"/>
        <v>#VALUE!</v>
      </c>
      <c r="BQ19" t="e">
        <f t="shared" ca="1" si="6"/>
        <v>#VALUE!</v>
      </c>
      <c r="BR19" t="e">
        <f t="shared" ca="1" si="7"/>
        <v>#VALUE!</v>
      </c>
      <c r="BS19" t="e">
        <f t="shared" ca="1" si="8"/>
        <v>#VALUE!</v>
      </c>
      <c r="BT19" t="e">
        <f t="shared" ca="1" si="11"/>
        <v>#VALUE!</v>
      </c>
      <c r="BU19" t="e">
        <f t="shared" ca="1" si="12"/>
        <v>#VALUE!</v>
      </c>
      <c r="BV19" t="e">
        <f ca="1">OFFSET([1]EquipTable!$A$1,ROW()-1,0)</f>
        <v>#VALUE!</v>
      </c>
      <c r="BX19" t="e">
        <f ca="1">IF(VLOOKUP($CA19,[2]ActorTable!$1:$1048576,MATCH("업데이트순번",[2]ActorTable!$1:$1,0),0)&lt;=$BY$1,1,0)
*IF(MID(CA19,7,1)="2",0.1,1)</f>
        <v>#VALUE!</v>
      </c>
      <c r="BY19" t="e">
        <f t="shared" ca="1" si="9"/>
        <v>#VALUE!</v>
      </c>
      <c r="BZ19" t="e">
        <f t="shared" ca="1" si="10"/>
        <v>#VALUE!</v>
      </c>
      <c r="CA19" t="e">
        <f ca="1">OFFSET([2]ActorTable!$A$1,ROW()-1,0)</f>
        <v>#VALUE!</v>
      </c>
      <c r="CB19" t="e">
        <f ca="1">VLOOKUP($CA19,[2]ActorTable!$1:$1048576,MATCH("이름참고",[2]ActorTable!$1:$1,0),0)</f>
        <v>#VALUE!</v>
      </c>
    </row>
    <row r="20" spans="1:80">
      <c r="A20">
        <v>2</v>
      </c>
      <c r="B20">
        <v>8</v>
      </c>
      <c r="C20">
        <f>IF(B20&lt;=9,0,
IF(B20=10,1,2))</f>
        <v>0</v>
      </c>
      <c r="D20">
        <f ca="1">RAND()</f>
        <v>0.73900444035647883</v>
      </c>
      <c r="E20">
        <f ca="1">RAND()</f>
        <v>0.30443398973482683</v>
      </c>
      <c r="F20">
        <f ca="1">RAND()</f>
        <v>0.29225668361915758</v>
      </c>
      <c r="G20">
        <f ca="1">RAND()</f>
        <v>7.7478769300800554E-3</v>
      </c>
      <c r="H20">
        <f ca="1">RAND()</f>
        <v>0.45257589631660466</v>
      </c>
      <c r="I20">
        <f ca="1">RAND()</f>
        <v>0.4173641237127298</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268</v>
      </c>
      <c r="AT20">
        <f ca="1">COUNTIFS(B:B,$AQ$18,N:N,"Equip7???")</f>
        <v>0</v>
      </c>
      <c r="AU20">
        <f>COUNTIFS(B:B,$AQ$18,AC:AC,"Equip7???")</f>
        <v>19</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5"/>
        <v>#VALUE!</v>
      </c>
      <c r="BQ20" t="e">
        <f t="shared" ca="1" si="6"/>
        <v>#VALUE!</v>
      </c>
      <c r="BR20" t="e">
        <f t="shared" ca="1" si="7"/>
        <v>#VALUE!</v>
      </c>
      <c r="BS20" t="e">
        <f t="shared" ca="1" si="8"/>
        <v>#VALUE!</v>
      </c>
      <c r="BT20" t="e">
        <f t="shared" ca="1" si="11"/>
        <v>#VALUE!</v>
      </c>
      <c r="BU20" t="e">
        <f t="shared" ca="1" si="12"/>
        <v>#VALUE!</v>
      </c>
      <c r="BV20" t="e">
        <f ca="1">OFFSET([1]EquipTable!$A$1,ROW()-1,0)</f>
        <v>#VALUE!</v>
      </c>
      <c r="BX20" t="e">
        <f ca="1">IF(VLOOKUP($CA20,[2]ActorTable!$1:$1048576,MATCH("업데이트순번",[2]ActorTable!$1:$1,0),0)&lt;=$BY$1,1,0)
*IF(MID(CA20,7,1)="2",0.1,1)</f>
        <v>#VALUE!</v>
      </c>
      <c r="BY20" t="e">
        <f t="shared" ca="1" si="9"/>
        <v>#VALUE!</v>
      </c>
      <c r="BZ20" t="e">
        <f t="shared" ca="1" si="10"/>
        <v>#VALUE!</v>
      </c>
      <c r="CA20" t="e">
        <f ca="1">OFFSET([2]ActorTable!$A$1,ROW()-1,0)</f>
        <v>#VALUE!</v>
      </c>
      <c r="CB20" t="e">
        <f ca="1">VLOOKUP($CA20,[2]ActorTable!$1:$1048576,MATCH("이름참고",[2]ActorTable!$1:$1,0),0)</f>
        <v>#VALUE!</v>
      </c>
    </row>
    <row r="21" spans="1:80">
      <c r="A21">
        <v>2</v>
      </c>
      <c r="B21">
        <v>9</v>
      </c>
      <c r="C21">
        <f>IF(B21&lt;=9,0,
IF(B21=10,1,2))</f>
        <v>0</v>
      </c>
      <c r="D21">
        <f ca="1">RAND()</f>
        <v>0.23749340165922495</v>
      </c>
      <c r="E21">
        <f ca="1">RAND()</f>
        <v>3.0496207886269167E-3</v>
      </c>
      <c r="F21">
        <f ca="1">RAND()</f>
        <v>0.18716475778408337</v>
      </c>
      <c r="G21">
        <f ca="1">RAND()</f>
        <v>0.99408781751743747</v>
      </c>
      <c r="H21">
        <f ca="1">RAND()</f>
        <v>0.64043340059190312</v>
      </c>
      <c r="I21">
        <f ca="1">RAND()</f>
        <v>0.79939930059285025</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265</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5"/>
        <v>#VALUE!</v>
      </c>
      <c r="BQ21" t="e">
        <f t="shared" ca="1" si="6"/>
        <v>#VALUE!</v>
      </c>
      <c r="BR21" t="e">
        <f t="shared" ca="1" si="7"/>
        <v>#VALUE!</v>
      </c>
      <c r="BS21" t="e">
        <f t="shared" ca="1" si="8"/>
        <v>#VALUE!</v>
      </c>
      <c r="BT21" t="e">
        <f t="shared" ca="1" si="11"/>
        <v>#VALUE!</v>
      </c>
      <c r="BU21" t="e">
        <f t="shared" ca="1" si="12"/>
        <v>#VALUE!</v>
      </c>
      <c r="BV21" t="e">
        <f ca="1">OFFSET([1]EquipTable!$A$1,ROW()-1,0)</f>
        <v>#VALUE!</v>
      </c>
      <c r="BX21" t="e">
        <f ca="1">IF(VLOOKUP($CA21,[2]ActorTable!$1:$1048576,MATCH("업데이트순번",[2]ActorTable!$1:$1,0),0)&lt;=$BY$1,1,0)
*IF(MID(CA21,7,1)="2",0.1,1)</f>
        <v>#VALUE!</v>
      </c>
      <c r="BY21" t="e">
        <f t="shared" ca="1" si="9"/>
        <v>#VALUE!</v>
      </c>
      <c r="BZ21" t="e">
        <f t="shared" ca="1" si="10"/>
        <v>#VALUE!</v>
      </c>
      <c r="CA21" t="e">
        <f ca="1">OFFSET([2]ActorTable!$A$1,ROW()-1,0)</f>
        <v>#VALUE!</v>
      </c>
      <c r="CB21" t="e">
        <f ca="1">VLOOKUP($CA21,[2]ActorTable!$1:$1048576,MATCH("이름참고",[2]ActorTable!$1:$1,0),0)</f>
        <v>#VALUE!</v>
      </c>
    </row>
    <row r="22" spans="1:80">
      <c r="A22">
        <v>3</v>
      </c>
      <c r="B22">
        <v>0</v>
      </c>
      <c r="C22">
        <f>IF(B22&lt;=9,0,
IF(B22=10,1,2))</f>
        <v>0</v>
      </c>
      <c r="D22">
        <f ca="1">RAND()</f>
        <v>0.18948399701219254</v>
      </c>
      <c r="E22">
        <f ca="1">RAND()</f>
        <v>0.10791838127677666</v>
      </c>
      <c r="F22">
        <f ca="1">RAND()</f>
        <v>0.52240379917195423</v>
      </c>
      <c r="G22">
        <f ca="1">RAND()</f>
        <v>0.29304232872357927</v>
      </c>
      <c r="H22">
        <f ca="1">RAND()</f>
        <v>0.17269804370442243</v>
      </c>
      <c r="I22">
        <f ca="1">RAND()</f>
        <v>0.29088421305331258</v>
      </c>
      <c r="M22" t="str">
        <f ca="1">IF(LEN(J22)&lt;&gt;0,J22,VLOOKUP(D22+$B22,$BJ:$BK,MATCH($BK$1,$BJ$1:$BK$1,0),1))</f>
        <v>지정 장비</v>
      </c>
      <c r="N22" t="e">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#VALUE!</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e">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#VALUE!</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ca="1">IF(OR(ISNUMBER(N22),N22="삭제",ISBLANK(N22)),"",
IF(LEFT(N22,5)="Equip",IF(MID(N22,7,1)="4","전설",""),
IF(LEFT(N22,5)="Actor",IF(MID(N22,7,1)="2","전설",""),
"그외없음")))</f>
        <v>#VALUE!</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5"/>
        <v>#VALUE!</v>
      </c>
      <c r="BQ22" t="e">
        <f t="shared" ca="1" si="6"/>
        <v>#VALUE!</v>
      </c>
      <c r="BR22" t="e">
        <f t="shared" ca="1" si="7"/>
        <v>#VALUE!</v>
      </c>
      <c r="BS22" t="e">
        <f t="shared" ca="1" si="8"/>
        <v>#VALUE!</v>
      </c>
      <c r="BT22" t="e">
        <f t="shared" ca="1" si="11"/>
        <v>#VALUE!</v>
      </c>
      <c r="BU22" t="e">
        <f t="shared" ca="1" si="12"/>
        <v>#VALUE!</v>
      </c>
      <c r="BV22" t="e">
        <f ca="1">OFFSET([1]EquipTable!$A$1,ROW()-1,0)</f>
        <v>#VALUE!</v>
      </c>
      <c r="BX22" t="e">
        <f ca="1">IF(VLOOKUP($CA22,[2]ActorTable!$1:$1048576,MATCH("업데이트순번",[2]ActorTable!$1:$1,0),0)&lt;=$BY$1,1,0)
*IF(MID(CA22,7,1)="2",0.1,1)</f>
        <v>#VALUE!</v>
      </c>
      <c r="BY22" t="e">
        <f t="shared" ca="1" si="9"/>
        <v>#VALUE!</v>
      </c>
      <c r="BZ22" t="e">
        <f t="shared" ca="1" si="10"/>
        <v>#VALUE!</v>
      </c>
      <c r="CA22" t="e">
        <f ca="1">OFFSET([2]ActorTable!$A$1,ROW()-1,0)</f>
        <v>#VALUE!</v>
      </c>
      <c r="CB22" t="e">
        <f ca="1">VLOOKUP($CA22,[2]ActorTable!$1:$1048576,MATCH("이름참고",[2]ActorTable!$1:$1,0),0)</f>
        <v>#VALUE!</v>
      </c>
    </row>
    <row r="23" spans="1:80">
      <c r="A23">
        <v>3</v>
      </c>
      <c r="B23">
        <v>1</v>
      </c>
      <c r="C23">
        <f>IF(B23&lt;=9,0,
IF(B23=10,1,2))</f>
        <v>0</v>
      </c>
      <c r="D23">
        <f ca="1">RAND()</f>
        <v>0.51250820673510544</v>
      </c>
      <c r="E23">
        <f ca="1">RAND()</f>
        <v>0.96272719668309992</v>
      </c>
      <c r="F23">
        <f ca="1">RAND()</f>
        <v>0.3802413485535282</v>
      </c>
      <c r="G23">
        <f ca="1">RAND()</f>
        <v>2.5219366381404318E-2</v>
      </c>
      <c r="H23">
        <f ca="1">RAND()</f>
        <v>0.2275433508716187</v>
      </c>
      <c r="I23">
        <f ca="1">RAND()</f>
        <v>3.8585315880411031E-2</v>
      </c>
      <c r="M23" t="str">
        <f ca="1">IF(LEN(J23)&lt;&gt;0,J23,VLOOKUP(D23+$B23,$BJ:$BK,MATCH($BK$1,$BJ$1:$BK$1,0),1))</f>
        <v>지정 장비</v>
      </c>
      <c r="N23" t="e">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#VALUE!</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e">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#VALUE!</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ca="1">IF(OR(ISNUMBER(N23),N23="삭제",ISBLANK(N23)),"",
IF(LEFT(N23,5)="Equip",IF(MID(N23,7,1)="4","전설",""),
IF(LEFT(N23,5)="Actor",IF(MID(N23,7,1)="2","전설",""),
"그외없음")))</f>
        <v>#VALUE!</v>
      </c>
      <c r="U23" t="s">
        <v>82</v>
      </c>
      <c r="V23" t="s">
        <v>258</v>
      </c>
      <c r="W23">
        <v>1</v>
      </c>
      <c r="X23" t="s">
        <v>125</v>
      </c>
      <c r="Z23">
        <v>1100</v>
      </c>
      <c r="AA23" t="str">
        <f ca="1">IF(ISBLANK(AB23),"",
VLOOKUP(AB23,OFFSET(INDIRECT("$A:$B"),0,MATCH(AB$1&amp;"_Verify",INDIRECT("$1:$1"),0)-1),2,0)
)</f>
        <v>fe</v>
      </c>
      <c r="AB23" t="s">
        <v>82</v>
      </c>
      <c r="AC23" t="s">
        <v>374</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이국의 무기</v>
      </c>
      <c r="AL23">
        <v>1</v>
      </c>
      <c r="AM23" t="str">
        <f ca="1">IF(ROW()=2,AN23,OFFSET(AM23,-1,0)&amp;IF(LEN(AN23)=0,"",","&amp;AN23))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{"dy":3,"sl":1,"tp":"fe","vl":"Equip0102","cn":1,"pt":"GO","pr":1400}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5"/>
        <v>#VALUE!</v>
      </c>
      <c r="BQ23" t="e">
        <f t="shared" ca="1" si="6"/>
        <v>#VALUE!</v>
      </c>
      <c r="BR23" t="e">
        <f t="shared" ca="1" si="7"/>
        <v>#VALUE!</v>
      </c>
      <c r="BS23" t="e">
        <f t="shared" ca="1" si="8"/>
        <v>#VALUE!</v>
      </c>
      <c r="BT23" t="e">
        <f t="shared" ca="1" si="11"/>
        <v>#VALUE!</v>
      </c>
      <c r="BU23" t="e">
        <f t="shared" ca="1" si="12"/>
        <v>#VALUE!</v>
      </c>
      <c r="BV23" t="e">
        <f ca="1">OFFSET([1]EquipTable!$A$1,ROW()-1,0)</f>
        <v>#VALUE!</v>
      </c>
      <c r="BX23" t="e">
        <f ca="1">IF(VLOOKUP($CA23,[2]ActorTable!$1:$1048576,MATCH("업데이트순번",[2]ActorTable!$1:$1,0),0)&lt;=$BY$1,1,0)
*IF(MID(CA23,7,1)="2",0.1,1)</f>
        <v>#VALUE!</v>
      </c>
      <c r="BY23" t="e">
        <f t="shared" ca="1" si="9"/>
        <v>#VALUE!</v>
      </c>
      <c r="BZ23" t="e">
        <f t="shared" ca="1" si="10"/>
        <v>#VALUE!</v>
      </c>
      <c r="CA23" t="e">
        <f ca="1">OFFSET([2]ActorTable!$A$1,ROW()-1,0)</f>
        <v>#VALUE!</v>
      </c>
      <c r="CB23" t="e">
        <f ca="1">VLOOKUP($CA23,[2]ActorTable!$1:$1048576,MATCH("이름참고",[2]ActorTable!$1:$1,0),0)</f>
        <v>#VALUE!</v>
      </c>
    </row>
    <row r="24" spans="1:80">
      <c r="A24">
        <v>3</v>
      </c>
      <c r="B24">
        <v>2</v>
      </c>
      <c r="C24">
        <f>IF(B24&lt;=9,0,
IF(B24=10,1,2))</f>
        <v>0</v>
      </c>
      <c r="D24">
        <f ca="1">RAND()</f>
        <v>3.7697354845762088E-2</v>
      </c>
      <c r="E24">
        <f ca="1">RAND()</f>
        <v>0.32939249369120926</v>
      </c>
      <c r="F24">
        <f ca="1">RAND()</f>
        <v>0.5621494648837686</v>
      </c>
      <c r="G24">
        <f ca="1">RAND()</f>
        <v>0.18534231680923841</v>
      </c>
      <c r="H24">
        <f ca="1">RAND()</f>
        <v>5.3311534041711406E-2</v>
      </c>
      <c r="I24">
        <f ca="1">RAND()</f>
        <v>0.97373135676804123</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32939</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6</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1800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415</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5"/>
        <v>#VALUE!</v>
      </c>
      <c r="BQ24" t="e">
        <f t="shared" ca="1" si="6"/>
        <v>#VALUE!</v>
      </c>
      <c r="BR24" t="e">
        <f t="shared" ca="1" si="7"/>
        <v>#VALUE!</v>
      </c>
      <c r="BS24" t="e">
        <f t="shared" ca="1" si="8"/>
        <v>#VALUE!</v>
      </c>
      <c r="BT24" t="e">
        <f t="shared" ca="1" si="11"/>
        <v>#VALUE!</v>
      </c>
      <c r="BU24" t="e">
        <f t="shared" ca="1" si="12"/>
        <v>#VALUE!</v>
      </c>
      <c r="BV24" t="e">
        <f ca="1">OFFSET([1]EquipTable!$A$1,ROW()-1,0)</f>
        <v>#VALUE!</v>
      </c>
      <c r="BX24" t="e">
        <f ca="1">IF(VLOOKUP($CA24,[2]ActorTable!$1:$1048576,MATCH("업데이트순번",[2]ActorTable!$1:$1,0),0)&lt;=$BY$1,1,0)
*IF(MID(CA24,7,1)="2",0.1,1)</f>
        <v>#VALUE!</v>
      </c>
      <c r="BY24" t="e">
        <f t="shared" ca="1" si="9"/>
        <v>#VALUE!</v>
      </c>
      <c r="BZ24" t="e">
        <f t="shared" ca="1" si="10"/>
        <v>#VALUE!</v>
      </c>
      <c r="CA24" t="e">
        <f ca="1">OFFSET([2]ActorTable!$A$1,ROW()-1,0)</f>
        <v>#VALUE!</v>
      </c>
      <c r="CB24" t="e">
        <f ca="1">VLOOKUP($CA24,[2]ActorTable!$1:$1048576,MATCH("이름참고",[2]ActorTable!$1:$1,0),0)</f>
        <v>#VALUE!</v>
      </c>
    </row>
    <row r="25" spans="1:80">
      <c r="A25">
        <v>3</v>
      </c>
      <c r="B25">
        <v>3</v>
      </c>
      <c r="C25">
        <f>IF(B25&lt;=9,0,
IF(B25=10,1,2))</f>
        <v>0</v>
      </c>
      <c r="D25">
        <f ca="1">RAND()</f>
        <v>6.0099557683720883E-2</v>
      </c>
      <c r="E25">
        <f ca="1">RAND()</f>
        <v>0.44908518293937849</v>
      </c>
      <c r="F25">
        <f ca="1">RAND()</f>
        <v>0.33110914071104081</v>
      </c>
      <c r="G25">
        <f ca="1">RAND()</f>
        <v>0.46949059201206111</v>
      </c>
      <c r="H25">
        <f ca="1">RAND()</f>
        <v>0.60468587175978183</v>
      </c>
      <c r="I25">
        <f ca="1">RAND()</f>
        <v>5.6019102957642786E-2</v>
      </c>
      <c r="M25" t="str">
        <f ca="1">IF(LEN(J25)&lt;&gt;0,J25,VLOOKUP(D25+$B25,$BJ:$BK,MATCH($BK$1,$BJ$1:$BK$1,0),1))</f>
        <v>안 지정 캐릭터 PP 영웅등급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44908</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8</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2400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252</v>
      </c>
      <c r="AD25">
        <v>1</v>
      </c>
      <c r="AE25" t="s">
        <v>125</v>
      </c>
      <c r="AG25">
        <v>7800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울려퍼지는 여명</v>
      </c>
      <c r="AL25">
        <v>1</v>
      </c>
      <c r="AM25" t="str">
        <f ca="1">IF(ROW()=2,AN25,OFFSET(AM25,-1,0)&amp;IF(LEN(AN25)=0,"",","&amp;AN25))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{"dy":3,"sl":3,"tp":"fe","vl":"Equip2302","cn":1,"pt":"GO","pr":7800}</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5"/>
        <v>#VALUE!</v>
      </c>
      <c r="BQ25" t="e">
        <f t="shared" ca="1" si="6"/>
        <v>#VALUE!</v>
      </c>
      <c r="BR25" t="e">
        <f t="shared" ca="1" si="7"/>
        <v>#VALUE!</v>
      </c>
      <c r="BS25" t="e">
        <f t="shared" ca="1" si="8"/>
        <v>#VALUE!</v>
      </c>
      <c r="BT25" t="e">
        <f t="shared" ca="1" si="11"/>
        <v>#VALUE!</v>
      </c>
      <c r="BU25" t="e">
        <f t="shared" ca="1" si="12"/>
        <v>#VALUE!</v>
      </c>
      <c r="BV25" t="e">
        <f ca="1">OFFSET([1]EquipTable!$A$1,ROW()-1,0)</f>
        <v>#VALUE!</v>
      </c>
      <c r="BX25" t="e">
        <f ca="1">IF(VLOOKUP($CA25,[2]ActorTable!$1:$1048576,MATCH("업데이트순번",[2]ActorTable!$1:$1,0),0)&lt;=$BY$1,1,0)
*IF(MID(CA25,7,1)="2",0.1,1)</f>
        <v>#VALUE!</v>
      </c>
      <c r="BY25" t="e">
        <f t="shared" ca="1" si="9"/>
        <v>#VALUE!</v>
      </c>
      <c r="BZ25" t="e">
        <f t="shared" ca="1" si="10"/>
        <v>#VALUE!</v>
      </c>
      <c r="CA25" t="e">
        <f ca="1">OFFSET([2]ActorTable!$A$1,ROW()-1,0)</f>
        <v>#VALUE!</v>
      </c>
      <c r="CB25" t="e">
        <f ca="1">VLOOKUP($CA25,[2]ActorTable!$1:$1048576,MATCH("이름참고",[2]ActorTable!$1:$1,0),0)</f>
        <v>#VALUE!</v>
      </c>
    </row>
    <row r="26" spans="1:80">
      <c r="A26">
        <v>3</v>
      </c>
      <c r="B26">
        <v>4</v>
      </c>
      <c r="C26">
        <f>IF(B26&lt;=9,0,
IF(B26=10,1,2))</f>
        <v>0</v>
      </c>
      <c r="D26">
        <f ca="1">RAND()</f>
        <v>0.90208724638790061</v>
      </c>
      <c r="E26">
        <f ca="1">RAND()</f>
        <v>0.55696077444919423</v>
      </c>
      <c r="F26">
        <f ca="1">RAND()</f>
        <v>0.50088997423966108</v>
      </c>
      <c r="G26">
        <f ca="1">RAND()</f>
        <v>0.32453214002214548</v>
      </c>
      <c r="H26">
        <f ca="1">RAND()</f>
        <v>0.13687301644798644</v>
      </c>
      <c r="I26">
        <f ca="1">RAND()</f>
        <v>0.32802902666481737</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55696</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9</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2700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5"/>
        <v>#VALUE!</v>
      </c>
      <c r="BQ26" t="e">
        <f t="shared" ca="1" si="6"/>
        <v>#VALUE!</v>
      </c>
      <c r="BR26" t="e">
        <f t="shared" ca="1" si="7"/>
        <v>#VALUE!</v>
      </c>
      <c r="BS26" t="e">
        <f t="shared" ca="1" si="8"/>
        <v>#VALUE!</v>
      </c>
      <c r="BT26" t="e">
        <f t="shared" ca="1" si="11"/>
        <v>#VALUE!</v>
      </c>
      <c r="BU26" t="e">
        <f t="shared" ca="1" si="12"/>
        <v>#VALUE!</v>
      </c>
      <c r="BV26" t="e">
        <f ca="1">OFFSET([1]EquipTable!$A$1,ROW()-1,0)</f>
        <v>#VALUE!</v>
      </c>
      <c r="BX26" t="e">
        <f ca="1">IF(VLOOKUP($CA26,[2]ActorTable!$1:$1048576,MATCH("업데이트순번",[2]ActorTable!$1:$1,0),0)&lt;=$BY$1,1,0)
*IF(MID(CA26,7,1)="2",0.1,1)</f>
        <v>#VALUE!</v>
      </c>
      <c r="BY26" t="e">
        <f t="shared" ca="1" si="9"/>
        <v>#VALUE!</v>
      </c>
      <c r="BZ26" t="e">
        <f t="shared" ca="1" si="10"/>
        <v>#VALUE!</v>
      </c>
      <c r="CA26" t="e">
        <f ca="1">OFFSET([2]ActorTable!$A$1,ROW()-1,0)</f>
        <v>#VALUE!</v>
      </c>
      <c r="CB26" t="e">
        <f ca="1">VLOOKUP($CA26,[2]ActorTable!$1:$1048576,MATCH("이름참고",[2]ActorTable!$1:$1,0),0)</f>
        <v>#VALUE!</v>
      </c>
    </row>
    <row r="27" spans="1:80">
      <c r="A27">
        <v>3</v>
      </c>
      <c r="B27">
        <v>5</v>
      </c>
      <c r="C27">
        <f>IF(B27&lt;=9,0,
IF(B27=10,1,2))</f>
        <v>0</v>
      </c>
      <c r="D27">
        <f ca="1">RAND()</f>
        <v>0.23205404245195738</v>
      </c>
      <c r="E27">
        <f ca="1">RAND()</f>
        <v>0.87981828696740638</v>
      </c>
      <c r="F27">
        <f ca="1">RAND()</f>
        <v>0.6952311842777652</v>
      </c>
      <c r="G27">
        <f ca="1">RAND()</f>
        <v>4.5587867787458047E-2</v>
      </c>
      <c r="H27">
        <f ca="1">RAND()</f>
        <v>0.50084090349221466</v>
      </c>
      <c r="I27">
        <f ca="1">RAND()</f>
        <v>0.52687195250578633</v>
      </c>
      <c r="M27" t="str">
        <f ca="1">IF(LEN(J27)&lt;&gt;0,J27,VLOOKUP(D27+$B27,$BJ:$BK,MATCH($BK$1,$BJ$1:$BK$1,0),1))</f>
        <v>지정 장비</v>
      </c>
      <c r="N27" t="e">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#VALUE!</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DI</v>
      </c>
      <c r="Q27" t="e">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#VALUE!</v>
      </c>
      <c r="R27" t="e">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#VALUE!</v>
      </c>
      <c r="S27" t="e">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#VALUE!</v>
      </c>
      <c r="T27" t="e">
        <f ca="1">IF(OR(ISNUMBER(N27),N27="삭제",ISBLANK(N27)),"",
IF(LEFT(N27,5)="Equip",IF(MID(N27,7,1)="4","전설",""),
IF(LEFT(N27,5)="Actor",IF(MID(N27,7,1)="2","전설",""),
"그외없음")))</f>
        <v>#VALUE!</v>
      </c>
      <c r="U27" t="s">
        <v>82</v>
      </c>
      <c r="V27" t="s">
        <v>193</v>
      </c>
      <c r="W27">
        <v>1</v>
      </c>
      <c r="X27" t="s">
        <v>125</v>
      </c>
      <c r="Z27">
        <v>800</v>
      </c>
      <c r="AA27" t="str">
        <f ca="1">IF(ISBLANK(AB27),"",
VLOOKUP(AB27,OFFSET(INDIRECT("$A:$B"),0,MATCH(AB$1&amp;"_Verify",INDIRECT("$1:$1"),0)-1),2,0)
)</f>
        <v>fe</v>
      </c>
      <c r="AB27" t="s">
        <v>82</v>
      </c>
      <c r="AC27" t="s">
        <v>294</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템플러 쉴드</v>
      </c>
      <c r="AL27">
        <v>1</v>
      </c>
      <c r="AM27" t="str">
        <f ca="1">IF(ROW()=2,AN27,OFFSET(AM27,-1,0)&amp;IF(LEN(AN27)=0,"",","&amp;AN27))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{"dy":3,"sl":5,"tp":"fe","vl":"Equip7001","cn":1,"pt":"GO","pr":2000}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5"/>
        <v>#VALUE!</v>
      </c>
      <c r="BQ27" t="e">
        <f t="shared" ca="1" si="6"/>
        <v>#VALUE!</v>
      </c>
      <c r="BR27" t="e">
        <f t="shared" ca="1" si="7"/>
        <v>#VALUE!</v>
      </c>
      <c r="BS27" t="e">
        <f t="shared" ca="1" si="8"/>
        <v>#VALUE!</v>
      </c>
      <c r="BT27" t="e">
        <f t="shared" ca="1" si="11"/>
        <v>#VALUE!</v>
      </c>
      <c r="BU27" t="e">
        <f t="shared" ca="1" si="12"/>
        <v>#VALUE!</v>
      </c>
      <c r="BV27" t="e">
        <f ca="1">OFFSET([1]EquipTable!$A$1,ROW()-1,0)</f>
        <v>#VALUE!</v>
      </c>
      <c r="BX27" t="e">
        <f ca="1">IF(VLOOKUP($CA27,[2]ActorTable!$1:$1048576,MATCH("업데이트순번",[2]ActorTable!$1:$1,0),0)&lt;=$BY$1,1,0)
*IF(MID(CA27,7,1)="2",0.1,1)</f>
        <v>#VALUE!</v>
      </c>
      <c r="BY27" t="e">
        <f t="shared" ca="1" si="9"/>
        <v>#VALUE!</v>
      </c>
      <c r="BZ27" t="e">
        <f t="shared" ca="1" si="10"/>
        <v>#VALUE!</v>
      </c>
      <c r="CA27" t="e">
        <f ca="1">OFFSET([2]ActorTable!$A$1,ROW()-1,0)</f>
        <v>#VALUE!</v>
      </c>
      <c r="CB27" t="e">
        <f ca="1">VLOOKUP($CA27,[2]ActorTable!$1:$1048576,MATCH("이름참고",[2]ActorTable!$1:$1,0),0)</f>
        <v>#VALUE!</v>
      </c>
    </row>
    <row r="28" spans="1:80">
      <c r="A28">
        <v>3</v>
      </c>
      <c r="B28">
        <v>6</v>
      </c>
      <c r="C28">
        <f>IF(B28&lt;=9,0,
IF(B28=10,1,2))</f>
        <v>0</v>
      </c>
      <c r="D28">
        <f ca="1">RAND()</f>
        <v>0.3121113450481805</v>
      </c>
      <c r="E28">
        <f ca="1">RAND()</f>
        <v>0.19383815210152389</v>
      </c>
      <c r="F28">
        <f ca="1">RAND()</f>
        <v>4.0164149747624722E-2</v>
      </c>
      <c r="G28">
        <f ca="1">RAND()</f>
        <v>0.12773213618008639</v>
      </c>
      <c r="H28">
        <f ca="1">RAND()</f>
        <v>0.13634890451872128</v>
      </c>
      <c r="I28">
        <f ca="1">RAND()</f>
        <v>0.32757257163112508</v>
      </c>
      <c r="M28" t="str">
        <f ca="1">IF(LEN(J28)&lt;&gt;0,J28,VLOOKUP(D28+$B28,$BJ:$BK,MATCH($BK$1,$BJ$1:$BK$1,0),1))</f>
        <v>지정 장비</v>
      </c>
      <c r="N28" t="e">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#VALUE!</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e">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#VALUE!</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ca="1">IF(OR(ISNUMBER(N28),N28="삭제",ISBLANK(N28)),"",
IF(LEFT(N28,5)="Equip",IF(MID(N28,7,1)="4","전설",""),
IF(LEFT(N28,5)="Actor",IF(MID(N28,7,1)="2","전설",""),
"그외없음")))</f>
        <v>#VALUE!</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5"/>
        <v>#VALUE!</v>
      </c>
      <c r="BQ28" t="e">
        <f t="shared" ca="1" si="6"/>
        <v>#VALUE!</v>
      </c>
      <c r="BR28" t="e">
        <f t="shared" ca="1" si="7"/>
        <v>#VALUE!</v>
      </c>
      <c r="BS28" t="e">
        <f t="shared" ca="1" si="8"/>
        <v>#VALUE!</v>
      </c>
      <c r="BT28" t="e">
        <f t="shared" ca="1" si="11"/>
        <v>#VALUE!</v>
      </c>
      <c r="BU28" t="e">
        <f t="shared" ca="1" si="12"/>
        <v>#VALUE!</v>
      </c>
      <c r="BV28" t="e">
        <f ca="1">OFFSET([1]EquipTable!$A$1,ROW()-1,0)</f>
        <v>#VALUE!</v>
      </c>
      <c r="BX28" t="e">
        <f ca="1">IF(VLOOKUP($CA28,[2]ActorTable!$1:$1048576,MATCH("업데이트순번",[2]ActorTable!$1:$1,0),0)&lt;=$BY$1,1,0)
*IF(MID(CA28,7,1)="2",0.1,1)</f>
        <v>#VALUE!</v>
      </c>
      <c r="BY28" t="e">
        <f t="shared" ca="1" si="9"/>
        <v>#VALUE!</v>
      </c>
      <c r="BZ28" t="e">
        <f t="shared" ca="1" si="10"/>
        <v>#VALUE!</v>
      </c>
      <c r="CA28" t="e">
        <f ca="1">OFFSET([2]ActorTable!$A$1,ROW()-1,0)</f>
        <v>#VALUE!</v>
      </c>
      <c r="CB28" t="e">
        <f ca="1">VLOOKUP($CA28,[2]ActorTable!$1:$1048576,MATCH("이름참고",[2]ActorTable!$1:$1,0),0)</f>
        <v>#VALUE!</v>
      </c>
    </row>
    <row r="29" spans="1:80">
      <c r="A29">
        <v>3</v>
      </c>
      <c r="B29">
        <v>7</v>
      </c>
      <c r="C29">
        <f>IF(B29&lt;=9,0,
IF(B29=10,1,2))</f>
        <v>0</v>
      </c>
      <c r="D29">
        <f ca="1">RAND()</f>
        <v>0.84903459051342522</v>
      </c>
      <c r="E29">
        <f ca="1">RAND()</f>
        <v>0.725741701205731</v>
      </c>
      <c r="F29">
        <f ca="1">RAND()</f>
        <v>9.8126454865713586E-2</v>
      </c>
      <c r="G29">
        <f ca="1">RAND()</f>
        <v>0.80867879473652982</v>
      </c>
      <c r="H29">
        <f ca="1">RAND()</f>
        <v>5.887227014444496E-2</v>
      </c>
      <c r="I29">
        <f ca="1">RAND()</f>
        <v>0.58784566235554347</v>
      </c>
      <c r="M29" t="str">
        <f ca="1">IF(LEN(J29)&lt;&gt;0,J29,VLOOKUP(D29+$B29,$BJ:$BK,MATCH($BK$1,$BJ$1:$BK$1,0),1))</f>
        <v>지정 장비</v>
      </c>
      <c r="N29" t="e">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#VALUE!</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ca="1">IF(OR(ISNUMBER(N29),N29="삭제",ISBLANK(N29)),"",
IF(LEFT(N29,5)="Equip",IF(MID(N29,7,1)="4","전설",""),
IF(LEFT(N29,5)="Actor",IF(MID(N29,7,1)="2","전설",""),
"그외없음")))</f>
        <v>#VALUE!</v>
      </c>
      <c r="U29" t="s">
        <v>82</v>
      </c>
      <c r="V29" t="s">
        <v>253</v>
      </c>
      <c r="W29">
        <v>1</v>
      </c>
      <c r="X29" t="s">
        <v>125</v>
      </c>
      <c r="Z29">
        <v>3200</v>
      </c>
      <c r="AA29" t="str">
        <f ca="1">IF(ISBLANK(AB29),"",
VLOOKUP(AB29,OFFSET(INDIRECT("$A:$B"),0,MATCH(AB$1&amp;"_Verify",INDIRECT("$1:$1"),0)-1),2,0)
)</f>
        <v>fe</v>
      </c>
      <c r="AB29" t="s">
        <v>82</v>
      </c>
      <c r="AC29" t="s">
        <v>372</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빅 바디</v>
      </c>
      <c r="AL29">
        <v>1</v>
      </c>
      <c r="AM29" t="str">
        <f ca="1">IF(ROW()=2,AN29,OFFSET(AM29,-1,0)&amp;IF(LEN(AN29)=0,"",","&amp;AN29))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5"/>
        <v>#VALUE!</v>
      </c>
      <c r="BQ29" t="e">
        <f t="shared" ca="1" si="6"/>
        <v>#VALUE!</v>
      </c>
      <c r="BR29" t="e">
        <f t="shared" ca="1" si="7"/>
        <v>#VALUE!</v>
      </c>
      <c r="BS29" t="e">
        <f t="shared" ca="1" si="8"/>
        <v>#VALUE!</v>
      </c>
      <c r="BT29" t="e">
        <f t="shared" ca="1" si="11"/>
        <v>#VALUE!</v>
      </c>
      <c r="BU29" t="e">
        <f t="shared" ca="1" si="12"/>
        <v>#VALUE!</v>
      </c>
      <c r="BV29" t="e">
        <f ca="1">OFFSET([1]EquipTable!$A$1,ROW()-1,0)</f>
        <v>#VALUE!</v>
      </c>
      <c r="BX29" t="e">
        <f ca="1">IF(VLOOKUP($CA29,[2]ActorTable!$1:$1048576,MATCH("업데이트순번",[2]ActorTable!$1:$1,0),0)&lt;=$BY$1,1,0)
*IF(MID(CA29,7,1)="2",0.1,1)</f>
        <v>#VALUE!</v>
      </c>
      <c r="BY29" t="e">
        <f t="shared" ca="1" si="9"/>
        <v>#VALUE!</v>
      </c>
      <c r="BZ29" t="e">
        <f t="shared" ca="1" si="10"/>
        <v>#VALUE!</v>
      </c>
      <c r="CA29" t="e">
        <f ca="1">OFFSET([2]ActorTable!$A$1,ROW()-1,0)</f>
        <v>#VALUE!</v>
      </c>
      <c r="CB29" t="e">
        <f ca="1">VLOOKUP($CA29,[2]ActorTable!$1:$1048576,MATCH("이름참고",[2]ActorTable!$1:$1,0),0)</f>
        <v>#VALUE!</v>
      </c>
    </row>
    <row r="30" spans="1:80">
      <c r="A30">
        <v>3</v>
      </c>
      <c r="B30">
        <v>8</v>
      </c>
      <c r="C30">
        <f>IF(B30&lt;=9,0,
IF(B30=10,1,2))</f>
        <v>0</v>
      </c>
      <c r="D30">
        <f ca="1">RAND()</f>
        <v>0.70317235228995811</v>
      </c>
      <c r="E30">
        <f ca="1">RAND()</f>
        <v>0.41295085581392543</v>
      </c>
      <c r="F30">
        <f ca="1">RAND()</f>
        <v>0.24717874777749649</v>
      </c>
      <c r="G30">
        <f ca="1">RAND()</f>
        <v>0.75617991927381256</v>
      </c>
      <c r="H30">
        <f ca="1">RAND()</f>
        <v>7.735219971593299E-2</v>
      </c>
      <c r="I30">
        <f ca="1">RAND()</f>
        <v>0.68653759495083677</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5"/>
        <v>#VALUE!</v>
      </c>
      <c r="BQ30" t="e">
        <f t="shared" ca="1" si="6"/>
        <v>#VALUE!</v>
      </c>
      <c r="BR30" t="e">
        <f t="shared" ca="1" si="7"/>
        <v>#VALUE!</v>
      </c>
      <c r="BS30" t="e">
        <f t="shared" ca="1" si="8"/>
        <v>#VALUE!</v>
      </c>
      <c r="BT30" t="e">
        <f t="shared" ca="1" si="11"/>
        <v>#VALUE!</v>
      </c>
      <c r="BU30" t="e">
        <f t="shared" ca="1" si="12"/>
        <v>#VALUE!</v>
      </c>
      <c r="BV30" t="e">
        <f ca="1">OFFSET([1]EquipTable!$A$1,ROW()-1,0)</f>
        <v>#VALUE!</v>
      </c>
      <c r="BX30" t="e">
        <f ca="1">IF(VLOOKUP($CA30,[2]ActorTable!$1:$1048576,MATCH("업데이트순번",[2]ActorTable!$1:$1,0),0)&lt;=$BY$1,1,0)
*IF(MID(CA30,7,1)="2",0.1,1)</f>
        <v>#VALUE!</v>
      </c>
      <c r="BY30" t="e">
        <f t="shared" ca="1" si="9"/>
        <v>#VALUE!</v>
      </c>
      <c r="BZ30" t="e">
        <f t="shared" ca="1" si="10"/>
        <v>#VALUE!</v>
      </c>
      <c r="CA30" t="e">
        <f ca="1">OFFSET([2]ActorTable!$A$1,ROW()-1,0)</f>
        <v>#VALUE!</v>
      </c>
      <c r="CB30" t="e">
        <f ca="1">VLOOKUP($CA30,[2]ActorTable!$1:$1048576,MATCH("이름참고",[2]ActorTable!$1:$1,0),0)</f>
        <v>#VALUE!</v>
      </c>
    </row>
    <row r="31" spans="1:80">
      <c r="A31">
        <v>3</v>
      </c>
      <c r="B31">
        <v>9</v>
      </c>
      <c r="C31">
        <f>IF(B31&lt;=9,0,
IF(B31=10,1,2))</f>
        <v>0</v>
      </c>
      <c r="D31">
        <f ca="1">RAND()</f>
        <v>0.74276326549334237</v>
      </c>
      <c r="E31">
        <f ca="1">RAND()</f>
        <v>5.4100287247401124E-2</v>
      </c>
      <c r="F31">
        <f ca="1">RAND()</f>
        <v>0.80440349312843951</v>
      </c>
      <c r="G31">
        <f ca="1">RAND()</f>
        <v>0.59162207721997373</v>
      </c>
      <c r="H31">
        <f ca="1">RAND()</f>
        <v>0.30780216316424702</v>
      </c>
      <c r="I31">
        <f ca="1">RAND()</f>
        <v>0.54169234049614468</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5"/>
        <v>#VALUE!</v>
      </c>
      <c r="BQ31" t="e">
        <f t="shared" ca="1" si="6"/>
        <v>#VALUE!</v>
      </c>
      <c r="BR31" t="e">
        <f t="shared" ca="1" si="7"/>
        <v>#VALUE!</v>
      </c>
      <c r="BS31" t="e">
        <f t="shared" ca="1" si="8"/>
        <v>#VALUE!</v>
      </c>
      <c r="BT31" t="e">
        <f t="shared" ca="1" si="11"/>
        <v>#VALUE!</v>
      </c>
      <c r="BU31" t="e">
        <f t="shared" ca="1" si="12"/>
        <v>#VALUE!</v>
      </c>
      <c r="BV31" t="e">
        <f ca="1">OFFSET([1]EquipTable!$A$1,ROW()-1,0)</f>
        <v>#VALUE!</v>
      </c>
      <c r="BX31" t="e">
        <f ca="1">IF(VLOOKUP($CA31,[2]ActorTable!$1:$1048576,MATCH("업데이트순번",[2]ActorTable!$1:$1,0),0)&lt;=$BY$1,1,0)
*IF(MID(CA31,7,1)="2",0.1,1)</f>
        <v>#VALUE!</v>
      </c>
      <c r="BY31" t="e">
        <f t="shared" ca="1" si="9"/>
        <v>#VALUE!</v>
      </c>
      <c r="BZ31" t="e">
        <f t="shared" ca="1" si="10"/>
        <v>#VALUE!</v>
      </c>
      <c r="CA31" t="e">
        <f ca="1">OFFSET([2]ActorTable!$A$1,ROW()-1,0)</f>
        <v>#VALUE!</v>
      </c>
      <c r="CB31" t="e">
        <f ca="1">VLOOKUP($CA31,[2]ActorTable!$1:$1048576,MATCH("이름참고",[2]ActorTable!$1:$1,0),0)</f>
        <v>#VALUE!</v>
      </c>
    </row>
    <row r="32" spans="1:80">
      <c r="A32">
        <v>4</v>
      </c>
      <c r="B32">
        <v>0</v>
      </c>
      <c r="C32">
        <f>IF(B32&lt;=9,0,
IF(B32=10,1,2))</f>
        <v>0</v>
      </c>
      <c r="D32">
        <f ca="1">RAND()</f>
        <v>0.79659124030076633</v>
      </c>
      <c r="E32">
        <f ca="1">RAND()</f>
        <v>0.44098181140367321</v>
      </c>
      <c r="F32">
        <f ca="1">RAND()</f>
        <v>7.0107233925693513E-2</v>
      </c>
      <c r="G32">
        <f ca="1">RAND()</f>
        <v>0.69353712186538252</v>
      </c>
      <c r="H32">
        <f ca="1">RAND()</f>
        <v>0.99497522682257766</v>
      </c>
      <c r="I32">
        <f ca="1">RAND()</f>
        <v>0.45343858008184901</v>
      </c>
      <c r="M32" t="str">
        <f ca="1">IF(LEN(J32)&lt;&gt;0,J32,VLOOKUP(D32+$B32,$BJ:$BK,MATCH($BK$1,$BJ$1:$BK$1,0),1))</f>
        <v>지정 장비</v>
      </c>
      <c r="N32" t="e">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#VALUE!</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ca="1">IF(OR(ISNUMBER(N32),N32="삭제",ISBLANK(N32)),"",
IF(LEFT(N32,5)="Equip",IF(MID(N32,7,1)="4","전설",""),
IF(LEFT(N32,5)="Actor",IF(MID(N32,7,1)="2","전설",""),
"그외없음")))</f>
        <v>#VALUE!</v>
      </c>
      <c r="U32" t="s">
        <v>82</v>
      </c>
      <c r="V32" t="s">
        <v>190</v>
      </c>
      <c r="W32">
        <v>1</v>
      </c>
      <c r="X32" t="s">
        <v>125</v>
      </c>
      <c r="Z32">
        <v>1100</v>
      </c>
      <c r="AA32" t="str">
        <f ca="1">IF(ISBLANK(AB32),"",
VLOOKUP(AB32,OFFSET(INDIRECT("$A:$B"),0,MATCH(AB$1&amp;"_Verify",INDIRECT("$1:$1"),0)-1),2,0)
)</f>
        <v>fe</v>
      </c>
      <c r="AB32" t="s">
        <v>82</v>
      </c>
      <c r="AC32" t="s">
        <v>392</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유목민의 가보</v>
      </c>
      <c r="AL32">
        <v>1</v>
      </c>
      <c r="AM32" t="str">
        <f ca="1">IF(ROW()=2,AN32,OFFSET(AM32,-1,0)&amp;IF(LEN(AN32)=0,"",","&amp;AN32))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{"dy":4,"sl":0,"tp":"fe","vl":"Equip2001","cn":1,"pt":"GO","pr":700}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5"/>
        <v>#VALUE!</v>
      </c>
      <c r="BQ32" t="e">
        <f t="shared" ca="1" si="6"/>
        <v>#VALUE!</v>
      </c>
      <c r="BR32" t="e">
        <f t="shared" ca="1" si="7"/>
        <v>#VALUE!</v>
      </c>
      <c r="BS32" t="e">
        <f t="shared" ca="1" si="8"/>
        <v>#VALUE!</v>
      </c>
      <c r="BT32" t="e">
        <f t="shared" ca="1" si="11"/>
        <v>#VALUE!</v>
      </c>
      <c r="BU32" t="e">
        <f t="shared" ca="1" si="12"/>
        <v>#VALUE!</v>
      </c>
      <c r="BV32" t="e">
        <f ca="1">OFFSET([1]EquipTable!$A$1,ROW()-1,0)</f>
        <v>#VALUE!</v>
      </c>
      <c r="BX32" t="e">
        <f ca="1">IF(VLOOKUP($CA32,[2]ActorTable!$1:$1048576,MATCH("업데이트순번",[2]ActorTable!$1:$1,0),0)&lt;=$BY$1,1,0)
*IF(MID(CA32,7,1)="2",0.1,1)</f>
        <v>#VALUE!</v>
      </c>
      <c r="BY32" t="e">
        <f t="shared" ca="1" si="9"/>
        <v>#VALUE!</v>
      </c>
      <c r="BZ32" t="e">
        <f t="shared" ca="1" si="10"/>
        <v>#VALUE!</v>
      </c>
      <c r="CA32" t="e">
        <f ca="1">OFFSET([2]ActorTable!$A$1,ROW()-1,0)</f>
        <v>#VALUE!</v>
      </c>
      <c r="CB32" t="e">
        <f ca="1">VLOOKUP($CA32,[2]ActorTable!$1:$1048576,MATCH("이름참고",[2]ActorTable!$1:$1,0),0)</f>
        <v>#VALUE!</v>
      </c>
    </row>
    <row r="33" spans="1:80">
      <c r="A33">
        <v>4</v>
      </c>
      <c r="B33">
        <v>1</v>
      </c>
      <c r="C33">
        <f>IF(B33&lt;=9,0,
IF(B33=10,1,2))</f>
        <v>0</v>
      </c>
      <c r="D33">
        <f ca="1">RAND()</f>
        <v>0.71437495848669341</v>
      </c>
      <c r="E33">
        <f ca="1">RAND()</f>
        <v>0.1238308839582003</v>
      </c>
      <c r="F33">
        <f ca="1">RAND()</f>
        <v>0.82967121008109679</v>
      </c>
      <c r="G33">
        <f ca="1">RAND()</f>
        <v>0.91274099633743822</v>
      </c>
      <c r="H33">
        <f ca="1">RAND()</f>
        <v>0.6428180982309547</v>
      </c>
      <c r="I33">
        <f ca="1">RAND()</f>
        <v>0.13082574515818801</v>
      </c>
      <c r="M33" t="str">
        <f ca="1">IF(LEN(J33)&lt;&gt;0,J33,VLOOKUP(D33+$B33,$BJ:$BK,MATCH($BK$1,$BJ$1:$BK$1,0),1))</f>
        <v>지정 장비</v>
      </c>
      <c r="N33" t="e">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#VALUE!</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ca="1">IF(OR(ISNUMBER(N33),N33="삭제",ISBLANK(N33)),"",
IF(LEFT(N33,5)="Equip",IF(MID(N33,7,1)="4","전설",""),
IF(LEFT(N33,5)="Actor",IF(MID(N33,7,1)="2","전설",""),
"그외없음")))</f>
        <v>#VALUE!</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5"/>
        <v>#VALUE!</v>
      </c>
      <c r="BQ33" t="e">
        <f t="shared" ca="1" si="6"/>
        <v>#VALUE!</v>
      </c>
      <c r="BR33" t="e">
        <f t="shared" ca="1" si="7"/>
        <v>#VALUE!</v>
      </c>
      <c r="BS33" t="e">
        <f t="shared" ca="1" si="8"/>
        <v>#VALUE!</v>
      </c>
      <c r="BT33" t="e">
        <f t="shared" ca="1" si="11"/>
        <v>#VALUE!</v>
      </c>
      <c r="BU33" t="e">
        <f t="shared" ca="1" si="12"/>
        <v>#VALUE!</v>
      </c>
      <c r="BV33" t="e">
        <f ca="1">OFFSET([1]EquipTable!$A$1,ROW()-1,0)</f>
        <v>#VALUE!</v>
      </c>
      <c r="BX33" t="e">
        <f ca="1">IF(VLOOKUP($CA33,[2]ActorTable!$1:$1048576,MATCH("업데이트순번",[2]ActorTable!$1:$1,0),0)&lt;=$BY$1,1,0)
*IF(MID(CA33,7,1)="2",0.1,1)</f>
        <v>#VALUE!</v>
      </c>
      <c r="BY33" t="e">
        <f t="shared" ca="1" si="9"/>
        <v>#VALUE!</v>
      </c>
      <c r="BZ33" t="e">
        <f t="shared" ca="1" si="10"/>
        <v>#VALUE!</v>
      </c>
      <c r="CA33" t="e">
        <f ca="1">OFFSET([2]ActorTable!$A$1,ROW()-1,0)</f>
        <v>#VALUE!</v>
      </c>
      <c r="CB33" t="e">
        <f ca="1">VLOOKUP($CA33,[2]ActorTable!$1:$1048576,MATCH("이름참고",[2]ActorTable!$1:$1,0),0)</f>
        <v>#VALUE!</v>
      </c>
    </row>
    <row r="34" spans="1:80">
      <c r="A34">
        <v>4</v>
      </c>
      <c r="B34">
        <v>2</v>
      </c>
      <c r="C34">
        <f>IF(B34&lt;=9,0,
IF(B34=10,1,2))</f>
        <v>0</v>
      </c>
      <c r="D34">
        <f ca="1">RAND()</f>
        <v>0.52829442869157939</v>
      </c>
      <c r="E34">
        <f ca="1">RAND()</f>
        <v>0.53745635482911469</v>
      </c>
      <c r="F34">
        <f ca="1">RAND()</f>
        <v>0.84555328574280175</v>
      </c>
      <c r="G34">
        <f ca="1">RAND()</f>
        <v>0.78293556138863651</v>
      </c>
      <c r="H34">
        <f ca="1">RAND()</f>
        <v>0.57437028802480627</v>
      </c>
      <c r="I34">
        <f ca="1">RAND()</f>
        <v>0.37883239546045655</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53745</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9</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2700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439</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전투마법사의 지팡이</v>
      </c>
      <c r="AL34">
        <v>1</v>
      </c>
      <c r="AM34" t="str">
        <f ca="1">IF(ROW()=2,AN34,OFFSET(AM34,-1,0)&amp;IF(LEN(AN34)=0,"",","&amp;AN34))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{"dy":4,"sl":2,"tp":"fe","vl":"Equip3301","cn":1,"pt":"GO","pr":7600}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5"/>
        <v>#VALUE!</v>
      </c>
      <c r="BQ34" t="e">
        <f t="shared" ca="1" si="6"/>
        <v>#VALUE!</v>
      </c>
      <c r="BR34" t="e">
        <f t="shared" ca="1" si="7"/>
        <v>#VALUE!</v>
      </c>
      <c r="BS34" t="e">
        <f t="shared" ca="1" si="8"/>
        <v>#VALUE!</v>
      </c>
      <c r="BT34" t="e">
        <f t="shared" ca="1" si="11"/>
        <v>#VALUE!</v>
      </c>
      <c r="BU34" t="e">
        <f t="shared" ca="1" si="12"/>
        <v>#VALUE!</v>
      </c>
      <c r="BV34" t="e">
        <f ca="1">OFFSET([1]EquipTable!$A$1,ROW()-1,0)</f>
        <v>#VALUE!</v>
      </c>
      <c r="BX34" t="e">
        <f ca="1">IF(VLOOKUP($CA34,[2]ActorTable!$1:$1048576,MATCH("업데이트순번",[2]ActorTable!$1:$1,0),0)&lt;=$BY$1,1,0)
*IF(MID(CA34,7,1)="2",0.1,1)</f>
        <v>#VALUE!</v>
      </c>
      <c r="BY34" t="e">
        <f t="shared" ca="1" si="9"/>
        <v>#VALUE!</v>
      </c>
      <c r="BZ34" t="e">
        <f t="shared" ca="1" si="10"/>
        <v>#VALUE!</v>
      </c>
      <c r="CA34" t="e">
        <f ca="1">OFFSET([2]ActorTable!$A$1,ROW()-1,0)</f>
        <v>#VALUE!</v>
      </c>
      <c r="CB34" t="e">
        <f ca="1">VLOOKUP($CA34,[2]ActorTable!$1:$1048576,MATCH("이름참고",[2]ActorTable!$1:$1,0),0)</f>
        <v>#VALUE!</v>
      </c>
    </row>
    <row r="35" spans="1:80">
      <c r="A35">
        <v>4</v>
      </c>
      <c r="B35">
        <v>3</v>
      </c>
      <c r="C35">
        <f>IF(B35&lt;=9,0,
IF(B35=10,1,2))</f>
        <v>0</v>
      </c>
      <c r="D35">
        <f ca="1">RAND()</f>
        <v>0.57313400954444671</v>
      </c>
      <c r="E35">
        <f ca="1">RAND()</f>
        <v>0.79333962068266217</v>
      </c>
      <c r="F35">
        <f ca="1">RAND()</f>
        <v>0.13533789962556919</v>
      </c>
      <c r="G35">
        <f ca="1">RAND()</f>
        <v>0.43979536780792106</v>
      </c>
      <c r="H35">
        <f ca="1">RAND()</f>
        <v>0.29690889640416218</v>
      </c>
      <c r="I35">
        <f ca="1">RAND()</f>
        <v>0.71453371225457951</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79333</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12</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3600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fe</v>
      </c>
      <c r="AB35" t="s">
        <v>82</v>
      </c>
      <c r="AC35" t="s">
        <v>497</v>
      </c>
      <c r="AD35">
        <v>1</v>
      </c>
      <c r="AE35" t="s">
        <v>129</v>
      </c>
      <c r="AF35">
        <v>139</v>
      </c>
      <c r="AG35">
        <v>59</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전설</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왕실의 품격</v>
      </c>
      <c r="AL35">
        <v>1</v>
      </c>
      <c r="AM35" t="str">
        <f ca="1">IF(ROW()=2,AN35,OFFSET(AM35,-1,0)&amp;IF(LEN(AN35)=0,"",","&amp;AN35))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v>
      </c>
      <c r="AN35" t="str">
        <f ca="1">IF(AL35&lt;&gt;1,"",
"{"""&amp;A$1&amp;""":"&amp;A35
&amp;","""&amp;B$1&amp;""":"&amp;B35
&amp;IF(LEN(AA35)=0,"",","""&amp;AA$1&amp;""":"""&amp;AA35&amp;"""")
&amp;IF(LEN(AC35)=0,"",","""&amp;AC$1&amp;""":"""&amp;AC35&amp;"""")
&amp;IF(LEN(AD35)=0,"",","""&amp;AD$1&amp;""":"&amp;AD35)
&amp;IF(LEN(AE35)=0,"",","""&amp;AE$1&amp;""":"""&amp;AE35&amp;"""")
&amp;IF(LEN(AF35)=0,"",","""&amp;AF$1&amp;""":"&amp;AF35)
&amp;IF(LEN(AG35)=0,"",","""&amp;AG$1&amp;""":"&amp;AG35)&amp;"}")</f>
        <v>{"dy":4,"sl":3,"tp":"fe","vl":"Equip1401","cn":1,"pt":"DI","pp":139,"pr":59}</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5"/>
        <v>#VALUE!</v>
      </c>
      <c r="BQ35" t="e">
        <f t="shared" ca="1" si="6"/>
        <v>#VALUE!</v>
      </c>
      <c r="BR35" t="e">
        <f t="shared" ca="1" si="7"/>
        <v>#VALUE!</v>
      </c>
      <c r="BS35" t="e">
        <f t="shared" ca="1" si="8"/>
        <v>#VALUE!</v>
      </c>
      <c r="BT35" t="e">
        <f t="shared" ca="1" si="11"/>
        <v>#VALUE!</v>
      </c>
      <c r="BU35" t="e">
        <f t="shared" ca="1" si="12"/>
        <v>#VALUE!</v>
      </c>
      <c r="BV35" t="e">
        <f ca="1">OFFSET([1]EquipTable!$A$1,ROW()-1,0)</f>
        <v>#VALUE!</v>
      </c>
      <c r="BX35" t="e">
        <f ca="1">IF(VLOOKUP($CA35,[2]ActorTable!$1:$1048576,MATCH("업데이트순번",[2]ActorTable!$1:$1,0),0)&lt;=$BY$1,1,0)
*IF(MID(CA35,7,1)="2",0.1,1)</f>
        <v>#VALUE!</v>
      </c>
      <c r="BY35" t="e">
        <f t="shared" ca="1" si="9"/>
        <v>#VALUE!</v>
      </c>
      <c r="BZ35" t="e">
        <f t="shared" ca="1" si="10"/>
        <v>#VALUE!</v>
      </c>
      <c r="CA35" t="e">
        <f ca="1">OFFSET([2]ActorTable!$A$1,ROW()-1,0)</f>
        <v>#VALUE!</v>
      </c>
      <c r="CB35" t="e">
        <f ca="1">VLOOKUP($CA35,[2]ActorTable!$1:$1048576,MATCH("이름참고",[2]ActorTable!$1:$1,0),0)</f>
        <v>#VALUE!</v>
      </c>
    </row>
    <row r="36" spans="1:80">
      <c r="A36">
        <v>4</v>
      </c>
      <c r="B36">
        <v>4</v>
      </c>
      <c r="C36">
        <f>IF(B36&lt;=9,0,
IF(B36=10,1,2))</f>
        <v>0</v>
      </c>
      <c r="D36">
        <f ca="1">RAND()</f>
        <v>0.83463566341249107</v>
      </c>
      <c r="E36">
        <f ca="1">RAND()</f>
        <v>0.37452209574304318</v>
      </c>
      <c r="F36">
        <f ca="1">RAND()</f>
        <v>0.22116744099276764</v>
      </c>
      <c r="G36">
        <f ca="1">RAND()</f>
        <v>0.62279697004231171</v>
      </c>
      <c r="H36">
        <f ca="1">RAND()</f>
        <v>0.14836550694552042</v>
      </c>
      <c r="I36">
        <f ca="1">RAND()</f>
        <v>0.53977097652703498</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37452</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7</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2100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429</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ca="1">IF(ROW()=2,AN36,OFFSET(AM36,-1,0)&amp;IF(LEN(AN36)=0,"",","&amp;AN36))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{"dy":4,"sl":4,"tp":"fe","vl":"Equip5201","cn":1,"pt":"GO","pr":2900}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5"/>
        <v>#VALUE!</v>
      </c>
      <c r="BQ36" t="e">
        <f t="shared" ca="1" si="6"/>
        <v>#VALUE!</v>
      </c>
      <c r="BR36" t="e">
        <f t="shared" ca="1" si="7"/>
        <v>#VALUE!</v>
      </c>
      <c r="BS36" t="e">
        <f t="shared" ca="1" si="8"/>
        <v>#VALUE!</v>
      </c>
      <c r="BT36" t="e">
        <f t="shared" ca="1" si="11"/>
        <v>#VALUE!</v>
      </c>
      <c r="BU36" t="e">
        <f t="shared" ca="1" si="12"/>
        <v>#VALUE!</v>
      </c>
      <c r="BV36" t="e">
        <f ca="1">OFFSET([1]EquipTable!$A$1,ROW()-1,0)</f>
        <v>#VALUE!</v>
      </c>
      <c r="BX36" t="e">
        <f ca="1">IF(VLOOKUP($CA36,[2]ActorTable!$1:$1048576,MATCH("업데이트순번",[2]ActorTable!$1:$1,0),0)&lt;=$BY$1,1,0)
*IF(MID(CA36,7,1)="2",0.1,1)</f>
        <v>#VALUE!</v>
      </c>
      <c r="BY36" t="e">
        <f t="shared" ca="1" si="9"/>
        <v>#VALUE!</v>
      </c>
      <c r="BZ36" t="e">
        <f t="shared" ca="1" si="10"/>
        <v>#VALUE!</v>
      </c>
      <c r="CA36" t="e">
        <f ca="1">OFFSET([2]ActorTable!$A$1,ROW()-1,0)</f>
        <v>#VALUE!</v>
      </c>
      <c r="CB36" t="e">
        <f ca="1">VLOOKUP($CA36,[2]ActorTable!$1:$1048576,MATCH("이름참고",[2]ActorTable!$1:$1,0),0)</f>
        <v>#VALUE!</v>
      </c>
    </row>
    <row r="37" spans="1:80">
      <c r="A37">
        <v>4</v>
      </c>
      <c r="B37">
        <v>5</v>
      </c>
      <c r="C37">
        <f>IF(B37&lt;=9,0,
IF(B37=10,1,2))</f>
        <v>0</v>
      </c>
      <c r="D37">
        <f ca="1">RAND()</f>
        <v>0.39904433020913199</v>
      </c>
      <c r="E37">
        <f ca="1">RAND()</f>
        <v>0.86797484677031045</v>
      </c>
      <c r="F37">
        <f ca="1">RAND()</f>
        <v>0.58649921372218949</v>
      </c>
      <c r="G37">
        <f ca="1">RAND()</f>
        <v>0.12700486558108481</v>
      </c>
      <c r="H37">
        <f ca="1">RAND()</f>
        <v>0.2235862105240356</v>
      </c>
      <c r="I37">
        <f ca="1">RAND()</f>
        <v>0.81413208172787921</v>
      </c>
      <c r="M37" t="str">
        <f ca="1">IF(LEN(J37)&lt;&gt;0,J37,VLOOKUP(D37+$B37,$BJ:$BK,MATCH($BK$1,$BJ$1:$BK$1,0),1))</f>
        <v>지정 장비</v>
      </c>
      <c r="N37" t="e">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#VALUE!</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DI</v>
      </c>
      <c r="Q37" t="e">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#VALUE!</v>
      </c>
      <c r="R37" t="e">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#VALUE!</v>
      </c>
      <c r="S37" t="e">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#VALUE!</v>
      </c>
      <c r="T37" t="e">
        <f ca="1">IF(OR(ISNUMBER(N37),N37="삭제",ISBLANK(N37)),"",
IF(LEFT(N37,5)="Equip",IF(MID(N37,7,1)="4","전설",""),
IF(LEFT(N37,5)="Actor",IF(MID(N37,7,1)="2","전설",""),
"그외없음")))</f>
        <v>#VALUE!</v>
      </c>
      <c r="U37" t="s">
        <v>82</v>
      </c>
      <c r="V37" t="s">
        <v>203</v>
      </c>
      <c r="W37">
        <v>1</v>
      </c>
      <c r="X37" t="s">
        <v>125</v>
      </c>
      <c r="Z37">
        <v>2900</v>
      </c>
      <c r="AA37" t="str">
        <f ca="1">IF(ISBLANK(AB37),"",
VLOOKUP(AB37,OFFSET(INDIRECT("$A:$B"),0,MATCH(AB$1&amp;"_Verify",INDIRECT("$1:$1"),0)-1),2,0)
)</f>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5"/>
        <v>#VALUE!</v>
      </c>
      <c r="BQ37" t="e">
        <f t="shared" ca="1" si="6"/>
        <v>#VALUE!</v>
      </c>
      <c r="BR37" t="e">
        <f t="shared" ca="1" si="7"/>
        <v>#VALUE!</v>
      </c>
      <c r="BS37" t="e">
        <f t="shared" ca="1" si="8"/>
        <v>#VALUE!</v>
      </c>
      <c r="BT37" t="e">
        <f t="shared" ca="1" si="11"/>
        <v>#VALUE!</v>
      </c>
      <c r="BU37" t="e">
        <f t="shared" ca="1" si="12"/>
        <v>#VALUE!</v>
      </c>
      <c r="BV37" t="e">
        <f ca="1">OFFSET([1]EquipTable!$A$1,ROW()-1,0)</f>
        <v>#VALUE!</v>
      </c>
      <c r="BX37" t="e">
        <f ca="1">IF(VLOOKUP($CA37,[2]ActorTable!$1:$1048576,MATCH("업데이트순번",[2]ActorTable!$1:$1,0),0)&lt;=$BY$1,1,0)
*IF(MID(CA37,7,1)="2",0.1,1)</f>
        <v>#VALUE!</v>
      </c>
      <c r="BY37" t="e">
        <f t="shared" ca="1" si="9"/>
        <v>#VALUE!</v>
      </c>
      <c r="BZ37" t="e">
        <f t="shared" ca="1" si="10"/>
        <v>#VALUE!</v>
      </c>
      <c r="CA37" t="e">
        <f ca="1">OFFSET([2]ActorTable!$A$1,ROW()-1,0)</f>
        <v>#VALUE!</v>
      </c>
      <c r="CB37" t="e">
        <f ca="1">VLOOKUP($CA37,[2]ActorTable!$1:$1048576,MATCH("이름참고",[2]ActorTable!$1:$1,0),0)</f>
        <v>#VALUE!</v>
      </c>
    </row>
    <row r="38" spans="1:80">
      <c r="A38">
        <v>4</v>
      </c>
      <c r="B38">
        <v>6</v>
      </c>
      <c r="C38">
        <f>IF(B38&lt;=9,0,
IF(B38=10,1,2))</f>
        <v>0</v>
      </c>
      <c r="D38">
        <f ca="1">RAND()</f>
        <v>2.0406369534973545E-2</v>
      </c>
      <c r="E38">
        <f ca="1">RAND()</f>
        <v>0.55943011180511582</v>
      </c>
      <c r="F38">
        <f ca="1">RAND()</f>
        <v>0.66829198670394441</v>
      </c>
      <c r="G38">
        <f ca="1">RAND()</f>
        <v>0.55425492991545755</v>
      </c>
      <c r="H38">
        <f ca="1">RAND()</f>
        <v>0.35440812616206285</v>
      </c>
      <c r="I38">
        <f ca="1">RAND()</f>
        <v>0.9031235690053413</v>
      </c>
      <c r="M38" t="str">
        <f ca="1">IF(LEN(J38)&lt;&gt;0,J38,VLOOKUP(D38+$B38,$BJ:$BK,MATCH($BK$1,$BJ$1:$BK$1,0),1))</f>
        <v>지정 장비</v>
      </c>
      <c r="N38" t="e">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#VALUE!</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ca="1">IF(OR(ISNUMBER(N38),N38="삭제",ISBLANK(N38)),"",
IF(LEFT(N38,5)="Equip",IF(MID(N38,7,1)="4","전설",""),
IF(LEFT(N38,5)="Actor",IF(MID(N38,7,1)="2","전설",""),
"그외없음")))</f>
        <v>#VALUE!</v>
      </c>
      <c r="U38" t="s">
        <v>82</v>
      </c>
      <c r="V38" t="s">
        <v>244</v>
      </c>
      <c r="W38">
        <v>1</v>
      </c>
      <c r="X38" t="s">
        <v>129</v>
      </c>
      <c r="Z38">
        <v>15</v>
      </c>
      <c r="AA38" t="str">
        <f ca="1">IF(ISBLANK(AB38),"",
VLOOKUP(AB38,OFFSET(INDIRECT("$A:$B"),0,MATCH(AB$1&amp;"_Verify",INDIRECT("$1:$1"),0)-1),2,0)
)</f>
        <v>fe</v>
      </c>
      <c r="AB38" t="s">
        <v>82</v>
      </c>
      <c r="AC38" t="s">
        <v>459</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5"/>
        <v>#VALUE!</v>
      </c>
      <c r="BQ38" t="e">
        <f t="shared" ca="1" si="6"/>
        <v>#VALUE!</v>
      </c>
      <c r="BR38" t="e">
        <f t="shared" ca="1" si="7"/>
        <v>#VALUE!</v>
      </c>
      <c r="BS38" t="e">
        <f t="shared" ca="1" si="8"/>
        <v>#VALUE!</v>
      </c>
      <c r="BT38" t="e">
        <f t="shared" ca="1" si="11"/>
        <v>#VALUE!</v>
      </c>
      <c r="BU38" t="e">
        <f t="shared" ca="1" si="12"/>
        <v>#VALUE!</v>
      </c>
      <c r="BV38" t="e">
        <f ca="1">OFFSET([1]EquipTable!$A$1,ROW()-1,0)</f>
        <v>#VALUE!</v>
      </c>
      <c r="BX38" t="e">
        <f ca="1">IF(VLOOKUP($CA38,[2]ActorTable!$1:$1048576,MATCH("업데이트순번",[2]ActorTable!$1:$1,0),0)&lt;=$BY$1,1,0)
*IF(MID(CA38,7,1)="2",0.1,1)</f>
        <v>#VALUE!</v>
      </c>
      <c r="BY38" t="e">
        <f t="shared" ca="1" si="9"/>
        <v>#VALUE!</v>
      </c>
      <c r="BZ38" t="e">
        <f t="shared" ca="1" si="10"/>
        <v>#VALUE!</v>
      </c>
      <c r="CA38" t="e">
        <f ca="1">OFFSET([2]ActorTable!$A$1,ROW()-1,0)</f>
        <v>#VALUE!</v>
      </c>
      <c r="CB38" t="e">
        <f ca="1">VLOOKUP($CA38,[2]ActorTable!$1:$1048576,MATCH("이름참고",[2]ActorTable!$1:$1,0),0)</f>
        <v>#VALUE!</v>
      </c>
    </row>
    <row r="39" spans="1:80">
      <c r="A39">
        <v>4</v>
      </c>
      <c r="B39">
        <v>7</v>
      </c>
      <c r="C39">
        <f>IF(B39&lt;=9,0,
IF(B39=10,1,2))</f>
        <v>0</v>
      </c>
      <c r="D39">
        <f ca="1">RAND()</f>
        <v>0.93126267231124726</v>
      </c>
      <c r="E39">
        <f ca="1">RAND()</f>
        <v>0.63293634459303527</v>
      </c>
      <c r="F39">
        <f ca="1">RAND()</f>
        <v>0.96295394932615297</v>
      </c>
      <c r="G39">
        <f ca="1">RAND()</f>
        <v>0.13239549494517766</v>
      </c>
      <c r="H39">
        <f ca="1">RAND()</f>
        <v>0.68733622798145955</v>
      </c>
      <c r="I39">
        <f ca="1">RAND()</f>
        <v>0.9579958507743509</v>
      </c>
      <c r="M39" t="str">
        <f ca="1">IF(LEN(J39)&lt;&gt;0,J39,VLOOKUP(D39+$B39,$BJ:$BK,MATCH($BK$1,$BJ$1:$BK$1,0),1))</f>
        <v>지정 장비</v>
      </c>
      <c r="N39" t="e">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#VALUE!</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e">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#VALUE!</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ca="1">IF(OR(ISNUMBER(N39),N39="삭제",ISBLANK(N39)),"",
IF(LEFT(N39,5)="Equip",IF(MID(N39,7,1)="4","전설",""),
IF(LEFT(N39,5)="Actor",IF(MID(N39,7,1)="2","전설",""),
"그외없음")))</f>
        <v>#VALUE!</v>
      </c>
      <c r="U39" t="s">
        <v>82</v>
      </c>
      <c r="V39" t="s">
        <v>237</v>
      </c>
      <c r="W39">
        <v>1</v>
      </c>
      <c r="X39" t="s">
        <v>125</v>
      </c>
      <c r="Z39">
        <v>7800</v>
      </c>
      <c r="AA39" t="str">
        <f ca="1">IF(ISBLANK(AB39),"",
VLOOKUP(AB39,OFFSET(INDIRECT("$A:$B"),0,MATCH(AB$1&amp;"_Verify",INDIRECT("$1:$1"),0)-1),2,0)
)</f>
        <v>fe</v>
      </c>
      <c r="AB39" t="s">
        <v>82</v>
      </c>
      <c r="AC39" t="s">
        <v>409</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5"/>
        <v>#VALUE!</v>
      </c>
      <c r="BQ39" t="e">
        <f t="shared" ca="1" si="6"/>
        <v>#VALUE!</v>
      </c>
      <c r="BR39" t="e">
        <f t="shared" ca="1" si="7"/>
        <v>#VALUE!</v>
      </c>
      <c r="BS39" t="e">
        <f t="shared" ca="1" si="8"/>
        <v>#VALUE!</v>
      </c>
      <c r="BT39" t="e">
        <f t="shared" ca="1" si="11"/>
        <v>#VALUE!</v>
      </c>
      <c r="BU39" t="e">
        <f t="shared" ca="1" si="12"/>
        <v>#VALUE!</v>
      </c>
      <c r="BV39" t="e">
        <f ca="1">OFFSET([1]EquipTable!$A$1,ROW()-1,0)</f>
        <v>#VALUE!</v>
      </c>
      <c r="BX39" t="e">
        <f ca="1">IF(VLOOKUP($CA39,[2]ActorTable!$1:$1048576,MATCH("업데이트순번",[2]ActorTable!$1:$1,0),0)&lt;=$BY$1,1,0)
*IF(MID(CA39,7,1)="2",0.1,1)</f>
        <v>#VALUE!</v>
      </c>
      <c r="BY39" t="e">
        <f t="shared" ca="1" si="9"/>
        <v>#VALUE!</v>
      </c>
      <c r="BZ39" t="e">
        <f t="shared" ca="1" si="10"/>
        <v>#VALUE!</v>
      </c>
      <c r="CA39" t="e">
        <f ca="1">OFFSET([2]ActorTable!$A$1,ROW()-1,0)</f>
        <v>#VALUE!</v>
      </c>
      <c r="CB39" t="e">
        <f ca="1">VLOOKUP($CA39,[2]ActorTable!$1:$1048576,MATCH("이름참고",[2]ActorTable!$1:$1,0),0)</f>
        <v>#VALUE!</v>
      </c>
    </row>
    <row r="40" spans="1:80">
      <c r="A40">
        <v>4</v>
      </c>
      <c r="B40">
        <v>8</v>
      </c>
      <c r="C40">
        <f>IF(B40&lt;=9,0,
IF(B40=10,1,2))</f>
        <v>0</v>
      </c>
      <c r="D40">
        <f ca="1">RAND()</f>
        <v>0.11737914250264536</v>
      </c>
      <c r="E40">
        <f ca="1">RAND()</f>
        <v>6.171874460247484E-2</v>
      </c>
      <c r="F40">
        <f ca="1">RAND()</f>
        <v>0.24563233226700354</v>
      </c>
      <c r="G40">
        <f ca="1">RAND()</f>
        <v>0.437703898851867</v>
      </c>
      <c r="H40">
        <f ca="1">RAND()</f>
        <v>0.77113217353623698</v>
      </c>
      <c r="I40">
        <f ca="1">RAND()</f>
        <v>0.5660664615775346</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5"/>
        <v>#VALUE!</v>
      </c>
      <c r="BQ40" t="e">
        <f t="shared" ca="1" si="6"/>
        <v>#VALUE!</v>
      </c>
      <c r="BR40" t="e">
        <f t="shared" ca="1" si="7"/>
        <v>#VALUE!</v>
      </c>
      <c r="BS40" t="e">
        <f t="shared" ca="1" si="8"/>
        <v>#VALUE!</v>
      </c>
      <c r="BT40" t="e">
        <f t="shared" ca="1" si="11"/>
        <v>#VALUE!</v>
      </c>
      <c r="BU40" t="e">
        <f t="shared" ca="1" si="12"/>
        <v>#VALUE!</v>
      </c>
      <c r="BV40" t="e">
        <f ca="1">OFFSET([1]EquipTable!$A$1,ROW()-1,0)</f>
        <v>#VALUE!</v>
      </c>
      <c r="BX40" t="e">
        <f ca="1">IF(VLOOKUP($CA40,[2]ActorTable!$1:$1048576,MATCH("업데이트순번",[2]ActorTable!$1:$1,0),0)&lt;=$BY$1,1,0)
*IF(MID(CA40,7,1)="2",0.1,1)</f>
        <v>#VALUE!</v>
      </c>
      <c r="BY40" t="e">
        <f t="shared" ca="1" si="9"/>
        <v>#VALUE!</v>
      </c>
      <c r="BZ40" t="e">
        <f t="shared" ca="1" si="10"/>
        <v>#VALUE!</v>
      </c>
      <c r="CA40" t="e">
        <f ca="1">OFFSET([2]ActorTable!$A$1,ROW()-1,0)</f>
        <v>#VALUE!</v>
      </c>
      <c r="CB40" t="e">
        <f ca="1">VLOOKUP($CA40,[2]ActorTable!$1:$1048576,MATCH("이름참고",[2]ActorTable!$1:$1,0),0)</f>
        <v>#VALUE!</v>
      </c>
    </row>
    <row r="41" spans="1:80">
      <c r="A41">
        <v>4</v>
      </c>
      <c r="B41">
        <v>9</v>
      </c>
      <c r="C41">
        <f>IF(B41&lt;=9,0,
IF(B41=10,1,2))</f>
        <v>0</v>
      </c>
      <c r="D41">
        <f ca="1">RAND()</f>
        <v>0.15128058067712458</v>
      </c>
      <c r="E41">
        <f ca="1">RAND()</f>
        <v>3.4447951411692546E-2</v>
      </c>
      <c r="F41">
        <f ca="1">RAND()</f>
        <v>0.78423842544591105</v>
      </c>
      <c r="G41">
        <f ca="1">RAND()</f>
        <v>0.93299345526007704</v>
      </c>
      <c r="H41">
        <f ca="1">RAND()</f>
        <v>0.43206022605374417</v>
      </c>
      <c r="I41">
        <f ca="1">RAND()</f>
        <v>0.71566419188844754</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5"/>
        <v>#VALUE!</v>
      </c>
      <c r="BQ41" t="e">
        <f t="shared" ca="1" si="6"/>
        <v>#VALUE!</v>
      </c>
      <c r="BR41" t="e">
        <f t="shared" ca="1" si="7"/>
        <v>#VALUE!</v>
      </c>
      <c r="BS41" t="e">
        <f t="shared" ca="1" si="8"/>
        <v>#VALUE!</v>
      </c>
      <c r="BT41" t="e">
        <f t="shared" ca="1" si="11"/>
        <v>#VALUE!</v>
      </c>
      <c r="BU41" t="e">
        <f t="shared" ca="1" si="12"/>
        <v>#VALUE!</v>
      </c>
      <c r="BV41" t="e">
        <f ca="1">OFFSET([1]EquipTable!$A$1,ROW()-1,0)</f>
        <v>#VALUE!</v>
      </c>
      <c r="BX41" t="e">
        <f ca="1">IF(VLOOKUP($CA41,[2]ActorTable!$1:$1048576,MATCH("업데이트순번",[2]ActorTable!$1:$1,0),0)&lt;=$BY$1,1,0)
*IF(MID(CA41,7,1)="2",0.1,1)</f>
        <v>#VALUE!</v>
      </c>
      <c r="BY41" t="e">
        <f t="shared" ca="1" si="9"/>
        <v>#VALUE!</v>
      </c>
      <c r="BZ41" t="e">
        <f t="shared" ca="1" si="10"/>
        <v>#VALUE!</v>
      </c>
      <c r="CA41" t="e">
        <f ca="1">OFFSET([2]ActorTable!$A$1,ROW()-1,0)</f>
        <v>#VALUE!</v>
      </c>
      <c r="CB41" t="e">
        <f ca="1">VLOOKUP($CA41,[2]ActorTable!$1:$1048576,MATCH("이름참고",[2]ActorTable!$1:$1,0),0)</f>
        <v>#VALUE!</v>
      </c>
    </row>
    <row r="42" spans="1:80">
      <c r="A42">
        <v>5</v>
      </c>
      <c r="B42">
        <v>0</v>
      </c>
      <c r="C42">
        <f>IF(B42&lt;=9,0,
IF(B42=10,1,2))</f>
        <v>0</v>
      </c>
      <c r="D42">
        <f ca="1">RAND()</f>
        <v>0.7002924686998353</v>
      </c>
      <c r="E42">
        <f ca="1">RAND()</f>
        <v>0.15468059717984495</v>
      </c>
      <c r="F42">
        <f ca="1">RAND()</f>
        <v>0.86138927010471245</v>
      </c>
      <c r="G42">
        <f ca="1">RAND()</f>
        <v>0.7853960956751328</v>
      </c>
      <c r="H42">
        <f ca="1">RAND()</f>
        <v>0.4838156311004369</v>
      </c>
      <c r="I42">
        <f ca="1">RAND()</f>
        <v>0.27239488655237443</v>
      </c>
      <c r="M42" t="str">
        <f ca="1">IF(LEN(J42)&lt;&gt;0,J42,VLOOKUP(D42+$B42,$BJ:$BK,MATCH($BK$1,$BJ$1:$BK$1,0),1))</f>
        <v>지정 장비</v>
      </c>
      <c r="N42" t="e">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#VALUE!</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ca="1">IF(OR(ISNUMBER(N42),N42="삭제",ISBLANK(N42)),"",
IF(LEFT(N42,5)="Equip",IF(MID(N42,7,1)="4","전설",""),
IF(LEFT(N42,5)="Actor",IF(MID(N42,7,1)="2","전설",""),
"그외없음")))</f>
        <v>#VALUE!</v>
      </c>
      <c r="U42" t="s">
        <v>82</v>
      </c>
      <c r="V42" t="s">
        <v>205</v>
      </c>
      <c r="W42">
        <v>1</v>
      </c>
      <c r="X42" t="s">
        <v>125</v>
      </c>
      <c r="Z42">
        <v>3800</v>
      </c>
      <c r="AA42" t="str">
        <f ca="1">IF(ISBLANK(AB42),"",
VLOOKUP(AB42,OFFSET(INDIRECT("$A:$B"),0,MATCH(AB$1&amp;"_Verify",INDIRECT("$1:$1"),0)-1),2,0)
)</f>
        <v>fe</v>
      </c>
      <c r="AB42" t="s">
        <v>82</v>
      </c>
      <c r="AC42" t="s">
        <v>397</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ca="1">IF(ROW()=2,AN42,OFFSET(AM42,-1,0)&amp;IF(LEN(AN42)=0,"",","&amp;AN42))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5"/>
        <v>#VALUE!</v>
      </c>
      <c r="BQ42" t="e">
        <f t="shared" ca="1" si="6"/>
        <v>#VALUE!</v>
      </c>
      <c r="BR42" t="e">
        <f t="shared" ca="1" si="7"/>
        <v>#VALUE!</v>
      </c>
      <c r="BS42" t="e">
        <f t="shared" ca="1" si="8"/>
        <v>#VALUE!</v>
      </c>
      <c r="BT42" t="e">
        <f t="shared" ca="1" si="11"/>
        <v>#VALUE!</v>
      </c>
      <c r="BU42" t="e">
        <f t="shared" ca="1" si="12"/>
        <v>#VALUE!</v>
      </c>
      <c r="BV42" t="e">
        <f ca="1">OFFSET([1]EquipTable!$A$1,ROW()-1,0)</f>
        <v>#VALUE!</v>
      </c>
      <c r="BX42" t="e">
        <f ca="1">IF(VLOOKUP($CA42,[2]ActorTable!$1:$1048576,MATCH("업데이트순번",[2]ActorTable!$1:$1,0),0)&lt;=$BY$1,1,0)
*IF(MID(CA42,7,1)="2",0.1,1)</f>
        <v>#VALUE!</v>
      </c>
      <c r="BY42" t="e">
        <f t="shared" ca="1" si="9"/>
        <v>#VALUE!</v>
      </c>
      <c r="BZ42" t="e">
        <f t="shared" ca="1" si="10"/>
        <v>#VALUE!</v>
      </c>
      <c r="CA42" t="e">
        <f ca="1">OFFSET([2]ActorTable!$A$1,ROW()-1,0)</f>
        <v>#VALUE!</v>
      </c>
      <c r="CB42" t="e">
        <f ca="1">VLOOKUP($CA42,[2]ActorTable!$1:$1048576,MATCH("이름참고",[2]ActorTable!$1:$1,0),0)</f>
        <v>#VALUE!</v>
      </c>
    </row>
    <row r="43" spans="1:80">
      <c r="A43">
        <v>5</v>
      </c>
      <c r="B43">
        <v>1</v>
      </c>
      <c r="C43">
        <f>IF(B43&lt;=9,0,
IF(B43=10,1,2))</f>
        <v>0</v>
      </c>
      <c r="D43">
        <f ca="1">RAND()</f>
        <v>0.97871893093979712</v>
      </c>
      <c r="E43">
        <f ca="1">RAND()</f>
        <v>0.50958703733899358</v>
      </c>
      <c r="F43">
        <f ca="1">RAND()</f>
        <v>0.82138354607785147</v>
      </c>
      <c r="G43">
        <f ca="1">RAND()</f>
        <v>0.41378510810947899</v>
      </c>
      <c r="H43">
        <f ca="1">RAND()</f>
        <v>0.65505254261718759</v>
      </c>
      <c r="I43">
        <f ca="1">RAND()</f>
        <v>0.48611443204386362</v>
      </c>
      <c r="M43" t="str">
        <f ca="1">IF(LEN(J43)&lt;&gt;0,J43,VLOOKUP(D43+$B43,$BJ:$BK,MATCH($BK$1,$BJ$1:$BK$1,0),1))</f>
        <v>지정 장비</v>
      </c>
      <c r="N43" t="e">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#VALUE!</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ca="1">IF(OR(ISNUMBER(N43),N43="삭제",ISBLANK(N43)),"",
IF(LEFT(N43,5)="Equip",IF(MID(N43,7,1)="4","전설",""),
IF(LEFT(N43,5)="Actor",IF(MID(N43,7,1)="2","전설",""),
"그외없음")))</f>
        <v>#VALUE!</v>
      </c>
      <c r="U43" t="s">
        <v>82</v>
      </c>
      <c r="V43" t="s">
        <v>113</v>
      </c>
      <c r="W43">
        <v>1</v>
      </c>
      <c r="X43" t="s">
        <v>125</v>
      </c>
      <c r="Z43">
        <v>1400</v>
      </c>
      <c r="AA43" t="str">
        <f ca="1">IF(ISBLANK(AB43),"",
VLOOKUP(AB43,OFFSET(INDIRECT("$A:$B"),0,MATCH(AB$1&amp;"_Verify",INDIRECT("$1:$1"),0)-1),2,0)
)</f>
        <v>fe</v>
      </c>
      <c r="AB43" t="s">
        <v>82</v>
      </c>
      <c r="AC43" t="s">
        <v>472</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잔혹한 지배자</v>
      </c>
      <c r="AL43">
        <v>1</v>
      </c>
      <c r="AM43" t="str">
        <f ca="1">IF(ROW()=2,AN43,OFFSET(AM43,-1,0)&amp;IF(LEN(AN43)=0,"",","&amp;AN43))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{"dy":5,"sl":1,"tp":"fe","vl":"Equip4201","cn":1,"pt":"GO","pr":3100}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5"/>
        <v>#VALUE!</v>
      </c>
      <c r="BQ43" t="e">
        <f t="shared" ca="1" si="6"/>
        <v>#VALUE!</v>
      </c>
      <c r="BR43" t="e">
        <f t="shared" ca="1" si="7"/>
        <v>#VALUE!</v>
      </c>
      <c r="BS43" t="e">
        <f t="shared" ca="1" si="8"/>
        <v>#VALUE!</v>
      </c>
      <c r="BT43" t="e">
        <f t="shared" ca="1" si="11"/>
        <v>#VALUE!</v>
      </c>
      <c r="BU43" t="e">
        <f t="shared" ca="1" si="12"/>
        <v>#VALUE!</v>
      </c>
      <c r="BV43" t="e">
        <f ca="1">OFFSET([1]EquipTable!$A$1,ROW()-1,0)</f>
        <v>#VALUE!</v>
      </c>
      <c r="BX43" t="e">
        <f ca="1">IF(VLOOKUP($CA43,[2]ActorTable!$1:$1048576,MATCH("업데이트순번",[2]ActorTable!$1:$1,0),0)&lt;=$BY$1,1,0)
*IF(MID(CA43,7,1)="2",0.1,1)</f>
        <v>#VALUE!</v>
      </c>
      <c r="BY43" t="e">
        <f t="shared" ca="1" si="9"/>
        <v>#VALUE!</v>
      </c>
      <c r="BZ43" t="e">
        <f t="shared" ca="1" si="10"/>
        <v>#VALUE!</v>
      </c>
      <c r="CA43" t="e">
        <f ca="1">OFFSET([2]ActorTable!$A$1,ROW()-1,0)</f>
        <v>#VALUE!</v>
      </c>
      <c r="CB43" t="e">
        <f ca="1">VLOOKUP($CA43,[2]ActorTable!$1:$1048576,MATCH("이름참고",[2]ActorTable!$1:$1,0),0)</f>
        <v>#VALUE!</v>
      </c>
    </row>
    <row r="44" spans="1:80">
      <c r="A44">
        <v>5</v>
      </c>
      <c r="B44">
        <v>2</v>
      </c>
      <c r="C44">
        <f>IF(B44&lt;=9,0,
IF(B44=10,1,2))</f>
        <v>0</v>
      </c>
      <c r="D44">
        <f ca="1">RAND()</f>
        <v>0.75072017955963422</v>
      </c>
      <c r="E44">
        <f ca="1">RAND()</f>
        <v>0.24764850268418193</v>
      </c>
      <c r="F44">
        <f ca="1">RAND()</f>
        <v>0.44163455424710651</v>
      </c>
      <c r="G44">
        <f ca="1">RAND()</f>
        <v>6.2181795787412897E-2</v>
      </c>
      <c r="H44">
        <f ca="1">RAND()</f>
        <v>0.36291821000749669</v>
      </c>
      <c r="I44">
        <f ca="1">RAND()</f>
        <v>0.64052830485010293</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24764</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5</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1500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5"/>
        <v>#VALUE!</v>
      </c>
      <c r="BQ44" t="e">
        <f t="shared" ca="1" si="6"/>
        <v>#VALUE!</v>
      </c>
      <c r="BR44" t="e">
        <f t="shared" ca="1" si="7"/>
        <v>#VALUE!</v>
      </c>
      <c r="BS44" t="e">
        <f t="shared" ca="1" si="8"/>
        <v>#VALUE!</v>
      </c>
      <c r="BT44" t="e">
        <f t="shared" ca="1" si="11"/>
        <v>#VALUE!</v>
      </c>
      <c r="BU44" t="e">
        <f t="shared" ca="1" si="12"/>
        <v>#VALUE!</v>
      </c>
      <c r="BV44" t="e">
        <f ca="1">OFFSET([1]EquipTable!$A$1,ROW()-1,0)</f>
        <v>#VALUE!</v>
      </c>
      <c r="BX44">
        <f>IF(VLOOKUP($CA44,[2]ActorTable!$1:$1048576,MATCH("업데이트순번",[2]ActorTable!$1:$1,0),0)&lt;=$BY$1,1,0)
*IF(MID(CA44,7,1)="2",0.1,1)</f>
        <v>0</v>
      </c>
      <c r="BY44" t="e">
        <f t="shared" ca="1" si="9"/>
        <v>#VALUE!</v>
      </c>
      <c r="BZ44" t="e">
        <f t="shared" ca="1" si="10"/>
        <v>#VALUE!</v>
      </c>
      <c r="CA44" t="s">
        <v>206</v>
      </c>
      <c r="CB44" t="str">
        <f>VLOOKUP($CA44,[2]ActorTable!$1:$1048576,MATCH("이름참고",[2]ActorTable!$1:$1,0),0)</f>
        <v>레나</v>
      </c>
    </row>
    <row r="45" spans="1:80">
      <c r="A45">
        <v>5</v>
      </c>
      <c r="B45">
        <v>3</v>
      </c>
      <c r="C45">
        <f>IF(B45&lt;=9,0,
IF(B45=10,1,2))</f>
        <v>0</v>
      </c>
      <c r="D45">
        <f ca="1">RAND()</f>
        <v>0.28425620013144248</v>
      </c>
      <c r="E45">
        <f ca="1">RAND()</f>
        <v>0.92010555766512969</v>
      </c>
      <c r="F45">
        <f ca="1">RAND()</f>
        <v>0.14585499961422999</v>
      </c>
      <c r="G45">
        <f ca="1">RAND()</f>
        <v>0.48955079557513281</v>
      </c>
      <c r="H45">
        <f ca="1">RAND()</f>
        <v>0.90822587309134517</v>
      </c>
      <c r="I45">
        <f ca="1">RAND()</f>
        <v>0.18244075406398375</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92010</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4200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413</v>
      </c>
      <c r="AD45">
        <v>1</v>
      </c>
      <c r="AE45" t="s">
        <v>125</v>
      </c>
      <c r="AG45">
        <v>1400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칼날 손잡이</v>
      </c>
      <c r="AL45">
        <v>1</v>
      </c>
      <c r="AM45" t="str">
        <f ca="1">IF(ROW()=2,AN45,OFFSET(AM45,-1,0)&amp;IF(LEN(AN45)=0,"",","&amp;AN45))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v>
      </c>
      <c r="AN45" t="str">
        <f ca="1">IF(AL45&lt;&gt;1,"",
"{"""&amp;A$1&amp;""":"&amp;A45
&amp;","""&amp;B$1&amp;""":"&amp;B45
&amp;IF(LEN(AA45)=0,"",","""&amp;AA$1&amp;""":"""&amp;AA45&amp;"""")
&amp;IF(LEN(AC45)=0,"",","""&amp;AC$1&amp;""":"""&amp;AC45&amp;"""")
&amp;IF(LEN(AD45)=0,"",","""&amp;AD$1&amp;""":"&amp;AD45)
&amp;IF(LEN(AE45)=0,"",","""&amp;AE$1&amp;""":"""&amp;AE45&amp;"""")
&amp;IF(LEN(AF45)=0,"",","""&amp;AF$1&amp;""":"&amp;AF45)
&amp;IF(LEN(AG45)=0,"",","""&amp;AG$1&amp;""":"&amp;AG45)&amp;"}")</f>
        <v>{"dy":5,"sl":3,"tp":"fe","vl":"Equip1101","cn":1,"pt":"GO","pr":1400}</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5"/>
        <v>#VALUE!</v>
      </c>
      <c r="BQ45" t="e">
        <f t="shared" ca="1" si="6"/>
        <v>#VALUE!</v>
      </c>
      <c r="BR45" t="e">
        <f t="shared" ca="1" si="7"/>
        <v>#VALUE!</v>
      </c>
      <c r="BS45" t="e">
        <f t="shared" ca="1" si="8"/>
        <v>#VALUE!</v>
      </c>
      <c r="BT45" t="e">
        <f t="shared" ca="1" si="11"/>
        <v>#VALUE!</v>
      </c>
      <c r="BU45" t="e">
        <f t="shared" ca="1" si="12"/>
        <v>#VALUE!</v>
      </c>
      <c r="BV45" t="e">
        <f ca="1">OFFSET([1]EquipTable!$A$1,ROW()-1,0)</f>
        <v>#VALUE!</v>
      </c>
      <c r="BX45">
        <f>IF(VLOOKUP($CA45,[2]ActorTable!$1:$1048576,MATCH("업데이트순번",[2]ActorTable!$1:$1,0),0)&lt;=$BY$1,1,0)
*IF(MID(CA45,7,1)="2",0.1,1)</f>
        <v>0</v>
      </c>
      <c r="BY45" t="e">
        <f t="shared" ca="1" si="9"/>
        <v>#VALUE!</v>
      </c>
      <c r="BZ45" t="e">
        <f t="shared" ca="1" si="10"/>
        <v>#VALUE!</v>
      </c>
      <c r="CA45" t="s">
        <v>207</v>
      </c>
      <c r="CB45" t="str">
        <f>VLOOKUP($CA45,[2]ActorTable!$1:$1048576,MATCH("이름참고",[2]ActorTable!$1:$1,0),0)</f>
        <v>서린</v>
      </c>
    </row>
    <row r="46" spans="1:80">
      <c r="A46">
        <v>5</v>
      </c>
      <c r="B46">
        <v>4</v>
      </c>
      <c r="C46">
        <f>IF(B46&lt;=9,0,
IF(B46=10,1,2))</f>
        <v>0</v>
      </c>
      <c r="D46">
        <f ca="1">RAND()</f>
        <v>1.4767496047620954E-2</v>
      </c>
      <c r="E46">
        <f ca="1">RAND()</f>
        <v>0.99000929966294404</v>
      </c>
      <c r="F46">
        <f ca="1">RAND()</f>
        <v>0.8380368413093503</v>
      </c>
      <c r="G46">
        <f ca="1">RAND()</f>
        <v>0.82112602940714352</v>
      </c>
      <c r="H46">
        <f ca="1">RAND()</f>
        <v>0.11776656274537545</v>
      </c>
      <c r="I46">
        <f ca="1">RAND()</f>
        <v>7.4711640615342856E-2</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99000</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4200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425</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오디세이 픽액스</v>
      </c>
      <c r="AL46">
        <v>1</v>
      </c>
      <c r="AM46" t="str">
        <f ca="1">IF(ROW()=2,AN46,OFFSET(AM46,-1,0)&amp;IF(LEN(AN46)=0,"",","&amp;AN46))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5"/>
        <v>#VALUE!</v>
      </c>
      <c r="BQ46" t="e">
        <f t="shared" ca="1" si="6"/>
        <v>#VALUE!</v>
      </c>
      <c r="BR46" t="e">
        <f t="shared" ca="1" si="7"/>
        <v>#VALUE!</v>
      </c>
      <c r="BS46" t="e">
        <f t="shared" ca="1" si="8"/>
        <v>#VALUE!</v>
      </c>
      <c r="BT46" t="e">
        <f t="shared" ca="1" si="11"/>
        <v>#VALUE!</v>
      </c>
      <c r="BU46" t="e">
        <f t="shared" ca="1" si="12"/>
        <v>#VALUE!</v>
      </c>
      <c r="BV46" t="e">
        <f ca="1">OFFSET([1]EquipTable!$A$1,ROW()-1,0)</f>
        <v>#VALUE!</v>
      </c>
    </row>
    <row r="47" spans="1:80">
      <c r="A47">
        <v>5</v>
      </c>
      <c r="B47">
        <v>5</v>
      </c>
      <c r="C47">
        <f>IF(B47&lt;=9,0,
IF(B47=10,1,2))</f>
        <v>0</v>
      </c>
      <c r="D47">
        <f ca="1">RAND()</f>
        <v>0.71647867427816536</v>
      </c>
      <c r="E47">
        <f ca="1">RAND()</f>
        <v>0.60752671271554703</v>
      </c>
      <c r="F47">
        <f ca="1">RAND()</f>
        <v>0.3228165514494663</v>
      </c>
      <c r="G47">
        <f ca="1">RAND()</f>
        <v>0.83213329032151973</v>
      </c>
      <c r="H47">
        <f ca="1">RAND()</f>
        <v>0.15143698373342063</v>
      </c>
      <c r="I47">
        <f ca="1">RAND()</f>
        <v>3.2098781639220531E-2</v>
      </c>
      <c r="M47" t="str">
        <f ca="1">IF(LEN(J47)&lt;&gt;0,J47,VLOOKUP(D47+$B47,$BJ:$BK,MATCH($BK$1,$BJ$1:$BK$1,0),1))</f>
        <v>안 지정 캐릭터 PP 영웅등급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60752</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10</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3000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5"/>
        <v>#VALUE!</v>
      </c>
      <c r="BQ47" t="e">
        <f t="shared" ca="1" si="6"/>
        <v>#VALUE!</v>
      </c>
      <c r="BR47" t="e">
        <f t="shared" ca="1" si="7"/>
        <v>#VALUE!</v>
      </c>
      <c r="BS47" t="e">
        <f t="shared" ca="1" si="8"/>
        <v>#VALUE!</v>
      </c>
      <c r="BT47" t="e">
        <f t="shared" ca="1" si="11"/>
        <v>#VALUE!</v>
      </c>
      <c r="BU47" t="e">
        <f t="shared" ca="1" si="12"/>
        <v>#VALUE!</v>
      </c>
      <c r="BV47" t="e">
        <f ca="1">OFFSET([1]EquipTable!$A$1,ROW()-1,0)</f>
        <v>#VALUE!</v>
      </c>
    </row>
    <row r="48" spans="1:80">
      <c r="A48">
        <v>5</v>
      </c>
      <c r="B48">
        <v>6</v>
      </c>
      <c r="C48">
        <f>IF(B48&lt;=9,0,
IF(B48=10,1,2))</f>
        <v>0</v>
      </c>
      <c r="D48">
        <f ca="1">RAND()</f>
        <v>1.8659582982355705E-2</v>
      </c>
      <c r="E48">
        <f ca="1">RAND()</f>
        <v>0.8520550028032019</v>
      </c>
      <c r="F48">
        <f ca="1">RAND()</f>
        <v>0.89277840312842371</v>
      </c>
      <c r="G48">
        <f ca="1">RAND()</f>
        <v>0.11506323677555785</v>
      </c>
      <c r="H48">
        <f ca="1">RAND()</f>
        <v>0.78894632993032665</v>
      </c>
      <c r="I48">
        <f ca="1">RAND()</f>
        <v>0.65765073457591938</v>
      </c>
      <c r="M48" t="str">
        <f ca="1">IF(LEN(J48)&lt;&gt;0,J48,VLOOKUP(D48+$B48,$BJ:$BK,MATCH($BK$1,$BJ$1:$BK$1,0),1))</f>
        <v>지정 장비</v>
      </c>
      <c r="N48" t="e">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#VALUE!</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e">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#VALUE!</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ca="1">IF(OR(ISNUMBER(N48),N48="삭제",ISBLANK(N48)),"",
IF(LEFT(N48,5)="Equip",IF(MID(N48,7,1)="4","전설",""),
IF(LEFT(N48,5)="Actor",IF(MID(N48,7,1)="2","전설",""),
"그외없음")))</f>
        <v>#VALUE!</v>
      </c>
      <c r="U48" t="s">
        <v>82</v>
      </c>
      <c r="V48" t="s">
        <v>192</v>
      </c>
      <c r="W48">
        <v>1</v>
      </c>
      <c r="X48" t="s">
        <v>125</v>
      </c>
      <c r="Z48">
        <v>800</v>
      </c>
      <c r="AA48" t="str">
        <f ca="1">IF(ISBLANK(AB48),"",
VLOOKUP(AB48,OFFSET(INDIRECT("$A:$B"),0,MATCH(AB$1&amp;"_Verify",INDIRECT("$1:$1"),0)-1),2,0)
)</f>
        <v>uph</v>
      </c>
      <c r="AB48" t="s">
        <v>91</v>
      </c>
      <c r="AC48">
        <v>68754</v>
      </c>
      <c r="AD48">
        <v>13</v>
      </c>
      <c r="AE48" t="s">
        <v>390</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5"/>
        <v>#VALUE!</v>
      </c>
      <c r="BQ48" t="e">
        <f t="shared" ca="1" si="6"/>
        <v>#VALUE!</v>
      </c>
      <c r="BR48" t="e">
        <f t="shared" ca="1" si="7"/>
        <v>#VALUE!</v>
      </c>
      <c r="BS48" t="e">
        <f t="shared" ca="1" si="8"/>
        <v>#VALUE!</v>
      </c>
      <c r="BT48" t="e">
        <f t="shared" ca="1" si="11"/>
        <v>#VALUE!</v>
      </c>
      <c r="BU48" t="e">
        <f t="shared" ca="1" si="12"/>
        <v>#VALUE!</v>
      </c>
      <c r="BV48" t="e">
        <f ca="1">OFFSET([1]EquipTable!$A$1,ROW()-1,0)</f>
        <v>#VALUE!</v>
      </c>
    </row>
    <row r="49" spans="1:74">
      <c r="A49">
        <v>5</v>
      </c>
      <c r="B49">
        <v>7</v>
      </c>
      <c r="C49">
        <f>IF(B49&lt;=9,0,
IF(B49=10,1,2))</f>
        <v>0</v>
      </c>
      <c r="D49">
        <f ca="1">RAND()</f>
        <v>0.37203122055821192</v>
      </c>
      <c r="E49">
        <f ca="1">RAND()</f>
        <v>0.44466610670093731</v>
      </c>
      <c r="F49">
        <f ca="1">RAND()</f>
        <v>0.81631377429443031</v>
      </c>
      <c r="G49">
        <f ca="1">RAND()</f>
        <v>1.3226032287916412E-2</v>
      </c>
      <c r="H49">
        <f ca="1">RAND()</f>
        <v>0.31405498294121303</v>
      </c>
      <c r="I49">
        <f ca="1">RAND()</f>
        <v>0.29674163711384083</v>
      </c>
      <c r="M49" t="str">
        <f ca="1">IF(LEN(J49)&lt;&gt;0,J49,VLOOKUP(D49+$B49,$BJ:$BK,MATCH($BK$1,$BJ$1:$BK$1,0),1))</f>
        <v>지정 장비</v>
      </c>
      <c r="N49" t="e">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#VALUE!</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e">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#VALUE!</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ca="1">IF(OR(ISNUMBER(N49),N49="삭제",ISBLANK(N49)),"",
IF(LEFT(N49,5)="Equip",IF(MID(N49,7,1)="4","전설",""),
IF(LEFT(N49,5)="Actor",IF(MID(N49,7,1)="2","전설",""),
"그외없음")))</f>
        <v>#VALUE!</v>
      </c>
      <c r="U49" t="s">
        <v>82</v>
      </c>
      <c r="V49" t="s">
        <v>250</v>
      </c>
      <c r="W49">
        <v>1</v>
      </c>
      <c r="X49" t="s">
        <v>125</v>
      </c>
      <c r="Z49">
        <v>700</v>
      </c>
      <c r="AA49" t="str">
        <f ca="1">IF(ISBLANK(AB49),"",
VLOOKUP(AB49,OFFSET(INDIRECT("$A:$B"),0,MATCH(AB$1&amp;"_Verify",INDIRECT("$1:$1"),0)-1),2,0)
)</f>
        <v>fe</v>
      </c>
      <c r="AB49" t="s">
        <v>82</v>
      </c>
      <c r="AC49" t="s">
        <v>378</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5"/>
        <v>#VALUE!</v>
      </c>
      <c r="BQ49" t="e">
        <f t="shared" ca="1" si="6"/>
        <v>#VALUE!</v>
      </c>
      <c r="BR49" t="e">
        <f t="shared" ca="1" si="7"/>
        <v>#VALUE!</v>
      </c>
      <c r="BS49" t="e">
        <f t="shared" ca="1" si="8"/>
        <v>#VALUE!</v>
      </c>
      <c r="BT49" t="e">
        <f t="shared" ca="1" si="11"/>
        <v>#VALUE!</v>
      </c>
      <c r="BU49" t="e">
        <f t="shared" ca="1" si="12"/>
        <v>#VALUE!</v>
      </c>
      <c r="BV49" t="e">
        <f ca="1">OFFSET([1]EquipTable!$A$1,ROW()-1,0)</f>
        <v>#VALUE!</v>
      </c>
    </row>
    <row r="50" spans="1:74">
      <c r="A50">
        <v>5</v>
      </c>
      <c r="B50">
        <v>8</v>
      </c>
      <c r="C50">
        <f>IF(B50&lt;=9,0,
IF(B50=10,1,2))</f>
        <v>0</v>
      </c>
      <c r="D50">
        <f ca="1">RAND()</f>
        <v>0.9665392211169701</v>
      </c>
      <c r="E50">
        <f ca="1">RAND()</f>
        <v>0.34200677257112322</v>
      </c>
      <c r="F50">
        <f ca="1">RAND()</f>
        <v>7.0920293597775186E-2</v>
      </c>
      <c r="G50">
        <f ca="1">RAND()</f>
        <v>0.75875642311507718</v>
      </c>
      <c r="H50">
        <f ca="1">RAND()</f>
        <v>0.34145165972290437</v>
      </c>
      <c r="I50">
        <f ca="1">RAND()</f>
        <v>0.903538469708422</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fc</v>
      </c>
      <c r="AB50" t="s">
        <v>85</v>
      </c>
      <c r="AC50" t="s">
        <v>496</v>
      </c>
      <c r="AD50">
        <v>1</v>
      </c>
      <c r="AE50" t="s">
        <v>129</v>
      </c>
      <c r="AF50">
        <v>219</v>
      </c>
      <c r="AG50">
        <v>149</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카츄진</v>
      </c>
      <c r="AL50">
        <v>1</v>
      </c>
      <c r="AM50" t="str">
        <f ca="1">IF(ROW()=2,AN50,OFFSET(AM50,-1,0)&amp;IF(LEN(AN50)=0,"",","&amp;AN50))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v>
      </c>
      <c r="AN50" t="str">
        <f ca="1">IF(AL50&lt;&gt;1,"",
"{"""&amp;A$1&amp;""":"&amp;A50
&amp;","""&amp;B$1&amp;""":"&amp;B50
&amp;IF(LEN(AA50)=0,"",","""&amp;AA$1&amp;""":"""&amp;AA50&amp;"""")
&amp;IF(LEN(AC50)=0,"",","""&amp;AC$1&amp;""":"""&amp;AC50&amp;"""")
&amp;IF(LEN(AD50)=0,"",","""&amp;AD$1&amp;""":"&amp;AD50)
&amp;IF(LEN(AE50)=0,"",","""&amp;AE$1&amp;""":"""&amp;AE50&amp;"""")
&amp;IF(LEN(AF50)=0,"",","""&amp;AF$1&amp;""":"&amp;AF50)
&amp;IF(LEN(AG50)=0,"",","""&amp;AG$1&amp;""":"&amp;AG50)&amp;"}")</f>
        <v>{"dy":5,"sl":8,"tp":"fc","vl":"Actor3117","cn":1,"pt":"DI","pp":219,"pr":149}</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5"/>
        <v>#VALUE!</v>
      </c>
      <c r="BQ50" t="e">
        <f t="shared" ca="1" si="6"/>
        <v>#VALUE!</v>
      </c>
      <c r="BR50" t="e">
        <f t="shared" ca="1" si="7"/>
        <v>#VALUE!</v>
      </c>
      <c r="BS50" t="e">
        <f t="shared" ca="1" si="8"/>
        <v>#VALUE!</v>
      </c>
      <c r="BT50" t="e">
        <f t="shared" ca="1" si="11"/>
        <v>#VALUE!</v>
      </c>
      <c r="BU50" t="e">
        <f t="shared" ca="1" si="12"/>
        <v>#VALUE!</v>
      </c>
      <c r="BV50" t="e">
        <f ca="1">OFFSET([1]EquipTable!$A$1,ROW()-1,0)</f>
        <v>#VALUE!</v>
      </c>
    </row>
    <row r="51" spans="1:74">
      <c r="A51">
        <v>5</v>
      </c>
      <c r="B51">
        <v>9</v>
      </c>
      <c r="C51">
        <f>IF(B51&lt;=9,0,
IF(B51=10,1,2))</f>
        <v>0</v>
      </c>
      <c r="D51">
        <f ca="1">RAND()</f>
        <v>0.96038287943391809</v>
      </c>
      <c r="E51">
        <f ca="1">RAND()</f>
        <v>0.60579875097573377</v>
      </c>
      <c r="F51">
        <f ca="1">RAND()</f>
        <v>0.10741344685205401</v>
      </c>
      <c r="G51">
        <f ca="1">RAND()</f>
        <v>0.10260865459417234</v>
      </c>
      <c r="H51">
        <f ca="1">RAND()</f>
        <v>0.10358689922248565</v>
      </c>
      <c r="I51">
        <f ca="1">RAND()</f>
        <v>0.68651807091311023</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fp</v>
      </c>
      <c r="AB51" t="s">
        <v>86</v>
      </c>
      <c r="AC51" t="s">
        <v>496</v>
      </c>
      <c r="AD51">
        <v>75</v>
      </c>
      <c r="AE51" t="s">
        <v>129</v>
      </c>
      <c r="AF51">
        <v>172</v>
      </c>
      <c r="AG51">
        <v>69</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카츄진</v>
      </c>
      <c r="AL51">
        <v>1</v>
      </c>
      <c r="AM51" t="str">
        <f ca="1">IF(ROW()=2,AN51,OFFSET(AM51,-1,0)&amp;IF(LEN(AN51)=0,"",","&amp;AN51))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v>
      </c>
      <c r="AN51" t="str">
        <f ca="1">IF(AL51&lt;&gt;1,"",
"{"""&amp;A$1&amp;""":"&amp;A51
&amp;","""&amp;B$1&amp;""":"&amp;B51
&amp;IF(LEN(AA51)=0,"",","""&amp;AA$1&amp;""":"""&amp;AA51&amp;"""")
&amp;IF(LEN(AC51)=0,"",","""&amp;AC$1&amp;""":"""&amp;AC51&amp;"""")
&amp;IF(LEN(AD51)=0,"",","""&amp;AD$1&amp;""":"&amp;AD51)
&amp;IF(LEN(AE51)=0,"",","""&amp;AE$1&amp;""":"""&amp;AE51&amp;"""")
&amp;IF(LEN(AF51)=0,"",","""&amp;AF$1&amp;""":"&amp;AF51)
&amp;IF(LEN(AG51)=0,"",","""&amp;AG$1&amp;""":"&amp;AG51)&amp;"}")</f>
        <v>{"dy":5,"sl":9,"tp":"fp","vl":"Actor3117","cn":75,"pt":"DI","pp":172,"pr":69}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5"/>
        <v>#VALUE!</v>
      </c>
      <c r="BQ51" t="e">
        <f t="shared" ca="1" si="6"/>
        <v>#VALUE!</v>
      </c>
      <c r="BR51" t="e">
        <f t="shared" ca="1" si="7"/>
        <v>#VALUE!</v>
      </c>
      <c r="BS51" t="e">
        <f t="shared" ca="1" si="8"/>
        <v>#VALUE!</v>
      </c>
      <c r="BT51" t="e">
        <f t="shared" ca="1" si="11"/>
        <v>#VALUE!</v>
      </c>
      <c r="BU51" t="e">
        <f t="shared" ca="1" si="12"/>
        <v>#VALUE!</v>
      </c>
      <c r="BV51" t="e">
        <f ca="1">OFFSET([1]EquipTable!$A$1,ROW()-1,0)</f>
        <v>#VALUE!</v>
      </c>
    </row>
    <row r="52" spans="1:74">
      <c r="A52">
        <v>6</v>
      </c>
      <c r="B52">
        <v>0</v>
      </c>
      <c r="C52">
        <f>IF(B52&lt;=9,0,
IF(B52=10,1,2))</f>
        <v>0</v>
      </c>
      <c r="D52">
        <f ca="1">RAND()</f>
        <v>0.3977279677713722</v>
      </c>
      <c r="E52">
        <f ca="1">RAND()</f>
        <v>0.67568709496107282</v>
      </c>
      <c r="F52">
        <f ca="1">RAND()</f>
        <v>0.8705773174027337</v>
      </c>
      <c r="G52">
        <f ca="1">RAND()</f>
        <v>0.62973967957559096</v>
      </c>
      <c r="H52">
        <f ca="1">RAND()</f>
        <v>0.84361098038329063</v>
      </c>
      <c r="I52">
        <f ca="1">RAND()</f>
        <v>0.13516455797244065</v>
      </c>
      <c r="M52" t="str">
        <f ca="1">IF(LEN(J52)&lt;&gt;0,J52,VLOOKUP(D52+$B52,$BJ:$BK,MATCH($BK$1,$BJ$1:$BK$1,0),1))</f>
        <v>지정 장비</v>
      </c>
      <c r="N52" t="e">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#VALUE!</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ca="1">IF(OR(ISNUMBER(N52),N52="삭제",ISBLANK(N52)),"",
IF(LEFT(N52,5)="Equip",IF(MID(N52,7,1)="4","전설",""),
IF(LEFT(N52,5)="Actor",IF(MID(N52,7,1)="2","전설",""),
"그외없음")))</f>
        <v>#VALUE!</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5"/>
        <v>#VALUE!</v>
      </c>
      <c r="BQ52" t="e">
        <f t="shared" ca="1" si="6"/>
        <v>#VALUE!</v>
      </c>
      <c r="BR52" t="e">
        <f t="shared" ca="1" si="7"/>
        <v>#VALUE!</v>
      </c>
      <c r="BS52" t="e">
        <f t="shared" ca="1" si="8"/>
        <v>#VALUE!</v>
      </c>
      <c r="BT52" t="e">
        <f t="shared" ca="1" si="11"/>
        <v>#VALUE!</v>
      </c>
      <c r="BU52" t="e">
        <f t="shared" ca="1" si="12"/>
        <v>#VALUE!</v>
      </c>
      <c r="BV52" t="e">
        <f ca="1">OFFSET([1]EquipTable!$A$1,ROW()-1,0)</f>
        <v>#VALUE!</v>
      </c>
    </row>
    <row r="53" spans="1:74">
      <c r="A53">
        <v>6</v>
      </c>
      <c r="B53">
        <v>1</v>
      </c>
      <c r="C53">
        <f>IF(B53&lt;=9,0,
IF(B53=10,1,2))</f>
        <v>0</v>
      </c>
      <c r="D53">
        <f ca="1">RAND()</f>
        <v>0.59116467428536124</v>
      </c>
      <c r="E53">
        <f ca="1">RAND()</f>
        <v>0.94989958706341726</v>
      </c>
      <c r="F53">
        <f ca="1">RAND()</f>
        <v>0.59365269868067094</v>
      </c>
      <c r="G53">
        <f ca="1">RAND()</f>
        <v>0.68288116493439122</v>
      </c>
      <c r="H53">
        <f ca="1">RAND()</f>
        <v>0.53958225956469563</v>
      </c>
      <c r="I53">
        <f ca="1">RAND()</f>
        <v>0.37919124973280838</v>
      </c>
      <c r="M53" t="str">
        <f ca="1">IF(LEN(J53)&lt;&gt;0,J53,VLOOKUP(D53+$B53,$BJ:$BK,MATCH($BK$1,$BJ$1:$BK$1,0),1))</f>
        <v>지정 장비</v>
      </c>
      <c r="N53" t="e">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#VALUE!</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ca="1">IF(OR(ISNUMBER(N53),N53="삭제",ISBLANK(N53)),"",
IF(LEFT(N53,5)="Equip",IF(MID(N53,7,1)="4","전설",""),
IF(LEFT(N53,5)="Actor",IF(MID(N53,7,1)="2","전설",""),
"그외없음")))</f>
        <v>#VALUE!</v>
      </c>
      <c r="U53" t="s">
        <v>82</v>
      </c>
      <c r="V53" t="s">
        <v>194</v>
      </c>
      <c r="W53">
        <v>1</v>
      </c>
      <c r="X53" t="s">
        <v>125</v>
      </c>
      <c r="Z53">
        <v>7000</v>
      </c>
      <c r="AA53" t="str">
        <f ca="1">IF(ISBLANK(AB53),"",
VLOOKUP(AB53,OFFSET(INDIRECT("$A:$B"),0,MATCH(AB$1&amp;"_Verify",INDIRECT("$1:$1"),0)-1),2,0)
)</f>
        <v>fe</v>
      </c>
      <c r="AB53" t="s">
        <v>82</v>
      </c>
      <c r="AC53" t="s">
        <v>111</v>
      </c>
      <c r="AD53">
        <v>1</v>
      </c>
      <c r="AE53" t="s">
        <v>125</v>
      </c>
      <c r="AG53">
        <v>800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석공의 망치</v>
      </c>
      <c r="AL53">
        <v>1</v>
      </c>
      <c r="AM53" t="str">
        <f ca="1">IF(ROW()=2,AN53,OFFSET(AM53,-1,0)&amp;IF(LEN(AN53)=0,"",","&amp;AN53))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v>
      </c>
      <c r="AN53" t="str">
        <f ca="1">IF(AL53&lt;&gt;1,"",
"{"""&amp;A$1&amp;""":"&amp;A53
&amp;","""&amp;B$1&amp;""":"&amp;B53
&amp;IF(LEN(AA53)=0,"",","""&amp;AA$1&amp;""":"""&amp;AA53&amp;"""")
&amp;IF(LEN(AC53)=0,"",","""&amp;AC$1&amp;""":"""&amp;AC53&amp;"""")
&amp;IF(LEN(AD53)=0,"",","""&amp;AD$1&amp;""":"&amp;AD53)
&amp;IF(LEN(AE53)=0,"",","""&amp;AE$1&amp;""":"""&amp;AE53&amp;"""")
&amp;IF(LEN(AF53)=0,"",","""&amp;AF$1&amp;""":"&amp;AF53)
&amp;IF(LEN(AG53)=0,"",","""&amp;AG$1&amp;""":"&amp;AG53)&amp;"}")</f>
        <v>{"dy":6,"sl":1,"tp":"fe","vl":"Equip4001","cn":1,"pt":"GO","pr":800}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5"/>
        <v>#VALUE!</v>
      </c>
      <c r="BQ53" t="e">
        <f t="shared" ca="1" si="6"/>
        <v>#VALUE!</v>
      </c>
      <c r="BR53" t="e">
        <f t="shared" ca="1" si="7"/>
        <v>#VALUE!</v>
      </c>
      <c r="BS53" t="e">
        <f t="shared" ca="1" si="8"/>
        <v>#VALUE!</v>
      </c>
      <c r="BT53" t="e">
        <f t="shared" ca="1" si="11"/>
        <v>#VALUE!</v>
      </c>
      <c r="BU53" t="e">
        <f t="shared" ca="1" si="12"/>
        <v>#VALUE!</v>
      </c>
      <c r="BV53" t="e">
        <f ca="1">OFFSET([1]EquipTable!$A$1,ROW()-1,0)</f>
        <v>#VALUE!</v>
      </c>
    </row>
    <row r="54" spans="1:74">
      <c r="A54">
        <v>6</v>
      </c>
      <c r="B54">
        <v>2</v>
      </c>
      <c r="C54">
        <f>IF(B54&lt;=9,0,
IF(B54=10,1,2))</f>
        <v>0</v>
      </c>
      <c r="D54">
        <f ca="1">RAND()</f>
        <v>8.671178342656094E-2</v>
      </c>
      <c r="E54">
        <f ca="1">RAND()</f>
        <v>0.64964418113773048</v>
      </c>
      <c r="F54">
        <f ca="1">RAND()</f>
        <v>0.38743390692383461</v>
      </c>
      <c r="G54">
        <f ca="1">RAND()</f>
        <v>0.75391932470910894</v>
      </c>
      <c r="H54">
        <f ca="1">RAND()</f>
        <v>0.48188931603512819</v>
      </c>
      <c r="I54">
        <f ca="1">RAND()</f>
        <v>1.8920281339871337E-2</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64964</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10</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3000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441</v>
      </c>
      <c r="AD54">
        <v>1</v>
      </c>
      <c r="AE54" t="s">
        <v>391</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사파이어 대거</v>
      </c>
      <c r="AL54">
        <v>1</v>
      </c>
      <c r="AM54" t="str">
        <f ca="1">IF(ROW()=2,AN54,OFFSET(AM54,-1,0)&amp;IF(LEN(AN54)=0,"",","&amp;AN54))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{"dy":6,"sl":2,"tp":"fe","vl":"Equip1201","cn":1,"pt":"GO","pr":2500}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5"/>
        <v>#VALUE!</v>
      </c>
      <c r="BQ54" t="e">
        <f t="shared" ca="1" si="6"/>
        <v>#VALUE!</v>
      </c>
      <c r="BR54" t="e">
        <f t="shared" ca="1" si="7"/>
        <v>#VALUE!</v>
      </c>
      <c r="BS54" t="e">
        <f t="shared" ca="1" si="8"/>
        <v>#VALUE!</v>
      </c>
      <c r="BT54" t="e">
        <f t="shared" ca="1" si="11"/>
        <v>#VALUE!</v>
      </c>
      <c r="BU54" t="e">
        <f t="shared" ca="1" si="12"/>
        <v>#VALUE!</v>
      </c>
      <c r="BV54" t="e">
        <f ca="1">OFFSET([1]EquipTable!$A$1,ROW()-1,0)</f>
        <v>#VALUE!</v>
      </c>
    </row>
    <row r="55" spans="1:74">
      <c r="A55">
        <v>6</v>
      </c>
      <c r="B55">
        <v>3</v>
      </c>
      <c r="C55">
        <f>IF(B55&lt;=9,0,
IF(B55=10,1,2))</f>
        <v>0</v>
      </c>
      <c r="D55">
        <f ca="1">RAND()</f>
        <v>0.82416871957114224</v>
      </c>
      <c r="E55">
        <f ca="1">RAND()</f>
        <v>0.52910618135642151</v>
      </c>
      <c r="F55">
        <f ca="1">RAND()</f>
        <v>0.94265447066513974</v>
      </c>
      <c r="G55">
        <f ca="1">RAND()</f>
        <v>0.47018191320505343</v>
      </c>
      <c r="H55">
        <f ca="1">RAND()</f>
        <v>0.75750308709181402</v>
      </c>
      <c r="I55">
        <f ca="1">RAND()</f>
        <v>4.2122250748456547E-2</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52910</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9</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2700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416</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5"/>
        <v>#VALUE!</v>
      </c>
      <c r="BQ55" t="e">
        <f t="shared" ca="1" si="6"/>
        <v>#VALUE!</v>
      </c>
      <c r="BR55" t="e">
        <f t="shared" ca="1" si="7"/>
        <v>#VALUE!</v>
      </c>
      <c r="BS55" t="e">
        <f t="shared" ca="1" si="8"/>
        <v>#VALUE!</v>
      </c>
      <c r="BT55" t="e">
        <f t="shared" ca="1" si="11"/>
        <v>#VALUE!</v>
      </c>
      <c r="BU55" t="e">
        <f t="shared" ca="1" si="12"/>
        <v>#VALUE!</v>
      </c>
      <c r="BV55" t="e">
        <f ca="1">OFFSET([1]EquipTable!$A$1,ROW()-1,0)</f>
        <v>#VALUE!</v>
      </c>
    </row>
    <row r="56" spans="1:74">
      <c r="A56">
        <v>6</v>
      </c>
      <c r="B56">
        <v>4</v>
      </c>
      <c r="C56">
        <f>IF(B56&lt;=9,0,
IF(B56=10,1,2))</f>
        <v>0</v>
      </c>
      <c r="D56">
        <f ca="1">RAND()</f>
        <v>0.28748798321115954</v>
      </c>
      <c r="E56">
        <f ca="1">RAND()</f>
        <v>0.15137391845643544</v>
      </c>
      <c r="F56">
        <f ca="1">RAND()</f>
        <v>0.1222887311894334</v>
      </c>
      <c r="G56">
        <f ca="1">RAND()</f>
        <v>0.78791041216864555</v>
      </c>
      <c r="H56">
        <f ca="1">RAND()</f>
        <v>0.92658360486824554</v>
      </c>
      <c r="I56">
        <f ca="1">RAND()</f>
        <v>7.6986614376800655E-2</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15137</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473</v>
      </c>
      <c r="AD56">
        <v>1</v>
      </c>
      <c r="AE56" t="s">
        <v>125</v>
      </c>
      <c r="AG56">
        <v>800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유목민의 가보</v>
      </c>
      <c r="AL56">
        <v>1</v>
      </c>
      <c r="AM56" t="str">
        <f ca="1">IF(ROW()=2,AN56,OFFSET(AM56,-1,0)&amp;IF(LEN(AN56)=0,"",","&amp;AN56))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{"dy":6,"sl":4,"tp":"fe","vl":"Equip2001","cn":1,"pt":"GO","pr":800}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5"/>
        <v>#VALUE!</v>
      </c>
      <c r="BQ56" t="e">
        <f t="shared" ca="1" si="6"/>
        <v>#VALUE!</v>
      </c>
      <c r="BR56" t="e">
        <f t="shared" ca="1" si="7"/>
        <v>#VALUE!</v>
      </c>
      <c r="BS56" t="e">
        <f t="shared" ca="1" si="8"/>
        <v>#VALUE!</v>
      </c>
      <c r="BT56" t="e">
        <f t="shared" ca="1" si="11"/>
        <v>#VALUE!</v>
      </c>
      <c r="BU56" t="e">
        <f t="shared" ca="1" si="12"/>
        <v>#VALUE!</v>
      </c>
      <c r="BV56" t="e">
        <f ca="1">OFFSET([1]EquipTable!$A$1,ROW()-1,0)</f>
        <v>#VALUE!</v>
      </c>
    </row>
    <row r="57" spans="1:74">
      <c r="A57">
        <v>6</v>
      </c>
      <c r="B57">
        <v>5</v>
      </c>
      <c r="C57">
        <f>IF(B57&lt;=9,0,
IF(B57=10,1,2))</f>
        <v>0</v>
      </c>
      <c r="D57">
        <f ca="1">RAND()</f>
        <v>0.12083755616855507</v>
      </c>
      <c r="E57">
        <f ca="1">RAND()</f>
        <v>0.28978454442375634</v>
      </c>
      <c r="F57">
        <f ca="1">RAND()</f>
        <v>0.94429315842051686</v>
      </c>
      <c r="G57">
        <f ca="1">RAND()</f>
        <v>0.14072472624381449</v>
      </c>
      <c r="H57">
        <f ca="1">RAND()</f>
        <v>2.8977092967860441E-2</v>
      </c>
      <c r="I57">
        <f ca="1">RAND()</f>
        <v>0.24478283883538554</v>
      </c>
      <c r="M57" t="str">
        <f ca="1">IF(LEN(J57)&lt;&gt;0,J57,VLOOKUP(D57+$B57,$BJ:$BK,MATCH($BK$1,$BJ$1:$BK$1,0),1))</f>
        <v>지정 장비</v>
      </c>
      <c r="N57" t="e">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#VALUE!</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DI</v>
      </c>
      <c r="Q57" t="e">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#VALUE!</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ca="1">IF(OR(ISNUMBER(N57),N57="삭제",ISBLANK(N57)),"",
IF(LEFT(N57,5)="Equip",IF(MID(N57,7,1)="4","전설",""),
IF(LEFT(N57,5)="Actor",IF(MID(N57,7,1)="2","전설",""),
"그외없음")))</f>
        <v>#VALUE!</v>
      </c>
      <c r="U57" t="s">
        <v>91</v>
      </c>
      <c r="V57">
        <v>53507</v>
      </c>
      <c r="W57">
        <v>12</v>
      </c>
      <c r="X57" t="s">
        <v>125</v>
      </c>
      <c r="Z57">
        <v>1200</v>
      </c>
      <c r="AA57" t="str">
        <f ca="1">IF(ISBLANK(AB57),"",
VLOOKUP(AB57,OFFSET(INDIRECT("$A:$B"),0,MATCH(AB$1&amp;"_Verify",INDIRECT("$1:$1"),0)-1),2,0)
)</f>
        <v>fe</v>
      </c>
      <c r="AB57" t="s">
        <v>82</v>
      </c>
      <c r="AC57" t="s">
        <v>467</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5"/>
        <v>#VALUE!</v>
      </c>
      <c r="BQ57" t="e">
        <f t="shared" ca="1" si="6"/>
        <v>#VALUE!</v>
      </c>
      <c r="BR57" t="e">
        <f t="shared" ca="1" si="7"/>
        <v>#VALUE!</v>
      </c>
      <c r="BS57" t="e">
        <f t="shared" ca="1" si="8"/>
        <v>#VALUE!</v>
      </c>
      <c r="BT57" t="e">
        <f t="shared" ca="1" si="11"/>
        <v>#VALUE!</v>
      </c>
      <c r="BU57" t="e">
        <f t="shared" ca="1" si="12"/>
        <v>#VALUE!</v>
      </c>
      <c r="BV57" t="e">
        <f ca="1">OFFSET([1]EquipTable!$A$1,ROW()-1,0)</f>
        <v>#VALUE!</v>
      </c>
    </row>
    <row r="58" spans="1:74">
      <c r="A58">
        <v>6</v>
      </c>
      <c r="B58">
        <v>6</v>
      </c>
      <c r="C58">
        <f>IF(B58&lt;=9,0,
IF(B58=10,1,2))</f>
        <v>0</v>
      </c>
      <c r="D58">
        <f ca="1">RAND()</f>
        <v>0.89205743163226281</v>
      </c>
      <c r="E58">
        <f ca="1">RAND()</f>
        <v>0.6536358561722746</v>
      </c>
      <c r="F58">
        <f ca="1">RAND()</f>
        <v>0.19954482566749365</v>
      </c>
      <c r="G58">
        <f ca="1">RAND()</f>
        <v>0.50838957638011883</v>
      </c>
      <c r="H58">
        <f ca="1">RAND()</f>
        <v>0.41550262561308204</v>
      </c>
      <c r="I58">
        <f ca="1">RAND()</f>
        <v>0.3375126577628409</v>
      </c>
      <c r="M58" t="str">
        <f ca="1">IF(LEN(J58)&lt;&gt;0,J58,VLOOKUP(D58+$B58,$BJ:$BK,MATCH($BK$1,$BJ$1:$BK$1,0),1))</f>
        <v>지정 장비</v>
      </c>
      <c r="N58" t="e">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#VALUE!</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ca="1">IF(OR(ISNUMBER(N58),N58="삭제",ISBLANK(N58)),"",
IF(LEFT(N58,5)="Equip",IF(MID(N58,7,1)="4","전설",""),
IF(LEFT(N58,5)="Actor",IF(MID(N58,7,1)="2","전설",""),
"그외없음")))</f>
        <v>#VALUE!</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5"/>
        <v>#VALUE!</v>
      </c>
      <c r="BQ58" t="e">
        <f t="shared" ca="1" si="6"/>
        <v>#VALUE!</v>
      </c>
      <c r="BR58" t="e">
        <f t="shared" ca="1" si="7"/>
        <v>#VALUE!</v>
      </c>
      <c r="BS58" t="e">
        <f t="shared" ca="1" si="8"/>
        <v>#VALUE!</v>
      </c>
      <c r="BT58" t="e">
        <f t="shared" ca="1" si="11"/>
        <v>#VALUE!</v>
      </c>
      <c r="BU58" t="e">
        <f t="shared" ca="1" si="12"/>
        <v>#VALUE!</v>
      </c>
      <c r="BV58" t="e">
        <f ca="1">OFFSET([1]EquipTable!$A$1,ROW()-1,0)</f>
        <v>#VALUE!</v>
      </c>
    </row>
    <row r="59" spans="1:74">
      <c r="A59">
        <v>6</v>
      </c>
      <c r="B59">
        <v>7</v>
      </c>
      <c r="C59">
        <f>IF(B59&lt;=9,0,
IF(B59=10,1,2))</f>
        <v>0</v>
      </c>
      <c r="D59">
        <f ca="1">RAND()</f>
        <v>0.36751516408677487</v>
      </c>
      <c r="E59">
        <f ca="1">RAND()</f>
        <v>0.45451247316284227</v>
      </c>
      <c r="F59">
        <f ca="1">RAND()</f>
        <v>0.90048588162874377</v>
      </c>
      <c r="G59">
        <f ca="1">RAND()</f>
        <v>0.10348750179505195</v>
      </c>
      <c r="H59">
        <f ca="1">RAND()</f>
        <v>0.23654519642902583</v>
      </c>
      <c r="I59">
        <f ca="1">RAND()</f>
        <v>0.33437018706097388</v>
      </c>
      <c r="M59" t="str">
        <f ca="1">IF(LEN(J59)&lt;&gt;0,J59,VLOOKUP(D59+$B59,$BJ:$BK,MATCH($BK$1,$BJ$1:$BK$1,0),1))</f>
        <v>지정 장비</v>
      </c>
      <c r="N59" t="e">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#VALUE!</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e">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#VALUE!</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ca="1">IF(OR(ISNUMBER(N59),N59="삭제",ISBLANK(N59)),"",
IF(LEFT(N59,5)="Equip",IF(MID(N59,7,1)="4","전설",""),
IF(LEFT(N59,5)="Actor",IF(MID(N59,7,1)="2","전설",""),
"그외없음")))</f>
        <v>#VALUE!</v>
      </c>
      <c r="U59" t="s">
        <v>82</v>
      </c>
      <c r="V59" t="s">
        <v>187</v>
      </c>
      <c r="W59">
        <v>1</v>
      </c>
      <c r="X59" t="s">
        <v>125</v>
      </c>
      <c r="Z59">
        <v>7700</v>
      </c>
      <c r="AA59" t="str">
        <f ca="1">IF(ISBLANK(AB59),"",
VLOOKUP(AB59,OFFSET(INDIRECT("$A:$B"),0,MATCH(AB$1&amp;"_Verify",INDIRECT("$1:$1"),0)-1),2,0)
)</f>
        <v>fe</v>
      </c>
      <c r="AB59" t="s">
        <v>82</v>
      </c>
      <c r="AC59" t="s">
        <v>403</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5"/>
        <v>#VALUE!</v>
      </c>
      <c r="BQ59" t="e">
        <f t="shared" ca="1" si="6"/>
        <v>#VALUE!</v>
      </c>
      <c r="BR59" t="e">
        <f t="shared" ca="1" si="7"/>
        <v>#VALUE!</v>
      </c>
      <c r="BS59" t="e">
        <f t="shared" ca="1" si="8"/>
        <v>#VALUE!</v>
      </c>
      <c r="BT59" t="e">
        <f t="shared" ca="1" si="11"/>
        <v>#VALUE!</v>
      </c>
      <c r="BU59" t="e">
        <f t="shared" ca="1" si="12"/>
        <v>#VALUE!</v>
      </c>
      <c r="BV59" t="e">
        <f ca="1">OFFSET([1]EquipTable!$A$1,ROW()-1,0)</f>
        <v>#VALUE!</v>
      </c>
    </row>
    <row r="60" spans="1:74">
      <c r="A60">
        <v>6</v>
      </c>
      <c r="B60">
        <v>8</v>
      </c>
      <c r="C60">
        <f>IF(B60&lt;=9,0,
IF(B60=10,1,2))</f>
        <v>0</v>
      </c>
      <c r="D60">
        <f ca="1">RAND()</f>
        <v>0.67932165366030817</v>
      </c>
      <c r="E60">
        <f ca="1">RAND()</f>
        <v>1.0038360934437884E-3</v>
      </c>
      <c r="F60">
        <f ca="1">RAND()</f>
        <v>3.4243816839481522E-2</v>
      </c>
      <c r="G60">
        <f ca="1">RAND()</f>
        <v>0.14648890835429329</v>
      </c>
      <c r="H60">
        <f ca="1">RAND()</f>
        <v>0.63646211535095643</v>
      </c>
      <c r="I60">
        <f ca="1">RAND()</f>
        <v>0.11476223824556009</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5"/>
        <v>#VALUE!</v>
      </c>
      <c r="BQ60" t="e">
        <f t="shared" ca="1" si="6"/>
        <v>#VALUE!</v>
      </c>
      <c r="BR60" t="e">
        <f t="shared" ca="1" si="7"/>
        <v>#VALUE!</v>
      </c>
      <c r="BS60" t="e">
        <f t="shared" ca="1" si="8"/>
        <v>#VALUE!</v>
      </c>
      <c r="BT60" t="e">
        <f t="shared" ca="1" si="11"/>
        <v>#VALUE!</v>
      </c>
      <c r="BU60" t="e">
        <f t="shared" ca="1" si="12"/>
        <v>#VALUE!</v>
      </c>
      <c r="BV60" t="e">
        <f ca="1">OFFSET([1]EquipTable!$A$1,ROW()-1,0)</f>
        <v>#VALUE!</v>
      </c>
    </row>
    <row r="61" spans="1:74">
      <c r="A61">
        <v>6</v>
      </c>
      <c r="B61">
        <v>9</v>
      </c>
      <c r="C61">
        <f>IF(B61&lt;=9,0,
IF(B61=10,1,2))</f>
        <v>0</v>
      </c>
      <c r="D61">
        <f ca="1">RAND()</f>
        <v>0.73063288108841251</v>
      </c>
      <c r="E61">
        <f ca="1">RAND()</f>
        <v>0.30873772383851428</v>
      </c>
      <c r="F61">
        <f ca="1">RAND()</f>
        <v>0.58514785616832965</v>
      </c>
      <c r="G61">
        <f ca="1">RAND()</f>
        <v>0.83749287869093814</v>
      </c>
      <c r="H61">
        <f ca="1">RAND()</f>
        <v>0.86818845935686262</v>
      </c>
      <c r="I61">
        <f ca="1">RAND()</f>
        <v>2.9216480768531783E-2</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5"/>
        <v>#VALUE!</v>
      </c>
      <c r="BQ61" t="e">
        <f t="shared" ca="1" si="6"/>
        <v>#VALUE!</v>
      </c>
      <c r="BR61" t="e">
        <f t="shared" ca="1" si="7"/>
        <v>#VALUE!</v>
      </c>
      <c r="BS61" t="e">
        <f t="shared" ca="1" si="8"/>
        <v>#VALUE!</v>
      </c>
      <c r="BT61" t="e">
        <f t="shared" ca="1" si="11"/>
        <v>#VALUE!</v>
      </c>
      <c r="BU61" t="e">
        <f t="shared" ca="1" si="12"/>
        <v>#VALUE!</v>
      </c>
      <c r="BV61" t="e">
        <f ca="1">OFFSET([1]EquipTable!$A$1,ROW()-1,0)</f>
        <v>#VALUE!</v>
      </c>
    </row>
    <row r="62" spans="1:74">
      <c r="A62">
        <v>7</v>
      </c>
      <c r="B62">
        <v>0</v>
      </c>
      <c r="C62">
        <f>IF(B62&lt;=9,0,
IF(B62=10,1,2))</f>
        <v>0</v>
      </c>
      <c r="D62">
        <f ca="1">RAND()</f>
        <v>0.78315127370867854</v>
      </c>
      <c r="E62">
        <f ca="1">RAND()</f>
        <v>0.64889114618416721</v>
      </c>
      <c r="F62">
        <f ca="1">RAND()</f>
        <v>0.12136202726248313</v>
      </c>
      <c r="G62">
        <f ca="1">RAND()</f>
        <v>0.36660493122207827</v>
      </c>
      <c r="H62">
        <f ca="1">RAND()</f>
        <v>0.90398516719121236</v>
      </c>
      <c r="I62">
        <f ca="1">RAND()</f>
        <v>0.99892720864584017</v>
      </c>
      <c r="M62" t="str">
        <f ca="1">IF(LEN(J62)&lt;&gt;0,J62,VLOOKUP(D62+$B62,$BJ:$BK,MATCH($BK$1,$BJ$1:$BK$1,0),1))</f>
        <v>지정 장비</v>
      </c>
      <c r="N62" t="e">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#VALUE!</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ca="1">IF(OR(ISNUMBER(N62),N62="삭제",ISBLANK(N62)),"",
IF(LEFT(N62,5)="Equip",IF(MID(N62,7,1)="4","전설",""),
IF(LEFT(N62,5)="Actor",IF(MID(N62,7,1)="2","전설",""),
"그외없음")))</f>
        <v>#VALUE!</v>
      </c>
      <c r="U62" t="s">
        <v>82</v>
      </c>
      <c r="V62" t="s">
        <v>199</v>
      </c>
      <c r="W62">
        <v>1</v>
      </c>
      <c r="X62" t="s">
        <v>129</v>
      </c>
      <c r="Z62">
        <v>5</v>
      </c>
      <c r="AA62" t="str">
        <f ca="1">IF(ISBLANK(AB62),"",
VLOOKUP(AB62,OFFSET(INDIRECT("$A:$B"),0,MATCH(AB$1&amp;"_Verify",INDIRECT("$1:$1"),0)-1),2,0)
)</f>
        <v>fe</v>
      </c>
      <c r="AB62" t="s">
        <v>82</v>
      </c>
      <c r="AC62" t="s">
        <v>394</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빛의 트랩</v>
      </c>
      <c r="AL62">
        <v>1</v>
      </c>
      <c r="AM62" t="str">
        <f ca="1">IF(ROW()=2,AN62,OFFSET(AM62,-1,0)&amp;IF(LEN(AN62)=0,"",","&amp;AN62))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{"dy":7,"sl":0,"tp":"fe","vl":"Equip3201","cn":1,"pt":"DI","pr":5}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5"/>
        <v>#VALUE!</v>
      </c>
      <c r="BQ62" t="e">
        <f t="shared" ca="1" si="6"/>
        <v>#VALUE!</v>
      </c>
      <c r="BR62" t="e">
        <f t="shared" ca="1" si="7"/>
        <v>#VALUE!</v>
      </c>
      <c r="BS62" t="e">
        <f t="shared" ca="1" si="8"/>
        <v>#VALUE!</v>
      </c>
      <c r="BT62" t="e">
        <f t="shared" ca="1" si="11"/>
        <v>#VALUE!</v>
      </c>
      <c r="BU62" t="e">
        <f t="shared" ca="1" si="12"/>
        <v>#VALUE!</v>
      </c>
      <c r="BV62" t="e">
        <f ca="1">OFFSET([1]EquipTable!$A$1,ROW()-1,0)</f>
        <v>#VALUE!</v>
      </c>
    </row>
    <row r="63" spans="1:74">
      <c r="A63">
        <v>7</v>
      </c>
      <c r="B63">
        <v>1</v>
      </c>
      <c r="C63">
        <f>IF(B63&lt;=9,0,
IF(B63=10,1,2))</f>
        <v>0</v>
      </c>
      <c r="D63">
        <f ca="1">RAND()</f>
        <v>0.85223873405601114</v>
      </c>
      <c r="E63">
        <f ca="1">RAND()</f>
        <v>0.82208535424646645</v>
      </c>
      <c r="F63">
        <f ca="1">RAND()</f>
        <v>0.53254510247459796</v>
      </c>
      <c r="G63">
        <f ca="1">RAND()</f>
        <v>6.606836901739177E-2</v>
      </c>
      <c r="H63">
        <f ca="1">RAND()</f>
        <v>0.90443632553095699</v>
      </c>
      <c r="I63">
        <f ca="1">RAND()</f>
        <v>1.9590485787209344E-2</v>
      </c>
      <c r="M63" t="str">
        <f ca="1">IF(LEN(J63)&lt;&gt;0,J63,VLOOKUP(D63+$B63,$BJ:$BK,MATCH($BK$1,$BJ$1:$BK$1,0),1))</f>
        <v>지정 장비</v>
      </c>
      <c r="N63" t="e">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#VALUE!</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e">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#VALUE!</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ca="1">IF(OR(ISNUMBER(N63),N63="삭제",ISBLANK(N63)),"",
IF(LEFT(N63,5)="Equip",IF(MID(N63,7,1)="4","전설",""),
IF(LEFT(N63,5)="Actor",IF(MID(N63,7,1)="2","전설",""),
"그외없음")))</f>
        <v>#VALUE!</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5"/>
        <v>#VALUE!</v>
      </c>
      <c r="BQ63" t="e">
        <f t="shared" ca="1" si="6"/>
        <v>#VALUE!</v>
      </c>
      <c r="BR63" t="e">
        <f t="shared" ca="1" si="7"/>
        <v>#VALUE!</v>
      </c>
      <c r="BS63" t="e">
        <f t="shared" ca="1" si="8"/>
        <v>#VALUE!</v>
      </c>
      <c r="BT63" t="e">
        <f t="shared" ca="1" si="11"/>
        <v>#VALUE!</v>
      </c>
      <c r="BU63" t="e">
        <f t="shared" ca="1" si="12"/>
        <v>#VALUE!</v>
      </c>
      <c r="BV63" t="e">
        <f ca="1">OFFSET([1]EquipTable!$A$1,ROW()-1,0)</f>
        <v>#VALUE!</v>
      </c>
    </row>
    <row r="64" spans="1:74">
      <c r="A64">
        <v>7</v>
      </c>
      <c r="B64">
        <v>2</v>
      </c>
      <c r="C64">
        <f>IF(B64&lt;=9,0,
IF(B64=10,1,2))</f>
        <v>0</v>
      </c>
      <c r="D64">
        <f ca="1">RAND()</f>
        <v>0.74595370621031043</v>
      </c>
      <c r="E64">
        <f ca="1">RAND()</f>
        <v>0.44547170311583828</v>
      </c>
      <c r="F64">
        <f ca="1">RAND()</f>
        <v>0.72644709428261067</v>
      </c>
      <c r="G64">
        <f ca="1">RAND()</f>
        <v>0.32192859420554454</v>
      </c>
      <c r="H64">
        <f ca="1">RAND()</f>
        <v>0.40791653357128044</v>
      </c>
      <c r="I64">
        <f ca="1">RAND()</f>
        <v>0.56491336854342433</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44547</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8</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2400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5"/>
        <v>#VALUE!</v>
      </c>
      <c r="BQ64" t="e">
        <f t="shared" ca="1" si="6"/>
        <v>#VALUE!</v>
      </c>
      <c r="BR64" t="e">
        <f t="shared" ca="1" si="7"/>
        <v>#VALUE!</v>
      </c>
      <c r="BS64" t="e">
        <f t="shared" ca="1" si="8"/>
        <v>#VALUE!</v>
      </c>
      <c r="BT64" t="e">
        <f t="shared" ca="1" si="11"/>
        <v>#VALUE!</v>
      </c>
      <c r="BU64" t="e">
        <f t="shared" ca="1" si="12"/>
        <v>#VALUE!</v>
      </c>
      <c r="BV64" t="e">
        <f ca="1">OFFSET([1]EquipTable!$A$1,ROW()-1,0)</f>
        <v>#VALUE!</v>
      </c>
    </row>
    <row r="65" spans="1:74">
      <c r="A65">
        <v>7</v>
      </c>
      <c r="B65">
        <v>3</v>
      </c>
      <c r="C65">
        <f>IF(B65&lt;=9,0,
IF(B65=10,1,2))</f>
        <v>0</v>
      </c>
      <c r="D65">
        <f ca="1">RAND()</f>
        <v>0.98492139608892215</v>
      </c>
      <c r="E65">
        <f ca="1">RAND()</f>
        <v>0.5969080122685545</v>
      </c>
      <c r="F65">
        <f ca="1">RAND()</f>
        <v>0.84288281471406723</v>
      </c>
      <c r="G65">
        <f ca="1">RAND()</f>
        <v>5.6453664351600596E-2</v>
      </c>
      <c r="H65">
        <f ca="1">RAND()</f>
        <v>0.46513980928635457</v>
      </c>
      <c r="I65">
        <f ca="1">RAND()</f>
        <v>0.78265653876717545</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59690</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10</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3000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203</v>
      </c>
      <c r="AD65">
        <v>1</v>
      </c>
      <c r="AE65" t="s">
        <v>125</v>
      </c>
      <c r="AG65">
        <v>3000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잔혹한 지배자</v>
      </c>
      <c r="AL65">
        <v>1</v>
      </c>
      <c r="AM65" t="str">
        <f ca="1">IF(ROW()=2,AN65,OFFSET(AM65,-1,0)&amp;IF(LEN(AN65)=0,"",","&amp;AN65))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{"dy":7,"sl":3,"tp":"fe","vl":"Equip4201","cn":1,"pt":"GO","pr":3000}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5"/>
        <v>#VALUE!</v>
      </c>
      <c r="BQ65" t="e">
        <f t="shared" ca="1" si="6"/>
        <v>#VALUE!</v>
      </c>
      <c r="BR65" t="e">
        <f t="shared" ca="1" si="7"/>
        <v>#VALUE!</v>
      </c>
      <c r="BS65" t="e">
        <f t="shared" ca="1" si="8"/>
        <v>#VALUE!</v>
      </c>
      <c r="BT65" t="e">
        <f t="shared" ca="1" si="11"/>
        <v>#VALUE!</v>
      </c>
      <c r="BU65" t="e">
        <f t="shared" ca="1" si="12"/>
        <v>#VALUE!</v>
      </c>
      <c r="BV65" t="e">
        <f ca="1">OFFSET([1]EquipTable!$A$1,ROW()-1,0)</f>
        <v>#VALUE!</v>
      </c>
    </row>
    <row r="66" spans="1:74">
      <c r="A66">
        <v>7</v>
      </c>
      <c r="B66">
        <v>4</v>
      </c>
      <c r="C66">
        <f>IF(B66&lt;=9,0,
IF(B66=10,1,2))</f>
        <v>0</v>
      </c>
      <c r="D66">
        <f ca="1">RAND()</f>
        <v>0.2420541878091782</v>
      </c>
      <c r="E66">
        <f ca="1">RAND()</f>
        <v>0.16406064219478023</v>
      </c>
      <c r="F66">
        <f ca="1">RAND()</f>
        <v>0.68037755056953664</v>
      </c>
      <c r="G66">
        <f ca="1">RAND()</f>
        <v>0.83338934423470967</v>
      </c>
      <c r="H66">
        <f ca="1">RAND()</f>
        <v>0.62797339189699886</v>
      </c>
      <c r="I66">
        <f ca="1">RAND()</f>
        <v>0.63244186702422311</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16406</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4</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1200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382</v>
      </c>
      <c r="AD66">
        <v>1</v>
      </c>
      <c r="AE66" t="s">
        <v>125</v>
      </c>
      <c r="AG66">
        <v>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블레이드 보우</v>
      </c>
      <c r="AL66">
        <v>1</v>
      </c>
      <c r="AM66" t="str">
        <f ca="1">IF(ROW()=2,AN66,OFFSET(AM66,-1,0)&amp;IF(LEN(AN66)=0,"",","&amp;AN66))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{"dy":7,"sl":4,"tp":"fe","vl":"Equip2002","cn":1,"pt":"GO","pr":900}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5"/>
        <v>#VALUE!</v>
      </c>
      <c r="BQ66" t="e">
        <f t="shared" ca="1" si="6"/>
        <v>#VALUE!</v>
      </c>
      <c r="BR66" t="e">
        <f t="shared" ca="1" si="7"/>
        <v>#VALUE!</v>
      </c>
      <c r="BS66" t="e">
        <f t="shared" ca="1" si="8"/>
        <v>#VALUE!</v>
      </c>
      <c r="BT66" t="e">
        <f t="shared" ca="1" si="11"/>
        <v>#VALUE!</v>
      </c>
      <c r="BU66" t="e">
        <f t="shared" ca="1" si="12"/>
        <v>#VALUE!</v>
      </c>
      <c r="BV66" t="e">
        <f ca="1">OFFSET([1]EquipTable!$A$1,ROW()-1,0)</f>
        <v>#VALUE!</v>
      </c>
    </row>
    <row r="67" spans="1:74">
      <c r="A67">
        <v>7</v>
      </c>
      <c r="B67">
        <v>5</v>
      </c>
      <c r="C67">
        <f>IF(B67&lt;=9,0,
IF(B67=10,1,2))</f>
        <v>0</v>
      </c>
      <c r="D67">
        <f ca="1">RAND()</f>
        <v>0.530586048595173</v>
      </c>
      <c r="E67">
        <f ca="1">RAND()</f>
        <v>0.64871126598114304</v>
      </c>
      <c r="F67">
        <f ca="1">RAND()</f>
        <v>0.62175777491816053</v>
      </c>
      <c r="G67">
        <f ca="1">RAND()</f>
        <v>0.89824379530114995</v>
      </c>
      <c r="H67">
        <f ca="1">RAND()</f>
        <v>0.32492201010831001</v>
      </c>
      <c r="I67">
        <f ca="1">RAND()</f>
        <v>9.9945462137307151E-2</v>
      </c>
      <c r="M67" t="str">
        <f ca="1">IF(LEN(J67)&lt;&gt;0,J67,VLOOKUP(D67+$B67,$BJ:$BK,MATCH($BK$1,$BJ$1:$BK$1,0),1))</f>
        <v>안 지정 캐릭터 PP 영웅등급</v>
      </c>
      <c r="N67">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64871</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10</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3000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251</v>
      </c>
      <c r="W67">
        <v>1</v>
      </c>
      <c r="X67" t="s">
        <v>125</v>
      </c>
      <c r="Z67">
        <v>600</v>
      </c>
      <c r="AA67" t="str">
        <f ca="1">IF(ISBLANK(AB67),"",
VLOOKUP(AB67,OFFSET(INDIRECT("$A:$B"),0,MATCH(AB$1&amp;"_Verify",INDIRECT("$1:$1"),0)-1),2,0)
)</f>
        <v>fe</v>
      </c>
      <c r="AB67" t="s">
        <v>82</v>
      </c>
      <c r="AC67" t="s">
        <v>483</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용기의 도끼</v>
      </c>
      <c r="AL67">
        <v>1</v>
      </c>
      <c r="AM67" t="str">
        <f ca="1">IF(ROW()=2,AN67,OFFSET(AM67,-1,0)&amp;IF(LEN(AN67)=0,"",","&amp;AN67))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{"dy":7,"sl":5,"tp":"fe","vl":"Equip0001","cn":1,"pt":"GO","pr":700}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16">BM67/SUM(BM:BM)</f>
        <v>#VALUE!</v>
      </c>
      <c r="BQ67" t="e">
        <f t="shared" ref="BQ67:BQ128" ca="1" si="17">BN67/SUM(BN:BN)</f>
        <v>#VALUE!</v>
      </c>
      <c r="BR67" t="e">
        <f t="shared" ref="BR67:BR128" ca="1" si="18">BO67/SUM(BO:BO)</f>
        <v>#VALUE!</v>
      </c>
      <c r="BS67" t="e">
        <f t="shared" ref="BS67:BS128" ca="1" si="19">BS66+BP66</f>
        <v>#VALUE!</v>
      </c>
      <c r="BT67" t="e">
        <f t="shared" ca="1" si="11"/>
        <v>#VALUE!</v>
      </c>
      <c r="BU67" t="e">
        <f t="shared" ca="1" si="12"/>
        <v>#VALUE!</v>
      </c>
      <c r="BV67" t="e">
        <f ca="1">OFFSET([1]EquipTable!$A$1,ROW()-1,0)</f>
        <v>#VALUE!</v>
      </c>
    </row>
    <row r="68" spans="1:74">
      <c r="A68">
        <v>7</v>
      </c>
      <c r="B68">
        <v>6</v>
      </c>
      <c r="C68">
        <f>IF(B68&lt;=9,0,
IF(B68=10,1,2))</f>
        <v>0</v>
      </c>
      <c r="D68">
        <f ca="1">RAND()</f>
        <v>0.50561430529220808</v>
      </c>
      <c r="E68">
        <f ca="1">RAND()</f>
        <v>0.51860302245067091</v>
      </c>
      <c r="F68">
        <f ca="1">RAND()</f>
        <v>0.59758949318499333</v>
      </c>
      <c r="G68">
        <f ca="1">RAND()</f>
        <v>0.2672526019488376</v>
      </c>
      <c r="H68">
        <f ca="1">RAND()</f>
        <v>0.18213767685219684</v>
      </c>
      <c r="I68">
        <f ca="1">RAND()</f>
        <v>0.2332337160245308</v>
      </c>
      <c r="M68" t="str">
        <f ca="1">IF(LEN(J68)&lt;&gt;0,J68,VLOOKUP(D68+$B68,$BJ:$BK,MATCH($BK$1,$BJ$1:$BK$1,0),1))</f>
        <v>지정 장비</v>
      </c>
      <c r="N68" t="e">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#VALUE!</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ca="1">IF(OR(ISNUMBER(N68),N68="삭제",ISBLANK(N68)),"",
IF(LEFT(N68,5)="Equip",IF(MID(N68,7,1)="4","전설",""),
IF(LEFT(N68,5)="Actor",IF(MID(N68,7,1)="2","전설",""),
"그외없음")))</f>
        <v>#VALUE!</v>
      </c>
      <c r="U68" t="s">
        <v>82</v>
      </c>
      <c r="V68" t="s">
        <v>252</v>
      </c>
      <c r="W68">
        <v>1</v>
      </c>
      <c r="X68" t="s">
        <v>125</v>
      </c>
      <c r="Z68">
        <v>7600</v>
      </c>
      <c r="AA68" t="str">
        <f ca="1">IF(ISBLANK(AB68),"",
VLOOKUP(AB68,OFFSET(INDIRECT("$A:$B"),0,MATCH(AB$1&amp;"_Verify",INDIRECT("$1:$1"),0)-1),2,0)
)</f>
        <v>fe</v>
      </c>
      <c r="AB68" t="s">
        <v>82</v>
      </c>
      <c r="AC68" t="s">
        <v>422</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ca="1">IF(ROW()=2,AN68,OFFSET(AM68,-1,0)&amp;IF(LEN(AN68)=0,"",","&amp;AN68))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{"dy":7,"sl":6,"tp":"fe","vl":"Equip6201","cn":1,"pt":"DI","pr":15}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16"/>
        <v>#VALUE!</v>
      </c>
      <c r="BQ68" t="e">
        <f t="shared" ca="1" si="17"/>
        <v>#VALUE!</v>
      </c>
      <c r="BR68" t="e">
        <f t="shared" ca="1" si="18"/>
        <v>#VALUE!</v>
      </c>
      <c r="BS68" t="e">
        <f t="shared" ca="1" si="19"/>
        <v>#VALUE!</v>
      </c>
      <c r="BT68" t="e">
        <f t="shared" ref="BT68:BT128" ca="1" si="20">BT67+BQ67</f>
        <v>#VALUE!</v>
      </c>
      <c r="BU68" t="e">
        <f t="shared" ref="BU68:BU128" ca="1" si="21">BU67+BR67</f>
        <v>#VALUE!</v>
      </c>
      <c r="BV68" t="e">
        <f ca="1">OFFSET([1]EquipTable!$A$1,ROW()-1,0)</f>
        <v>#VALUE!</v>
      </c>
    </row>
    <row r="69" spans="1:74">
      <c r="A69">
        <v>7</v>
      </c>
      <c r="B69">
        <v>7</v>
      </c>
      <c r="C69">
        <f>IF(B69&lt;=9,0,
IF(B69=10,1,2))</f>
        <v>0</v>
      </c>
      <c r="D69">
        <f ca="1">RAND()</f>
        <v>0.98543666296009458</v>
      </c>
      <c r="E69">
        <f ca="1">RAND()</f>
        <v>0.11090988415747838</v>
      </c>
      <c r="F69">
        <f ca="1">RAND()</f>
        <v>0.95993541505209601</v>
      </c>
      <c r="G69">
        <f ca="1">RAND()</f>
        <v>0.88650622671727231</v>
      </c>
      <c r="H69">
        <f ca="1">RAND()</f>
        <v>0.43268419141839931</v>
      </c>
      <c r="I69">
        <f ca="1">RAND()</f>
        <v>0.51224658720475658</v>
      </c>
      <c r="M69" t="str">
        <f ca="1">IF(LEN(J69)&lt;&gt;0,J69,VLOOKUP(D69+$B69,$BJ:$BK,MATCH($BK$1,$BJ$1:$BK$1,0),1))</f>
        <v>지정 장비</v>
      </c>
      <c r="N69" t="e">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#VALUE!</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ca="1">IF(OR(ISNUMBER(N69),N69="삭제",ISBLANK(N69)),"",
IF(LEFT(N69,5)="Equip",IF(MID(N69,7,1)="4","전설",""),
IF(LEFT(N69,5)="Actor",IF(MID(N69,7,1)="2","전설",""),
"그외없음")))</f>
        <v>#VALUE!</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16"/>
        <v>#VALUE!</v>
      </c>
      <c r="BQ69" t="e">
        <f t="shared" ca="1" si="17"/>
        <v>#VALUE!</v>
      </c>
      <c r="BR69" t="e">
        <f t="shared" ca="1" si="18"/>
        <v>#VALUE!</v>
      </c>
      <c r="BS69" t="e">
        <f t="shared" ca="1" si="19"/>
        <v>#VALUE!</v>
      </c>
      <c r="BT69" t="e">
        <f t="shared" ca="1" si="20"/>
        <v>#VALUE!</v>
      </c>
      <c r="BU69" t="e">
        <f t="shared" ca="1" si="21"/>
        <v>#VALUE!</v>
      </c>
      <c r="BV69" t="e">
        <f ca="1">OFFSET([1]EquipTable!$A$1,ROW()-1,0)</f>
        <v>#VALUE!</v>
      </c>
    </row>
    <row r="70" spans="1:74">
      <c r="A70">
        <v>7</v>
      </c>
      <c r="B70">
        <v>8</v>
      </c>
      <c r="C70">
        <f>IF(B70&lt;=9,0,
IF(B70=10,1,2))</f>
        <v>0</v>
      </c>
      <c r="D70">
        <f ca="1">RAND()</f>
        <v>0.94316272214592156</v>
      </c>
      <c r="E70">
        <f ca="1">RAND()</f>
        <v>0.31885513989335412</v>
      </c>
      <c r="F70">
        <f ca="1">RAND()</f>
        <v>0.37436102628990819</v>
      </c>
      <c r="G70">
        <f ca="1">RAND()</f>
        <v>0.88145119421852858</v>
      </c>
      <c r="H70">
        <f ca="1">RAND()</f>
        <v>0.98985683894251464</v>
      </c>
      <c r="I70">
        <f ca="1">RAND()</f>
        <v>0.93753021082172183</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16"/>
        <v>#VALUE!</v>
      </c>
      <c r="BQ70" t="e">
        <f t="shared" ca="1" si="17"/>
        <v>#VALUE!</v>
      </c>
      <c r="BR70" t="e">
        <f t="shared" ca="1" si="18"/>
        <v>#VALUE!</v>
      </c>
      <c r="BS70" t="e">
        <f t="shared" ca="1" si="19"/>
        <v>#VALUE!</v>
      </c>
      <c r="BT70" t="e">
        <f t="shared" ca="1" si="20"/>
        <v>#VALUE!</v>
      </c>
      <c r="BU70" t="e">
        <f t="shared" ca="1" si="21"/>
        <v>#VALUE!</v>
      </c>
      <c r="BV70" t="e">
        <f ca="1">OFFSET([1]EquipTable!$A$1,ROW()-1,0)</f>
        <v>#VALUE!</v>
      </c>
    </row>
    <row r="71" spans="1:74">
      <c r="A71">
        <v>7</v>
      </c>
      <c r="B71">
        <v>9</v>
      </c>
      <c r="C71">
        <f>IF(B71&lt;=9,0,
IF(B71=10,1,2))</f>
        <v>0</v>
      </c>
      <c r="D71">
        <f ca="1">RAND()</f>
        <v>0.28334976938636725</v>
      </c>
      <c r="E71">
        <f ca="1">RAND()</f>
        <v>0.70220791945527583</v>
      </c>
      <c r="F71">
        <f ca="1">RAND()</f>
        <v>0.31253132292322372</v>
      </c>
      <c r="G71">
        <f ca="1">RAND()</f>
        <v>0.30995773036364793</v>
      </c>
      <c r="H71">
        <f ca="1">RAND()</f>
        <v>0.4817623741538446</v>
      </c>
      <c r="I71">
        <f ca="1">RAND()</f>
        <v>0.98518285414401019</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16"/>
        <v>#VALUE!</v>
      </c>
      <c r="BQ71" t="e">
        <f t="shared" ca="1" si="17"/>
        <v>#VALUE!</v>
      </c>
      <c r="BR71" t="e">
        <f t="shared" ca="1" si="18"/>
        <v>#VALUE!</v>
      </c>
      <c r="BS71" t="e">
        <f t="shared" ca="1" si="19"/>
        <v>#VALUE!</v>
      </c>
      <c r="BT71" t="e">
        <f t="shared" ca="1" si="20"/>
        <v>#VALUE!</v>
      </c>
      <c r="BU71" t="e">
        <f t="shared" ca="1" si="21"/>
        <v>#VALUE!</v>
      </c>
      <c r="BV71" t="e">
        <f ca="1">OFFSET([1]EquipTable!$A$1,ROW()-1,0)</f>
        <v>#VALUE!</v>
      </c>
    </row>
    <row r="72" spans="1:74">
      <c r="A72">
        <v>8</v>
      </c>
      <c r="B72">
        <v>0</v>
      </c>
      <c r="C72">
        <f>IF(B72&lt;=9,0,
IF(B72=10,1,2))</f>
        <v>0</v>
      </c>
      <c r="D72">
        <f ca="1">RAND()</f>
        <v>0.24291415457280097</v>
      </c>
      <c r="E72">
        <f ca="1">RAND()</f>
        <v>0.48603929525484368</v>
      </c>
      <c r="F72">
        <f ca="1">RAND()</f>
        <v>0.82641084894904171</v>
      </c>
      <c r="G72">
        <f ca="1">RAND()</f>
        <v>0.26616211505443932</v>
      </c>
      <c r="H72">
        <f ca="1">RAND()</f>
        <v>0.3983089255790403</v>
      </c>
      <c r="I72">
        <f ca="1">RAND()</f>
        <v>0.28252467410588666</v>
      </c>
      <c r="M72" t="str">
        <f ca="1">IF(LEN(J72)&lt;&gt;0,J72,VLOOKUP(D72+$B72,$BJ:$BK,MATCH($BK$1,$BJ$1:$BK$1,0),1))</f>
        <v>지정 장비</v>
      </c>
      <c r="N72" t="e">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#VALUE!</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e">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#VALUE!</v>
      </c>
      <c r="R72" t="e">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#VALUE!</v>
      </c>
      <c r="S72" t="e">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#VALUE!</v>
      </c>
      <c r="T72" t="e">
        <f ca="1">IF(OR(ISNUMBER(N72),N72="삭제",ISBLANK(N72)),"",
IF(LEFT(N72,5)="Equip",IF(MID(N72,7,1)="4","전설",""),
IF(LEFT(N72,5)="Actor",IF(MID(N72,7,1)="2","전설",""),
"그외없음")))</f>
        <v>#VALUE!</v>
      </c>
      <c r="U72" t="s">
        <v>82</v>
      </c>
      <c r="V72" t="s">
        <v>259</v>
      </c>
      <c r="W72">
        <v>1</v>
      </c>
      <c r="X72" t="s">
        <v>129</v>
      </c>
      <c r="Z72">
        <v>11</v>
      </c>
      <c r="AA72" t="str">
        <f ca="1">IF(ISBLANK(AB72),"",
VLOOKUP(AB72,OFFSET(INDIRECT("$A:$B"),0,MATCH(AB$1&amp;"_Verify",INDIRECT("$1:$1"),0)-1),2,0)
)</f>
        <v>upn</v>
      </c>
      <c r="AB72" t="s">
        <v>92</v>
      </c>
      <c r="AC72">
        <v>48090</v>
      </c>
      <c r="AD72">
        <v>7</v>
      </c>
      <c r="AE72" t="s">
        <v>391</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16"/>
        <v>#VALUE!</v>
      </c>
      <c r="BQ72" t="e">
        <f t="shared" ca="1" si="17"/>
        <v>#VALUE!</v>
      </c>
      <c r="BR72" t="e">
        <f t="shared" ca="1" si="18"/>
        <v>#VALUE!</v>
      </c>
      <c r="BS72" t="e">
        <f t="shared" ca="1" si="19"/>
        <v>#VALUE!</v>
      </c>
      <c r="BT72" t="e">
        <f t="shared" ca="1" si="20"/>
        <v>#VALUE!</v>
      </c>
      <c r="BU72" t="e">
        <f t="shared" ca="1" si="21"/>
        <v>#VALUE!</v>
      </c>
      <c r="BV72" t="e">
        <f ca="1">OFFSET([1]EquipTable!$A$1,ROW()-1,0)</f>
        <v>#VALUE!</v>
      </c>
    </row>
    <row r="73" spans="1:74">
      <c r="A73">
        <v>8</v>
      </c>
      <c r="B73">
        <v>1</v>
      </c>
      <c r="C73">
        <f>IF(B73&lt;=9,0,
IF(B73=10,1,2))</f>
        <v>0</v>
      </c>
      <c r="D73">
        <f ca="1">RAND()</f>
        <v>0.84132777788341495</v>
      </c>
      <c r="E73">
        <f ca="1">RAND()</f>
        <v>0.22991007759379667</v>
      </c>
      <c r="F73">
        <f ca="1">RAND()</f>
        <v>6.5037008133857488E-2</v>
      </c>
      <c r="G73">
        <f ca="1">RAND()</f>
        <v>0.18124436423366597</v>
      </c>
      <c r="H73">
        <f ca="1">RAND()</f>
        <v>0.36121944270725936</v>
      </c>
      <c r="I73">
        <f ca="1">RAND()</f>
        <v>6.6847221336486351E-2</v>
      </c>
      <c r="M73" t="str">
        <f ca="1">IF(LEN(J73)&lt;&gt;0,J73,VLOOKUP(D73+$B73,$BJ:$BK,MATCH($BK$1,$BJ$1:$BK$1,0),1))</f>
        <v>지정 장비</v>
      </c>
      <c r="N73" t="e">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#VALUE!</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e">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#VALUE!</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ca="1">IF(OR(ISNUMBER(N73),N73="삭제",ISBLANK(N73)),"",
IF(LEFT(N73,5)="Equip",IF(MID(N73,7,1)="4","전설",""),
IF(LEFT(N73,5)="Actor",IF(MID(N73,7,1)="2","전설",""),
"그외없음")))</f>
        <v>#VALUE!</v>
      </c>
      <c r="U73" t="s">
        <v>82</v>
      </c>
      <c r="V73" t="s">
        <v>241</v>
      </c>
      <c r="W73">
        <v>1</v>
      </c>
      <c r="X73" t="s">
        <v>125</v>
      </c>
      <c r="Z73">
        <v>7000</v>
      </c>
      <c r="AA73" t="str">
        <f ca="1">IF(ISBLANK(AB73),"",
VLOOKUP(AB73,OFFSET(INDIRECT("$A:$B"),0,MATCH(AB$1&amp;"_Verify",INDIRECT("$1:$1"),0)-1),2,0)
)</f>
        <v>fe</v>
      </c>
      <c r="AB73" t="s">
        <v>82</v>
      </c>
      <c r="AC73" t="s">
        <v>468</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16"/>
        <v>#VALUE!</v>
      </c>
      <c r="BQ73" t="e">
        <f t="shared" ca="1" si="17"/>
        <v>#VALUE!</v>
      </c>
      <c r="BR73" t="e">
        <f t="shared" ca="1" si="18"/>
        <v>#VALUE!</v>
      </c>
      <c r="BS73" t="e">
        <f t="shared" ca="1" si="19"/>
        <v>#VALUE!</v>
      </c>
      <c r="BT73" t="e">
        <f t="shared" ca="1" si="20"/>
        <v>#VALUE!</v>
      </c>
      <c r="BU73" t="e">
        <f t="shared" ca="1" si="21"/>
        <v>#VALUE!</v>
      </c>
      <c r="BV73" t="e">
        <f ca="1">OFFSET([1]EquipTable!$A$1,ROW()-1,0)</f>
        <v>#VALUE!</v>
      </c>
    </row>
    <row r="74" spans="1:74">
      <c r="A74">
        <v>8</v>
      </c>
      <c r="B74">
        <v>2</v>
      </c>
      <c r="C74">
        <f>IF(B74&lt;=9,0,
IF(B74=10,1,2))</f>
        <v>0</v>
      </c>
      <c r="D74">
        <f ca="1">RAND()</f>
        <v>0.12511050315114536</v>
      </c>
      <c r="E74">
        <f ca="1">RAND()</f>
        <v>0.66171535608652676</v>
      </c>
      <c r="F74">
        <f ca="1">RAND()</f>
        <v>0.70293323305005495</v>
      </c>
      <c r="G74">
        <f ca="1">RAND()</f>
        <v>0.74512373090730011</v>
      </c>
      <c r="H74">
        <f ca="1">RAND()</f>
        <v>0.2184813137695828</v>
      </c>
      <c r="I74">
        <f ca="1">RAND()</f>
        <v>0.53756182561700505</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66171</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10</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3000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443</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그린 아이즈</v>
      </c>
      <c r="AL74">
        <v>1</v>
      </c>
      <c r="AM74" t="str">
        <f ca="1">IF(ROW()=2,AN74,OFFSET(AM74,-1,0)&amp;IF(LEN(AN74)=0,"",","&amp;AN74))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{"dy":8,"sl":2,"tp":"fe","vl":"Equip5002","cn":1,"pt":"GO","pr":600}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16"/>
        <v>#VALUE!</v>
      </c>
      <c r="BQ74" t="e">
        <f t="shared" ca="1" si="17"/>
        <v>#VALUE!</v>
      </c>
      <c r="BR74" t="e">
        <f t="shared" ca="1" si="18"/>
        <v>#VALUE!</v>
      </c>
      <c r="BS74" t="e">
        <f t="shared" ca="1" si="19"/>
        <v>#VALUE!</v>
      </c>
      <c r="BT74" t="e">
        <f t="shared" ca="1" si="20"/>
        <v>#VALUE!</v>
      </c>
      <c r="BU74" t="e">
        <f t="shared" ca="1" si="21"/>
        <v>#VALUE!</v>
      </c>
      <c r="BV74" t="e">
        <f ca="1">OFFSET([1]EquipTable!$A$1,ROW()-1,0)</f>
        <v>#VALUE!</v>
      </c>
    </row>
    <row r="75" spans="1:74">
      <c r="A75">
        <v>8</v>
      </c>
      <c r="B75">
        <v>3</v>
      </c>
      <c r="C75">
        <f>IF(B75&lt;=9,0,
IF(B75=10,1,2))</f>
        <v>0</v>
      </c>
      <c r="D75">
        <f ca="1">RAND()</f>
        <v>0.72404301444616004</v>
      </c>
      <c r="E75">
        <f ca="1">RAND()</f>
        <v>0.85353034446179088</v>
      </c>
      <c r="F75">
        <f ca="1">RAND()</f>
        <v>0.97707677019562467</v>
      </c>
      <c r="G75">
        <f ca="1">RAND()</f>
        <v>0.50210194713748302</v>
      </c>
      <c r="H75">
        <f ca="1">RAND()</f>
        <v>0.13783192469782157</v>
      </c>
      <c r="I75">
        <f ca="1">RAND()</f>
        <v>0.40697744643437783</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85353</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13</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3900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192</v>
      </c>
      <c r="AD75">
        <v>1</v>
      </c>
      <c r="AE75" t="s">
        <v>125</v>
      </c>
      <c r="AG75">
        <v>700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얼룩진 도끼</v>
      </c>
      <c r="AL75">
        <v>1</v>
      </c>
      <c r="AM75" t="str">
        <f ca="1">IF(ROW()=2,AN75,OFFSET(AM75,-1,0)&amp;IF(LEN(AN75)=0,"",","&amp;AN75))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v>
      </c>
      <c r="AN75" t="str">
        <f ca="1">IF(AL75&lt;&gt;1,"",
"{"""&amp;A$1&amp;""":"&amp;A75
&amp;","""&amp;B$1&amp;""":"&amp;B75
&amp;IF(LEN(AA75)=0,"",","""&amp;AA$1&amp;""":"""&amp;AA75&amp;"""")
&amp;IF(LEN(AC75)=0,"",","""&amp;AC$1&amp;""":"""&amp;AC75&amp;"""")
&amp;IF(LEN(AD75)=0,"",","""&amp;AD$1&amp;""":"&amp;AD75)
&amp;IF(LEN(AE75)=0,"",","""&amp;AE$1&amp;""":"""&amp;AE75&amp;"""")
&amp;IF(LEN(AF75)=0,"",","""&amp;AF$1&amp;""":"&amp;AF75)
&amp;IF(LEN(AG75)=0,"",","""&amp;AG$1&amp;""":"&amp;AG75)&amp;"}")</f>
        <v>{"dy":8,"sl":3,"tp":"fe","vl":"Equip0002","cn":1,"pt":"GO","pr":700}</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16"/>
        <v>#VALUE!</v>
      </c>
      <c r="BQ75" t="e">
        <f t="shared" ca="1" si="17"/>
        <v>#VALUE!</v>
      </c>
      <c r="BR75" t="e">
        <f t="shared" ca="1" si="18"/>
        <v>#VALUE!</v>
      </c>
      <c r="BS75" t="e">
        <f t="shared" ca="1" si="19"/>
        <v>#VALUE!</v>
      </c>
      <c r="BT75" t="e">
        <f t="shared" ca="1" si="20"/>
        <v>#VALUE!</v>
      </c>
      <c r="BU75" t="e">
        <f t="shared" ca="1" si="21"/>
        <v>#VALUE!</v>
      </c>
      <c r="BV75" t="e">
        <f ca="1">OFFSET([1]EquipTable!$A$1,ROW()-1,0)</f>
        <v>#VALUE!</v>
      </c>
    </row>
    <row r="76" spans="1:74">
      <c r="A76">
        <v>8</v>
      </c>
      <c r="B76">
        <v>4</v>
      </c>
      <c r="C76">
        <f>IF(B76&lt;=9,0,
IF(B76=10,1,2))</f>
        <v>0</v>
      </c>
      <c r="D76">
        <f ca="1">RAND()</f>
        <v>0.63227870248201179</v>
      </c>
      <c r="E76">
        <f ca="1">RAND()</f>
        <v>0.9963570275696163</v>
      </c>
      <c r="F76">
        <f ca="1">RAND()</f>
        <v>0.91633259875618167</v>
      </c>
      <c r="G76">
        <f ca="1">RAND()</f>
        <v>0.92834016631840266</v>
      </c>
      <c r="H76">
        <f ca="1">RAND()</f>
        <v>0.38890481911278496</v>
      </c>
      <c r="I76">
        <f ca="1">RAND()</f>
        <v>0.83569509635010841</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99635</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4200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390</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16"/>
        <v>#VALUE!</v>
      </c>
      <c r="BQ76" t="e">
        <f t="shared" ca="1" si="17"/>
        <v>#VALUE!</v>
      </c>
      <c r="BR76" t="e">
        <f t="shared" ca="1" si="18"/>
        <v>#VALUE!</v>
      </c>
      <c r="BS76" t="e">
        <f t="shared" ca="1" si="19"/>
        <v>#VALUE!</v>
      </c>
      <c r="BT76" t="e">
        <f t="shared" ca="1" si="20"/>
        <v>#VALUE!</v>
      </c>
      <c r="BU76" t="e">
        <f t="shared" ca="1" si="21"/>
        <v>#VALUE!</v>
      </c>
      <c r="BV76" t="e">
        <f ca="1">OFFSET([1]EquipTable!$A$1,ROW()-1,0)</f>
        <v>#VALUE!</v>
      </c>
    </row>
    <row r="77" spans="1:74">
      <c r="A77">
        <v>8</v>
      </c>
      <c r="B77">
        <v>5</v>
      </c>
      <c r="C77">
        <f>IF(B77&lt;=9,0,
IF(B77=10,1,2))</f>
        <v>0</v>
      </c>
      <c r="D77">
        <f ca="1">RAND()</f>
        <v>0.6572997566129547</v>
      </c>
      <c r="E77">
        <f ca="1">RAND()</f>
        <v>0.2438280158443068</v>
      </c>
      <c r="F77">
        <f ca="1">RAND()</f>
        <v>0.85711355156431501</v>
      </c>
      <c r="G77">
        <f ca="1">RAND()</f>
        <v>0.52420107830653928</v>
      </c>
      <c r="H77">
        <f ca="1">RAND()</f>
        <v>0.30184996033267053</v>
      </c>
      <c r="I77">
        <f ca="1">RAND()</f>
        <v>0.73716794552403198</v>
      </c>
      <c r="M77" t="str">
        <f ca="1">IF(LEN(J77)&lt;&gt;0,J77,VLOOKUP(D77+$B77,$BJ:$BK,MATCH($BK$1,$BJ$1:$BK$1,0),1))</f>
        <v>안 지정 캐릭터 PP 영웅등급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24382</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5</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1500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444</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위장용 세검</v>
      </c>
      <c r="AL77">
        <v>1</v>
      </c>
      <c r="AM77" t="str">
        <f ca="1">IF(ROW()=2,AN77,OFFSET(AM77,-1,0)&amp;IF(LEN(AN77)=0,"",","&amp;AN77))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{"dy":8,"sl":5,"tp":"fe","vl":"Equip1301","cn":1,"pt":"GO","pr":7300}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16"/>
        <v>#VALUE!</v>
      </c>
      <c r="BQ77" t="e">
        <f t="shared" ca="1" si="17"/>
        <v>#VALUE!</v>
      </c>
      <c r="BR77" t="e">
        <f t="shared" ca="1" si="18"/>
        <v>#VALUE!</v>
      </c>
      <c r="BS77" t="e">
        <f t="shared" ca="1" si="19"/>
        <v>#VALUE!</v>
      </c>
      <c r="BT77" t="e">
        <f t="shared" ca="1" si="20"/>
        <v>#VALUE!</v>
      </c>
      <c r="BU77" t="e">
        <f t="shared" ca="1" si="21"/>
        <v>#VALUE!</v>
      </c>
      <c r="BV77" t="e">
        <f ca="1">OFFSET([1]EquipTable!$A$1,ROW()-1,0)</f>
        <v>#VALUE!</v>
      </c>
    </row>
    <row r="78" spans="1:74">
      <c r="A78">
        <v>8</v>
      </c>
      <c r="B78">
        <v>6</v>
      </c>
      <c r="C78">
        <f>IF(B78&lt;=9,0,
IF(B78=10,1,2))</f>
        <v>0</v>
      </c>
      <c r="D78">
        <f ca="1">RAND()</f>
        <v>0.89802572696559546</v>
      </c>
      <c r="E78">
        <f ca="1">RAND()</f>
        <v>0.61029180592939147</v>
      </c>
      <c r="F78">
        <f ca="1">RAND()</f>
        <v>0.52975833813863504</v>
      </c>
      <c r="G78">
        <f ca="1">RAND()</f>
        <v>0.59493028651541358</v>
      </c>
      <c r="H78">
        <f ca="1">RAND()</f>
        <v>0.10029338775822838</v>
      </c>
      <c r="I78">
        <f ca="1">RAND()</f>
        <v>0.7114685800141084</v>
      </c>
      <c r="M78" t="str">
        <f ca="1">IF(LEN(J78)&lt;&gt;0,J78,VLOOKUP(D78+$B78,$BJ:$BK,MATCH($BK$1,$BJ$1:$BK$1,0),1))</f>
        <v>지정 장비</v>
      </c>
      <c r="N78" t="e">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#VALUE!</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ca="1">IF(OR(ISNUMBER(N78),N78="삭제",ISBLANK(N78)),"",
IF(LEFT(N78,5)="Equip",IF(MID(N78,7,1)="4","전설",""),
IF(LEFT(N78,5)="Actor",IF(MID(N78,7,1)="2","전설",""),
"그외없음")))</f>
        <v>#VALUE!</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16"/>
        <v>#VALUE!</v>
      </c>
      <c r="BQ78" t="e">
        <f t="shared" ca="1" si="17"/>
        <v>#VALUE!</v>
      </c>
      <c r="BR78" t="e">
        <f t="shared" ca="1" si="18"/>
        <v>#VALUE!</v>
      </c>
      <c r="BS78" t="e">
        <f t="shared" ca="1" si="19"/>
        <v>#VALUE!</v>
      </c>
      <c r="BT78" t="e">
        <f t="shared" ca="1" si="20"/>
        <v>#VALUE!</v>
      </c>
      <c r="BU78" t="e">
        <f t="shared" ca="1" si="21"/>
        <v>#VALUE!</v>
      </c>
      <c r="BV78" t="e">
        <f ca="1">OFFSET([1]EquipTable!$A$1,ROW()-1,0)</f>
        <v>#VALUE!</v>
      </c>
    </row>
    <row r="79" spans="1:74">
      <c r="A79">
        <v>8</v>
      </c>
      <c r="B79">
        <v>7</v>
      </c>
      <c r="C79">
        <f>IF(B79&lt;=9,0,
IF(B79=10,1,2))</f>
        <v>0</v>
      </c>
      <c r="D79">
        <f ca="1">RAND()</f>
        <v>0.8422404008316845</v>
      </c>
      <c r="E79">
        <f ca="1">RAND()</f>
        <v>0.86684631607274387</v>
      </c>
      <c r="F79">
        <f ca="1">RAND()</f>
        <v>0.60089634313883356</v>
      </c>
      <c r="G79">
        <f ca="1">RAND()</f>
        <v>0.69816919051753146</v>
      </c>
      <c r="H79">
        <f ca="1">RAND()</f>
        <v>0.94552804219023179</v>
      </c>
      <c r="I79">
        <f ca="1">RAND()</f>
        <v>0.71240393186234297</v>
      </c>
      <c r="M79" t="str">
        <f ca="1">IF(LEN(J79)&lt;&gt;0,J79,VLOOKUP(D79+$B79,$BJ:$BK,MATCH($BK$1,$BJ$1:$BK$1,0),1))</f>
        <v>지정 장비</v>
      </c>
      <c r="N79" t="e">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#VALUE!</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ca="1">IF(OR(ISNUMBER(N79),N79="삭제",ISBLANK(N79)),"",
IF(LEFT(N79,5)="Equip",IF(MID(N79,7,1)="4","전설",""),
IF(LEFT(N79,5)="Actor",IF(MID(N79,7,1)="2","전설",""),
"그외없음")))</f>
        <v>#VALUE!</v>
      </c>
      <c r="U79" t="s">
        <v>82</v>
      </c>
      <c r="V79" t="s">
        <v>252</v>
      </c>
      <c r="W79">
        <v>1</v>
      </c>
      <c r="X79" t="s">
        <v>125</v>
      </c>
      <c r="Z79">
        <v>7300</v>
      </c>
      <c r="AA79" t="str">
        <f ca="1">IF(ISBLANK(AB79),"",
VLOOKUP(AB79,OFFSET(INDIRECT("$A:$B"),0,MATCH(AB$1&amp;"_Verify",INDIRECT("$1:$1"),0)-1),2,0)
)</f>
        <v>fe</v>
      </c>
      <c r="AB79" t="s">
        <v>82</v>
      </c>
      <c r="AC79" t="s">
        <v>445</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스톰 브링어</v>
      </c>
      <c r="AL79">
        <v>1</v>
      </c>
      <c r="AM79" t="str">
        <f ca="1">IF(ROW()=2,AN79,OFFSET(AM79,-1,0)&amp;IF(LEN(AN79)=0,"",","&amp;AN79))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{"dy":8,"sl":7,"tp":"fe","vl":"Equip8202","cn":1,"pt":"GO","pr":29300}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16"/>
        <v>#VALUE!</v>
      </c>
      <c r="BQ79" t="e">
        <f t="shared" ca="1" si="17"/>
        <v>#VALUE!</v>
      </c>
      <c r="BR79" t="e">
        <f t="shared" ca="1" si="18"/>
        <v>#VALUE!</v>
      </c>
      <c r="BS79" t="e">
        <f t="shared" ca="1" si="19"/>
        <v>#VALUE!</v>
      </c>
      <c r="BT79" t="e">
        <f t="shared" ca="1" si="20"/>
        <v>#VALUE!</v>
      </c>
      <c r="BU79" t="e">
        <f t="shared" ca="1" si="21"/>
        <v>#VALUE!</v>
      </c>
      <c r="BV79" t="e">
        <f ca="1">OFFSET([1]EquipTable!$A$1,ROW()-1,0)</f>
        <v>#VALUE!</v>
      </c>
    </row>
    <row r="80" spans="1:74">
      <c r="A80">
        <v>8</v>
      </c>
      <c r="B80">
        <v>8</v>
      </c>
      <c r="C80">
        <f>IF(B80&lt;=9,0,
IF(B80=10,1,2))</f>
        <v>0</v>
      </c>
      <c r="D80">
        <f ca="1">RAND()</f>
        <v>0.27734268738800538</v>
      </c>
      <c r="E80">
        <f ca="1">RAND()</f>
        <v>0.40478959946017579</v>
      </c>
      <c r="F80">
        <f ca="1">RAND()</f>
        <v>0.52333171243257259</v>
      </c>
      <c r="G80">
        <f ca="1">RAND()</f>
        <v>5.1431524526211692E-2</v>
      </c>
      <c r="H80">
        <f ca="1">RAND()</f>
        <v>0.20527727719953515</v>
      </c>
      <c r="I80">
        <f ca="1">RAND()</f>
        <v>0.7080501469283107</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fl1</v>
      </c>
      <c r="AB80" t="s">
        <v>87</v>
      </c>
      <c r="AC80" t="s">
        <v>489</v>
      </c>
      <c r="AD80">
        <v>1</v>
      </c>
      <c r="AE80" t="s">
        <v>129</v>
      </c>
      <c r="AF80">
        <v>240</v>
      </c>
      <c r="AG80">
        <v>139</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프리스</v>
      </c>
      <c r="AL80">
        <v>1</v>
      </c>
      <c r="AM80" t="str">
        <f ca="1">IF(ROW()=2,AN80,OFFSET(AM80,-1,0)&amp;IF(LEN(AN80)=0,"",","&amp;AN80))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v>
      </c>
      <c r="AN80" t="str">
        <f ca="1">IF(AL80&lt;&gt;1,"",
"{"""&amp;A$1&amp;""":"&amp;A80
&amp;","""&amp;B$1&amp;""":"&amp;B80
&amp;IF(LEN(AA80)=0,"",","""&amp;AA$1&amp;""":"""&amp;AA80&amp;"""")
&amp;IF(LEN(AC80)=0,"",","""&amp;AC$1&amp;""":"""&amp;AC80&amp;"""")
&amp;IF(LEN(AD80)=0,"",","""&amp;AD$1&amp;""":"&amp;AD80)
&amp;IF(LEN(AE80)=0,"",","""&amp;AE$1&amp;""":"""&amp;AE80&amp;"""")
&amp;IF(LEN(AF80)=0,"",","""&amp;AF$1&amp;""":"&amp;AF80)
&amp;IF(LEN(AG80)=0,"",","""&amp;AG$1&amp;""":"&amp;AG80)&amp;"}")</f>
        <v>{"dy":8,"sl":8,"tp":"fl1","vl":"Actor0125","cn":1,"pt":"DI","pp":240,"pr":139}</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16"/>
        <v>#VALUE!</v>
      </c>
      <c r="BQ80" t="e">
        <f t="shared" ca="1" si="17"/>
        <v>#VALUE!</v>
      </c>
      <c r="BR80" t="e">
        <f t="shared" ca="1" si="18"/>
        <v>#VALUE!</v>
      </c>
      <c r="BS80" t="e">
        <f t="shared" ca="1" si="19"/>
        <v>#VALUE!</v>
      </c>
      <c r="BT80" t="e">
        <f t="shared" ca="1" si="20"/>
        <v>#VALUE!</v>
      </c>
      <c r="BU80" t="e">
        <f t="shared" ca="1" si="21"/>
        <v>#VALUE!</v>
      </c>
      <c r="BV80" t="e">
        <f ca="1">OFFSET([1]EquipTable!$A$1,ROW()-1,0)</f>
        <v>#VALUE!</v>
      </c>
    </row>
    <row r="81" spans="1:74">
      <c r="A81">
        <v>8</v>
      </c>
      <c r="B81">
        <v>9</v>
      </c>
      <c r="C81">
        <f>IF(B81&lt;=9,0,
IF(B81=10,1,2))</f>
        <v>0</v>
      </c>
      <c r="D81">
        <f ca="1">RAND()</f>
        <v>8.7571156436207276E-2</v>
      </c>
      <c r="E81">
        <f ca="1">RAND()</f>
        <v>0.92729781962582891</v>
      </c>
      <c r="F81">
        <f ca="1">RAND()</f>
        <v>0.99932923409876184</v>
      </c>
      <c r="G81">
        <f ca="1">RAND()</f>
        <v>0.58033110954661438</v>
      </c>
      <c r="H81">
        <f ca="1">RAND()</f>
        <v>0.20341942818681857</v>
      </c>
      <c r="I81">
        <f ca="1">RAND()</f>
        <v>0.31233068913688888</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fl1</v>
      </c>
      <c r="AB81" t="s">
        <v>87</v>
      </c>
      <c r="AC81" t="s">
        <v>496</v>
      </c>
      <c r="AD81">
        <v>1</v>
      </c>
      <c r="AE81" t="s">
        <v>129</v>
      </c>
      <c r="AF81">
        <v>240</v>
      </c>
      <c r="AG81">
        <v>139</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카츄진</v>
      </c>
      <c r="AL81">
        <v>1</v>
      </c>
      <c r="AM81" t="str">
        <f ca="1">IF(ROW()=2,AN81,OFFSET(AM81,-1,0)&amp;IF(LEN(AN81)=0,"",","&amp;AN81))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v>
      </c>
      <c r="AN81" t="str">
        <f ca="1">IF(AL81&lt;&gt;1,"",
"{"""&amp;A$1&amp;""":"&amp;A81
&amp;","""&amp;B$1&amp;""":"&amp;B81
&amp;IF(LEN(AA81)=0,"",","""&amp;AA$1&amp;""":"""&amp;AA81&amp;"""")
&amp;IF(LEN(AC81)=0,"",","""&amp;AC$1&amp;""":"""&amp;AC81&amp;"""")
&amp;IF(LEN(AD81)=0,"",","""&amp;AD$1&amp;""":"&amp;AD81)
&amp;IF(LEN(AE81)=0,"",","""&amp;AE$1&amp;""":"""&amp;AE81&amp;"""")
&amp;IF(LEN(AF81)=0,"",","""&amp;AF$1&amp;""":"&amp;AF81)
&amp;IF(LEN(AG81)=0,"",","""&amp;AG$1&amp;""":"&amp;AG81)&amp;"}")</f>
        <v>{"dy":8,"sl":9,"tp":"fl1","vl":"Actor3117","cn":1,"pt":"DI","pp":240,"pr":139}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16"/>
        <v>#VALUE!</v>
      </c>
      <c r="BQ81" t="e">
        <f t="shared" ca="1" si="17"/>
        <v>#VALUE!</v>
      </c>
      <c r="BR81" t="e">
        <f t="shared" ca="1" si="18"/>
        <v>#VALUE!</v>
      </c>
      <c r="BS81" t="e">
        <f t="shared" ca="1" si="19"/>
        <v>#VALUE!</v>
      </c>
      <c r="BT81" t="e">
        <f t="shared" ca="1" si="20"/>
        <v>#VALUE!</v>
      </c>
      <c r="BU81" t="e">
        <f t="shared" ca="1" si="21"/>
        <v>#VALUE!</v>
      </c>
      <c r="BV81" t="e">
        <f ca="1">OFFSET([1]EquipTable!$A$1,ROW()-1,0)</f>
        <v>#VALUE!</v>
      </c>
    </row>
    <row r="82" spans="1:74">
      <c r="A82">
        <v>9</v>
      </c>
      <c r="B82">
        <v>0</v>
      </c>
      <c r="C82">
        <f>IF(B82&lt;=9,0,
IF(B82=10,1,2))</f>
        <v>0</v>
      </c>
      <c r="D82">
        <f ca="1">RAND()</f>
        <v>0.2817535431448519</v>
      </c>
      <c r="E82">
        <f ca="1">RAND()</f>
        <v>0.70875054266544535</v>
      </c>
      <c r="F82">
        <f ca="1">RAND()</f>
        <v>0.77557172123591245</v>
      </c>
      <c r="G82">
        <f ca="1">RAND()</f>
        <v>0.83888527768848997</v>
      </c>
      <c r="H82">
        <f ca="1">RAND()</f>
        <v>0.67822468075652909</v>
      </c>
      <c r="I82">
        <f ca="1">RAND()</f>
        <v>0.18055832823031337</v>
      </c>
      <c r="M82" t="str">
        <f ca="1">IF(LEN(J82)&lt;&gt;0,J82,VLOOKUP(D82+$B82,$BJ:$BK,MATCH($BK$1,$BJ$1:$BK$1,0),1))</f>
        <v>지정 장비</v>
      </c>
      <c r="N82" t="e">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#VALUE!</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ca="1">IF(OR(ISNUMBER(N82),N82="삭제",ISBLANK(N82)),"",
IF(LEFT(N82,5)="Equip",IF(MID(N82,7,1)="4","전설",""),
IF(LEFT(N82,5)="Actor",IF(MID(N82,7,1)="2","전설",""),
"그외없음")))</f>
        <v>#VALUE!</v>
      </c>
      <c r="U82" t="s">
        <v>82</v>
      </c>
      <c r="V82" t="s">
        <v>259</v>
      </c>
      <c r="W82">
        <v>1</v>
      </c>
      <c r="X82" t="s">
        <v>129</v>
      </c>
      <c r="Z82">
        <v>11</v>
      </c>
      <c r="AA82" t="str">
        <f ca="1">IF(ISBLANK(AB82),"",
VLOOKUP(AB82,OFFSET(INDIRECT("$A:$B"),0,MATCH(AB$1&amp;"_Verify",INDIRECT("$1:$1"),0)-1),2,0)
)</f>
        <v>fe</v>
      </c>
      <c r="AB82" t="s">
        <v>82</v>
      </c>
      <c r="AC82" t="s">
        <v>409</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SMG28</v>
      </c>
      <c r="AL82">
        <v>1</v>
      </c>
      <c r="AM82" t="str">
        <f ca="1">IF(ROW()=2,AN82,OFFSET(AM82,-1,0)&amp;IF(LEN(AN82)=0,"",","&amp;AN82))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{"dy":9,"sl":0,"tp":"fe","vl":"Equip6002","cn":1,"pt":"GO","pr":1900}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16"/>
        <v>#VALUE!</v>
      </c>
      <c r="BQ82" t="e">
        <f t="shared" ca="1" si="17"/>
        <v>#VALUE!</v>
      </c>
      <c r="BR82" t="e">
        <f t="shared" ca="1" si="18"/>
        <v>#VALUE!</v>
      </c>
      <c r="BS82" t="e">
        <f t="shared" ca="1" si="19"/>
        <v>#VALUE!</v>
      </c>
      <c r="BT82" t="e">
        <f t="shared" ca="1" si="20"/>
        <v>#VALUE!</v>
      </c>
      <c r="BU82" t="e">
        <f t="shared" ca="1" si="21"/>
        <v>#VALUE!</v>
      </c>
      <c r="BV82" t="e">
        <f ca="1">OFFSET([1]EquipTable!$A$1,ROW()-1,0)</f>
        <v>#VALUE!</v>
      </c>
    </row>
    <row r="83" spans="1:74">
      <c r="A83">
        <v>9</v>
      </c>
      <c r="B83">
        <v>1</v>
      </c>
      <c r="C83">
        <f>IF(B83&lt;=9,0,
IF(B83=10,1,2))</f>
        <v>0</v>
      </c>
      <c r="D83">
        <f ca="1">RAND()</f>
        <v>0.94427166864957812</v>
      </c>
      <c r="E83">
        <f ca="1">RAND()</f>
        <v>0.83885248538878066</v>
      </c>
      <c r="F83">
        <f ca="1">RAND()</f>
        <v>0.51972910374912229</v>
      </c>
      <c r="G83">
        <f ca="1">RAND()</f>
        <v>0.20697125631041724</v>
      </c>
      <c r="H83">
        <f ca="1">RAND()</f>
        <v>0.68653973719008898</v>
      </c>
      <c r="I83">
        <f ca="1">RAND()</f>
        <v>0.93635803574419574</v>
      </c>
      <c r="M83" t="str">
        <f ca="1">IF(LEN(J83)&lt;&gt;0,J83,VLOOKUP(D83+$B83,$BJ:$BK,MATCH($BK$1,$BJ$1:$BK$1,0),1))</f>
        <v>지정 장비</v>
      </c>
      <c r="N83" t="e">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#VALUE!</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e">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#VALUE!</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ca="1">IF(OR(ISNUMBER(N83),N83="삭제",ISBLANK(N83)),"",
IF(LEFT(N83,5)="Equip",IF(MID(N83,7,1)="4","전설",""),
IF(LEFT(N83,5)="Actor",IF(MID(N83,7,1)="2","전설",""),
"그외없음")))</f>
        <v>#VALUE!</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16"/>
        <v>#VALUE!</v>
      </c>
      <c r="BQ83" t="e">
        <f t="shared" ca="1" si="17"/>
        <v>#VALUE!</v>
      </c>
      <c r="BR83" t="e">
        <f t="shared" ca="1" si="18"/>
        <v>#VALUE!</v>
      </c>
      <c r="BS83" t="e">
        <f t="shared" ca="1" si="19"/>
        <v>#VALUE!</v>
      </c>
      <c r="BT83" t="e">
        <f t="shared" ca="1" si="20"/>
        <v>#VALUE!</v>
      </c>
      <c r="BU83" t="e">
        <f t="shared" ca="1" si="21"/>
        <v>#VALUE!</v>
      </c>
      <c r="BV83" t="e">
        <f ca="1">OFFSET([1]EquipTable!$A$1,ROW()-1,0)</f>
        <v>#VALUE!</v>
      </c>
    </row>
    <row r="84" spans="1:74">
      <c r="A84">
        <v>9</v>
      </c>
      <c r="B84">
        <v>2</v>
      </c>
      <c r="C84">
        <f>IF(B84&lt;=9,0,
IF(B84=10,1,2))</f>
        <v>0</v>
      </c>
      <c r="D84">
        <f ca="1">RAND()</f>
        <v>0.51527987643470652</v>
      </c>
      <c r="E84">
        <f ca="1">RAND()</f>
        <v>0.94950651080897441</v>
      </c>
      <c r="F84">
        <f ca="1">RAND()</f>
        <v>0.66616120828429282</v>
      </c>
      <c r="G84">
        <f ca="1">RAND()</f>
        <v>8.7336032396075791E-2</v>
      </c>
      <c r="H84">
        <f ca="1">RAND()</f>
        <v>0.81858958243841795</v>
      </c>
      <c r="I84">
        <f ca="1">RAND()</f>
        <v>0.69990212910897109</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94950</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4200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400</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ca="1">IF(ROW()=2,AN84,OFFSET(AM84,-1,0)&amp;IF(LEN(AN84)=0,"",","&amp;AN84))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16"/>
        <v>#VALUE!</v>
      </c>
      <c r="BQ84" t="e">
        <f t="shared" ca="1" si="17"/>
        <v>#VALUE!</v>
      </c>
      <c r="BR84" t="e">
        <f t="shared" ca="1" si="18"/>
        <v>#VALUE!</v>
      </c>
      <c r="BS84" t="e">
        <f t="shared" ca="1" si="19"/>
        <v>#VALUE!</v>
      </c>
      <c r="BT84" t="e">
        <f t="shared" ca="1" si="20"/>
        <v>#VALUE!</v>
      </c>
      <c r="BU84" t="e">
        <f t="shared" ca="1" si="21"/>
        <v>#VALUE!</v>
      </c>
      <c r="BV84" t="e">
        <f ca="1">OFFSET([1]EquipTable!$A$1,ROW()-1,0)</f>
        <v>#VALUE!</v>
      </c>
    </row>
    <row r="85" spans="1:74">
      <c r="A85">
        <v>9</v>
      </c>
      <c r="B85">
        <v>3</v>
      </c>
      <c r="C85">
        <f>IF(B85&lt;=9,0,
IF(B85=10,1,2))</f>
        <v>0</v>
      </c>
      <c r="D85">
        <f ca="1">RAND()</f>
        <v>0.61915348414779003</v>
      </c>
      <c r="E85">
        <f ca="1">RAND()</f>
        <v>0.18847971472865155</v>
      </c>
      <c r="F85">
        <f ca="1">RAND()</f>
        <v>0.88183526548844415</v>
      </c>
      <c r="G85">
        <f ca="1">RAND()</f>
        <v>0.54919954196507137</v>
      </c>
      <c r="H85">
        <f ca="1">RAND()</f>
        <v>0.79954818701428498</v>
      </c>
      <c r="I85">
        <f ca="1">RAND()</f>
        <v>0.74874460400677745</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18847</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5</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1500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252</v>
      </c>
      <c r="AD85">
        <v>1</v>
      </c>
      <c r="AE85" t="s">
        <v>125</v>
      </c>
      <c r="AG85">
        <v>7300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울려퍼지는 여명</v>
      </c>
      <c r="AL85">
        <v>1</v>
      </c>
      <c r="AM85" t="str">
        <f ca="1">IF(ROW()=2,AN85,OFFSET(AM85,-1,0)&amp;IF(LEN(AN85)=0,"",","&amp;AN85))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{"dy":9,"sl":3,"tp":"fe","vl":"Equip2302","cn":1,"pt":"GO","pr":7300}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16"/>
        <v>#VALUE!</v>
      </c>
      <c r="BQ85" t="e">
        <f t="shared" ca="1" si="17"/>
        <v>#VALUE!</v>
      </c>
      <c r="BR85" t="e">
        <f t="shared" ca="1" si="18"/>
        <v>#VALUE!</v>
      </c>
      <c r="BS85" t="e">
        <f t="shared" ca="1" si="19"/>
        <v>#VALUE!</v>
      </c>
      <c r="BT85" t="e">
        <f t="shared" ca="1" si="20"/>
        <v>#VALUE!</v>
      </c>
      <c r="BU85" t="e">
        <f t="shared" ca="1" si="21"/>
        <v>#VALUE!</v>
      </c>
      <c r="BV85" t="e">
        <f ca="1">OFFSET([1]EquipTable!$A$1,ROW()-1,0)</f>
        <v>#VALUE!</v>
      </c>
    </row>
    <row r="86" spans="1:74">
      <c r="A86">
        <v>9</v>
      </c>
      <c r="B86">
        <v>4</v>
      </c>
      <c r="C86">
        <f>IF(B86&lt;=9,0,
IF(B86=10,1,2))</f>
        <v>0</v>
      </c>
      <c r="D86">
        <f ca="1">RAND()</f>
        <v>0.84393875494151149</v>
      </c>
      <c r="E86">
        <f ca="1">RAND()</f>
        <v>0.20806899049650807</v>
      </c>
      <c r="F86">
        <f ca="1">RAND()</f>
        <v>0.36959524442199454</v>
      </c>
      <c r="G86">
        <f ca="1">RAND()</f>
        <v>0.9136944537729742</v>
      </c>
      <c r="H86">
        <f ca="1">RAND()</f>
        <v>0.50975420338702082</v>
      </c>
      <c r="I86">
        <f ca="1">RAND()</f>
        <v>0.68493495574326446</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20806</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5</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1500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446</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ca="1">IF(ROW()=2,AN86,OFFSET(AM86,-1,0)&amp;IF(LEN(AN86)=0,"",","&amp;AN86))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{"dy":9,"sl":4,"tp":"fe","vl":"Equip1302","cn":1,"pt":"DI","pr":11}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16"/>
        <v>#VALUE!</v>
      </c>
      <c r="BQ86" t="e">
        <f t="shared" ca="1" si="17"/>
        <v>#VALUE!</v>
      </c>
      <c r="BR86" t="e">
        <f t="shared" ca="1" si="18"/>
        <v>#VALUE!</v>
      </c>
      <c r="BS86" t="e">
        <f t="shared" ca="1" si="19"/>
        <v>#VALUE!</v>
      </c>
      <c r="BT86" t="e">
        <f t="shared" ca="1" si="20"/>
        <v>#VALUE!</v>
      </c>
      <c r="BU86" t="e">
        <f t="shared" ca="1" si="21"/>
        <v>#VALUE!</v>
      </c>
      <c r="BV86" t="e">
        <f ca="1">OFFSET([1]EquipTable!$A$1,ROW()-1,0)</f>
        <v>#VALUE!</v>
      </c>
    </row>
    <row r="87" spans="1:74">
      <c r="A87">
        <v>9</v>
      </c>
      <c r="B87">
        <v>5</v>
      </c>
      <c r="C87">
        <f>IF(B87&lt;=9,0,
IF(B87=10,1,2))</f>
        <v>0</v>
      </c>
      <c r="D87">
        <f ca="1">RAND()</f>
        <v>0.68732281977403165</v>
      </c>
      <c r="E87">
        <f ca="1">RAND()</f>
        <v>0.49341495055754836</v>
      </c>
      <c r="F87">
        <f ca="1">RAND()</f>
        <v>0.54312149277734711</v>
      </c>
      <c r="G87">
        <f ca="1">RAND()</f>
        <v>0.91041404232022738</v>
      </c>
      <c r="H87">
        <f ca="1">RAND()</f>
        <v>0.22583467747874686</v>
      </c>
      <c r="I87">
        <f ca="1">RAND()</f>
        <v>0.32251594300135744</v>
      </c>
      <c r="M87" t="str">
        <f ca="1">IF(LEN(J87)&lt;&gt;0,J87,VLOOKUP(D87+$B87,$BJ:$BK,MATCH($BK$1,$BJ$1:$BK$1,0),1))</f>
        <v>안 지정 캐릭터 PP 영웅등급</v>
      </c>
      <c r="N87">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49341</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8</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16"/>
        <v>#VALUE!</v>
      </c>
      <c r="BQ87" t="e">
        <f t="shared" ca="1" si="17"/>
        <v>#VALUE!</v>
      </c>
      <c r="BR87" t="e">
        <f t="shared" ca="1" si="18"/>
        <v>#VALUE!</v>
      </c>
      <c r="BS87" t="e">
        <f t="shared" ca="1" si="19"/>
        <v>#VALUE!</v>
      </c>
      <c r="BT87" t="e">
        <f t="shared" ca="1" si="20"/>
        <v>#VALUE!</v>
      </c>
      <c r="BU87" t="e">
        <f t="shared" ca="1" si="21"/>
        <v>#VALUE!</v>
      </c>
      <c r="BV87" t="e">
        <f ca="1">OFFSET([1]EquipTable!$A$1,ROW()-1,0)</f>
        <v>#VALUE!</v>
      </c>
    </row>
    <row r="88" spans="1:74">
      <c r="A88">
        <v>9</v>
      </c>
      <c r="B88">
        <v>6</v>
      </c>
      <c r="C88">
        <f>IF(B88&lt;=9,0,
IF(B88=10,1,2))</f>
        <v>0</v>
      </c>
      <c r="D88">
        <f ca="1">RAND()</f>
        <v>0.35144253681986892</v>
      </c>
      <c r="E88">
        <f ca="1">RAND()</f>
        <v>0.98121765858555599</v>
      </c>
      <c r="F88">
        <f ca="1">RAND()</f>
        <v>0.65227784906718922</v>
      </c>
      <c r="G88">
        <f ca="1">RAND()</f>
        <v>0.18678177616304303</v>
      </c>
      <c r="H88">
        <f ca="1">RAND()</f>
        <v>0.85908937841544708</v>
      </c>
      <c r="I88">
        <f ca="1">RAND()</f>
        <v>0.27227346974336475</v>
      </c>
      <c r="M88" t="str">
        <f ca="1">IF(LEN(J88)&lt;&gt;0,J88,VLOOKUP(D88+$B88,$BJ:$BK,MATCH($BK$1,$BJ$1:$BK$1,0),1))</f>
        <v>지정 장비</v>
      </c>
      <c r="N88" t="e">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#VALUE!</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DI</v>
      </c>
      <c r="Q88" t="e">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#VALUE!</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ca="1">IF(OR(ISNUMBER(N88),N88="삭제",ISBLANK(N88)),"",
IF(LEFT(N88,5)="Equip",IF(MID(N88,7,1)="4","전설",""),
IF(LEFT(N88,5)="Actor",IF(MID(N88,7,1)="2","전설",""),
"그외없음")))</f>
        <v>#VALUE!</v>
      </c>
      <c r="U88" t="s">
        <v>82</v>
      </c>
      <c r="V88" t="s">
        <v>239</v>
      </c>
      <c r="W88">
        <v>1</v>
      </c>
      <c r="X88" t="s">
        <v>125</v>
      </c>
      <c r="Z88">
        <v>29300</v>
      </c>
      <c r="AA88" t="str">
        <f ca="1">IF(ISBLANK(AB88),"",
VLOOKUP(AB88,OFFSET(INDIRECT("$A:$B"),0,MATCH(AB$1&amp;"_Verify",INDIRECT("$1:$1"),0)-1),2,0)
)</f>
        <v>fe</v>
      </c>
      <c r="AB88" t="s">
        <v>82</v>
      </c>
      <c r="AC88" t="s">
        <v>445</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16"/>
        <v>#VALUE!</v>
      </c>
      <c r="BQ88" t="e">
        <f t="shared" ca="1" si="17"/>
        <v>#VALUE!</v>
      </c>
      <c r="BR88" t="e">
        <f t="shared" ca="1" si="18"/>
        <v>#VALUE!</v>
      </c>
      <c r="BS88" t="e">
        <f t="shared" ca="1" si="19"/>
        <v>#VALUE!</v>
      </c>
      <c r="BT88" t="e">
        <f t="shared" ca="1" si="20"/>
        <v>#VALUE!</v>
      </c>
      <c r="BU88" t="e">
        <f t="shared" ca="1" si="21"/>
        <v>#VALUE!</v>
      </c>
      <c r="BV88" t="e">
        <f ca="1">OFFSET([1]EquipTable!$A$1,ROW()-1,0)</f>
        <v>#VALUE!</v>
      </c>
    </row>
    <row r="89" spans="1:74">
      <c r="A89">
        <v>9</v>
      </c>
      <c r="B89">
        <v>7</v>
      </c>
      <c r="C89">
        <f>IF(B89&lt;=9,0,
IF(B89=10,1,2))</f>
        <v>0</v>
      </c>
      <c r="D89">
        <f ca="1">RAND()</f>
        <v>0.45354589062079687</v>
      </c>
      <c r="E89">
        <f ca="1">RAND()</f>
        <v>0.17613760184720972</v>
      </c>
      <c r="F89">
        <f ca="1">RAND()</f>
        <v>0.1927777184108822</v>
      </c>
      <c r="G89">
        <f ca="1">RAND()</f>
        <v>0.99888315036069741</v>
      </c>
      <c r="H89">
        <f ca="1">RAND()</f>
        <v>0.35682646197353241</v>
      </c>
      <c r="I89">
        <f ca="1">RAND()</f>
        <v>0.40780252266137684</v>
      </c>
      <c r="M89" t="str">
        <f ca="1">IF(LEN(J89)&lt;&gt;0,J89,VLOOKUP(D89+$B89,$BJ:$BK,MATCH($BK$1,$BJ$1:$BK$1,0),1))</f>
        <v>지정 장비</v>
      </c>
      <c r="N89" t="e">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#VALUE!</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ca="1">IF(OR(ISNUMBER(N89),N89="삭제",ISBLANK(N89)),"",
IF(LEFT(N89,5)="Equip",IF(MID(N89,7,1)="4","전설",""),
IF(LEFT(N89,5)="Actor",IF(MID(N89,7,1)="2","전설",""),
"그외없음")))</f>
        <v>#VALUE!</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16"/>
        <v>#VALUE!</v>
      </c>
      <c r="BQ89" t="e">
        <f t="shared" ca="1" si="17"/>
        <v>#VALUE!</v>
      </c>
      <c r="BR89" t="e">
        <f t="shared" ca="1" si="18"/>
        <v>#VALUE!</v>
      </c>
      <c r="BS89" t="e">
        <f t="shared" ca="1" si="19"/>
        <v>#VALUE!</v>
      </c>
      <c r="BT89" t="e">
        <f t="shared" ca="1" si="20"/>
        <v>#VALUE!</v>
      </c>
      <c r="BU89" t="e">
        <f t="shared" ca="1" si="21"/>
        <v>#VALUE!</v>
      </c>
      <c r="BV89" t="e">
        <f ca="1">OFFSET([1]EquipTable!$A$1,ROW()-1,0)</f>
        <v>#VALUE!</v>
      </c>
    </row>
    <row r="90" spans="1:74">
      <c r="A90">
        <v>9</v>
      </c>
      <c r="B90">
        <v>8</v>
      </c>
      <c r="C90">
        <f>IF(B90&lt;=9,0,
IF(B90=10,1,2))</f>
        <v>0</v>
      </c>
      <c r="D90">
        <f ca="1">RAND()</f>
        <v>0.73638040742788435</v>
      </c>
      <c r="E90">
        <f ca="1">RAND()</f>
        <v>0.86959910765661497</v>
      </c>
      <c r="F90">
        <f ca="1">RAND()</f>
        <v>0.37307882138590154</v>
      </c>
      <c r="G90">
        <f ca="1">RAND()</f>
        <v>0.66252097301239898</v>
      </c>
      <c r="H90">
        <f ca="1">RAND()</f>
        <v>0.67674820354077181</v>
      </c>
      <c r="I90">
        <f ca="1">RAND()</f>
        <v>0.63460354694505894</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16"/>
        <v>#VALUE!</v>
      </c>
      <c r="BQ90" t="e">
        <f t="shared" ca="1" si="17"/>
        <v>#VALUE!</v>
      </c>
      <c r="BR90" t="e">
        <f t="shared" ca="1" si="18"/>
        <v>#VALUE!</v>
      </c>
      <c r="BS90" t="e">
        <f t="shared" ca="1" si="19"/>
        <v>#VALUE!</v>
      </c>
      <c r="BT90" t="e">
        <f t="shared" ca="1" si="20"/>
        <v>#VALUE!</v>
      </c>
      <c r="BU90" t="e">
        <f t="shared" ca="1" si="21"/>
        <v>#VALUE!</v>
      </c>
      <c r="BV90" t="e">
        <f ca="1">OFFSET([1]EquipTable!$A$1,ROW()-1,0)</f>
        <v>#VALUE!</v>
      </c>
    </row>
    <row r="91" spans="1:74">
      <c r="A91">
        <v>9</v>
      </c>
      <c r="B91">
        <v>9</v>
      </c>
      <c r="C91">
        <f>IF(B91&lt;=9,0,
IF(B91=10,1,2))</f>
        <v>0</v>
      </c>
      <c r="D91">
        <f ca="1">RAND()</f>
        <v>0.10026341547049222</v>
      </c>
      <c r="E91">
        <f ca="1">RAND()</f>
        <v>0.5447155542561507</v>
      </c>
      <c r="F91">
        <f ca="1">RAND()</f>
        <v>0.54879691730393376</v>
      </c>
      <c r="G91">
        <f ca="1">RAND()</f>
        <v>0.62501322862601982</v>
      </c>
      <c r="H91">
        <f ca="1">RAND()</f>
        <v>0.96434461279924399</v>
      </c>
      <c r="I91">
        <f ca="1">RAND()</f>
        <v>0.68550683725159667</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16"/>
        <v>#VALUE!</v>
      </c>
      <c r="BQ91" t="e">
        <f t="shared" ca="1" si="17"/>
        <v>#VALUE!</v>
      </c>
      <c r="BR91" t="e">
        <f t="shared" ca="1" si="18"/>
        <v>#VALUE!</v>
      </c>
      <c r="BS91" t="e">
        <f t="shared" ca="1" si="19"/>
        <v>#VALUE!</v>
      </c>
      <c r="BT91" t="e">
        <f t="shared" ca="1" si="20"/>
        <v>#VALUE!</v>
      </c>
      <c r="BU91" t="e">
        <f t="shared" ca="1" si="21"/>
        <v>#VALUE!</v>
      </c>
      <c r="BV91" t="e">
        <f ca="1">OFFSET([1]EquipTable!$A$1,ROW()-1,0)</f>
        <v>#VALUE!</v>
      </c>
    </row>
    <row r="92" spans="1:74">
      <c r="A92">
        <v>10</v>
      </c>
      <c r="B92">
        <v>0</v>
      </c>
      <c r="C92">
        <f>IF(B92&lt;=9,0,
IF(B92=10,1,2))</f>
        <v>0</v>
      </c>
      <c r="D92">
        <f ca="1">RAND()</f>
        <v>4.7254927243912337E-2</v>
      </c>
      <c r="E92">
        <f ca="1">RAND()</f>
        <v>0.61346289259113285</v>
      </c>
      <c r="F92">
        <f ca="1">RAND()</f>
        <v>0.7240530025404659</v>
      </c>
      <c r="G92">
        <f ca="1">RAND()</f>
        <v>0.5569004688168766</v>
      </c>
      <c r="H92">
        <f ca="1">RAND()</f>
        <v>0.2185260412147173</v>
      </c>
      <c r="I92">
        <f ca="1">RAND()</f>
        <v>0.59779818364535642</v>
      </c>
      <c r="M92" t="str">
        <f ca="1">IF(LEN(J92)&lt;&gt;0,J92,VLOOKUP(D92+$B92,$BJ:$BK,MATCH($BK$1,$BJ$1:$BK$1,0),1))</f>
        <v>지정 장비</v>
      </c>
      <c r="N92" t="e">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#VALUE!</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ca="1">IF(OR(ISNUMBER(N92),N92="삭제",ISBLANK(N92)),"",
IF(LEFT(N92,5)="Equip",IF(MID(N92,7,1)="4","전설",""),
IF(LEFT(N92,5)="Actor",IF(MID(N92,7,1)="2","전설",""),
"그외없음")))</f>
        <v>#VALUE!</v>
      </c>
      <c r="U92" t="s">
        <v>82</v>
      </c>
      <c r="V92" t="s">
        <v>193</v>
      </c>
      <c r="W92">
        <v>1</v>
      </c>
      <c r="X92" t="s">
        <v>125</v>
      </c>
      <c r="Z92">
        <v>900</v>
      </c>
      <c r="AA92" t="str">
        <f ca="1">IF(ISBLANK(AB92),"",
VLOOKUP(AB92,OFFSET(INDIRECT("$A:$B"),0,MATCH(AB$1&amp;"_Verify",INDIRECT("$1:$1"),0)-1),2,0)
)</f>
        <v>fe</v>
      </c>
      <c r="AB92" t="s">
        <v>82</v>
      </c>
      <c r="AC92" t="s">
        <v>382</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ca="1">IF(ROW()=2,AN92,OFFSET(AM92,-1,0)&amp;IF(LEN(AN92)=0,"",","&amp;AN92))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16"/>
        <v>#VALUE!</v>
      </c>
      <c r="BQ92" t="e">
        <f t="shared" ca="1" si="17"/>
        <v>#VALUE!</v>
      </c>
      <c r="BR92" t="e">
        <f t="shared" ca="1" si="18"/>
        <v>#VALUE!</v>
      </c>
      <c r="BS92" t="e">
        <f t="shared" ca="1" si="19"/>
        <v>#VALUE!</v>
      </c>
      <c r="BT92" t="e">
        <f t="shared" ca="1" si="20"/>
        <v>#VALUE!</v>
      </c>
      <c r="BU92" t="e">
        <f t="shared" ca="1" si="21"/>
        <v>#VALUE!</v>
      </c>
      <c r="BV92" t="e">
        <f ca="1">OFFSET([1]EquipTable!$A$1,ROW()-1,0)</f>
        <v>#VALUE!</v>
      </c>
    </row>
    <row r="93" spans="1:74">
      <c r="A93">
        <v>10</v>
      </c>
      <c r="B93">
        <v>1</v>
      </c>
      <c r="C93">
        <f>IF(B93&lt;=9,0,
IF(B93=10,1,2))</f>
        <v>0</v>
      </c>
      <c r="D93">
        <f ca="1">RAND()</f>
        <v>0.92308405555626027</v>
      </c>
      <c r="E93">
        <f ca="1">RAND()</f>
        <v>0.51535688073660901</v>
      </c>
      <c r="F93">
        <f ca="1">RAND()</f>
        <v>0.76171288895746248</v>
      </c>
      <c r="G93">
        <f ca="1">RAND()</f>
        <v>8.5998054778179345E-2</v>
      </c>
      <c r="H93">
        <f ca="1">RAND()</f>
        <v>0.30651144543597686</v>
      </c>
      <c r="I93">
        <f ca="1">RAND()</f>
        <v>0.34363831880203533</v>
      </c>
      <c r="M93" t="str">
        <f ca="1">IF(LEN(J93)&lt;&gt;0,J93,VLOOKUP(D93+$B93,$BJ:$BK,MATCH($BK$1,$BJ$1:$BK$1,0),1))</f>
        <v>지정 장비</v>
      </c>
      <c r="N93" t="e">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#VALUE!</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e">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#VALUE!</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ca="1">IF(OR(ISNUMBER(N93),N93="삭제",ISBLANK(N93)),"",
IF(LEFT(N93,5)="Equip",IF(MID(N93,7,1)="4","전설",""),
IF(LEFT(N93,5)="Actor",IF(MID(N93,7,1)="2","전설",""),
"그외없음")))</f>
        <v>#VALUE!</v>
      </c>
      <c r="U93" t="s">
        <v>82</v>
      </c>
      <c r="V93" t="s">
        <v>276</v>
      </c>
      <c r="W93">
        <v>1</v>
      </c>
      <c r="X93" t="s">
        <v>125</v>
      </c>
      <c r="Z93">
        <v>1200</v>
      </c>
      <c r="AA93" t="str">
        <f ca="1">IF(ISBLANK(AB93),"",
VLOOKUP(AB93,OFFSET(INDIRECT("$A:$B"),0,MATCH(AB$1&amp;"_Verify",INDIRECT("$1:$1"),0)-1),2,0)
)</f>
        <v>fe</v>
      </c>
      <c r="AB93" t="s">
        <v>82</v>
      </c>
      <c r="AC93" t="s">
        <v>432</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ca="1">IF(ROW()=2,AN93,OFFSET(AM93,-1,0)&amp;IF(LEN(AN93)=0,"",","&amp;AN93))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16"/>
        <v>#VALUE!</v>
      </c>
      <c r="BQ93" t="e">
        <f t="shared" ca="1" si="17"/>
        <v>#VALUE!</v>
      </c>
      <c r="BR93" t="e">
        <f t="shared" ca="1" si="18"/>
        <v>#VALUE!</v>
      </c>
      <c r="BS93" t="e">
        <f t="shared" ca="1" si="19"/>
        <v>#VALUE!</v>
      </c>
      <c r="BT93" t="e">
        <f t="shared" ca="1" si="20"/>
        <v>#VALUE!</v>
      </c>
      <c r="BU93" t="e">
        <f t="shared" ca="1" si="21"/>
        <v>#VALUE!</v>
      </c>
      <c r="BV93" t="e">
        <f ca="1">OFFSET([1]EquipTable!$A$1,ROW()-1,0)</f>
        <v>#VALUE!</v>
      </c>
    </row>
    <row r="94" spans="1:74">
      <c r="A94">
        <v>10</v>
      </c>
      <c r="B94">
        <v>2</v>
      </c>
      <c r="C94">
        <f>IF(B94&lt;=9,0,
IF(B94=10,1,2))</f>
        <v>0</v>
      </c>
      <c r="D94">
        <f ca="1">RAND()</f>
        <v>0.98774738181160249</v>
      </c>
      <c r="E94">
        <f ca="1">RAND()</f>
        <v>0.21836738688254742</v>
      </c>
      <c r="F94">
        <f ca="1">RAND()</f>
        <v>0.39449173651626335</v>
      </c>
      <c r="G94">
        <f ca="1">RAND()</f>
        <v>0.57229732626178298</v>
      </c>
      <c r="H94">
        <f ca="1">RAND()</f>
        <v>6.0322374401753365E-3</v>
      </c>
      <c r="I94">
        <f ca="1">RAND()</f>
        <v>9.0795913774365467E-2</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21836</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5</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1500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16"/>
        <v>#VALUE!</v>
      </c>
      <c r="BQ94" t="e">
        <f t="shared" ca="1" si="17"/>
        <v>#VALUE!</v>
      </c>
      <c r="BR94" t="e">
        <f t="shared" ca="1" si="18"/>
        <v>#VALUE!</v>
      </c>
      <c r="BS94" t="e">
        <f t="shared" ca="1" si="19"/>
        <v>#VALUE!</v>
      </c>
      <c r="BT94" t="e">
        <f t="shared" ca="1" si="20"/>
        <v>#VALUE!</v>
      </c>
      <c r="BU94" t="e">
        <f t="shared" ca="1" si="21"/>
        <v>#VALUE!</v>
      </c>
      <c r="BV94" t="e">
        <f ca="1">OFFSET([1]EquipTable!$A$1,ROW()-1,0)</f>
        <v>#VALUE!</v>
      </c>
    </row>
    <row r="95" spans="1:74">
      <c r="A95">
        <v>10</v>
      </c>
      <c r="B95">
        <v>3</v>
      </c>
      <c r="C95">
        <f>IF(B95&lt;=9,0,
IF(B95=10,1,2))</f>
        <v>0</v>
      </c>
      <c r="D95">
        <f ca="1">RAND()</f>
        <v>0.53002082631634073</v>
      </c>
      <c r="E95">
        <f ca="1">RAND()</f>
        <v>0.54858004837140373</v>
      </c>
      <c r="F95">
        <f ca="1">RAND()</f>
        <v>6.6380895377528892E-2</v>
      </c>
      <c r="G95">
        <f ca="1">RAND()</f>
        <v>0.66632676935505208</v>
      </c>
      <c r="H95">
        <f ca="1">RAND()</f>
        <v>0.54108746139115871</v>
      </c>
      <c r="I95">
        <f ca="1">RAND()</f>
        <v>0.88437125895996083</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54858</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9</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2700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498</v>
      </c>
      <c r="AD95">
        <v>1</v>
      </c>
      <c r="AE95" t="s">
        <v>129</v>
      </c>
      <c r="AF95">
        <v>299</v>
      </c>
      <c r="AG95">
        <v>199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전설</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수수께끼 나무</v>
      </c>
      <c r="AL95">
        <v>1</v>
      </c>
      <c r="AM95" t="str">
        <f ca="1">IF(ROW()=2,AN95,OFFSET(AM95,-1,0)&amp;IF(LEN(AN95)=0,"",","&amp;AN95))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v>
      </c>
      <c r="AN95" t="str">
        <f ca="1">IF(AL95&lt;&gt;1,"",
"{"""&amp;A$1&amp;""":"&amp;A95
&amp;","""&amp;B$1&amp;""":"&amp;B95
&amp;IF(LEN(AA95)=0,"",","""&amp;AA$1&amp;""":"""&amp;AA95&amp;"""")
&amp;IF(LEN(AC95)=0,"",","""&amp;AC$1&amp;""":"""&amp;AC95&amp;"""")
&amp;IF(LEN(AD95)=0,"",","""&amp;AD$1&amp;""":"&amp;AD95)
&amp;IF(LEN(AE95)=0,"",","""&amp;AE$1&amp;""":"""&amp;AE95&amp;"""")
&amp;IF(LEN(AF95)=0,"",","""&amp;AF$1&amp;""":"&amp;AF95)
&amp;IF(LEN(AG95)=0,"",","""&amp;AG$1&amp;""":"&amp;AG95)&amp;"}")</f>
        <v>{"dy":10,"sl":3,"tp":"fe","vl":"Equip2403","cn":1,"pt":"DI","pp":299,"pr":199}</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16"/>
        <v>#VALUE!</v>
      </c>
      <c r="BQ95" t="e">
        <f t="shared" ca="1" si="17"/>
        <v>#VALUE!</v>
      </c>
      <c r="BR95" t="e">
        <f t="shared" ca="1" si="18"/>
        <v>#VALUE!</v>
      </c>
      <c r="BS95" t="e">
        <f t="shared" ca="1" si="19"/>
        <v>#VALUE!</v>
      </c>
      <c r="BT95" t="e">
        <f t="shared" ca="1" si="20"/>
        <v>#VALUE!</v>
      </c>
      <c r="BU95" t="e">
        <f t="shared" ca="1" si="21"/>
        <v>#VALUE!</v>
      </c>
      <c r="BV95" t="e">
        <f ca="1">OFFSET([1]EquipTable!$A$1,ROW()-1,0)</f>
        <v>#VALUE!</v>
      </c>
    </row>
    <row r="96" spans="1:74">
      <c r="A96">
        <v>10</v>
      </c>
      <c r="B96">
        <v>4</v>
      </c>
      <c r="C96">
        <f>IF(B96&lt;=9,0,
IF(B96=10,1,2))</f>
        <v>0</v>
      </c>
      <c r="D96">
        <f ca="1">RAND()</f>
        <v>0.5327530563237568</v>
      </c>
      <c r="E96">
        <f ca="1">RAND()</f>
        <v>0.99724130612754491</v>
      </c>
      <c r="F96">
        <f ca="1">RAND()</f>
        <v>9.0532954779062758E-2</v>
      </c>
      <c r="G96">
        <f ca="1">RAND()</f>
        <v>0.60627998665351523</v>
      </c>
      <c r="H96">
        <f ca="1">RAND()</f>
        <v>2.6127239629601839E-2</v>
      </c>
      <c r="I96">
        <f ca="1">RAND()</f>
        <v>0.4207631759328373</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99724</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14</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4200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16"/>
        <v>#VALUE!</v>
      </c>
      <c r="BQ96" t="e">
        <f t="shared" ca="1" si="17"/>
        <v>#VALUE!</v>
      </c>
      <c r="BR96" t="e">
        <f t="shared" ca="1" si="18"/>
        <v>#VALUE!</v>
      </c>
      <c r="BS96" t="e">
        <f t="shared" ca="1" si="19"/>
        <v>#VALUE!</v>
      </c>
      <c r="BT96" t="e">
        <f t="shared" ca="1" si="20"/>
        <v>#VALUE!</v>
      </c>
      <c r="BU96" t="e">
        <f t="shared" ca="1" si="21"/>
        <v>#VALUE!</v>
      </c>
      <c r="BV96" t="e">
        <f ca="1">OFFSET([1]EquipTable!$A$1,ROW()-1,0)</f>
        <v>#VALUE!</v>
      </c>
    </row>
    <row r="97" spans="1:74">
      <c r="A97">
        <v>10</v>
      </c>
      <c r="B97">
        <v>5</v>
      </c>
      <c r="C97">
        <f>IF(B97&lt;=9,0,
IF(B97=10,1,2))</f>
        <v>0</v>
      </c>
      <c r="D97">
        <f ca="1">RAND()</f>
        <v>0.94868844389008755</v>
      </c>
      <c r="E97">
        <f ca="1">RAND()</f>
        <v>0.87824484472914655</v>
      </c>
      <c r="F97">
        <f ca="1">RAND()</f>
        <v>0.24534297964136353</v>
      </c>
      <c r="G97">
        <f ca="1">RAND()</f>
        <v>0.84426469690838446</v>
      </c>
      <c r="H97">
        <f ca="1">RAND()</f>
        <v>0.71666716975577727</v>
      </c>
      <c r="I97">
        <f ca="1">RAND()</f>
        <v>7.6687826765120204E-2</v>
      </c>
      <c r="M97" t="str">
        <f ca="1">IF(LEN(J97)&lt;&gt;0,J97,VLOOKUP(D97+$B97,$BJ:$BK,MATCH($BK$1,$BJ$1:$BK$1,0),1))</f>
        <v>안 지정 캐릭터 PP 일반등급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87824</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13</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3900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394</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16"/>
        <v>#VALUE!</v>
      </c>
      <c r="BQ97" t="e">
        <f t="shared" ca="1" si="17"/>
        <v>#VALUE!</v>
      </c>
      <c r="BR97" t="e">
        <f t="shared" ca="1" si="18"/>
        <v>#VALUE!</v>
      </c>
      <c r="BS97" t="e">
        <f t="shared" ca="1" si="19"/>
        <v>#VALUE!</v>
      </c>
      <c r="BT97" t="e">
        <f t="shared" ca="1" si="20"/>
        <v>#VALUE!</v>
      </c>
      <c r="BU97" t="e">
        <f t="shared" ca="1" si="21"/>
        <v>#VALUE!</v>
      </c>
      <c r="BV97" t="e">
        <f ca="1">OFFSET([1]EquipTable!$A$1,ROW()-1,0)</f>
        <v>#VALUE!</v>
      </c>
    </row>
    <row r="98" spans="1:74">
      <c r="A98">
        <v>10</v>
      </c>
      <c r="B98">
        <v>6</v>
      </c>
      <c r="C98">
        <f>IF(B98&lt;=9,0,
IF(B98=10,1,2))</f>
        <v>0</v>
      </c>
      <c r="D98">
        <f ca="1">RAND()</f>
        <v>0.57247913527589955</v>
      </c>
      <c r="E98">
        <f ca="1">RAND()</f>
        <v>0.48381714877739623</v>
      </c>
      <c r="F98">
        <f ca="1">RAND()</f>
        <v>0.21019607023529074</v>
      </c>
      <c r="G98">
        <f ca="1">RAND()</f>
        <v>0.48942417589477594</v>
      </c>
      <c r="H98">
        <f ca="1">RAND()</f>
        <v>0.81560020483376938</v>
      </c>
      <c r="I98">
        <f ca="1">RAND()</f>
        <v>0.63920825051226704</v>
      </c>
      <c r="M98" t="str">
        <f ca="1">IF(LEN(J98)&lt;&gt;0,J98,VLOOKUP(D98+$B98,$BJ:$BK,MATCH($BK$1,$BJ$1:$BK$1,0),1))</f>
        <v>지정 장비</v>
      </c>
      <c r="N98" t="e">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#VALUE!</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ca="1">IF(OR(ISNUMBER(N98),N98="삭제",ISBLANK(N98)),"",
IF(LEFT(N98,5)="Equip",IF(MID(N98,7,1)="4","전설",""),
IF(LEFT(N98,5)="Actor",IF(MID(N98,7,1)="2","전설",""),
"그외없음")))</f>
        <v>#VALUE!</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16"/>
        <v>#VALUE!</v>
      </c>
      <c r="BQ98" t="e">
        <f t="shared" ca="1" si="17"/>
        <v>#VALUE!</v>
      </c>
      <c r="BR98" t="e">
        <f t="shared" ca="1" si="18"/>
        <v>#VALUE!</v>
      </c>
      <c r="BS98" t="e">
        <f t="shared" ca="1" si="19"/>
        <v>#VALUE!</v>
      </c>
      <c r="BT98" t="e">
        <f t="shared" ca="1" si="20"/>
        <v>#VALUE!</v>
      </c>
      <c r="BU98" t="e">
        <f t="shared" ca="1" si="21"/>
        <v>#VALUE!</v>
      </c>
      <c r="BV98" t="e">
        <f ca="1">OFFSET([1]EquipTable!$A$1,ROW()-1,0)</f>
        <v>#VALUE!</v>
      </c>
    </row>
    <row r="99" spans="1:74">
      <c r="A99">
        <v>10</v>
      </c>
      <c r="B99">
        <v>7</v>
      </c>
      <c r="C99">
        <f>IF(B99&lt;=9,0,
IF(B99=10,1,2))</f>
        <v>0</v>
      </c>
      <c r="D99">
        <f ca="1">RAND()</f>
        <v>0.1457996202651427</v>
      </c>
      <c r="E99">
        <f ca="1">RAND()</f>
        <v>0.55812608378645301</v>
      </c>
      <c r="F99">
        <f ca="1">RAND()</f>
        <v>0.39232872192692692</v>
      </c>
      <c r="G99">
        <f ca="1">RAND()</f>
        <v>0.20546674630258643</v>
      </c>
      <c r="H99">
        <f ca="1">RAND()</f>
        <v>0.80187140120811595</v>
      </c>
      <c r="I99">
        <f ca="1">RAND()</f>
        <v>0.39142893331314876</v>
      </c>
      <c r="M99" t="str">
        <f ca="1">IF(LEN(J99)&lt;&gt;0,J99,VLOOKUP(D99+$B99,$BJ:$BK,MATCH($BK$1,$BJ$1:$BK$1,0),1))</f>
        <v>지정 장비</v>
      </c>
      <c r="N99" t="e">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#VALUE!</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e">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#VALUE!</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ca="1">IF(OR(ISNUMBER(N99),N99="삭제",ISBLANK(N99)),"",
IF(LEFT(N99,5)="Equip",IF(MID(N99,7,1)="4","전설",""),
IF(LEFT(N99,5)="Actor",IF(MID(N99,7,1)="2","전설",""),
"그외없음")))</f>
        <v>#VALUE!</v>
      </c>
      <c r="U99" t="s">
        <v>82</v>
      </c>
      <c r="V99" t="s">
        <v>195</v>
      </c>
      <c r="W99">
        <v>1</v>
      </c>
      <c r="X99" t="s">
        <v>125</v>
      </c>
      <c r="Z99">
        <v>22300</v>
      </c>
      <c r="AA99" t="str">
        <f ca="1">IF(ISBLANK(AB99),"",
VLOOKUP(AB99,OFFSET(INDIRECT("$A:$B"),0,MATCH(AB$1&amp;"_Verify",INDIRECT("$1:$1"),0)-1),2,0)
)</f>
        <v>fe</v>
      </c>
      <c r="AB99" t="s">
        <v>82</v>
      </c>
      <c r="AC99" t="s">
        <v>447</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ca="1">IF(ROW()=2,AN99,OFFSET(AM99,-1,0)&amp;IF(LEN(AN99)=0,"",","&amp;AN99))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{"dy":10,"sl":7,"tp":"fe","vl":"Equip6301","cn":1,"pt":"GO","pr":22300}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16"/>
        <v>#VALUE!</v>
      </c>
      <c r="BQ99" t="e">
        <f t="shared" ca="1" si="17"/>
        <v>#VALUE!</v>
      </c>
      <c r="BR99" t="e">
        <f t="shared" ca="1" si="18"/>
        <v>#VALUE!</v>
      </c>
      <c r="BS99" t="e">
        <f t="shared" ca="1" si="19"/>
        <v>#VALUE!</v>
      </c>
      <c r="BT99" t="e">
        <f t="shared" ca="1" si="20"/>
        <v>#VALUE!</v>
      </c>
      <c r="BU99" t="e">
        <f t="shared" ca="1" si="21"/>
        <v>#VALUE!</v>
      </c>
      <c r="BV99" t="e">
        <f ca="1">OFFSET([1]EquipTable!$A$1,ROW()-1,0)</f>
        <v>#VALUE!</v>
      </c>
    </row>
    <row r="100" spans="1:74">
      <c r="A100">
        <v>10</v>
      </c>
      <c r="B100">
        <v>8</v>
      </c>
      <c r="C100">
        <f>IF(B100&lt;=9,0,
IF(B100=10,1,2))</f>
        <v>0</v>
      </c>
      <c r="D100">
        <f ca="1">RAND()</f>
        <v>0.28594081922192549</v>
      </c>
      <c r="E100">
        <f ca="1">RAND()</f>
        <v>0.94695249592819974</v>
      </c>
      <c r="F100">
        <f ca="1">RAND()</f>
        <v>0.17024318662921978</v>
      </c>
      <c r="G100">
        <f ca="1">RAND()</f>
        <v>0.69062307555557145</v>
      </c>
      <c r="H100">
        <f ca="1">RAND()</f>
        <v>0.27827509752848911</v>
      </c>
      <c r="I100">
        <f ca="1">RAND()</f>
        <v>0.53721278839976083</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16"/>
        <v>#VALUE!</v>
      </c>
      <c r="BQ100" t="e">
        <f t="shared" ca="1" si="17"/>
        <v>#VALUE!</v>
      </c>
      <c r="BR100" t="e">
        <f t="shared" ca="1" si="18"/>
        <v>#VALUE!</v>
      </c>
      <c r="BS100" t="e">
        <f t="shared" ca="1" si="19"/>
        <v>#VALUE!</v>
      </c>
      <c r="BT100" t="e">
        <f t="shared" ca="1" si="20"/>
        <v>#VALUE!</v>
      </c>
      <c r="BU100" t="e">
        <f t="shared" ca="1" si="21"/>
        <v>#VALUE!</v>
      </c>
      <c r="BV100" t="e">
        <f ca="1">OFFSET([1]EquipTable!$A$1,ROW()-1,0)</f>
        <v>#VALUE!</v>
      </c>
    </row>
    <row r="101" spans="1:74">
      <c r="A101">
        <v>10</v>
      </c>
      <c r="B101">
        <v>9</v>
      </c>
      <c r="C101">
        <f>IF(B101&lt;=9,0,
IF(B101=10,1,2))</f>
        <v>0</v>
      </c>
      <c r="D101">
        <f ca="1">RAND()</f>
        <v>0.37085158849365096</v>
      </c>
      <c r="E101">
        <f ca="1">RAND()</f>
        <v>0.20365691105611861</v>
      </c>
      <c r="F101">
        <f ca="1">RAND()</f>
        <v>7.3339443493314338E-3</v>
      </c>
      <c r="G101">
        <f ca="1">RAND()</f>
        <v>0.12517964885951205</v>
      </c>
      <c r="H101">
        <f ca="1">RAND()</f>
        <v>0.92515164953435314</v>
      </c>
      <c r="I101">
        <f ca="1">RAND()</f>
        <v>0.54810499062102647</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16"/>
        <v>#VALUE!</v>
      </c>
      <c r="BQ101" t="e">
        <f t="shared" ca="1" si="17"/>
        <v>#VALUE!</v>
      </c>
      <c r="BR101" t="e">
        <f t="shared" ca="1" si="18"/>
        <v>#VALUE!</v>
      </c>
      <c r="BS101" t="e">
        <f t="shared" ca="1" si="19"/>
        <v>#VALUE!</v>
      </c>
      <c r="BT101" t="e">
        <f t="shared" ca="1" si="20"/>
        <v>#VALUE!</v>
      </c>
      <c r="BU101" t="e">
        <f t="shared" ca="1" si="21"/>
        <v>#VALUE!</v>
      </c>
      <c r="BV101" t="e">
        <f ca="1">OFFSET([1]EquipTable!$A$1,ROW()-1,0)</f>
        <v>#VALUE!</v>
      </c>
    </row>
    <row r="102" spans="1:74">
      <c r="A102">
        <v>11</v>
      </c>
      <c r="B102">
        <v>0</v>
      </c>
      <c r="C102">
        <f>IF(B102&lt;=9,0,
IF(B102=10,1,2))</f>
        <v>0</v>
      </c>
      <c r="D102">
        <f ca="1">RAND()</f>
        <v>7.5461056567023177E-2</v>
      </c>
      <c r="E102">
        <f ca="1">RAND()</f>
        <v>0.38479465925440448</v>
      </c>
      <c r="F102">
        <f ca="1">RAND()</f>
        <v>0.96365152961200273</v>
      </c>
      <c r="G102">
        <f ca="1">RAND()</f>
        <v>0.96779418629764602</v>
      </c>
      <c r="H102">
        <f ca="1">RAND()</f>
        <v>0.20311631195397639</v>
      </c>
      <c r="I102">
        <f ca="1">RAND()</f>
        <v>0.30003021654895368</v>
      </c>
      <c r="M102" t="str">
        <f ca="1">IF(LEN(J102)&lt;&gt;0,J102,VLOOKUP(D102+$B102,$BJ:$BK,MATCH($BK$1,$BJ$1:$BK$1,0),1))</f>
        <v>지정 장비</v>
      </c>
      <c r="N102" t="e">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#VALUE!</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ca="1">IF(OR(ISNUMBER(N102),N102="삭제",ISBLANK(N102)),"",
IF(LEFT(N102,5)="Equip",IF(MID(N102,7,1)="4","전설",""),
IF(LEFT(N102,5)="Actor",IF(MID(N102,7,1)="2","전설",""),
"그외없음")))</f>
        <v>#VALUE!</v>
      </c>
      <c r="U102" t="s">
        <v>83</v>
      </c>
      <c r="W102">
        <v>1</v>
      </c>
      <c r="X102" t="s">
        <v>129</v>
      </c>
      <c r="Z102">
        <v>29</v>
      </c>
      <c r="AA102" t="str">
        <f ca="1">IF(ISBLANK(AB102),"",
VLOOKUP(AB102,OFFSET(INDIRECT("$A:$B"),0,MATCH(AB$1&amp;"_Verify",INDIRECT("$1:$1"),0)-1),2,0)
)</f>
        <v>fe</v>
      </c>
      <c r="AB102" t="s">
        <v>82</v>
      </c>
      <c r="AC102" t="s">
        <v>410</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ca="1">IF(ROW()=2,AN102,OFFSET(AM102,-1,0)&amp;IF(LEN(AN102)=0,"",","&amp;AN102))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16"/>
        <v>#VALUE!</v>
      </c>
      <c r="BQ102" t="e">
        <f t="shared" ca="1" si="17"/>
        <v>#VALUE!</v>
      </c>
      <c r="BR102" t="e">
        <f t="shared" ca="1" si="18"/>
        <v>#VALUE!</v>
      </c>
      <c r="BS102" t="e">
        <f t="shared" ca="1" si="19"/>
        <v>#VALUE!</v>
      </c>
      <c r="BT102" t="e">
        <f t="shared" ca="1" si="20"/>
        <v>#VALUE!</v>
      </c>
      <c r="BU102" t="e">
        <f t="shared" ca="1" si="21"/>
        <v>#VALUE!</v>
      </c>
      <c r="BV102" t="e">
        <f ca="1">OFFSET([1]EquipTable!$A$1,ROW()-1,0)</f>
        <v>#VALUE!</v>
      </c>
    </row>
    <row r="103" spans="1:74">
      <c r="A103">
        <v>11</v>
      </c>
      <c r="B103">
        <v>1</v>
      </c>
      <c r="C103">
        <f>IF(B103&lt;=9,0,
IF(B103=10,1,2))</f>
        <v>0</v>
      </c>
      <c r="D103">
        <f ca="1">RAND()</f>
        <v>0.28291997197554897</v>
      </c>
      <c r="E103">
        <f ca="1">RAND()</f>
        <v>0.31492260005258854</v>
      </c>
      <c r="F103">
        <f ca="1">RAND()</f>
        <v>0.17297293326532859</v>
      </c>
      <c r="G103">
        <f ca="1">RAND()</f>
        <v>0.61225165296549544</v>
      </c>
      <c r="H103">
        <f ca="1">RAND()</f>
        <v>0.8066661902947535</v>
      </c>
      <c r="I103">
        <f ca="1">RAND()</f>
        <v>0.48837031953384313</v>
      </c>
      <c r="M103" t="str">
        <f ca="1">IF(LEN(J103)&lt;&gt;0,J103,VLOOKUP(D103+$B103,$BJ:$BK,MATCH($BK$1,$BJ$1:$BK$1,0),1))</f>
        <v>지정 장비</v>
      </c>
      <c r="N103" t="e">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#VALUE!</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ca="1">IF(OR(ISNUMBER(N103),N103="삭제",ISBLANK(N103)),"",
IF(LEFT(N103,5)="Equip",IF(MID(N103,7,1)="4","전설",""),
IF(LEFT(N103,5)="Actor",IF(MID(N103,7,1)="2","전설",""),
"그외없음")))</f>
        <v>#VALUE!</v>
      </c>
      <c r="U103" t="s">
        <v>82</v>
      </c>
      <c r="V103" t="s">
        <v>202</v>
      </c>
      <c r="W103">
        <v>1</v>
      </c>
      <c r="X103" t="s">
        <v>129</v>
      </c>
      <c r="Z103">
        <v>16</v>
      </c>
      <c r="AA103" t="str">
        <f ca="1">IF(ISBLANK(AB103),"",
VLOOKUP(AB103,OFFSET(INDIRECT("$A:$B"),0,MATCH(AB$1&amp;"_Verify",INDIRECT("$1:$1"),0)-1),2,0)
)</f>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16"/>
        <v>#VALUE!</v>
      </c>
      <c r="BQ103" t="e">
        <f t="shared" ca="1" si="17"/>
        <v>#VALUE!</v>
      </c>
      <c r="BR103" t="e">
        <f t="shared" ca="1" si="18"/>
        <v>#VALUE!</v>
      </c>
      <c r="BS103" t="e">
        <f t="shared" ca="1" si="19"/>
        <v>#VALUE!</v>
      </c>
      <c r="BT103" t="e">
        <f t="shared" ca="1" si="20"/>
        <v>#VALUE!</v>
      </c>
      <c r="BU103" t="e">
        <f t="shared" ca="1" si="21"/>
        <v>#VALUE!</v>
      </c>
      <c r="BV103" t="e">
        <f ca="1">OFFSET([1]EquipTable!$A$1,ROW()-1,0)</f>
        <v>#VALUE!</v>
      </c>
    </row>
    <row r="104" spans="1:74">
      <c r="A104">
        <v>11</v>
      </c>
      <c r="B104">
        <v>2</v>
      </c>
      <c r="C104">
        <f>IF(B104&lt;=9,0,
IF(B104=10,1,2))</f>
        <v>0</v>
      </c>
      <c r="D104">
        <f ca="1">RAND()</f>
        <v>0.52373364370686804</v>
      </c>
      <c r="E104">
        <f ca="1">RAND()</f>
        <v>0.90388334784873492</v>
      </c>
      <c r="F104">
        <f ca="1">RAND()</f>
        <v>0.65634598011691148</v>
      </c>
      <c r="G104">
        <f ca="1">RAND()</f>
        <v>0.63778763233000635</v>
      </c>
      <c r="H104">
        <f ca="1">RAND()</f>
        <v>0.16439621313950292</v>
      </c>
      <c r="I104">
        <f ca="1">RAND()</f>
        <v>0.5450109497016058</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90388</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13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399</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ca="1">IF(ROW()=2,AN104,OFFSET(AM104,-1,0)&amp;IF(LEN(AN104)=0,"",","&amp;AN104))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16"/>
        <v>#VALUE!</v>
      </c>
      <c r="BQ104" t="e">
        <f t="shared" ca="1" si="17"/>
        <v>#VALUE!</v>
      </c>
      <c r="BR104" t="e">
        <f t="shared" ca="1" si="18"/>
        <v>#VALUE!</v>
      </c>
      <c r="BS104" t="e">
        <f t="shared" ca="1" si="19"/>
        <v>#VALUE!</v>
      </c>
      <c r="BT104" t="e">
        <f t="shared" ca="1" si="20"/>
        <v>#VALUE!</v>
      </c>
      <c r="BU104" t="e">
        <f t="shared" ca="1" si="21"/>
        <v>#VALUE!</v>
      </c>
      <c r="BV104" t="e">
        <f ca="1">OFFSET([1]EquipTable!$A$1,ROW()-1,0)</f>
        <v>#VALUE!</v>
      </c>
    </row>
    <row r="105" spans="1:74">
      <c r="A105">
        <v>11</v>
      </c>
      <c r="B105">
        <v>3</v>
      </c>
      <c r="C105">
        <f>IF(B105&lt;=9,0,
IF(B105=10,1,2))</f>
        <v>0</v>
      </c>
      <c r="D105">
        <f ca="1">RAND()</f>
        <v>0.42784253200281752</v>
      </c>
      <c r="E105">
        <f ca="1">RAND()</f>
        <v>0.13539828430825629</v>
      </c>
      <c r="F105">
        <f ca="1">RAND()</f>
        <v>0.45313522846357845</v>
      </c>
      <c r="G105">
        <f ca="1">RAND()</f>
        <v>0.99874992189308864</v>
      </c>
      <c r="H105">
        <f ca="1">RAND()</f>
        <v>0.71303386703453397</v>
      </c>
      <c r="I105">
        <f ca="1">RAND()</f>
        <v>0.76543066411370431</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13539</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4</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1200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448</v>
      </c>
      <c r="AD105">
        <v>1</v>
      </c>
      <c r="AE105" t="s">
        <v>125</v>
      </c>
      <c r="AG105">
        <v>1200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
      </c>
      <c r="AJ105" t="str">
        <f>IF(ISBLANK($AB105),"",
IF(AND($B105&gt;=VLOOKUP($AB105,$AP:$AS,3,0),$B105&lt;=VLOOKUP($AB105,$AP:$AS,4,0)),"","슬롯타입이상"))</f>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결사대의 활</v>
      </c>
      <c r="AL105">
        <v>1</v>
      </c>
      <c r="AM105" t="str">
        <f ca="1">IF(ROW()=2,AN105,OFFSET(AM105,-1,0)&amp;IF(LEN(AN105)=0,"",","&amp;AN105))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{"dy":11,"sl":3,"tp":"fe","vl":"Equip2101","cn":1,"pt":"GO","pr":1200}</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16"/>
        <v>#VALUE!</v>
      </c>
      <c r="BQ105" t="e">
        <f t="shared" ca="1" si="17"/>
        <v>#VALUE!</v>
      </c>
      <c r="BR105" t="e">
        <f t="shared" ca="1" si="18"/>
        <v>#VALUE!</v>
      </c>
      <c r="BS105" t="e">
        <f t="shared" ca="1" si="19"/>
        <v>#VALUE!</v>
      </c>
      <c r="BT105" t="e">
        <f t="shared" ca="1" si="20"/>
        <v>#VALUE!</v>
      </c>
      <c r="BU105" t="e">
        <f t="shared" ca="1" si="21"/>
        <v>#VALUE!</v>
      </c>
      <c r="BV105" t="e">
        <f ca="1">OFFSET([1]EquipTable!$A$1,ROW()-1,0)</f>
        <v>#VALUE!</v>
      </c>
    </row>
    <row r="106" spans="1:74">
      <c r="A106">
        <v>11</v>
      </c>
      <c r="B106">
        <v>4</v>
      </c>
      <c r="C106">
        <f>IF(B106&lt;=9,0,
IF(B106=10,1,2))</f>
        <v>0</v>
      </c>
      <c r="D106">
        <f ca="1">RAND()</f>
        <v>0.60750437601686502</v>
      </c>
      <c r="E106">
        <f ca="1">RAND()</f>
        <v>0.91268494033700387</v>
      </c>
      <c r="F106">
        <f ca="1">RAND()</f>
        <v>0.81550762394605747</v>
      </c>
      <c r="G106">
        <f ca="1">RAND()</f>
        <v>1.1828646428840517E-2</v>
      </c>
      <c r="H106">
        <f ca="1">RAND()</f>
        <v>0.92705395123852663</v>
      </c>
      <c r="I106">
        <f ca="1">RAND()</f>
        <v>0.40792276064269306</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91268</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3900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16"/>
        <v>#VALUE!</v>
      </c>
      <c r="BQ106" t="e">
        <f t="shared" ca="1" si="17"/>
        <v>#VALUE!</v>
      </c>
      <c r="BR106" t="e">
        <f t="shared" ca="1" si="18"/>
        <v>#VALUE!</v>
      </c>
      <c r="BS106" t="e">
        <f t="shared" ca="1" si="19"/>
        <v>#VALUE!</v>
      </c>
      <c r="BT106" t="e">
        <f t="shared" ca="1" si="20"/>
        <v>#VALUE!</v>
      </c>
      <c r="BU106" t="e">
        <f t="shared" ca="1" si="21"/>
        <v>#VALUE!</v>
      </c>
      <c r="BV106" t="e">
        <f ca="1">OFFSET([1]EquipTable!$A$1,ROW()-1,0)</f>
        <v>#VALUE!</v>
      </c>
    </row>
    <row r="107" spans="1:74">
      <c r="A107">
        <v>11</v>
      </c>
      <c r="B107">
        <v>5</v>
      </c>
      <c r="C107">
        <f>IF(B107&lt;=9,0,
IF(B107=10,1,2))</f>
        <v>0</v>
      </c>
      <c r="D107">
        <f ca="1">RAND()</f>
        <v>0.86128901357667587</v>
      </c>
      <c r="E107">
        <f ca="1">RAND()</f>
        <v>4.337269032705926E-2</v>
      </c>
      <c r="F107">
        <f ca="1">RAND()</f>
        <v>9.8495263785178366E-2</v>
      </c>
      <c r="G107">
        <f ca="1">RAND()</f>
        <v>0.69591124926223891</v>
      </c>
      <c r="H107">
        <f ca="1">RAND()</f>
        <v>0.68616198733845768</v>
      </c>
      <c r="I107">
        <f ca="1">RAND()</f>
        <v>0.89167215898021868</v>
      </c>
      <c r="M107" t="str">
        <f ca="1">IF(LEN(J107)&lt;&gt;0,J107,VLOOKUP(D107+$B107,$BJ:$BK,MATCH($BK$1,$BJ$1:$BK$1,0),1))</f>
        <v>안 지정 캐릭터 PP 일반등급</v>
      </c>
      <c r="N107">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4337</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3</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449</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SMG28</v>
      </c>
      <c r="AL107">
        <v>1</v>
      </c>
      <c r="AM107" t="str">
        <f ca="1">IF(ROW()=2,AN107,OFFSET(AM107,-1,0)&amp;IF(LEN(AN107)=0,"",","&amp;AN107))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{"dy":11,"sl":5,"tp":"fe","vl":"Equip6002","cn":1,"pt":"GO","pr":2300}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16"/>
        <v>#VALUE!</v>
      </c>
      <c r="BQ107" t="e">
        <f t="shared" ca="1" si="17"/>
        <v>#VALUE!</v>
      </c>
      <c r="BR107" t="e">
        <f t="shared" ca="1" si="18"/>
        <v>#VALUE!</v>
      </c>
      <c r="BS107" t="e">
        <f t="shared" ca="1" si="19"/>
        <v>#VALUE!</v>
      </c>
      <c r="BT107" t="e">
        <f t="shared" ca="1" si="20"/>
        <v>#VALUE!</v>
      </c>
      <c r="BU107" t="e">
        <f t="shared" ca="1" si="21"/>
        <v>#VALUE!</v>
      </c>
      <c r="BV107" t="e">
        <f ca="1">OFFSET([1]EquipTable!$A$1,ROW()-1,0)</f>
        <v>#VALUE!</v>
      </c>
    </row>
    <row r="108" spans="1:74">
      <c r="A108">
        <v>11</v>
      </c>
      <c r="B108">
        <v>6</v>
      </c>
      <c r="C108">
        <f>IF(B108&lt;=9,0,
IF(B108=10,1,2))</f>
        <v>0</v>
      </c>
      <c r="D108">
        <f ca="1">RAND()</f>
        <v>0.60273762406708442</v>
      </c>
      <c r="E108">
        <f ca="1">RAND()</f>
        <v>0.93798646819361819</v>
      </c>
      <c r="F108">
        <f ca="1">RAND()</f>
        <v>0.35767864956079298</v>
      </c>
      <c r="G108">
        <f ca="1">RAND()</f>
        <v>0.67891527687630759</v>
      </c>
      <c r="H108">
        <f ca="1">RAND()</f>
        <v>0.2385400545575832</v>
      </c>
      <c r="I108">
        <f ca="1">RAND()</f>
        <v>0.53252850815488184</v>
      </c>
      <c r="M108" t="str">
        <f ca="1">IF(LEN(J108)&lt;&gt;0,J108,VLOOKUP(D108+$B108,$BJ:$BK,MATCH($BK$1,$BJ$1:$BK$1,0),1))</f>
        <v>지정 장비</v>
      </c>
      <c r="N108" t="e">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#VALUE!</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ca="1">IF(OR(ISNUMBER(N108),N108="삭제",ISBLANK(N108)),"",
IF(LEFT(N108,5)="Equip",IF(MID(N108,7,1)="4","전설",""),
IF(LEFT(N108,5)="Actor",IF(MID(N108,7,1)="2","전설",""),
"그외없음")))</f>
        <v>#VALUE!</v>
      </c>
      <c r="U108" t="s">
        <v>82</v>
      </c>
      <c r="V108" t="s">
        <v>110</v>
      </c>
      <c r="W108">
        <v>1</v>
      </c>
      <c r="X108" t="s">
        <v>125</v>
      </c>
      <c r="Z108">
        <v>3200</v>
      </c>
      <c r="AA108" t="str">
        <f ca="1">IF(ISBLANK(AB108),"",
VLOOKUP(AB108,OFFSET(INDIRECT("$A:$B"),0,MATCH(AB$1&amp;"_Verify",INDIRECT("$1:$1"),0)-1),2,0)
)</f>
        <v>fe</v>
      </c>
      <c r="AB108" t="s">
        <v>82</v>
      </c>
      <c r="AC108" t="s">
        <v>450</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ca="1">IF(ROW()=2,AN108,OFFSET(AM108,-1,0)&amp;IF(LEN(AN108)=0,"",","&amp;AN108))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{"dy":11,"sl":6,"tp":"fe","vl":"Equip7102","cn":1,"pt":"GO","pr":3200}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16"/>
        <v>#VALUE!</v>
      </c>
      <c r="BQ108" t="e">
        <f t="shared" ca="1" si="17"/>
        <v>#VALUE!</v>
      </c>
      <c r="BR108" t="e">
        <f t="shared" ca="1" si="18"/>
        <v>#VALUE!</v>
      </c>
      <c r="BS108" t="e">
        <f t="shared" ca="1" si="19"/>
        <v>#VALUE!</v>
      </c>
      <c r="BT108" t="e">
        <f t="shared" ca="1" si="20"/>
        <v>#VALUE!</v>
      </c>
      <c r="BU108" t="e">
        <f t="shared" ca="1" si="21"/>
        <v>#VALUE!</v>
      </c>
      <c r="BV108" t="e">
        <f ca="1">OFFSET([1]EquipTable!$A$1,ROW()-1,0)</f>
        <v>#VALUE!</v>
      </c>
    </row>
    <row r="109" spans="1:74">
      <c r="A109">
        <v>11</v>
      </c>
      <c r="B109">
        <v>7</v>
      </c>
      <c r="C109">
        <f>IF(B109&lt;=9,0,
IF(B109=10,1,2))</f>
        <v>0</v>
      </c>
      <c r="D109">
        <f ca="1">RAND()</f>
        <v>0.11759702961323726</v>
      </c>
      <c r="E109">
        <f ca="1">RAND()</f>
        <v>0.684036975458296</v>
      </c>
      <c r="F109">
        <f ca="1">RAND()</f>
        <v>0.40776068476615868</v>
      </c>
      <c r="G109">
        <f ca="1">RAND()</f>
        <v>0.17240125058605149</v>
      </c>
      <c r="H109">
        <f ca="1">RAND()</f>
        <v>0.85595563808685793</v>
      </c>
      <c r="I109">
        <f ca="1">RAND()</f>
        <v>0.69619018966648072</v>
      </c>
      <c r="M109" t="str">
        <f ca="1">IF(LEN(J109)&lt;&gt;0,J109,VLOOKUP(D109+$B109,$BJ:$BK,MATCH($BK$1,$BJ$1:$BK$1,0),1))</f>
        <v>지정 장비</v>
      </c>
      <c r="N109" t="e">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#VALUE!</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DI</v>
      </c>
      <c r="Q109" t="e">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#VALUE!</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ca="1">IF(OR(ISNUMBER(N109),N109="삭제",ISBLANK(N109)),"",
IF(LEFT(N109,5)="Equip",IF(MID(N109,7,1)="4","전설",""),
IF(LEFT(N109,5)="Actor",IF(MID(N109,7,1)="2","전설",""),
"그외없음")))</f>
        <v>#VALUE!</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16"/>
        <v>#VALUE!</v>
      </c>
      <c r="BQ109" t="e">
        <f t="shared" ca="1" si="17"/>
        <v>#VALUE!</v>
      </c>
      <c r="BR109" t="e">
        <f t="shared" ca="1" si="18"/>
        <v>#VALUE!</v>
      </c>
      <c r="BS109" t="e">
        <f t="shared" ca="1" si="19"/>
        <v>#VALUE!</v>
      </c>
      <c r="BT109" t="e">
        <f t="shared" ca="1" si="20"/>
        <v>#VALUE!</v>
      </c>
      <c r="BU109" t="e">
        <f t="shared" ca="1" si="21"/>
        <v>#VALUE!</v>
      </c>
      <c r="BV109" t="e">
        <f ca="1">OFFSET([1]EquipTable!$A$1,ROW()-1,0)</f>
        <v>#VALUE!</v>
      </c>
    </row>
    <row r="110" spans="1:74">
      <c r="A110">
        <v>11</v>
      </c>
      <c r="B110">
        <v>8</v>
      </c>
      <c r="C110">
        <f>IF(B110&lt;=9,0,
IF(B110=10,1,2))</f>
        <v>0</v>
      </c>
      <c r="D110">
        <f ca="1">RAND()</f>
        <v>0.61026245686174796</v>
      </c>
      <c r="E110">
        <f ca="1">RAND()</f>
        <v>0.53355998304176533</v>
      </c>
      <c r="F110">
        <f ca="1">RAND()</f>
        <v>0.30324204790645515</v>
      </c>
      <c r="G110">
        <f ca="1">RAND()</f>
        <v>0.58213497700827865</v>
      </c>
      <c r="H110">
        <f ca="1">RAND()</f>
        <v>2.1811324458800407E-2</v>
      </c>
      <c r="I110">
        <f ca="1">RAND()</f>
        <v>0.59557801345554784</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fl5</v>
      </c>
      <c r="AB110" t="s">
        <v>434</v>
      </c>
      <c r="AC110" t="s">
        <v>470</v>
      </c>
      <c r="AD110">
        <v>1</v>
      </c>
      <c r="AE110" t="s">
        <v>129</v>
      </c>
      <c r="AF110">
        <v>80</v>
      </c>
      <c r="AG110">
        <v>49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에이잭</v>
      </c>
      <c r="AL110">
        <v>1</v>
      </c>
      <c r="AM110" t="str">
        <f ca="1">IF(ROW()=2,AN110,OFFSET(AM110,-1,0)&amp;IF(LEN(AN110)=0,"",","&amp;AN110))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{"dy":11,"sl":8,"tp":"fl5","vl":"Actor1029","cn":1,"pt":"DI","pp":80,"pr":49}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16"/>
        <v>#VALUE!</v>
      </c>
      <c r="BQ110" t="e">
        <f t="shared" ca="1" si="17"/>
        <v>#VALUE!</v>
      </c>
      <c r="BR110" t="e">
        <f t="shared" ca="1" si="18"/>
        <v>#VALUE!</v>
      </c>
      <c r="BS110" t="e">
        <f t="shared" ca="1" si="19"/>
        <v>#VALUE!</v>
      </c>
      <c r="BT110" t="e">
        <f t="shared" ca="1" si="20"/>
        <v>#VALUE!</v>
      </c>
      <c r="BU110" t="e">
        <f t="shared" ca="1" si="21"/>
        <v>#VALUE!</v>
      </c>
      <c r="BV110" t="e">
        <f ca="1">OFFSET([1]EquipTable!$A$1,ROW()-1,0)</f>
        <v>#VALUE!</v>
      </c>
    </row>
    <row r="111" spans="1:74">
      <c r="A111">
        <v>11</v>
      </c>
      <c r="B111">
        <v>9</v>
      </c>
      <c r="C111">
        <f>IF(B111&lt;=9,0,
IF(B111=10,1,2))</f>
        <v>0</v>
      </c>
      <c r="D111">
        <f ca="1">RAND()</f>
        <v>0.88756321735100574</v>
      </c>
      <c r="E111">
        <f ca="1">RAND()</f>
        <v>9.7007915909606446E-2</v>
      </c>
      <c r="F111">
        <f ca="1">RAND()</f>
        <v>0.73716164784168003</v>
      </c>
      <c r="G111">
        <f ca="1">RAND()</f>
        <v>0.13215622783272463</v>
      </c>
      <c r="H111">
        <f ca="1">RAND()</f>
        <v>0.89510501031888967</v>
      </c>
      <c r="I111">
        <f ca="1">RAND()</f>
        <v>0.78685682416134917</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fl6</v>
      </c>
      <c r="AB111" t="s">
        <v>435</v>
      </c>
      <c r="AC111" t="s">
        <v>470</v>
      </c>
      <c r="AD111">
        <v>1</v>
      </c>
      <c r="AE111" t="s">
        <v>129</v>
      </c>
      <c r="AF111">
        <v>80</v>
      </c>
      <c r="AG111">
        <v>49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에이잭</v>
      </c>
      <c r="AL111">
        <v>1</v>
      </c>
      <c r="AM111" t="str">
        <f ca="1">IF(ROW()=2,AN111,OFFSET(AM111,-1,0)&amp;IF(LEN(AN111)=0,"",","&amp;AN111))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{"dy":11,"sl":9,"tp":"fl6","vl":"Actor1029","cn":1,"pt":"DI","pp":80,"pr":49}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16"/>
        <v>#VALUE!</v>
      </c>
      <c r="BQ111" t="e">
        <f t="shared" ca="1" si="17"/>
        <v>#VALUE!</v>
      </c>
      <c r="BR111" t="e">
        <f t="shared" ca="1" si="18"/>
        <v>#VALUE!</v>
      </c>
      <c r="BS111" t="e">
        <f t="shared" ca="1" si="19"/>
        <v>#VALUE!</v>
      </c>
      <c r="BT111" t="e">
        <f t="shared" ca="1" si="20"/>
        <v>#VALUE!</v>
      </c>
      <c r="BU111" t="e">
        <f t="shared" ca="1" si="21"/>
        <v>#VALUE!</v>
      </c>
      <c r="BV111" t="e">
        <f ca="1">OFFSET([1]EquipTable!$A$1,ROW()-1,0)</f>
        <v>#VALUE!</v>
      </c>
    </row>
    <row r="112" spans="1:74">
      <c r="A112">
        <v>12</v>
      </c>
      <c r="B112">
        <v>0</v>
      </c>
      <c r="C112">
        <f>IF(B112&lt;=9,0,
IF(B112=10,1,2))</f>
        <v>0</v>
      </c>
      <c r="D112">
        <f ca="1">RAND()</f>
        <v>0.99425420838487155</v>
      </c>
      <c r="E112">
        <f ca="1">RAND()</f>
        <v>0.59280134401754636</v>
      </c>
      <c r="F112">
        <f ca="1">RAND()</f>
        <v>0.90964186533176283</v>
      </c>
      <c r="G112">
        <f ca="1">RAND()</f>
        <v>0.35005966980094239</v>
      </c>
      <c r="H112">
        <f ca="1">RAND()</f>
        <v>0.30430075941151968</v>
      </c>
      <c r="I112">
        <f ca="1">RAND()</f>
        <v>0.83431481753968728</v>
      </c>
      <c r="M112" t="str">
        <f ca="1">IF(LEN(J112)&lt;&gt;0,J112,VLOOKUP(D112+$B112,$BJ:$BK,MATCH($BK$1,$BJ$1:$BK$1,0),1))</f>
        <v>캐릭터 상자 영웅등급</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삭제</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149</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16"/>
        <v>#VALUE!</v>
      </c>
      <c r="BQ112" t="e">
        <f t="shared" ca="1" si="17"/>
        <v>#VALUE!</v>
      </c>
      <c r="BR112" t="e">
        <f t="shared" ca="1" si="18"/>
        <v>#VALUE!</v>
      </c>
      <c r="BS112" t="e">
        <f t="shared" ca="1" si="19"/>
        <v>#VALUE!</v>
      </c>
      <c r="BT112" t="e">
        <f t="shared" ca="1" si="20"/>
        <v>#VALUE!</v>
      </c>
      <c r="BU112" t="e">
        <f t="shared" ca="1" si="21"/>
        <v>#VALUE!</v>
      </c>
      <c r="BV112" t="e">
        <f ca="1">OFFSET([1]EquipTable!$A$1,ROW()-1,0)</f>
        <v>#VALUE!</v>
      </c>
    </row>
    <row r="113" spans="1:74">
      <c r="A113">
        <v>12</v>
      </c>
      <c r="B113">
        <v>1</v>
      </c>
      <c r="C113">
        <f>IF(B113&lt;=9,0,
IF(B113=10,1,2))</f>
        <v>0</v>
      </c>
      <c r="D113">
        <f ca="1">RAND()</f>
        <v>0.46634264860611063</v>
      </c>
      <c r="E113">
        <f ca="1">RAND()</f>
        <v>0.28472420353183259</v>
      </c>
      <c r="F113">
        <f ca="1">RAND()</f>
        <v>0.12902377920071961</v>
      </c>
      <c r="G113">
        <f ca="1">RAND()</f>
        <v>0.4385732038156035</v>
      </c>
      <c r="H113">
        <f ca="1">RAND()</f>
        <v>0.41061295453873736</v>
      </c>
      <c r="I113">
        <f ca="1">RAND()</f>
        <v>0.73846099522523834</v>
      </c>
      <c r="M113" t="str">
        <f ca="1">IF(LEN(J113)&lt;&gt;0,J113,VLOOKUP(D113+$B113,$BJ:$BK,MATCH($BK$1,$BJ$1:$BK$1,0),1))</f>
        <v>지정 장비</v>
      </c>
      <c r="N113" t="e">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#VALUE!</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e">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#VALUE!</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ca="1">IF(OR(ISNUMBER(N113),N113="삭제",ISBLANK(N113)),"",
IF(LEFT(N113,5)="Equip",IF(MID(N113,7,1)="4","전설",""),
IF(LEFT(N113,5)="Actor",IF(MID(N113,7,1)="2","전설",""),
"그외없음")))</f>
        <v>#VALUE!</v>
      </c>
      <c r="U113" t="s">
        <v>82</v>
      </c>
      <c r="V113" t="s">
        <v>190</v>
      </c>
      <c r="W113">
        <v>1</v>
      </c>
      <c r="X113" t="s">
        <v>125</v>
      </c>
      <c r="Z113">
        <v>1200</v>
      </c>
      <c r="AA113" t="str">
        <f ca="1">IF(ISBLANK(AB113),"",
VLOOKUP(AB113,OFFSET(INDIRECT("$A:$B"),0,MATCH(AB$1&amp;"_Verify",INDIRECT("$1:$1"),0)-1),2,0)
)</f>
        <v>fe</v>
      </c>
      <c r="AB113" t="s">
        <v>82</v>
      </c>
      <c r="AC113" t="s">
        <v>412</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16"/>
        <v>#VALUE!</v>
      </c>
      <c r="BQ113" t="e">
        <f t="shared" ca="1" si="17"/>
        <v>#VALUE!</v>
      </c>
      <c r="BR113" t="e">
        <f t="shared" ca="1" si="18"/>
        <v>#VALUE!</v>
      </c>
      <c r="BS113" t="e">
        <f t="shared" ca="1" si="19"/>
        <v>#VALUE!</v>
      </c>
      <c r="BT113" t="e">
        <f t="shared" ca="1" si="20"/>
        <v>#VALUE!</v>
      </c>
      <c r="BU113" t="e">
        <f t="shared" ca="1" si="21"/>
        <v>#VALUE!</v>
      </c>
      <c r="BV113" t="e">
        <f ca="1">OFFSET([1]EquipTable!$A$1,ROW()-1,0)</f>
        <v>#VALUE!</v>
      </c>
    </row>
    <row r="114" spans="1:74">
      <c r="A114">
        <v>12</v>
      </c>
      <c r="B114">
        <v>2</v>
      </c>
      <c r="C114">
        <f>IF(B114&lt;=9,0,
IF(B114=10,1,2))</f>
        <v>0</v>
      </c>
      <c r="D114">
        <f ca="1">RAND()</f>
        <v>0.56417472884708142</v>
      </c>
      <c r="E114">
        <f ca="1">RAND()</f>
        <v>0.30770152261917483</v>
      </c>
      <c r="F114">
        <f ca="1">RAND()</f>
        <v>0.6727777549855537</v>
      </c>
      <c r="G114">
        <f ca="1">RAND()</f>
        <v>0.21629831695417223</v>
      </c>
      <c r="H114">
        <f ca="1">RAND()</f>
        <v>0.21223006651936938</v>
      </c>
      <c r="I114">
        <f ca="1">RAND()</f>
        <v>3.8039862152653758E-2</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30770</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6</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1800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16"/>
        <v>#VALUE!</v>
      </c>
      <c r="BQ114" t="e">
        <f t="shared" ca="1" si="17"/>
        <v>#VALUE!</v>
      </c>
      <c r="BR114" t="e">
        <f t="shared" ca="1" si="18"/>
        <v>#VALUE!</v>
      </c>
      <c r="BS114" t="e">
        <f t="shared" ca="1" si="19"/>
        <v>#VALUE!</v>
      </c>
      <c r="BT114" t="e">
        <f t="shared" ca="1" si="20"/>
        <v>#VALUE!</v>
      </c>
      <c r="BU114" t="e">
        <f t="shared" ca="1" si="21"/>
        <v>#VALUE!</v>
      </c>
      <c r="BV114" t="e">
        <f ca="1">OFFSET([1]EquipTable!$A$1,ROW()-1,0)</f>
        <v>#VALUE!</v>
      </c>
    </row>
    <row r="115" spans="1:74">
      <c r="A115">
        <v>12</v>
      </c>
      <c r="B115">
        <v>3</v>
      </c>
      <c r="C115">
        <f>IF(B115&lt;=9,0,
IF(B115=10,1,2))</f>
        <v>0</v>
      </c>
      <c r="D115">
        <f ca="1">RAND()</f>
        <v>0.92364250701709449</v>
      </c>
      <c r="E115">
        <f ca="1">RAND()</f>
        <v>0.24489477603978393</v>
      </c>
      <c r="F115">
        <f ca="1">RAND()</f>
        <v>0.73168727817554491</v>
      </c>
      <c r="G115">
        <f ca="1">RAND()</f>
        <v>0.4424700298111065</v>
      </c>
      <c r="H115">
        <f ca="1">RAND()</f>
        <v>0.24398075017333798</v>
      </c>
      <c r="I115">
        <f ca="1">RAND()</f>
        <v>0.18112679493252581</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24489</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5</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1500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356</v>
      </c>
      <c r="AD115">
        <v>1</v>
      </c>
      <c r="AE115" t="s">
        <v>125</v>
      </c>
      <c r="AG115">
        <v>7600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울려퍼지는 여명</v>
      </c>
      <c r="AL115">
        <v>1</v>
      </c>
      <c r="AM115" t="str">
        <f ca="1">IF(ROW()=2,AN115,OFFSET(AM115,-1,0)&amp;IF(LEN(AN115)=0,"",","&amp;AN115))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{"dy":12,"sl":3,"tp":"fe","vl":"Equip2302","cn":1,"pt":"GO","pr":7600}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16"/>
        <v>#VALUE!</v>
      </c>
      <c r="BQ115" t="e">
        <f t="shared" ca="1" si="17"/>
        <v>#VALUE!</v>
      </c>
      <c r="BR115" t="e">
        <f t="shared" ca="1" si="18"/>
        <v>#VALUE!</v>
      </c>
      <c r="BS115" t="e">
        <f t="shared" ca="1" si="19"/>
        <v>#VALUE!</v>
      </c>
      <c r="BT115" t="e">
        <f t="shared" ca="1" si="20"/>
        <v>#VALUE!</v>
      </c>
      <c r="BU115" t="e">
        <f t="shared" ca="1" si="21"/>
        <v>#VALUE!</v>
      </c>
      <c r="BV115" t="e">
        <f ca="1">OFFSET([1]EquipTable!$A$1,ROW()-1,0)</f>
        <v>#VALUE!</v>
      </c>
    </row>
    <row r="116" spans="1:74">
      <c r="A116">
        <v>12</v>
      </c>
      <c r="B116">
        <v>4</v>
      </c>
      <c r="C116">
        <f>IF(B116&lt;=9,0,
IF(B116=10,1,2))</f>
        <v>0</v>
      </c>
      <c r="D116">
        <f ca="1">RAND()</f>
        <v>0.36384849589379653</v>
      </c>
      <c r="E116">
        <f ca="1">RAND()</f>
        <v>0.12002682936517639</v>
      </c>
      <c r="F116">
        <f ca="1">RAND()</f>
        <v>0.14846862311231435</v>
      </c>
      <c r="G116">
        <f ca="1">RAND()</f>
        <v>0.91621566015889255</v>
      </c>
      <c r="H116">
        <f ca="1">RAND()</f>
        <v>6.6361189737871085E-2</v>
      </c>
      <c r="I116">
        <f ca="1">RAND()</f>
        <v>0.55802221968894927</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12002</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4</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1200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16"/>
        <v>#VALUE!</v>
      </c>
      <c r="BQ116" t="e">
        <f t="shared" ca="1" si="17"/>
        <v>#VALUE!</v>
      </c>
      <c r="BR116" t="e">
        <f t="shared" ca="1" si="18"/>
        <v>#VALUE!</v>
      </c>
      <c r="BS116" t="e">
        <f t="shared" ca="1" si="19"/>
        <v>#VALUE!</v>
      </c>
      <c r="BT116" t="e">
        <f t="shared" ca="1" si="20"/>
        <v>#VALUE!</v>
      </c>
      <c r="BU116" t="e">
        <f t="shared" ca="1" si="21"/>
        <v>#VALUE!</v>
      </c>
      <c r="BV116" t="e">
        <f ca="1">OFFSET([1]EquipTable!$A$1,ROW()-1,0)</f>
        <v>#VALUE!</v>
      </c>
    </row>
    <row r="117" spans="1:74">
      <c r="A117">
        <v>12</v>
      </c>
      <c r="B117">
        <v>5</v>
      </c>
      <c r="C117">
        <f>IF(B117&lt;=9,0,
IF(B117=10,1,2))</f>
        <v>0</v>
      </c>
      <c r="D117">
        <f ca="1">RAND()</f>
        <v>0.18570062226412409</v>
      </c>
      <c r="E117">
        <f ca="1">RAND()</f>
        <v>0.451027717750489</v>
      </c>
      <c r="F117">
        <f ca="1">RAND()</f>
        <v>0.8569810832683753</v>
      </c>
      <c r="G117">
        <f ca="1">RAND()</f>
        <v>0.16601023195869924</v>
      </c>
      <c r="H117">
        <f ca="1">RAND()</f>
        <v>0.30204628671413836</v>
      </c>
      <c r="I117">
        <f ca="1">RAND()</f>
        <v>0.29474203946779687</v>
      </c>
      <c r="M117" t="str">
        <f ca="1">IF(LEN(J117)&lt;&gt;0,J117,VLOOKUP(D117+$B117,$BJ:$BK,MATCH($BK$1,$BJ$1:$BK$1,0),1))</f>
        <v>지정 장비</v>
      </c>
      <c r="N117" t="e">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#VALUE!</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DI</v>
      </c>
      <c r="Q117" t="e">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#VALUE!</v>
      </c>
      <c r="R117" t="e">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#VALUE!</v>
      </c>
      <c r="S117" t="e">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#VALUE!</v>
      </c>
      <c r="T117" t="e">
        <f ca="1">IF(OR(ISNUMBER(N117),N117="삭제",ISBLANK(N117)),"",
IF(LEFT(N117,5)="Equip",IF(MID(N117,7,1)="4","전설",""),
IF(LEFT(N117,5)="Actor",IF(MID(N117,7,1)="2","전설",""),
"그외없음")))</f>
        <v>#VALUE!</v>
      </c>
      <c r="U117" t="s">
        <v>91</v>
      </c>
      <c r="V117">
        <v>67379</v>
      </c>
      <c r="W117">
        <v>13</v>
      </c>
      <c r="X117" t="s">
        <v>125</v>
      </c>
      <c r="Z117">
        <v>1300</v>
      </c>
      <c r="AA117" t="str">
        <f ca="1">IF(ISBLANK(AB117),"",
VLOOKUP(AB117,OFFSET(INDIRECT("$A:$B"),0,MATCH(AB$1&amp;"_Verify",INDIRECT("$1:$1"),0)-1),2,0)
)</f>
        <v>fe</v>
      </c>
      <c r="AB117" t="s">
        <v>82</v>
      </c>
      <c r="AC117" t="s">
        <v>396</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16"/>
        <v>#VALUE!</v>
      </c>
      <c r="BQ117" t="e">
        <f t="shared" ca="1" si="17"/>
        <v>#VALUE!</v>
      </c>
      <c r="BR117" t="e">
        <f t="shared" ca="1" si="18"/>
        <v>#VALUE!</v>
      </c>
      <c r="BS117" t="e">
        <f t="shared" ca="1" si="19"/>
        <v>#VALUE!</v>
      </c>
      <c r="BT117" t="e">
        <f t="shared" ca="1" si="20"/>
        <v>#VALUE!</v>
      </c>
      <c r="BU117" t="e">
        <f t="shared" ca="1" si="21"/>
        <v>#VALUE!</v>
      </c>
      <c r="BV117" t="e">
        <f ca="1">OFFSET([1]EquipTable!$A$1,ROW()-1,0)</f>
        <v>#VALUE!</v>
      </c>
    </row>
    <row r="118" spans="1:74">
      <c r="A118">
        <v>12</v>
      </c>
      <c r="B118">
        <v>6</v>
      </c>
      <c r="C118">
        <f>IF(B118&lt;=9,0,
IF(B118=10,1,2))</f>
        <v>0</v>
      </c>
      <c r="D118">
        <f ca="1">RAND()</f>
        <v>0.99597365479137923</v>
      </c>
      <c r="E118">
        <f ca="1">RAND()</f>
        <v>0.19377840724839013</v>
      </c>
      <c r="F118">
        <f ca="1">RAND()</f>
        <v>0.31261833104296854</v>
      </c>
      <c r="G118">
        <f ca="1">RAND()</f>
        <v>0.47359106739983592</v>
      </c>
      <c r="H118">
        <f ca="1">RAND()</f>
        <v>0.39439662791688401</v>
      </c>
      <c r="I118">
        <f ca="1">RAND()</f>
        <v>0.69773715385430424</v>
      </c>
      <c r="M118" t="str">
        <f ca="1">IF(LEN(J118)&lt;&gt;0,J118,VLOOKUP(D118+$B118,$BJ:$BK,MATCH($BK$1,$BJ$1:$BK$1,0),1))</f>
        <v>지정 장비</v>
      </c>
      <c r="N118" t="e">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#VALUE!</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ca="1">IF(OR(ISNUMBER(N118),N118="삭제",ISBLANK(N118)),"",
IF(LEFT(N118,5)="Equip",IF(MID(N118,7,1)="4","전설",""),
IF(LEFT(N118,5)="Actor",IF(MID(N118,7,1)="2","전설",""),
"그외없음")))</f>
        <v>#VALUE!</v>
      </c>
      <c r="U118" t="s">
        <v>82</v>
      </c>
      <c r="V118" t="s">
        <v>246</v>
      </c>
      <c r="W118">
        <v>1</v>
      </c>
      <c r="X118" t="s">
        <v>125</v>
      </c>
      <c r="Z118">
        <v>9600</v>
      </c>
      <c r="AA118" t="str">
        <f ca="1">IF(ISBLANK(AB118),"",
VLOOKUP(AB118,OFFSET(INDIRECT("$A:$B"),0,MATCH(AB$1&amp;"_Verify",INDIRECT("$1:$1"),0)-1),2,0)
)</f>
        <v>fe</v>
      </c>
      <c r="AB118" t="s">
        <v>82</v>
      </c>
      <c r="AC118" t="s">
        <v>423</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ca="1">IF(ROW()=2,AN118,OFFSET(AM118,-1,0)&amp;IF(LEN(AN118)=0,"",","&amp;AN118))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16"/>
        <v>#VALUE!</v>
      </c>
      <c r="BQ118" t="e">
        <f t="shared" ca="1" si="17"/>
        <v>#VALUE!</v>
      </c>
      <c r="BR118" t="e">
        <f t="shared" ca="1" si="18"/>
        <v>#VALUE!</v>
      </c>
      <c r="BS118" t="e">
        <f t="shared" ca="1" si="19"/>
        <v>#VALUE!</v>
      </c>
      <c r="BT118" t="e">
        <f t="shared" ca="1" si="20"/>
        <v>#VALUE!</v>
      </c>
      <c r="BU118" t="e">
        <f t="shared" ca="1" si="21"/>
        <v>#VALUE!</v>
      </c>
      <c r="BV118" t="e">
        <f ca="1">OFFSET([1]EquipTable!$A$1,ROW()-1,0)</f>
        <v>#VALUE!</v>
      </c>
    </row>
    <row r="119" spans="1:74">
      <c r="A119">
        <v>12</v>
      </c>
      <c r="B119">
        <v>7</v>
      </c>
      <c r="C119">
        <f>IF(B119&lt;=9,0,
IF(B119=10,1,2))</f>
        <v>0</v>
      </c>
      <c r="D119">
        <f ca="1">RAND()</f>
        <v>0.27289202410453883</v>
      </c>
      <c r="E119">
        <f ca="1">RAND()</f>
        <v>0.64502135943589811</v>
      </c>
      <c r="F119">
        <f ca="1">RAND()</f>
        <v>0.24665552951735537</v>
      </c>
      <c r="G119">
        <f ca="1">RAND()</f>
        <v>0.64879748515817059</v>
      </c>
      <c r="H119">
        <f ca="1">RAND()</f>
        <v>0.84436582278246031</v>
      </c>
      <c r="I119">
        <f ca="1">RAND()</f>
        <v>0.8971251725333812</v>
      </c>
      <c r="M119" t="str">
        <f ca="1">IF(LEN(J119)&lt;&gt;0,J119,VLOOKUP(D119+$B119,$BJ:$BK,MATCH($BK$1,$BJ$1:$BK$1,0),1))</f>
        <v>지정 장비</v>
      </c>
      <c r="N119" t="e">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#VALUE!</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ca="1">IF(OR(ISNUMBER(N119),N119="삭제",ISBLANK(N119)),"",
IF(LEFT(N119,5)="Equip",IF(MID(N119,7,1)="4","전설",""),
IF(LEFT(N119,5)="Actor",IF(MID(N119,7,1)="2","전설",""),
"그외없음")))</f>
        <v>#VALUE!</v>
      </c>
      <c r="U119" t="s">
        <v>82</v>
      </c>
      <c r="V119" t="s">
        <v>293</v>
      </c>
      <c r="W119">
        <v>1</v>
      </c>
      <c r="X119" t="s">
        <v>125</v>
      </c>
      <c r="Z119">
        <v>5300</v>
      </c>
      <c r="AA119" t="str">
        <f ca="1">IF(ISBLANK(AB119),"",
VLOOKUP(AB119,OFFSET(INDIRECT("$A:$B"),0,MATCH(AB$1&amp;"_Verify",INDIRECT("$1:$1"),0)-1),2,0)
)</f>
        <v>fe</v>
      </c>
      <c r="AB119" t="s">
        <v>82</v>
      </c>
      <c r="AC119" t="s">
        <v>357</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16"/>
        <v>#VALUE!</v>
      </c>
      <c r="BQ119" t="e">
        <f t="shared" ca="1" si="17"/>
        <v>#VALUE!</v>
      </c>
      <c r="BR119" t="e">
        <f t="shared" ca="1" si="18"/>
        <v>#VALUE!</v>
      </c>
      <c r="BS119" t="e">
        <f t="shared" ca="1" si="19"/>
        <v>#VALUE!</v>
      </c>
      <c r="BT119" t="e">
        <f t="shared" ca="1" si="20"/>
        <v>#VALUE!</v>
      </c>
      <c r="BU119" t="e">
        <f t="shared" ca="1" si="21"/>
        <v>#VALUE!</v>
      </c>
      <c r="BV119" t="e">
        <f ca="1">OFFSET([1]EquipTable!$A$1,ROW()-1,0)</f>
        <v>#VALUE!</v>
      </c>
    </row>
    <row r="120" spans="1:74">
      <c r="A120">
        <v>12</v>
      </c>
      <c r="B120">
        <v>8</v>
      </c>
      <c r="C120">
        <f>IF(B120&lt;=9,0,
IF(B120=10,1,2))</f>
        <v>0</v>
      </c>
      <c r="D120">
        <f ca="1">RAND()</f>
        <v>0.93648292289020918</v>
      </c>
      <c r="E120">
        <f ca="1">RAND()</f>
        <v>0.53787699586535354</v>
      </c>
      <c r="F120">
        <f ca="1">RAND()</f>
        <v>9.4006783752484391E-2</v>
      </c>
      <c r="G120">
        <f ca="1">RAND()</f>
        <v>0.25110891837059712</v>
      </c>
      <c r="H120">
        <f ca="1">RAND()</f>
        <v>0.10193455073809499</v>
      </c>
      <c r="I120">
        <f ca="1">RAND()</f>
        <v>0.85369072984393291</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16"/>
        <v>#VALUE!</v>
      </c>
      <c r="BQ120" t="e">
        <f t="shared" ca="1" si="17"/>
        <v>#VALUE!</v>
      </c>
      <c r="BR120" t="e">
        <f t="shared" ca="1" si="18"/>
        <v>#VALUE!</v>
      </c>
      <c r="BS120" t="e">
        <f t="shared" ca="1" si="19"/>
        <v>#VALUE!</v>
      </c>
      <c r="BT120" t="e">
        <f t="shared" ca="1" si="20"/>
        <v>#VALUE!</v>
      </c>
      <c r="BU120" t="e">
        <f t="shared" ca="1" si="21"/>
        <v>#VALUE!</v>
      </c>
      <c r="BV120" t="e">
        <f ca="1">OFFSET([1]EquipTable!$A$1,ROW()-1,0)</f>
        <v>#VALUE!</v>
      </c>
    </row>
    <row r="121" spans="1:74">
      <c r="A121">
        <v>12</v>
      </c>
      <c r="B121">
        <v>9</v>
      </c>
      <c r="C121">
        <f>IF(B121&lt;=9,0,
IF(B121=10,1,2))</f>
        <v>0</v>
      </c>
      <c r="D121">
        <f ca="1">RAND()</f>
        <v>8.5007229333263434E-2</v>
      </c>
      <c r="E121">
        <f ca="1">RAND()</f>
        <v>0.4850708574205983</v>
      </c>
      <c r="F121">
        <f ca="1">RAND()</f>
        <v>0.18645282678918107</v>
      </c>
      <c r="G121">
        <f ca="1">RAND()</f>
        <v>0.95055740512746789</v>
      </c>
      <c r="H121">
        <f ca="1">RAND()</f>
        <v>0.65034029989666564</v>
      </c>
      <c r="I121">
        <f ca="1">RAND()</f>
        <v>0.1521108919841897</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16"/>
        <v>#VALUE!</v>
      </c>
      <c r="BQ121" t="e">
        <f t="shared" ca="1" si="17"/>
        <v>#VALUE!</v>
      </c>
      <c r="BR121" t="e">
        <f t="shared" ca="1" si="18"/>
        <v>#VALUE!</v>
      </c>
      <c r="BS121" t="e">
        <f t="shared" ca="1" si="19"/>
        <v>#VALUE!</v>
      </c>
      <c r="BT121" t="e">
        <f t="shared" ca="1" si="20"/>
        <v>#VALUE!</v>
      </c>
      <c r="BU121" t="e">
        <f t="shared" ca="1" si="21"/>
        <v>#VALUE!</v>
      </c>
      <c r="BV121" t="e">
        <f ca="1">OFFSET([1]EquipTable!$A$1,ROW()-1,0)</f>
        <v>#VALUE!</v>
      </c>
    </row>
    <row r="122" spans="1:74">
      <c r="A122">
        <v>13</v>
      </c>
      <c r="B122">
        <v>0</v>
      </c>
      <c r="C122">
        <f>IF(B122&lt;=9,0,
IF(B122=10,1,2))</f>
        <v>0</v>
      </c>
      <c r="D122">
        <f ca="1">RAND()</f>
        <v>0.83167227943805566</v>
      </c>
      <c r="E122">
        <f ca="1">RAND()</f>
        <v>0.79357760124689158</v>
      </c>
      <c r="F122">
        <f ca="1">RAND()</f>
        <v>0.8392760266554038</v>
      </c>
      <c r="G122">
        <f ca="1">RAND()</f>
        <v>0.47815614355782399</v>
      </c>
      <c r="H122">
        <f ca="1">RAND()</f>
        <v>0.65524326563810442</v>
      </c>
      <c r="I122">
        <f ca="1">RAND()</f>
        <v>0.96763272707170656</v>
      </c>
      <c r="M122" t="str">
        <f ca="1">IF(LEN(J122)&lt;&gt;0,J122,VLOOKUP(D122+$B122,$BJ:$BK,MATCH($BK$1,$BJ$1:$BK$1,0),1))</f>
        <v>지정 장비</v>
      </c>
      <c r="N122" t="e">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#VALUE!</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e">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#VALUE!</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ca="1">IF(OR(ISNUMBER(N122),N122="삭제",ISBLANK(N122)),"",
IF(LEFT(N122,5)="Equip",IF(MID(N122,7,1)="4","전설",""),
IF(LEFT(N122,5)="Actor",IF(MID(N122,7,1)="2","전설",""),
"그외없음")))</f>
        <v>#VALUE!</v>
      </c>
      <c r="U122" t="s">
        <v>82</v>
      </c>
      <c r="V122" t="s">
        <v>250</v>
      </c>
      <c r="W122">
        <v>1</v>
      </c>
      <c r="X122" t="s">
        <v>125</v>
      </c>
      <c r="Z122">
        <v>900</v>
      </c>
      <c r="AA122" t="str">
        <f ca="1">IF(ISBLANK(AB122),"",
VLOOKUP(AB122,OFFSET(INDIRECT("$A:$B"),0,MATCH(AB$1&amp;"_Verify",INDIRECT("$1:$1"),0)-1),2,0)
)</f>
        <v>fe</v>
      </c>
      <c r="AB122" t="s">
        <v>82</v>
      </c>
      <c r="AC122" t="s">
        <v>397</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16"/>
        <v>#VALUE!</v>
      </c>
      <c r="BQ122" t="e">
        <f t="shared" ca="1" si="17"/>
        <v>#VALUE!</v>
      </c>
      <c r="BR122" t="e">
        <f t="shared" ca="1" si="18"/>
        <v>#VALUE!</v>
      </c>
      <c r="BS122" t="e">
        <f t="shared" ca="1" si="19"/>
        <v>#VALUE!</v>
      </c>
      <c r="BT122" t="e">
        <f t="shared" ca="1" si="20"/>
        <v>#VALUE!</v>
      </c>
      <c r="BU122" t="e">
        <f t="shared" ca="1" si="21"/>
        <v>#VALUE!</v>
      </c>
      <c r="BV122" t="e">
        <f ca="1">OFFSET([1]EquipTable!$A$1,ROW()-1,0)</f>
        <v>#VALUE!</v>
      </c>
    </row>
    <row r="123" spans="1:74">
      <c r="A123">
        <v>13</v>
      </c>
      <c r="B123">
        <v>1</v>
      </c>
      <c r="C123">
        <f>IF(B123&lt;=9,0,
IF(B123=10,1,2))</f>
        <v>0</v>
      </c>
      <c r="D123">
        <f ca="1">RAND()</f>
        <v>0.80045715667289963</v>
      </c>
      <c r="E123">
        <f ca="1">RAND()</f>
        <v>0.16072409125823717</v>
      </c>
      <c r="F123">
        <f ca="1">RAND()</f>
        <v>0.58824248365140086</v>
      </c>
      <c r="G123">
        <f ca="1">RAND()</f>
        <v>0.57463749958124777</v>
      </c>
      <c r="H123">
        <f ca="1">RAND()</f>
        <v>0.61245037327441842</v>
      </c>
      <c r="I123">
        <f ca="1">RAND()</f>
        <v>0.81394285150059298</v>
      </c>
      <c r="M123" t="str">
        <f ca="1">IF(LEN(J123)&lt;&gt;0,J123,VLOOKUP(D123+$B123,$BJ:$BK,MATCH($BK$1,$BJ$1:$BK$1,0),1))</f>
        <v>지정 장비</v>
      </c>
      <c r="N123" t="e">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#VALUE!</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ca="1">IF(OR(ISNUMBER(N123),N123="삭제",ISBLANK(N123)),"",
IF(LEFT(N123,5)="Equip",IF(MID(N123,7,1)="4","전설",""),
IF(LEFT(N123,5)="Actor",IF(MID(N123,7,1)="2","전설",""),
"그외없음")))</f>
        <v>#VALUE!</v>
      </c>
      <c r="U123" t="s">
        <v>82</v>
      </c>
      <c r="V123" t="s">
        <v>251</v>
      </c>
      <c r="W123">
        <v>1</v>
      </c>
      <c r="X123" t="s">
        <v>125</v>
      </c>
      <c r="Z123">
        <v>900</v>
      </c>
      <c r="AA123" t="str">
        <f ca="1">IF(ISBLANK(AB123),"",
VLOOKUP(AB123,OFFSET(INDIRECT("$A:$B"),0,MATCH(AB$1&amp;"_Verify",INDIRECT("$1:$1"),0)-1),2,0)
)</f>
        <v>fe</v>
      </c>
      <c r="AB123" t="s">
        <v>82</v>
      </c>
      <c r="AC123" t="s">
        <v>440</v>
      </c>
      <c r="AD123">
        <v>1</v>
      </c>
      <c r="AE123" t="s">
        <v>125</v>
      </c>
      <c r="AG123">
        <v>3300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미스틱 해머</v>
      </c>
      <c r="AL123">
        <v>1</v>
      </c>
      <c r="AM123" t="str">
        <f ca="1">IF(ROW()=2,AN123,OFFSET(AM123,-1,0)&amp;IF(LEN(AN123)=0,"",","&amp;AN123))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{"dy":13,"sl":1,"tp":"fe","vl":"Equip4202","cn":1,"pt":"GO","pr":3300}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16"/>
        <v>#VALUE!</v>
      </c>
      <c r="BQ123" t="e">
        <f t="shared" ca="1" si="17"/>
        <v>#VALUE!</v>
      </c>
      <c r="BR123" t="e">
        <f t="shared" ca="1" si="18"/>
        <v>#VALUE!</v>
      </c>
      <c r="BS123" t="e">
        <f t="shared" ca="1" si="19"/>
        <v>#VALUE!</v>
      </c>
      <c r="BT123" t="e">
        <f t="shared" ca="1" si="20"/>
        <v>#VALUE!</v>
      </c>
      <c r="BU123" t="e">
        <f t="shared" ca="1" si="21"/>
        <v>#VALUE!</v>
      </c>
      <c r="BV123" t="e">
        <f ca="1">OFFSET([1]EquipTable!$A$1,ROW()-1,0)</f>
        <v>#VALUE!</v>
      </c>
    </row>
    <row r="124" spans="1:74">
      <c r="A124">
        <v>13</v>
      </c>
      <c r="B124">
        <v>2</v>
      </c>
      <c r="C124">
        <f>IF(B124&lt;=9,0,
IF(B124=10,1,2))</f>
        <v>0</v>
      </c>
      <c r="D124">
        <f ca="1">RAND()</f>
        <v>0.85213206617843884</v>
      </c>
      <c r="E124">
        <f ca="1">RAND()</f>
        <v>0.4041699720784061</v>
      </c>
      <c r="F124">
        <f ca="1">RAND()</f>
        <v>0.19138941427763223</v>
      </c>
      <c r="G124">
        <f ca="1">RAND()</f>
        <v>0.97980876201671063</v>
      </c>
      <c r="H124">
        <f ca="1">RAND()</f>
        <v>0.1988874245945168</v>
      </c>
      <c r="I124">
        <f ca="1">RAND()</f>
        <v>9.9455720339408749E-2</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40416</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7</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2100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425</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ca="1">IF(ROW()=2,AN124,OFFSET(AM124,-1,0)&amp;IF(LEN(AN124)=0,"",","&amp;AN124))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{"dy":13,"sl":2,"tp":"fe","vl":"Equip0302","cn":1,"pt":"DI","pr":10}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16"/>
        <v>#VALUE!</v>
      </c>
      <c r="BQ124" t="e">
        <f t="shared" ca="1" si="17"/>
        <v>#VALUE!</v>
      </c>
      <c r="BR124" t="e">
        <f t="shared" ca="1" si="18"/>
        <v>#VALUE!</v>
      </c>
      <c r="BS124" t="e">
        <f t="shared" ca="1" si="19"/>
        <v>#VALUE!</v>
      </c>
      <c r="BT124" t="e">
        <f t="shared" ca="1" si="20"/>
        <v>#VALUE!</v>
      </c>
      <c r="BU124" t="e">
        <f t="shared" ca="1" si="21"/>
        <v>#VALUE!</v>
      </c>
      <c r="BV124" t="e">
        <f ca="1">OFFSET([1]EquipTable!$A$1,ROW()-1,0)</f>
        <v>#VALUE!</v>
      </c>
    </row>
    <row r="125" spans="1:74">
      <c r="A125">
        <v>13</v>
      </c>
      <c r="B125">
        <v>3</v>
      </c>
      <c r="C125">
        <f>IF(B125&lt;=9,0,
IF(B125=10,1,2))</f>
        <v>0</v>
      </c>
      <c r="D125">
        <f ca="1">RAND()</f>
        <v>0.71467270397087745</v>
      </c>
      <c r="E125">
        <f ca="1">RAND()</f>
        <v>0.97527952478616442</v>
      </c>
      <c r="F125">
        <f ca="1">RAND()</f>
        <v>0.20028555520543967</v>
      </c>
      <c r="G125">
        <f ca="1">RAND()</f>
        <v>0.94977560720243204</v>
      </c>
      <c r="H125">
        <f ca="1">RAND()</f>
        <v>0.22666258918946713</v>
      </c>
      <c r="I125">
        <f ca="1">RAND()</f>
        <v>0.56544675242572184</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97527</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4200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16"/>
        <v>#VALUE!</v>
      </c>
      <c r="BQ125" t="e">
        <f t="shared" ca="1" si="17"/>
        <v>#VALUE!</v>
      </c>
      <c r="BR125" t="e">
        <f t="shared" ca="1" si="18"/>
        <v>#VALUE!</v>
      </c>
      <c r="BS125" t="e">
        <f t="shared" ca="1" si="19"/>
        <v>#VALUE!</v>
      </c>
      <c r="BT125" t="e">
        <f t="shared" ca="1" si="20"/>
        <v>#VALUE!</v>
      </c>
      <c r="BU125" t="e">
        <f t="shared" ca="1" si="21"/>
        <v>#VALUE!</v>
      </c>
      <c r="BV125" t="e">
        <f ca="1">OFFSET([1]EquipTable!$A$1,ROW()-1,0)</f>
        <v>#VALUE!</v>
      </c>
    </row>
    <row r="126" spans="1:74">
      <c r="A126">
        <v>13</v>
      </c>
      <c r="B126">
        <v>4</v>
      </c>
      <c r="C126">
        <f>IF(B126&lt;=9,0,
IF(B126=10,1,2))</f>
        <v>0</v>
      </c>
      <c r="D126">
        <f ca="1">RAND()</f>
        <v>0.57741502309541115</v>
      </c>
      <c r="E126">
        <f ca="1">RAND()</f>
        <v>0.49384647335276954</v>
      </c>
      <c r="F126">
        <f ca="1">RAND()</f>
        <v>9.9582118430516231E-2</v>
      </c>
      <c r="G126">
        <f ca="1">RAND()</f>
        <v>0.77044622323861411</v>
      </c>
      <c r="H126">
        <f ca="1">RAND()</f>
        <v>0.26869696670482435</v>
      </c>
      <c r="I126">
        <f ca="1">RAND()</f>
        <v>0.89141145069586702</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49384</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8</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2400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16"/>
        <v>#VALUE!</v>
      </c>
      <c r="BQ126" t="e">
        <f t="shared" ca="1" si="17"/>
        <v>#VALUE!</v>
      </c>
      <c r="BR126" t="e">
        <f t="shared" ca="1" si="18"/>
        <v>#VALUE!</v>
      </c>
      <c r="BS126" t="e">
        <f t="shared" ca="1" si="19"/>
        <v>#VALUE!</v>
      </c>
      <c r="BT126" t="e">
        <f t="shared" ca="1" si="20"/>
        <v>#VALUE!</v>
      </c>
      <c r="BU126" t="e">
        <f t="shared" ca="1" si="21"/>
        <v>#VALUE!</v>
      </c>
      <c r="BV126" t="e">
        <f ca="1">OFFSET([1]EquipTable!$A$1,ROW()-1,0)</f>
        <v>#VALUE!</v>
      </c>
    </row>
    <row r="127" spans="1:74">
      <c r="A127">
        <v>13</v>
      </c>
      <c r="B127">
        <v>5</v>
      </c>
      <c r="C127">
        <f>IF(B127&lt;=9,0,
IF(B127=10,1,2))</f>
        <v>0</v>
      </c>
      <c r="D127">
        <f ca="1">RAND()</f>
        <v>0.26200121867174642</v>
      </c>
      <c r="E127">
        <f ca="1">RAND()</f>
        <v>0.25316065565775348</v>
      </c>
      <c r="F127">
        <f ca="1">RAND()</f>
        <v>0.10073306872015109</v>
      </c>
      <c r="G127">
        <f ca="1">RAND()</f>
        <v>0.49930899030421172</v>
      </c>
      <c r="H127">
        <f ca="1">RAND()</f>
        <v>0.81662442156242043</v>
      </c>
      <c r="I127">
        <f ca="1">RAND()</f>
        <v>0.36460392735388836</v>
      </c>
      <c r="M127" t="str">
        <f ca="1">IF(LEN(J127)&lt;&gt;0,J127,VLOOKUP(D127+$B127,$BJ:$BK,MATCH($BK$1,$BJ$1:$BK$1,0),1))</f>
        <v>지정 장비</v>
      </c>
      <c r="N127" t="e">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#VALUE!</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t="e">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#VALUE!</v>
      </c>
      <c r="S127" t="e">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#VALUE!</v>
      </c>
      <c r="T127" t="e">
        <f ca="1">IF(OR(ISNUMBER(N127),N127="삭제",ISBLANK(N127)),"",
IF(LEFT(N127,5)="Equip",IF(MID(N127,7,1)="4","전설",""),
IF(LEFT(N127,5)="Actor",IF(MID(N127,7,1)="2","전설",""),
"그외없음")))</f>
        <v>#VALUE!</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16"/>
        <v>#VALUE!</v>
      </c>
      <c r="BQ127" t="e">
        <f t="shared" ca="1" si="17"/>
        <v>#VALUE!</v>
      </c>
      <c r="BR127" t="e">
        <f t="shared" ca="1" si="18"/>
        <v>#VALUE!</v>
      </c>
      <c r="BS127" t="e">
        <f t="shared" ca="1" si="19"/>
        <v>#VALUE!</v>
      </c>
      <c r="BT127" t="e">
        <f t="shared" ca="1" si="20"/>
        <v>#VALUE!</v>
      </c>
      <c r="BU127" t="e">
        <f t="shared" ca="1" si="21"/>
        <v>#VALUE!</v>
      </c>
      <c r="BV127" t="e">
        <f ca="1">OFFSET([1]EquipTable!$A$1,ROW()-1,0)</f>
        <v>#VALUE!</v>
      </c>
    </row>
    <row r="128" spans="1:74">
      <c r="A128">
        <v>13</v>
      </c>
      <c r="B128">
        <v>6</v>
      </c>
      <c r="C128">
        <f>IF(B128&lt;=9,0,
IF(B128=10,1,2))</f>
        <v>0</v>
      </c>
      <c r="D128">
        <f ca="1">RAND()</f>
        <v>0.43265324229822499</v>
      </c>
      <c r="E128">
        <f ca="1">RAND()</f>
        <v>0.36251473708952631</v>
      </c>
      <c r="F128">
        <f ca="1">RAND()</f>
        <v>0.94500274818894825</v>
      </c>
      <c r="G128">
        <f ca="1">RAND()</f>
        <v>0.84390546422741719</v>
      </c>
      <c r="H128">
        <f ca="1">RAND()</f>
        <v>0.17954222034127465</v>
      </c>
      <c r="I128">
        <f ca="1">RAND()</f>
        <v>0.16287406363716683</v>
      </c>
      <c r="M128" t="str">
        <f ca="1">IF(LEN(J128)&lt;&gt;0,J128,VLOOKUP(D128+$B128,$BJ:$BK,MATCH($BK$1,$BJ$1:$BK$1,0),1))</f>
        <v>지정 장비</v>
      </c>
      <c r="N128" t="e">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#VALUE!</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ca="1">IF(OR(ISNUMBER(N128),N128="삭제",ISBLANK(N128)),"",
IF(LEFT(N128,5)="Equip",IF(MID(N128,7,1)="4","전설",""),
IF(LEFT(N128,5)="Actor",IF(MID(N128,7,1)="2","전설",""),
"그외없음")))</f>
        <v>#VALUE!</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16"/>
        <v>#VALUE!</v>
      </c>
      <c r="BQ128" t="e">
        <f t="shared" ca="1" si="17"/>
        <v>#VALUE!</v>
      </c>
      <c r="BR128" t="e">
        <f t="shared" ca="1" si="18"/>
        <v>#VALUE!</v>
      </c>
      <c r="BS128" t="e">
        <f t="shared" ca="1" si="19"/>
        <v>#VALUE!</v>
      </c>
      <c r="BT128" t="e">
        <f t="shared" ca="1" si="20"/>
        <v>#VALUE!</v>
      </c>
      <c r="BU128" t="e">
        <f t="shared" ca="1" si="21"/>
        <v>#VALUE!</v>
      </c>
      <c r="BV128" t="e">
        <f ca="1">OFFSET([1]EquipTable!$A$1,ROW()-1,0)</f>
        <v>#VALUE!</v>
      </c>
    </row>
    <row r="129" spans="1:40">
      <c r="A129">
        <v>13</v>
      </c>
      <c r="B129">
        <v>7</v>
      </c>
      <c r="C129">
        <f>IF(B129&lt;=9,0,
IF(B129=10,1,2))</f>
        <v>0</v>
      </c>
      <c r="D129">
        <f ca="1">RAND()</f>
        <v>1.1610621063337101E-3</v>
      </c>
      <c r="E129">
        <f ca="1">RAND()</f>
        <v>5.6465633886777167E-2</v>
      </c>
      <c r="F129">
        <f ca="1">RAND()</f>
        <v>0.21331405862655173</v>
      </c>
      <c r="G129">
        <f ca="1">RAND()</f>
        <v>0.48268124821039204</v>
      </c>
      <c r="H129">
        <f ca="1">RAND()</f>
        <v>4.7600481575706732E-2</v>
      </c>
      <c r="I129">
        <f ca="1">RAND()</f>
        <v>0.77282703848418377</v>
      </c>
      <c r="M129" t="str">
        <f ca="1">IF(LEN(J129)&lt;&gt;0,J129,VLOOKUP(D129+$B129,$BJ:$BK,MATCH($BK$1,$BJ$1:$BK$1,0),1))</f>
        <v>지정 장비</v>
      </c>
      <c r="N129" t="e">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#VALUE!</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ca="1">IF(OR(ISNUMBER(N129),N129="삭제",ISBLANK(N129)),"",
IF(LEFT(N129,5)="Equip",IF(MID(N129,7,1)="4","전설",""),
IF(LEFT(N129,5)="Actor",IF(MID(N129,7,1)="2","전설",""),
"그외없음")))</f>
        <v>#VALUE!</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0.7432687386285618</v>
      </c>
      <c r="E130">
        <f ca="1">RAND()</f>
        <v>0.9617195863729443</v>
      </c>
      <c r="F130">
        <f ca="1">RAND()</f>
        <v>0.55625049019765094</v>
      </c>
      <c r="G130">
        <f ca="1">RAND()</f>
        <v>0.84234845672978731</v>
      </c>
      <c r="H130">
        <f ca="1">RAND()</f>
        <v>9.7224598672841944E-2</v>
      </c>
      <c r="I130">
        <f ca="1">RAND()</f>
        <v>2.3253249930933584E-2</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0.91019916573207327</v>
      </c>
      <c r="E131">
        <f ca="1">RAND()</f>
        <v>0.1512852154884422</v>
      </c>
      <c r="F131">
        <f ca="1">RAND()</f>
        <v>0.38005343710626127</v>
      </c>
      <c r="G131">
        <f ca="1">RAND()</f>
        <v>0.77574414484970222</v>
      </c>
      <c r="H131">
        <f ca="1">RAND()</f>
        <v>0.8836630358197527</v>
      </c>
      <c r="I131">
        <f ca="1">RAND()</f>
        <v>0.46233030600160174</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0.90984524756430352</v>
      </c>
      <c r="E132">
        <f ca="1">RAND()</f>
        <v>0.62022324605609347</v>
      </c>
      <c r="F132">
        <f ca="1">RAND()</f>
        <v>0.63627218682182951</v>
      </c>
      <c r="G132">
        <f ca="1">RAND()</f>
        <v>0.63496957730012848</v>
      </c>
      <c r="H132">
        <f ca="1">RAND()</f>
        <v>0.11512317648419002</v>
      </c>
      <c r="I132">
        <f ca="1">RAND()</f>
        <v>0.94434181890361935</v>
      </c>
      <c r="M132" t="str">
        <f ca="1">IF(LEN(J132)&lt;&gt;0,J132,VLOOKUP(D132+$B132,$BJ:$BK,MATCH($BK$1,$BJ$1:$BK$1,0),1))</f>
        <v>캐릭터 상자 일반등급</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삭제</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29</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398</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0.68261091144412445</v>
      </c>
      <c r="E133">
        <f ca="1">RAND()</f>
        <v>0.56114282824331496</v>
      </c>
      <c r="F133">
        <f ca="1">RAND()</f>
        <v>0.23166959998958214</v>
      </c>
      <c r="G133">
        <f ca="1">RAND()</f>
        <v>0.75526281751575397</v>
      </c>
      <c r="H133">
        <f ca="1">RAND()</f>
        <v>0.36394868776924272</v>
      </c>
      <c r="I133">
        <f ca="1">RAND()</f>
        <v>0.9355846767663889</v>
      </c>
      <c r="M133" t="str">
        <f ca="1">IF(LEN(J133)&lt;&gt;0,J133,VLOOKUP(D133+$B133,$BJ:$BK,MATCH($BK$1,$BJ$1:$BK$1,0),1))</f>
        <v>지정 장비</v>
      </c>
      <c r="N133" t="e">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#VALUE!</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ca="1">IF(OR(ISNUMBER(N133),N133="삭제",ISBLANK(N133)),"",
IF(LEFT(N133,5)="Equip",IF(MID(N133,7,1)="4","전설",""),
IF(LEFT(N133,5)="Actor",IF(MID(N133,7,1)="2","전설",""),
"그외없음")))</f>
        <v>#VALUE!</v>
      </c>
      <c r="U133" t="s">
        <v>82</v>
      </c>
      <c r="V133" t="s">
        <v>252</v>
      </c>
      <c r="W133">
        <v>1</v>
      </c>
      <c r="X133" t="s">
        <v>129</v>
      </c>
      <c r="Z133">
        <v>11</v>
      </c>
      <c r="AA133" t="str">
        <f ca="1">IF(ISBLANK(AB133),"",
VLOOKUP(AB133,OFFSET(INDIRECT("$A:$B"),0,MATCH(AB$1&amp;"_Verify",INDIRECT("$1:$1"),0)-1),2,0)
)</f>
        <v>fe</v>
      </c>
      <c r="AB133" t="s">
        <v>82</v>
      </c>
      <c r="AC133" t="s">
        <v>395</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숨겨온 원한</v>
      </c>
      <c r="AL133">
        <v>1</v>
      </c>
      <c r="AM133" t="str">
        <f ca="1">IF(ROW()=2,AN133,OFFSET(AM133,-1,0)&amp;IF(LEN(AN133)=0,"",","&amp;AN133))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{"dy":14,"sl":1,"tp":"fe","vl":"Equip1002","cn":1,"pt":"GO","pr":800}</v>
      </c>
    </row>
    <row r="134" spans="1:40">
      <c r="A134">
        <v>14</v>
      </c>
      <c r="B134">
        <v>2</v>
      </c>
      <c r="C134">
        <f>IF(B134&lt;=9,0,
IF(B134=10,1,2))</f>
        <v>0</v>
      </c>
      <c r="D134">
        <f ca="1">RAND()</f>
        <v>0.54248435595257083</v>
      </c>
      <c r="E134">
        <f ca="1">RAND()</f>
        <v>0.68910989185119376</v>
      </c>
      <c r="F134">
        <f ca="1">RAND()</f>
        <v>0.11496009599992496</v>
      </c>
      <c r="G134">
        <f ca="1">RAND()</f>
        <v>6.062199904629384E-2</v>
      </c>
      <c r="H134">
        <f ca="1">RAND()</f>
        <v>0.94003161631553422</v>
      </c>
      <c r="I134">
        <f ca="1">RAND()</f>
        <v>0.84707925592339328</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68910</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3300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0.88519692623158952</v>
      </c>
      <c r="E135">
        <f ca="1">RAND()</f>
        <v>0.47030393476022092</v>
      </c>
      <c r="F135">
        <f ca="1">RAND()</f>
        <v>0.36138737479826855</v>
      </c>
      <c r="G135">
        <f ca="1">RAND()</f>
        <v>6.5564151837281037E-2</v>
      </c>
      <c r="H135">
        <f ca="1">RAND()</f>
        <v>1.3690822860569218E-3</v>
      </c>
      <c r="I135">
        <f ca="1">RAND()</f>
        <v>9.3872057945363241E-2</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47030</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8</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2400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436</v>
      </c>
      <c r="AD135">
        <v>1</v>
      </c>
      <c r="AE135" t="s">
        <v>129</v>
      </c>
      <c r="AF135">
        <v>219</v>
      </c>
      <c r="AG135">
        <v>149</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전설</v>
      </c>
      <c r="AJ135" t="str">
        <f>IF(ISBLANK($AB135),"",
IF(AND($B135&gt;=VLOOKUP($AB135,$AP:$AS,3,0),$B135&lt;=VLOOKUP($AB135,$AP:$AS,4,0)),"","슬롯타입이상"))</f>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실체화된 마나</v>
      </c>
      <c r="AL135">
        <v>1</v>
      </c>
      <c r="AM135" t="str">
        <f ca="1">IF(ROW()=2,AN135,OFFSET(AM135,-1,0)&amp;IF(LEN(AN135)=0,"",","&amp;AN135))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{"dy":14,"sl":3,"tp":"fe","vl":"Equip3402","cn":1,"pt":"DI","pp":219,"pr":149}</v>
      </c>
    </row>
    <row r="136" spans="1:40">
      <c r="A136">
        <v>14</v>
      </c>
      <c r="B136">
        <v>4</v>
      </c>
      <c r="C136">
        <f>IF(B136&lt;=9,0,
IF(B136=10,1,2))</f>
        <v>0</v>
      </c>
      <c r="D136">
        <f ca="1">RAND()</f>
        <v>0.43958370486526499</v>
      </c>
      <c r="E136">
        <f ca="1">RAND()</f>
        <v>0.95366726253090528</v>
      </c>
      <c r="F136">
        <f ca="1">RAND()</f>
        <v>0.4752364249693225</v>
      </c>
      <c r="G136">
        <f ca="1">RAND()</f>
        <v>0.90994105373128342</v>
      </c>
      <c r="H136">
        <f ca="1">RAND()</f>
        <v>0.71426532402132359</v>
      </c>
      <c r="I136">
        <f ca="1">RAND()</f>
        <v>0.89551010653624352</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95366</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4200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432</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강철 마울</v>
      </c>
      <c r="AL136">
        <v>1</v>
      </c>
      <c r="AM136" t="str">
        <f ca="1">IF(ROW()=2,AN136,OFFSET(AM136,-1,0)&amp;IF(LEN(AN136)=0,"",","&amp;AN136))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{"dy":14,"sl":4,"tp":"fe","vl":"Equip4102","cn":1,"pt":"GO","pr":1200}</v>
      </c>
    </row>
    <row r="137" spans="1:40">
      <c r="A137">
        <v>14</v>
      </c>
      <c r="B137">
        <v>5</v>
      </c>
      <c r="C137">
        <f>IF(B137&lt;=9,0,
IF(B137=10,1,2))</f>
        <v>0</v>
      </c>
      <c r="D137">
        <f ca="1">RAND()</f>
        <v>0.87991669913764148</v>
      </c>
      <c r="E137">
        <f ca="1">RAND()</f>
        <v>1.1604257957667286E-2</v>
      </c>
      <c r="F137">
        <f ca="1">RAND()</f>
        <v>0.86274009424323661</v>
      </c>
      <c r="G137">
        <f ca="1">RAND()</f>
        <v>0.35480398980594863</v>
      </c>
      <c r="H137">
        <f ca="1">RAND()</f>
        <v>0.68855153811764636</v>
      </c>
      <c r="I137">
        <f ca="1">RAND()</f>
        <v>0.45565018452550166</v>
      </c>
      <c r="M137" t="str">
        <f ca="1">IF(LEN(J137)&lt;&gt;0,J137,VLOOKUP(D137+$B137,$BJ:$BK,MATCH($BK$1,$BJ$1:$BK$1,0),1))</f>
        <v>안 지정 캐릭터 PP 일반등급</v>
      </c>
      <c r="N137">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1160</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3</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199</v>
      </c>
      <c r="W137">
        <v>1</v>
      </c>
      <c r="X137" t="s">
        <v>125</v>
      </c>
      <c r="Z137">
        <v>3100</v>
      </c>
      <c r="AA137" t="str">
        <f ca="1">IF(ISBLANK(AB137),"",
VLOOKUP(AB137,OFFSET(INDIRECT("$A:$B"),0,MATCH(AB$1&amp;"_Verify",INDIRECT("$1:$1"),0)-1),2,0)
)</f>
        <v>fe</v>
      </c>
      <c r="AB137" t="s">
        <v>82</v>
      </c>
      <c r="AC137" t="s">
        <v>428</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파수꾼의 숏보우</v>
      </c>
      <c r="AL137">
        <v>1</v>
      </c>
      <c r="AM137" t="str">
        <f ca="1">IF(ROW()=2,AN137,OFFSET(AM137,-1,0)&amp;IF(LEN(AN137)=0,"",","&amp;AN137))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{"dy":14,"sl":5,"tp":"fe","vl":"Equip2202","cn":1,"pt":"GO","pr":3300}</v>
      </c>
    </row>
    <row r="138" spans="1:40">
      <c r="A138">
        <v>14</v>
      </c>
      <c r="B138">
        <v>6</v>
      </c>
      <c r="C138">
        <f>IF(B138&lt;=9,0,
IF(B138=10,1,2))</f>
        <v>0</v>
      </c>
      <c r="D138">
        <f ca="1">RAND()</f>
        <v>2.1986745961012355E-2</v>
      </c>
      <c r="E138">
        <f ca="1">RAND()</f>
        <v>0.23766166656738441</v>
      </c>
      <c r="F138">
        <f ca="1">RAND()</f>
        <v>0.2079867395648427</v>
      </c>
      <c r="G138">
        <f ca="1">RAND()</f>
        <v>0.9430849239047937</v>
      </c>
      <c r="H138">
        <f ca="1">RAND()</f>
        <v>0.18501829913740331</v>
      </c>
      <c r="I138">
        <f ca="1">RAND()</f>
        <v>0.59516895061876496</v>
      </c>
      <c r="M138" t="str">
        <f ca="1">IF(LEN(J138)&lt;&gt;0,J138,VLOOKUP(D138+$B138,$BJ:$BK,MATCH($BK$1,$BJ$1:$BK$1,0),1))</f>
        <v>지정 장비</v>
      </c>
      <c r="N138" t="e">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#VALUE!</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ca="1">IF(OR(ISNUMBER(N138),N138="삭제",ISBLANK(N138)),"",
IF(LEFT(N138,5)="Equip",IF(MID(N138,7,1)="4","전설",""),
IF(LEFT(N138,5)="Actor",IF(MID(N138,7,1)="2","전설",""),
"그외없음")))</f>
        <v>#VALUE!</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0.54497361961366209</v>
      </c>
      <c r="E139">
        <f ca="1">RAND()</f>
        <v>0.42970879755339031</v>
      </c>
      <c r="F139">
        <f ca="1">RAND()</f>
        <v>0.69918335180227931</v>
      </c>
      <c r="G139">
        <f ca="1">RAND()</f>
        <v>0.15683277859244416</v>
      </c>
      <c r="H139">
        <f ca="1">RAND()</f>
        <v>0.13551119327055383</v>
      </c>
      <c r="I139">
        <f ca="1">RAND()</f>
        <v>0.94964952840466188</v>
      </c>
      <c r="M139" t="str">
        <f ca="1">IF(LEN(J139)&lt;&gt;0,J139,VLOOKUP(D139+$B139,$BJ:$BK,MATCH($BK$1,$BJ$1:$BK$1,0),1))</f>
        <v>지정 장비</v>
      </c>
      <c r="N139" t="e">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#VALUE!</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e">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#VALUE!</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ca="1">IF(OR(ISNUMBER(N139),N139="삭제",ISBLANK(N139)),"",
IF(LEFT(N139,5)="Equip",IF(MID(N139,7,1)="4","전설",""),
IF(LEFT(N139,5)="Actor",IF(MID(N139,7,1)="2","전설",""),
"그외없음")))</f>
        <v>#VALUE!</v>
      </c>
      <c r="U139" t="s">
        <v>82</v>
      </c>
      <c r="V139" t="s">
        <v>187</v>
      </c>
      <c r="W139">
        <v>1</v>
      </c>
      <c r="X139" t="s">
        <v>125</v>
      </c>
      <c r="Z139">
        <v>7800</v>
      </c>
      <c r="AA139" t="str">
        <f ca="1">IF(ISBLANK(AB139),"",
VLOOKUP(AB139,OFFSET(INDIRECT("$A:$B"),0,MATCH(AB$1&amp;"_Verify",INDIRECT("$1:$1"),0)-1),2,0)
)</f>
        <v>fe</v>
      </c>
      <c r="AB139" t="s">
        <v>82</v>
      </c>
      <c r="AC139" t="s">
        <v>357</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ca="1">IF(ROW()=2,AN139,OFFSET(AM139,-1,0)&amp;IF(LEN(AN139)=0,"",","&amp;AN139))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{"dy":14,"sl":7,"tp":"fe","vl":"Equip8001","cn":1,"pt":"GO","pr":5100}</v>
      </c>
    </row>
    <row r="140" spans="1:40">
      <c r="A140">
        <v>14</v>
      </c>
      <c r="B140">
        <v>8</v>
      </c>
      <c r="C140">
        <f>IF(B140&lt;=9,0,
IF(B140=10,1,2))</f>
        <v>0</v>
      </c>
      <c r="D140">
        <f ca="1">RAND()</f>
        <v>5.6846724873652277E-2</v>
      </c>
      <c r="E140">
        <f ca="1">RAND()</f>
        <v>0.4842463087504133</v>
      </c>
      <c r="F140">
        <f ca="1">RAND()</f>
        <v>0.45949045101296038</v>
      </c>
      <c r="G140">
        <f ca="1">RAND()</f>
        <v>0.23504146106066814</v>
      </c>
      <c r="H140">
        <f ca="1">RAND()</f>
        <v>0.54172568186631376</v>
      </c>
      <c r="I140">
        <f ca="1">RAND()</f>
        <v>0.41277136334160847</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IF(ROW()=2,AN140,OFFSET(AM140,-1,0)&amp;IF(LEN(AN140)=0,"",","&amp;AN140))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0.86281929606435515</v>
      </c>
      <c r="E141">
        <f ca="1">RAND()</f>
        <v>0.7672387997466823</v>
      </c>
      <c r="F141">
        <f ca="1">RAND()</f>
        <v>0.95319353523033501</v>
      </c>
      <c r="G141">
        <f ca="1">RAND()</f>
        <v>0.60393578454593833</v>
      </c>
      <c r="H141">
        <f ca="1">RAND()</f>
        <v>8.1211054142247718E-2</v>
      </c>
      <c r="I141">
        <f ca="1">RAND()</f>
        <v>0.67834838663388297</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IF(ROW()=2,AN141,OFFSET(AM141,-1,0)&amp;IF(LEN(AN141)=0,"",","&amp;AN141))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6.8510808709134063E-2</v>
      </c>
      <c r="E142">
        <f ca="1">RAND()</f>
        <v>0.30274305637172993</v>
      </c>
      <c r="F142">
        <f ca="1">RAND()</f>
        <v>0.82556087589376692</v>
      </c>
      <c r="G142">
        <f ca="1">RAND()</f>
        <v>0.5716468500019859</v>
      </c>
      <c r="H142">
        <f ca="1">RAND()</f>
        <v>0.13125466568868349</v>
      </c>
      <c r="I142">
        <f ca="1">RAND()</f>
        <v>0.31834454832021575</v>
      </c>
      <c r="M142" t="str">
        <f ca="1">IF(LEN(J142)&lt;&gt;0,J142,VLOOKUP(D142+$B142,$BJ:$BK,MATCH($BK$1,$BJ$1:$BK$1,0),1))</f>
        <v>지정 장비</v>
      </c>
      <c r="N142" t="e">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#VALUE!</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ca="1">IF(OR(ISNUMBER(N142),N142="삭제",ISBLANK(N142)),"",
IF(LEFT(N142,5)="Equip",IF(MID(N142,7,1)="4","전설",""),
IF(LEFT(N142,5)="Actor",IF(MID(N142,7,1)="2","전설",""),
"그외없음")))</f>
        <v>#VALUE!</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0.35190449101160615</v>
      </c>
      <c r="E143">
        <f ca="1">RAND()</f>
        <v>0.10953856587917954</v>
      </c>
      <c r="F143">
        <f ca="1">RAND()</f>
        <v>0.18996724199966142</v>
      </c>
      <c r="G143">
        <f ca="1">RAND()</f>
        <v>0.50982088225838107</v>
      </c>
      <c r="H143">
        <f ca="1">RAND()</f>
        <v>0.76004032599271409</v>
      </c>
      <c r="I143">
        <f ca="1">RAND()</f>
        <v>0.7989920943806984</v>
      </c>
      <c r="M143" t="str">
        <f ca="1">IF(LEN(J143)&lt;&gt;0,J143,VLOOKUP(D143+$B143,$BJ:$BK,MATCH($BK$1,$BJ$1:$BK$1,0),1))</f>
        <v>지정 장비</v>
      </c>
      <c r="N143" t="e">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#VALUE!</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ca="1">IF(OR(ISNUMBER(N143),N143="삭제",ISBLANK(N143)),"",
IF(LEFT(N143,5)="Equip",IF(MID(N143,7,1)="4","전설",""),
IF(LEFT(N143,5)="Actor",IF(MID(N143,7,1)="2","전설",""),
"그외없음")))</f>
        <v>#VALUE!</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0.84591289873212216</v>
      </c>
      <c r="E144">
        <f ca="1">RAND()</f>
        <v>0.10834715559087538</v>
      </c>
      <c r="F144">
        <f ca="1">RAND()</f>
        <v>0.50637650887457819</v>
      </c>
      <c r="G144">
        <f ca="1">RAND()</f>
        <v>0.74115895529760356</v>
      </c>
      <c r="H144">
        <f ca="1">RAND()</f>
        <v>1.0216456646028993E-2</v>
      </c>
      <c r="I144">
        <f ca="1">RAND()</f>
        <v>0.9176022001339933</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10834</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4</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1200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0.74266241925218179</v>
      </c>
      <c r="E145">
        <f ca="1">RAND()</f>
        <v>0.5507154109016944</v>
      </c>
      <c r="F145">
        <f ca="1">RAND()</f>
        <v>0.23811241672340011</v>
      </c>
      <c r="G145">
        <f ca="1">RAND()</f>
        <v>0.21861562522598232</v>
      </c>
      <c r="H145">
        <f ca="1">RAND()</f>
        <v>0.26114507926042629</v>
      </c>
      <c r="I145">
        <f ca="1">RAND()</f>
        <v>0.79904708963354865</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55071</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2700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0.13746648487123125</v>
      </c>
      <c r="E146">
        <f ca="1">RAND()</f>
        <v>0.27222426736950733</v>
      </c>
      <c r="F146">
        <f ca="1">RAND()</f>
        <v>0.95970955547633341</v>
      </c>
      <c r="G146">
        <f ca="1">RAND()</f>
        <v>0.9333184754941557</v>
      </c>
      <c r="H146">
        <f ca="1">RAND()</f>
        <v>0.18576990281137484</v>
      </c>
      <c r="I146">
        <f ca="1">RAND()</f>
        <v>0.41775782346723744</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27222</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6</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1800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437</v>
      </c>
      <c r="AD146">
        <v>1</v>
      </c>
      <c r="AE146" t="s">
        <v>125</v>
      </c>
      <c r="AG146">
        <v>3100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야만인의 분노</v>
      </c>
      <c r="AL146">
        <v>1</v>
      </c>
      <c r="AM146" t="str">
        <f ca="1">IF(ROW()=2,AN146,OFFSET(AM146,-1,0)&amp;IF(LEN(AN146)=0,"",","&amp;AN146))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{"dy":15,"sl":4,"tp":"fe","vl":"Equip0201","cn":1,"pt":"GO","pr":3100}</v>
      </c>
    </row>
    <row r="147" spans="1:40">
      <c r="A147">
        <v>15</v>
      </c>
      <c r="B147">
        <v>5</v>
      </c>
      <c r="C147">
        <f>IF(B147&lt;=9,0,
IF(B147=10,1,2))</f>
        <v>0</v>
      </c>
      <c r="D147">
        <f ca="1">RAND()</f>
        <v>0.57617734033749979</v>
      </c>
      <c r="E147">
        <f ca="1">RAND()</f>
        <v>0.23120932964538454</v>
      </c>
      <c r="F147">
        <f ca="1">RAND()</f>
        <v>1.9981278901426536E-2</v>
      </c>
      <c r="G147">
        <f ca="1">RAND()</f>
        <v>0.78611414391436873</v>
      </c>
      <c r="H147">
        <f ca="1">RAND()</f>
        <v>0.21439110015831775</v>
      </c>
      <c r="I147">
        <f ca="1">RAND()</f>
        <v>0.24014297416576624</v>
      </c>
      <c r="M147" t="str">
        <f ca="1">IF(LEN(J147)&lt;&gt;0,J147,VLOOKUP(D147+$B147,$BJ:$BK,MATCH($BK$1,$BJ$1:$BK$1,0),1))</f>
        <v>안 지정 캐릭터 PP 영웅등급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23120</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5</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1500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0.91644946049255871</v>
      </c>
      <c r="E148">
        <f ca="1">RAND()</f>
        <v>0.9841700672547542</v>
      </c>
      <c r="F148">
        <f ca="1">RAND()</f>
        <v>0.46735267294441274</v>
      </c>
      <c r="G148">
        <f ca="1">RAND()</f>
        <v>0.55699988848378068</v>
      </c>
      <c r="H148">
        <f ca="1">RAND()</f>
        <v>0.34360641589445884</v>
      </c>
      <c r="I148">
        <f ca="1">RAND()</f>
        <v>0.32026630940991629</v>
      </c>
      <c r="M148" t="str">
        <f ca="1">IF(LEN(J148)&lt;&gt;0,J148,VLOOKUP(D148+$B148,$BJ:$BK,MATCH($BK$1,$BJ$1:$BK$1,0),1))</f>
        <v>지정 장비</v>
      </c>
      <c r="N148" t="e">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#VALUE!</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ca="1">IF(OR(ISNUMBER(N148),N148="삭제",ISBLANK(N148)),"",
IF(LEFT(N148,5)="Equip",IF(MID(N148,7,1)="4","전설",""),
IF(LEFT(N148,5)="Actor",IF(MID(N148,7,1)="2","전설",""),
"그외없음")))</f>
        <v>#VALUE!</v>
      </c>
      <c r="U148" t="s">
        <v>82</v>
      </c>
      <c r="V148" t="s">
        <v>184</v>
      </c>
      <c r="W148">
        <v>1</v>
      </c>
      <c r="X148" t="s">
        <v>125</v>
      </c>
      <c r="Z148">
        <v>7600</v>
      </c>
      <c r="AA148" t="str">
        <f ca="1">IF(ISBLANK(AB148),"",
VLOOKUP(AB148,OFFSET(INDIRECT("$A:$B"),0,MATCH(AB$1&amp;"_Verify",INDIRECT("$1:$1"),0)-1),2,0)
)</f>
        <v>fe</v>
      </c>
      <c r="AB148" t="s">
        <v>82</v>
      </c>
      <c r="AC148" t="s">
        <v>451</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0.78788863513237506</v>
      </c>
      <c r="E149">
        <f ca="1">RAND()</f>
        <v>0.50742623440721302</v>
      </c>
      <c r="F149">
        <f ca="1">RAND()</f>
        <v>0.74277558769215779</v>
      </c>
      <c r="G149">
        <f ca="1">RAND()</f>
        <v>0.76276719432719697</v>
      </c>
      <c r="H149">
        <f ca="1">RAND()</f>
        <v>0.48254719186440409</v>
      </c>
      <c r="I149">
        <f ca="1">RAND()</f>
        <v>0.61534246439093432</v>
      </c>
      <c r="M149" t="str">
        <f ca="1">IF(LEN(J149)&lt;&gt;0,J149,VLOOKUP(D149+$B149,$BJ:$BK,MATCH($BK$1,$BJ$1:$BK$1,0),1))</f>
        <v>지정 장비</v>
      </c>
      <c r="N149" t="e">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#VALUE!</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ca="1">IF(OR(ISNUMBER(N149),N149="삭제",ISBLANK(N149)),"",
IF(LEFT(N149,5)="Equip",IF(MID(N149,7,1)="4","전설",""),
IF(LEFT(N149,5)="Actor",IF(MID(N149,7,1)="2","전설",""),
"그외없음")))</f>
        <v>#VALUE!</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6.5726775508270663E-2</v>
      </c>
      <c r="E150">
        <f ca="1">RAND()</f>
        <v>0.35485677704986496</v>
      </c>
      <c r="F150">
        <f ca="1">RAND()</f>
        <v>0.21065775238538409</v>
      </c>
      <c r="G150">
        <f ca="1">RAND()</f>
        <v>0.19032972142096494</v>
      </c>
      <c r="H150">
        <f ca="1">RAND()</f>
        <v>0.39265580334410666</v>
      </c>
      <c r="I150">
        <f ca="1">RAND()</f>
        <v>0.56913612956070447</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0.88026923674350321</v>
      </c>
      <c r="E151">
        <f ca="1">RAND()</f>
        <v>0.15597124137943819</v>
      </c>
      <c r="F151">
        <f ca="1">RAND()</f>
        <v>0.34349980211136222</v>
      </c>
      <c r="G151">
        <f ca="1">RAND()</f>
        <v>0.31690295323893691</v>
      </c>
      <c r="H151">
        <f ca="1">RAND()</f>
        <v>0.40223211121511038</v>
      </c>
      <c r="I151">
        <f ca="1">RAND()</f>
        <v>0.3217479583480789</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0.33250008999517533</v>
      </c>
      <c r="E152">
        <f ca="1">RAND()</f>
        <v>0.81784626144586714</v>
      </c>
      <c r="F152">
        <f ca="1">RAND()</f>
        <v>6.9079793122729938E-2</v>
      </c>
      <c r="G152">
        <f ca="1">RAND()</f>
        <v>0.37596142288028256</v>
      </c>
      <c r="H152">
        <f ca="1">RAND()</f>
        <v>0.41792387125902686</v>
      </c>
      <c r="I152">
        <f ca="1">RAND()</f>
        <v>0.41582388884630939</v>
      </c>
      <c r="M152" t="str">
        <f ca="1">IF(LEN(J152)&lt;&gt;0,J152,VLOOKUP(D152+$B152,$BJ:$BK,MATCH($BK$1,$BJ$1:$BK$1,0),1))</f>
        <v>지정 장비</v>
      </c>
      <c r="N152" t="e">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#VALUE!</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e">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#VALUE!</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ca="1">IF(OR(ISNUMBER(N152),N152="삭제",ISBLANK(N152)),"",
IF(LEFT(N152,5)="Equip",IF(MID(N152,7,1)="4","전설",""),
IF(LEFT(N152,5)="Actor",IF(MID(N152,7,1)="2","전설",""),
"그외없음")))</f>
        <v>#VALUE!</v>
      </c>
      <c r="U152" t="s">
        <v>82</v>
      </c>
      <c r="V152" t="s">
        <v>204</v>
      </c>
      <c r="W152">
        <v>1</v>
      </c>
      <c r="X152" t="s">
        <v>125</v>
      </c>
      <c r="Z152">
        <v>3400</v>
      </c>
      <c r="AA152" t="str">
        <f ca="1">IF(ISBLANK(AB152),"",
VLOOKUP(AB152,OFFSET(INDIRECT("$A:$B"),0,MATCH(AB$1&amp;"_Verify",INDIRECT("$1:$1"),0)-1),2,0)
)</f>
        <v>fe</v>
      </c>
      <c r="AB152" t="s">
        <v>82</v>
      </c>
      <c r="AC152" t="s">
        <v>417</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0.87596860243355146</v>
      </c>
      <c r="E153">
        <f ca="1">RAND()</f>
        <v>3.6652932721117137E-2</v>
      </c>
      <c r="F153">
        <f ca="1">RAND()</f>
        <v>0.97831223581142412</v>
      </c>
      <c r="G153">
        <f ca="1">RAND()</f>
        <v>0.75423261812046538</v>
      </c>
      <c r="H153">
        <f ca="1">RAND()</f>
        <v>0.41799479328994482</v>
      </c>
      <c r="I153">
        <f ca="1">RAND()</f>
        <v>0.67487006447636033</v>
      </c>
      <c r="M153" t="str">
        <f ca="1">IF(LEN(J153)&lt;&gt;0,J153,VLOOKUP(D153+$B153,$BJ:$BK,MATCH($BK$1,$BJ$1:$BK$1,0),1))</f>
        <v>지정 장비</v>
      </c>
      <c r="N153" t="e">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#VALUE!</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ca="1">IF(OR(ISNUMBER(N153),N153="삭제",ISBLANK(N153)),"",
IF(LEFT(N153,5)="Equip",IF(MID(N153,7,1)="4","전설",""),
IF(LEFT(N153,5)="Actor",IF(MID(N153,7,1)="2","전설",""),
"그외없음")))</f>
        <v>#VALUE!</v>
      </c>
      <c r="U153" t="s">
        <v>82</v>
      </c>
      <c r="V153" t="s">
        <v>178</v>
      </c>
      <c r="W153">
        <v>1</v>
      </c>
      <c r="X153" t="s">
        <v>125</v>
      </c>
      <c r="Z153">
        <v>1200</v>
      </c>
      <c r="AA153" t="str">
        <f ca="1">IF(ISBLANK(AB153),"",
VLOOKUP(AB153,OFFSET(INDIRECT("$A:$B"),0,MATCH(AB$1&amp;"_Verify",INDIRECT("$1:$1"),0)-1),2,0)
)</f>
        <v>fe</v>
      </c>
      <c r="AB153" t="s">
        <v>82</v>
      </c>
      <c r="AC153" t="s">
        <v>413</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칼날 손잡이</v>
      </c>
      <c r="AL153">
        <v>1</v>
      </c>
      <c r="AM153" t="str">
        <f ca="1">IF(ROW()=2,AN153,OFFSET(AM153,-1,0)&amp;IF(LEN(AN153)=0,"",","&amp;AN153))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{"dy":16,"sl":1,"tp":"fe","vl":"Equip1101","cn":1,"pt":"GO","pr":1200}</v>
      </c>
    </row>
    <row r="154" spans="1:40">
      <c r="A154">
        <v>16</v>
      </c>
      <c r="B154">
        <v>2</v>
      </c>
      <c r="C154">
        <f>IF(B154&lt;=9,0,
IF(B154=10,1,2))</f>
        <v>0</v>
      </c>
      <c r="D154">
        <f ca="1">RAND()</f>
        <v>0.62620827143386315</v>
      </c>
      <c r="E154">
        <f ca="1">RAND()</f>
        <v>0.69771509224057593</v>
      </c>
      <c r="F154">
        <f ca="1">RAND()</f>
        <v>9.2572729097234463E-3</v>
      </c>
      <c r="G154">
        <f ca="1">RAND()</f>
        <v>0.2708456613775263</v>
      </c>
      <c r="H154">
        <f ca="1">RAND()</f>
        <v>0.59882802333652474</v>
      </c>
      <c r="I154">
        <f ca="1">RAND()</f>
        <v>0.23212665466652493</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69771</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{"dy":16,"sl":2,"tp":"upn","vl":"11315","cn":11,"pt":"DI","pr":3}</v>
      </c>
    </row>
    <row r="155" spans="1:40">
      <c r="A155">
        <v>16</v>
      </c>
      <c r="B155">
        <v>3</v>
      </c>
      <c r="C155">
        <f>IF(B155&lt;=9,0,
IF(B155=10,1,2))</f>
        <v>0</v>
      </c>
      <c r="D155">
        <f ca="1">RAND()</f>
        <v>0.64140155179836544</v>
      </c>
      <c r="E155">
        <f ca="1">RAND()</f>
        <v>9.4712037171685415E-2</v>
      </c>
      <c r="F155">
        <f ca="1">RAND()</f>
        <v>0.38074816891352392</v>
      </c>
      <c r="G155">
        <f ca="1">RAND()</f>
        <v>0.41580981227769509</v>
      </c>
      <c r="H155">
        <f ca="1">RAND()</f>
        <v>0.33398216282340432</v>
      </c>
      <c r="I155">
        <f ca="1">RAND()</f>
        <v>0.68242645189985274</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9471</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4</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1200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442</v>
      </c>
      <c r="AD155">
        <v>1</v>
      </c>
      <c r="AE155" t="s">
        <v>125</v>
      </c>
      <c r="AG155">
        <v>1000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노장의 친구</v>
      </c>
      <c r="AL155">
        <v>1</v>
      </c>
      <c r="AM155" t="str">
        <f ca="1">IF(ROW()=2,AN155,OFFSET(AM155,-1,0)&amp;IF(LEN(AN155)=0,"",","&amp;AN155))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{"dy":16,"sl":3,"tp":"fe","vl":"Equip5101","cn":1,"pt":"GO","pr":1000}</v>
      </c>
    </row>
    <row r="156" spans="1:40">
      <c r="A156">
        <v>16</v>
      </c>
      <c r="B156">
        <v>4</v>
      </c>
      <c r="C156">
        <f>IF(B156&lt;=9,0,
IF(B156=10,1,2))</f>
        <v>0</v>
      </c>
      <c r="D156">
        <f ca="1">RAND()</f>
        <v>0.38953272337654088</v>
      </c>
      <c r="E156">
        <f ca="1">RAND()</f>
        <v>0.40283337092472893</v>
      </c>
      <c r="F156">
        <f ca="1">RAND()</f>
        <v>0.47831320681360179</v>
      </c>
      <c r="G156">
        <f ca="1">RAND()</f>
        <v>5.5255989897487923E-2</v>
      </c>
      <c r="H156">
        <f ca="1">RAND()</f>
        <v>2.2639228677960865E-2</v>
      </c>
      <c r="I156">
        <f ca="1">RAND()</f>
        <v>4.3392800210737215E-2</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40283</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7</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2100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0.84318882951046548</v>
      </c>
      <c r="E157">
        <f ca="1">RAND()</f>
        <v>0.32521601789679899</v>
      </c>
      <c r="F157">
        <f ca="1">RAND()</f>
        <v>0.28721047381996079</v>
      </c>
      <c r="G157">
        <f ca="1">RAND()</f>
        <v>0.88209837783687151</v>
      </c>
      <c r="H157">
        <f ca="1">RAND()</f>
        <v>0.61166235235454258</v>
      </c>
      <c r="I157">
        <f ca="1">RAND()</f>
        <v>0.22073726039842301</v>
      </c>
      <c r="M157" t="str">
        <f ca="1">IF(LEN(J157)&lt;&gt;0,J157,VLOOKUP(D157+$B157,$BJ:$BK,MATCH($BK$1,$BJ$1:$BK$1,0),1))</f>
        <v>안 지정 캐릭터 PP 일반등급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32521</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6</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1800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440</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미스틱 해머</v>
      </c>
      <c r="AL157">
        <v>1</v>
      </c>
      <c r="AM157" t="str">
        <f ca="1">IF(ROW()=2,AN157,OFFSET(AM157,-1,0)&amp;IF(LEN(AN157)=0,"",","&amp;AN157))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{"dy":16,"sl":5,"tp":"fe","vl":"Equip4202","cn":1,"pt":"GO","pr":2700}</v>
      </c>
    </row>
    <row r="158" spans="1:40">
      <c r="A158">
        <v>16</v>
      </c>
      <c r="B158">
        <v>6</v>
      </c>
      <c r="C158">
        <f>IF(B158&lt;=9,0,
IF(B158=10,1,2))</f>
        <v>0</v>
      </c>
      <c r="D158">
        <f ca="1">RAND()</f>
        <v>0.33893812583994576</v>
      </c>
      <c r="E158">
        <f ca="1">RAND()</f>
        <v>0.74413184075094185</v>
      </c>
      <c r="F158">
        <f ca="1">RAND()</f>
        <v>1.6762883091506753E-2</v>
      </c>
      <c r="G158">
        <f ca="1">RAND()</f>
        <v>0.25170307926072311</v>
      </c>
      <c r="H158">
        <f ca="1">RAND()</f>
        <v>0.80971590703594964</v>
      </c>
      <c r="I158">
        <f ca="1">RAND()</f>
        <v>0.78984672246010323</v>
      </c>
      <c r="M158" t="str">
        <f ca="1">IF(LEN(J158)&lt;&gt;0,J158,VLOOKUP(D158+$B158,$BJ:$BK,MATCH($BK$1,$BJ$1:$BK$1,0),1))</f>
        <v>지정 장비</v>
      </c>
      <c r="N158" t="e">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#VALUE!</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ca="1">IF(OR(ISNUMBER(N158),N158="삭제",ISBLANK(N158)),"",
IF(LEFT(N158,5)="Equip",IF(MID(N158,7,1)="4","전설",""),
IF(LEFT(N158,5)="Actor",IF(MID(N158,7,1)="2","전설",""),
"그외없음")))</f>
        <v>#VALUE!</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0.38770472743115825</v>
      </c>
      <c r="E159">
        <f ca="1">RAND()</f>
        <v>0.58204484640542353</v>
      </c>
      <c r="F159">
        <f ca="1">RAND()</f>
        <v>0.34570668189931286</v>
      </c>
      <c r="G159">
        <f ca="1">RAND()</f>
        <v>0.48712497087042894</v>
      </c>
      <c r="H159">
        <f ca="1">RAND()</f>
        <v>0.73363475205585094</v>
      </c>
      <c r="I159">
        <f ca="1">RAND()</f>
        <v>0.9719755970900481</v>
      </c>
      <c r="M159" t="str">
        <f ca="1">IF(LEN(J159)&lt;&gt;0,J159,VLOOKUP(D159+$B159,$BJ:$BK,MATCH($BK$1,$BJ$1:$BK$1,0),1))</f>
        <v>지정 장비</v>
      </c>
      <c r="N159" t="e">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#VALUE!</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ca="1">IF(OR(ISNUMBER(N159),N159="삭제",ISBLANK(N159)),"",
IF(LEFT(N159,5)="Equip",IF(MID(N159,7,1)="4","전설",""),
IF(LEFT(N159,5)="Actor",IF(MID(N159,7,1)="2","전설",""),
"그외없음")))</f>
        <v>#VALUE!</v>
      </c>
      <c r="U159" t="s">
        <v>82</v>
      </c>
      <c r="V159" t="s">
        <v>239</v>
      </c>
      <c r="W159">
        <v>1</v>
      </c>
      <c r="X159" t="s">
        <v>125</v>
      </c>
      <c r="Z159">
        <v>29300</v>
      </c>
      <c r="AA159" t="str">
        <f ca="1">IF(ISBLANK(AB159),"",
VLOOKUP(AB159,OFFSET(INDIRECT("$A:$B"),0,MATCH(AB$1&amp;"_Verify",INDIRECT("$1:$1"),0)-1),2,0)
)</f>
        <v>fe</v>
      </c>
      <c r="AB159" t="s">
        <v>82</v>
      </c>
      <c r="AC159" t="s">
        <v>422</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더블 이퀄라이저</v>
      </c>
      <c r="AL159">
        <v>1</v>
      </c>
      <c r="AM159" t="str">
        <f ca="1">IF(ROW()=2,AN159,OFFSET(AM159,-1,0)&amp;IF(LEN(AN159)=0,"",","&amp;AN159))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{"dy":16,"sl":7,"tp":"fe","vl":"Equip6201","cn":1,"pt":"GO","pr":9600}</v>
      </c>
    </row>
    <row r="160" spans="1:40">
      <c r="A160">
        <v>16</v>
      </c>
      <c r="B160">
        <v>8</v>
      </c>
      <c r="C160">
        <f>IF(B160&lt;=9,0,
IF(B160=10,1,2))</f>
        <v>0</v>
      </c>
      <c r="D160">
        <f ca="1">RAND()</f>
        <v>0.78257693977728859</v>
      </c>
      <c r="E160">
        <f ca="1">RAND()</f>
        <v>0.84057784000038949</v>
      </c>
      <c r="F160">
        <f ca="1">RAND()</f>
        <v>0.19652719001034846</v>
      </c>
      <c r="G160">
        <f ca="1">RAND()</f>
        <v>0.20501033674601965</v>
      </c>
      <c r="H160">
        <f ca="1">RAND()</f>
        <v>9.235041995306903E-2</v>
      </c>
      <c r="I160">
        <f ca="1">RAND()</f>
        <v>0.97146827622013809</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0.23852567622454257</v>
      </c>
      <c r="E161">
        <f ca="1">RAND()</f>
        <v>0.93015742959348813</v>
      </c>
      <c r="F161">
        <f ca="1">RAND()</f>
        <v>6.1678760124281085E-2</v>
      </c>
      <c r="G161">
        <f ca="1">RAND()</f>
        <v>0.92391178655606132</v>
      </c>
      <c r="H161">
        <f ca="1">RAND()</f>
        <v>0.47270162915206204</v>
      </c>
      <c r="I161">
        <f ca="1">RAND()</f>
        <v>0.89211991294870363</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0.14114150460709263</v>
      </c>
      <c r="E162">
        <f ca="1">RAND()</f>
        <v>0.56056317869220529</v>
      </c>
      <c r="F162">
        <f ca="1">RAND()</f>
        <v>0.16426180070079233</v>
      </c>
      <c r="G162">
        <f ca="1">RAND()</f>
        <v>0.59467551629161552</v>
      </c>
      <c r="H162">
        <f ca="1">RAND()</f>
        <v>0.74618803550488766</v>
      </c>
      <c r="I162">
        <f ca="1">RAND()</f>
        <v>0.47392400988317607</v>
      </c>
      <c r="M162" t="str">
        <f ca="1">IF(LEN(J162)&lt;&gt;0,J162,VLOOKUP(D162+$B162,$BJ:$BK,MATCH($BK$1,$BJ$1:$BK$1,0),1))</f>
        <v>지정 장비</v>
      </c>
      <c r="N162" t="e">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#VALUE!</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ca="1">IF(OR(ISNUMBER(N162),N162="삭제",ISBLANK(N162)),"",
IF(LEFT(N162,5)="Equip",IF(MID(N162,7,1)="4","전설",""),
IF(LEFT(N162,5)="Actor",IF(MID(N162,7,1)="2","전설",""),
"그외없음")))</f>
        <v>#VALUE!</v>
      </c>
      <c r="U162" t="s">
        <v>82</v>
      </c>
      <c r="V162" t="s">
        <v>187</v>
      </c>
      <c r="W162">
        <v>1</v>
      </c>
      <c r="X162" t="s">
        <v>125</v>
      </c>
      <c r="Z162">
        <v>8300</v>
      </c>
      <c r="AA162" t="str">
        <f ca="1">IF(ISBLANK(AB162),"",
VLOOKUP(AB162,OFFSET(INDIRECT("$A:$B"),0,MATCH(AB$1&amp;"_Verify",INDIRECT("$1:$1"),0)-1),2,0)
)</f>
        <v>fe</v>
      </c>
      <c r="AB162" t="s">
        <v>82</v>
      </c>
      <c r="AC162" t="s">
        <v>419</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ca="1">IF(ROW()=2,AN162,OFFSET(AM162,-1,0)&amp;IF(LEN(AN162)=0,"",","&amp;AN162))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{"dy":17,"sl":0,"tp":"fe","vl":"Equip0101","cn":1,"pt":"GO","pr":1000}</v>
      </c>
    </row>
    <row r="163" spans="1:40">
      <c r="A163">
        <v>17</v>
      </c>
      <c r="B163">
        <v>1</v>
      </c>
      <c r="C163">
        <f>IF(B163&lt;=9,0,
IF(B163=10,1,2))</f>
        <v>0</v>
      </c>
      <c r="D163">
        <f ca="1">RAND()</f>
        <v>0.58985830760181779</v>
      </c>
      <c r="E163">
        <f ca="1">RAND()</f>
        <v>0.51756265672009194</v>
      </c>
      <c r="F163">
        <f ca="1">RAND()</f>
        <v>0.93621057350511594</v>
      </c>
      <c r="G163">
        <f ca="1">RAND()</f>
        <v>0.93514358017680799</v>
      </c>
      <c r="H163">
        <f ca="1">RAND()</f>
        <v>0.39207701900390202</v>
      </c>
      <c r="I163">
        <f ca="1">RAND()</f>
        <v>8.5795407821422032E-2</v>
      </c>
      <c r="M163" t="str">
        <f ca="1">IF(LEN(J163)&lt;&gt;0,J163,VLOOKUP(D163+$B163,$BJ:$BK,MATCH($BK$1,$BJ$1:$BK$1,0),1))</f>
        <v>지정 장비</v>
      </c>
      <c r="N163" t="e">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#VALUE!</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ca="1">IF(OR(ISNUMBER(N163),N163="삭제",ISBLANK(N163)),"",
IF(LEFT(N163,5)="Equip",IF(MID(N163,7,1)="4","전설",""),
IF(LEFT(N163,5)="Actor",IF(MID(N163,7,1)="2","전설",""),
"그외없음")))</f>
        <v>#VALUE!</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0.57248018328933492</v>
      </c>
      <c r="E164">
        <f ca="1">RAND()</f>
        <v>0.21041381493317812</v>
      </c>
      <c r="F164">
        <f ca="1">RAND()</f>
        <v>0.53759050614287696</v>
      </c>
      <c r="G164">
        <f ca="1">RAND()</f>
        <v>0.13768525492106287</v>
      </c>
      <c r="H164">
        <f ca="1">RAND()</f>
        <v>0.86199478746557345</v>
      </c>
      <c r="I164">
        <f ca="1">RAND()</f>
        <v>0.70430997257200445</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21041</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5</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1500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181</v>
      </c>
      <c r="AD164">
        <v>1</v>
      </c>
      <c r="AE164" t="s">
        <v>129</v>
      </c>
      <c r="AG164">
        <v>14</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귀족의 하사품</v>
      </c>
      <c r="AL164">
        <v>1</v>
      </c>
      <c r="AM164" t="str">
        <f ca="1">IF(ROW()=2,AN164,OFFSET(AM164,-1,0)&amp;IF(LEN(AN164)=0,"",","&amp;AN164))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{"dy":17,"sl":2,"tp":"fe","vl":"Equip7201","cn":1,"pt":"DI","pr":14}</v>
      </c>
    </row>
    <row r="165" spans="1:40">
      <c r="A165">
        <v>17</v>
      </c>
      <c r="B165">
        <v>3</v>
      </c>
      <c r="C165">
        <f>IF(B165&lt;=9,0,
IF(B165=10,1,2))</f>
        <v>0</v>
      </c>
      <c r="D165">
        <f ca="1">RAND()</f>
        <v>8.3489867604514822E-3</v>
      </c>
      <c r="E165">
        <f ca="1">RAND()</f>
        <v>0.37863356489873212</v>
      </c>
      <c r="F165">
        <f ca="1">RAND()</f>
        <v>0.9925925776781841</v>
      </c>
      <c r="G165">
        <f ca="1">RAND()</f>
        <v>0.37159037577315401</v>
      </c>
      <c r="H165">
        <f ca="1">RAND()</f>
        <v>0.47991060170724653</v>
      </c>
      <c r="I165">
        <f ca="1">RAND()</f>
        <v>0.68342242433202949</v>
      </c>
      <c r="M165" t="str">
        <f ca="1">IF(LEN(J165)&lt;&gt;0,J165,VLOOKUP(D165+$B165,$BJ:$BK,MATCH($BK$1,$BJ$1:$BK$1,0),1))</f>
        <v>안 지정 캐릭터 PP 영웅등급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37863</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7</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2100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0.18617836008776911</v>
      </c>
      <c r="E166">
        <f ca="1">RAND()</f>
        <v>0.67903875436289696</v>
      </c>
      <c r="F166">
        <f ca="1">RAND()</f>
        <v>0.49833922881301951</v>
      </c>
      <c r="G166">
        <f ca="1">RAND()</f>
        <v>0.2512983363677157</v>
      </c>
      <c r="H166">
        <f ca="1">RAND()</f>
        <v>0.50558869093585945</v>
      </c>
      <c r="I166">
        <f ca="1">RAND()</f>
        <v>0.91399007628869999</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67903</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3300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113</v>
      </c>
      <c r="AD166">
        <v>1</v>
      </c>
      <c r="AE166" t="s">
        <v>125</v>
      </c>
      <c r="AG166">
        <v>1000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이국의 무기</v>
      </c>
      <c r="AL166">
        <v>1</v>
      </c>
      <c r="AM166" t="str">
        <f ca="1">IF(ROW()=2,AN166,OFFSET(AM166,-1,0)&amp;IF(LEN(AN166)=0,"",","&amp;AN166))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{"dy":17,"sl":4,"tp":"fe","vl":"Equip0102","cn":1,"pt":"GO","pr":1000}</v>
      </c>
    </row>
    <row r="167" spans="1:40">
      <c r="A167">
        <v>17</v>
      </c>
      <c r="B167">
        <v>5</v>
      </c>
      <c r="C167">
        <f>IF(B167&lt;=9,0,
IF(B167=10,1,2))</f>
        <v>0</v>
      </c>
      <c r="D167">
        <f ca="1">RAND()</f>
        <v>0.13357148728550361</v>
      </c>
      <c r="E167">
        <f ca="1">RAND()</f>
        <v>0.65166067784594894</v>
      </c>
      <c r="F167">
        <f ca="1">RAND()</f>
        <v>0.57307077620293345</v>
      </c>
      <c r="G167">
        <f ca="1">RAND()</f>
        <v>7.6152236350512936E-4</v>
      </c>
      <c r="H167">
        <f ca="1">RAND()</f>
        <v>1.8178682623602338E-2</v>
      </c>
      <c r="I167">
        <f ca="1">RAND()</f>
        <v>0.48052212181084586</v>
      </c>
      <c r="M167" t="str">
        <f ca="1">IF(LEN(J167)&lt;&gt;0,J167,VLOOKUP(D167+$B167,$BJ:$BK,MATCH($BK$1,$BJ$1:$BK$1,0),1))</f>
        <v>지정 장비</v>
      </c>
      <c r="N167" t="e">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#VALUE!</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DI</v>
      </c>
      <c r="Q167" t="e">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#VALUE!</v>
      </c>
      <c r="R167" t="e">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#VALUE!</v>
      </c>
      <c r="S167" t="e">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#VALUE!</v>
      </c>
      <c r="T167" t="e">
        <f ca="1">IF(OR(ISNUMBER(N167),N167="삭제",ISBLANK(N167)),"",
IF(LEFT(N167,5)="Equip",IF(MID(N167,7,1)="4","전설",""),
IF(LEFT(N167,5)="Actor",IF(MID(N167,7,1)="2","전설",""),
"그외없음")))</f>
        <v>#VALUE!</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0.56071341952979581</v>
      </c>
      <c r="E168">
        <f ca="1">RAND()</f>
        <v>0.24244246879914244</v>
      </c>
      <c r="F168">
        <f ca="1">RAND()</f>
        <v>0.59853531422011441</v>
      </c>
      <c r="G168">
        <f ca="1">RAND()</f>
        <v>0.14208622922911096</v>
      </c>
      <c r="H168">
        <f ca="1">RAND()</f>
        <v>0.25612571556258601</v>
      </c>
      <c r="I168">
        <f ca="1">RAND()</f>
        <v>0.30596235563160057</v>
      </c>
      <c r="M168" t="str">
        <f ca="1">IF(LEN(J168)&lt;&gt;0,J168,VLOOKUP(D168+$B168,$BJ:$BK,MATCH($BK$1,$BJ$1:$BK$1,0),1))</f>
        <v>지정 장비</v>
      </c>
      <c r="N168" t="e">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#VALUE!</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DI</v>
      </c>
      <c r="Q168" t="e">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#VALUE!</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ca="1">IF(OR(ISNUMBER(N168),N168="삭제",ISBLANK(N168)),"",
IF(LEFT(N168,5)="Equip",IF(MID(N168,7,1)="4","전설",""),
IF(LEFT(N168,5)="Actor",IF(MID(N168,7,1)="2","전설",""),
"그외없음")))</f>
        <v>#VALUE!</v>
      </c>
      <c r="U168" t="s">
        <v>82</v>
      </c>
      <c r="V168" t="s">
        <v>181</v>
      </c>
      <c r="W168">
        <v>1</v>
      </c>
      <c r="X168" t="s">
        <v>129</v>
      </c>
      <c r="Z168">
        <v>14</v>
      </c>
      <c r="AA168" t="str">
        <f ca="1">IF(ISBLANK(AB168),"",
VLOOKUP(AB168,OFFSET(INDIRECT("$A:$B"),0,MATCH(AB$1&amp;"_Verify",INDIRECT("$1:$1"),0)-1),2,0)
)</f>
        <v>fe</v>
      </c>
      <c r="AB168" t="s">
        <v>82</v>
      </c>
      <c r="AC168" t="s">
        <v>110</v>
      </c>
      <c r="AD168">
        <v>1</v>
      </c>
      <c r="AE168" t="s">
        <v>125</v>
      </c>
      <c r="AG168">
        <v>3100</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ca="1">IF(ROW()=2,AN168,OFFSET(AM168,-1,0)&amp;IF(LEN(AN168)=0,"",","&amp;AN168))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{"dy":17,"sl":6,"tp":"fe","vl":"Equip6101","cn":1,"pt":"GO","pr":3100}</v>
      </c>
    </row>
    <row r="169" spans="1:40">
      <c r="A169">
        <v>17</v>
      </c>
      <c r="B169">
        <v>7</v>
      </c>
      <c r="C169">
        <f>IF(B169&lt;=9,0,
IF(B169=10,1,2))</f>
        <v>0</v>
      </c>
      <c r="D169">
        <f ca="1">RAND()</f>
        <v>0.90759322948308763</v>
      </c>
      <c r="E169">
        <f ca="1">RAND()</f>
        <v>0.7358502287371409</v>
      </c>
      <c r="F169">
        <f ca="1">RAND()</f>
        <v>0.4295016019348088</v>
      </c>
      <c r="G169">
        <f ca="1">RAND()</f>
        <v>0.63534293575516032</v>
      </c>
      <c r="H169">
        <f ca="1">RAND()</f>
        <v>0.10720926099698547</v>
      </c>
      <c r="I169">
        <f ca="1">RAND()</f>
        <v>0.41122022138932257</v>
      </c>
      <c r="M169" t="str">
        <f ca="1">IF(LEN(J169)&lt;&gt;0,J169,VLOOKUP(D169+$B169,$BJ:$BK,MATCH($BK$1,$BJ$1:$BK$1,0),1))</f>
        <v>지정 장비</v>
      </c>
      <c r="N169" t="e">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#VALUE!</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ca="1">IF(OR(ISNUMBER(N169),N169="삭제",ISBLANK(N169)),"",
IF(LEFT(N169,5)="Equip",IF(MID(N169,7,1)="4","전설",""),
IF(LEFT(N169,5)="Actor",IF(MID(N169,7,1)="2","전설",""),
"그외없음")))</f>
        <v>#VALUE!</v>
      </c>
      <c r="U169" t="s">
        <v>82</v>
      </c>
      <c r="V169" t="s">
        <v>113</v>
      </c>
      <c r="W169">
        <v>1</v>
      </c>
      <c r="X169" t="s">
        <v>125</v>
      </c>
      <c r="Z169">
        <v>1000</v>
      </c>
      <c r="AA169" t="str">
        <f ca="1">IF(ISBLANK(AB169),"",
VLOOKUP(AB169,OFFSET(INDIRECT("$A:$B"),0,MATCH(AB$1&amp;"_Verify",INDIRECT("$1:$1"),0)-1),2,0)
)</f>
        <v>fe</v>
      </c>
      <c r="AB169" t="s">
        <v>82</v>
      </c>
      <c r="AC169" t="s">
        <v>420</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ca="1">IF(ROW()=2,AN169,OFFSET(AM169,-1,0)&amp;IF(LEN(AN169)=0,"",","&amp;AN169))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{"dy":17,"sl":7,"tp":"fe","vl":"Equip8102","cn":1,"pt":"GO","pr":8300}</v>
      </c>
    </row>
    <row r="170" spans="1:40">
      <c r="A170">
        <v>17</v>
      </c>
      <c r="B170">
        <v>8</v>
      </c>
      <c r="C170">
        <f>IF(B170&lt;=9,0,
IF(B170=10,1,2))</f>
        <v>0</v>
      </c>
      <c r="D170">
        <f ca="1">RAND()</f>
        <v>0.63233559493864366</v>
      </c>
      <c r="E170">
        <f ca="1">RAND()</f>
        <v>0.25828431969194565</v>
      </c>
      <c r="F170">
        <f ca="1">RAND()</f>
        <v>0.25741331831631586</v>
      </c>
      <c r="G170">
        <f ca="1">RAND()</f>
        <v>0.30836480629126506</v>
      </c>
      <c r="H170">
        <f ca="1">RAND()</f>
        <v>0.57994681027947359</v>
      </c>
      <c r="I170">
        <f ca="1">RAND()</f>
        <v>0.42056152355201126</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fl2</v>
      </c>
      <c r="AB170" t="s">
        <v>430</v>
      </c>
      <c r="AC170" t="s">
        <v>490</v>
      </c>
      <c r="AD170">
        <v>1</v>
      </c>
      <c r="AE170" t="s">
        <v>129</v>
      </c>
      <c r="AF170">
        <v>190</v>
      </c>
      <c r="AG170">
        <v>89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테이슨</v>
      </c>
      <c r="AL170">
        <v>1</v>
      </c>
      <c r="AM170" t="str">
        <f ca="1">IF(ROW()=2,AN170,OFFSET(AM170,-1,0)&amp;IF(LEN(AN170)=0,"",","&amp;AN170))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{"dy":17,"sl":8,"tp":"fl2","vl":"Actor1108","cn":1,"pt":"DI","pp":190,"pr":89}</v>
      </c>
    </row>
    <row r="171" spans="1:40">
      <c r="A171">
        <v>17</v>
      </c>
      <c r="B171">
        <v>9</v>
      </c>
      <c r="C171">
        <f>IF(B171&lt;=9,0,
IF(B171=10,1,2))</f>
        <v>0</v>
      </c>
      <c r="D171">
        <f ca="1">RAND()</f>
        <v>0.59275547654564009</v>
      </c>
      <c r="E171">
        <f ca="1">RAND()</f>
        <v>0.98456629580281851</v>
      </c>
      <c r="F171">
        <f ca="1">RAND()</f>
        <v>0.61930056749430529</v>
      </c>
      <c r="G171">
        <f ca="1">RAND()</f>
        <v>0.35059597299651579</v>
      </c>
      <c r="H171">
        <f ca="1">RAND()</f>
        <v>0.21576027093301087</v>
      </c>
      <c r="I171">
        <f ca="1">RAND()</f>
        <v>0.95618096791279217</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fl3</v>
      </c>
      <c r="AB171" t="s">
        <v>431</v>
      </c>
      <c r="AC171" t="s">
        <v>490</v>
      </c>
      <c r="AD171">
        <v>1</v>
      </c>
      <c r="AE171" t="s">
        <v>129</v>
      </c>
      <c r="AF171">
        <v>230</v>
      </c>
      <c r="AG171">
        <v>129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테이슨</v>
      </c>
      <c r="AL171">
        <v>1</v>
      </c>
      <c r="AM171" t="str">
        <f ca="1">IF(ROW()=2,AN171,OFFSET(AM171,-1,0)&amp;IF(LEN(AN171)=0,"",","&amp;AN171))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{"dy":17,"sl":9,"tp":"fl3","vl":"Actor1108","cn":1,"pt":"DI","pp":230,"pr":129}</v>
      </c>
    </row>
    <row r="172" spans="1:40">
      <c r="A172">
        <v>18</v>
      </c>
      <c r="B172">
        <v>0</v>
      </c>
      <c r="C172">
        <f>IF(B172&lt;=9,0,
IF(B172=10,1,2))</f>
        <v>0</v>
      </c>
      <c r="D172">
        <f ca="1">RAND()</f>
        <v>0.30460306708288831</v>
      </c>
      <c r="E172">
        <f ca="1">RAND()</f>
        <v>0.63946291642244613</v>
      </c>
      <c r="F172">
        <f ca="1">RAND()</f>
        <v>2.9963130874203991E-2</v>
      </c>
      <c r="G172">
        <f ca="1">RAND()</f>
        <v>0.5328572838564497</v>
      </c>
      <c r="H172">
        <f ca="1">RAND()</f>
        <v>0.34221654358986953</v>
      </c>
      <c r="I172">
        <f ca="1">RAND()</f>
        <v>5.798087039722577E-2</v>
      </c>
      <c r="M172" t="str">
        <f ca="1">IF(LEN(J172)&lt;&gt;0,J172,VLOOKUP(D172+$B172,$BJ:$BK,MATCH($BK$1,$BJ$1:$BK$1,0),1))</f>
        <v>지정 장비</v>
      </c>
      <c r="N172" t="e">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#VALUE!</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ca="1">IF(OR(ISNUMBER(N172),N172="삭제",ISBLANK(N172)),"",
IF(LEFT(N172,5)="Equip",IF(MID(N172,7,1)="4","전설",""),
IF(LEFT(N172,5)="Actor",IF(MID(N172,7,1)="2","전설",""),
"그외없음")))</f>
        <v>#VALUE!</v>
      </c>
      <c r="U172" t="s">
        <v>82</v>
      </c>
      <c r="V172" t="s">
        <v>184</v>
      </c>
      <c r="W172">
        <v>1</v>
      </c>
      <c r="X172" t="s">
        <v>125</v>
      </c>
      <c r="Z172">
        <v>7300</v>
      </c>
      <c r="AA172" t="str">
        <f ca="1">IF(ISBLANK(AB172),"",
VLOOKUP(AB172,OFFSET(INDIRECT("$A:$B"),0,MATCH(AB$1&amp;"_Verify",INDIRECT("$1:$1"),0)-1),2,0)
)</f>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{"dy":18,"sl":0,"tp":"upn","vl":"13427","cn":9,"pt":"GO","pr":2700}</v>
      </c>
    </row>
    <row r="173" spans="1:40">
      <c r="A173">
        <v>18</v>
      </c>
      <c r="B173">
        <v>1</v>
      </c>
      <c r="C173">
        <f>IF(B173&lt;=9,0,
IF(B173=10,1,2))</f>
        <v>0</v>
      </c>
      <c r="D173">
        <f ca="1">RAND()</f>
        <v>0.23351527034693476</v>
      </c>
      <c r="E173">
        <f ca="1">RAND()</f>
        <v>0.51217545630999139</v>
      </c>
      <c r="F173">
        <f ca="1">RAND()</f>
        <v>0.82387347772528796</v>
      </c>
      <c r="G173">
        <f ca="1">RAND()</f>
        <v>0.39711866812150609</v>
      </c>
      <c r="H173">
        <f ca="1">RAND()</f>
        <v>0.73498034289288061</v>
      </c>
      <c r="I173">
        <f ca="1">RAND()</f>
        <v>0.76259631016803064</v>
      </c>
      <c r="M173" t="str">
        <f ca="1">IF(LEN(J173)&lt;&gt;0,J173,VLOOKUP(D173+$B173,$BJ:$BK,MATCH($BK$1,$BJ$1:$BK$1,0),1))</f>
        <v>지정 장비</v>
      </c>
      <c r="N173" t="e">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#VALUE!</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e">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#VALUE!</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ca="1">IF(OR(ISNUMBER(N173),N173="삭제",ISBLANK(N173)),"",
IF(LEFT(N173,5)="Equip",IF(MID(N173,7,1)="4","전설",""),
IF(LEFT(N173,5)="Actor",IF(MID(N173,7,1)="2","전설",""),
"그외없음")))</f>
        <v>#VALUE!</v>
      </c>
      <c r="U173" t="s">
        <v>82</v>
      </c>
      <c r="V173" t="s">
        <v>255</v>
      </c>
      <c r="W173">
        <v>1</v>
      </c>
      <c r="X173" t="s">
        <v>125</v>
      </c>
      <c r="Z173">
        <v>2000</v>
      </c>
      <c r="AA173" t="str">
        <f ca="1">IF(ISBLANK(AB173),"",
VLOOKUP(AB173,OFFSET(INDIRECT("$A:$B"),0,MATCH(AB$1&amp;"_Verify",INDIRECT("$1:$1"),0)-1),2,0)
)</f>
        <v>fe</v>
      </c>
      <c r="AB173" t="s">
        <v>82</v>
      </c>
      <c r="AC173" t="s">
        <v>356</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ca="1">IF(ROW()=2,AN173,OFFSET(AM173,-1,0)&amp;IF(LEN(AN173)=0,"",","&amp;AN173))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{"dy":18,"sl":1,"tp":"fe","vl":"Equip2302","cn":1,"pt":"GO","pr":7300}</v>
      </c>
    </row>
    <row r="174" spans="1:40">
      <c r="A174">
        <v>18</v>
      </c>
      <c r="B174">
        <v>2</v>
      </c>
      <c r="C174">
        <f>IF(B174&lt;=9,0,
IF(B174=10,1,2))</f>
        <v>0</v>
      </c>
      <c r="D174">
        <f ca="1">RAND()</f>
        <v>0.40960857314138965</v>
      </c>
      <c r="E174">
        <f ca="1">RAND()</f>
        <v>0.79977971763059919</v>
      </c>
      <c r="F174">
        <f ca="1">RAND()</f>
        <v>0.71203512846029249</v>
      </c>
      <c r="G174">
        <f ca="1">RAND()</f>
        <v>0.43570706496298262</v>
      </c>
      <c r="H174">
        <f ca="1">RAND()</f>
        <v>0.67300116725129544</v>
      </c>
      <c r="I174">
        <f ca="1">RAND()</f>
        <v>9.6244779226537513E-2</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79977</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12</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3600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452</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ca="1">IF(ROW()=2,AN174,OFFSET(AM174,-1,0)&amp;IF(LEN(AN174)=0,"",","&amp;AN174))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{"dy":18,"sl":2,"tp":"fe","vl":"Equip5101","cn":1,"pt":"GO","pr":1500}</v>
      </c>
    </row>
    <row r="175" spans="1:40">
      <c r="A175">
        <v>18</v>
      </c>
      <c r="B175">
        <v>3</v>
      </c>
      <c r="C175">
        <f>IF(B175&lt;=9,0,
IF(B175=10,1,2))</f>
        <v>0</v>
      </c>
      <c r="D175">
        <f ca="1">RAND()</f>
        <v>0.96064742194225605</v>
      </c>
      <c r="E175">
        <f ca="1">RAND()</f>
        <v>0.67869775605104432</v>
      </c>
      <c r="F175">
        <f ca="1">RAND()</f>
        <v>0.47902433297987013</v>
      </c>
      <c r="G175">
        <f ca="1">RAND()</f>
        <v>0.84249011714458566</v>
      </c>
      <c r="H175">
        <f ca="1">RAND()</f>
        <v>0.84385894717575272</v>
      </c>
      <c r="I175">
        <f ca="1">RAND()</f>
        <v>0.66918481710814348</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67869</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11</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3300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{"dy":18,"sl":3,"tp":"upn","vl":"75725","cn":6,"pt":"GO","pr":1800}</v>
      </c>
    </row>
    <row r="176" spans="1:40">
      <c r="A176">
        <v>18</v>
      </c>
      <c r="B176">
        <v>4</v>
      </c>
      <c r="C176">
        <f>IF(B176&lt;=9,0,
IF(B176=10,1,2))</f>
        <v>0</v>
      </c>
      <c r="D176">
        <f ca="1">RAND()</f>
        <v>0.59567883380638631</v>
      </c>
      <c r="E176">
        <f ca="1">RAND()</f>
        <v>0.62271253552067141</v>
      </c>
      <c r="F176">
        <f ca="1">RAND()</f>
        <v>0.21985880811923109</v>
      </c>
      <c r="G176">
        <f ca="1">RAND()</f>
        <v>0.69863468232179782</v>
      </c>
      <c r="H176">
        <f ca="1">RAND()</f>
        <v>4.8561324246955251E-2</v>
      </c>
      <c r="I176">
        <f ca="1">RAND()</f>
        <v>0.77210204149306494</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62271</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10</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3000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414</v>
      </c>
      <c r="AD176">
        <v>1</v>
      </c>
      <c r="AE176" t="s">
        <v>68</v>
      </c>
      <c r="AG176">
        <v>3300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ca="1">IF(ROW()=2,AN176,OFFSET(AM176,-1,0)&amp;IF(LEN(AN176)=0,"",","&amp;AN176))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{"dy":18,"sl":4,"tp":"fe","vl":"Equip1201","cn":1,"pt":"GO","pr":3300}</v>
      </c>
    </row>
    <row r="177" spans="1:40">
      <c r="A177">
        <v>18</v>
      </c>
      <c r="B177">
        <v>5</v>
      </c>
      <c r="C177">
        <f>IF(B177&lt;=9,0,
IF(B177=10,1,2))</f>
        <v>0</v>
      </c>
      <c r="D177">
        <f ca="1">RAND()</f>
        <v>0.71168990451778291</v>
      </c>
      <c r="E177">
        <f ca="1">RAND()</f>
        <v>0.53441916668477496</v>
      </c>
      <c r="F177">
        <f ca="1">RAND()</f>
        <v>0.74846177227592559</v>
      </c>
      <c r="G177">
        <f ca="1">RAND()</f>
        <v>0.70213625920629252</v>
      </c>
      <c r="H177">
        <f ca="1">RAND()</f>
        <v>1.3776633379991243E-2</v>
      </c>
      <c r="I177">
        <f ca="1">RAND()</f>
        <v>0.97105306759338783</v>
      </c>
      <c r="M177" t="str">
        <f ca="1">IF(LEN(J177)&lt;&gt;0,J177,VLOOKUP(D177+$B177,$BJ:$BK,MATCH($BK$1,$BJ$1:$BK$1,0),1))</f>
        <v>안 지정 캐릭터 PP 영웅등급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53441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9</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2700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459</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0.67011500325275775</v>
      </c>
      <c r="E178">
        <f ca="1">RAND()</f>
        <v>0.70131933825185433</v>
      </c>
      <c r="F178">
        <f ca="1">RAND()</f>
        <v>0.62607132401278986</v>
      </c>
      <c r="G178">
        <f ca="1">RAND()</f>
        <v>3.6041163286087974E-3</v>
      </c>
      <c r="H178">
        <f ca="1">RAND()</f>
        <v>0.91211300012012664</v>
      </c>
      <c r="I178">
        <f ca="1">RAND()</f>
        <v>0.18297125162212002</v>
      </c>
      <c r="M178" t="str">
        <f ca="1">IF(LEN(J178)&lt;&gt;0,J178,VLOOKUP(D178+$B178,$BJ:$BK,MATCH($BK$1,$BJ$1:$BK$1,0),1))</f>
        <v>지정 장비</v>
      </c>
      <c r="N178" t="e">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#VALUE!</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e">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#VALUE!</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ca="1">IF(OR(ISNUMBER(N178),N178="삭제",ISBLANK(N178)),"",
IF(LEFT(N178,5)="Equip",IF(MID(N178,7,1)="4","전설",""),
IF(LEFT(N178,5)="Actor",IF(MID(N178,7,1)="2","전설",""),
"그외없음")))</f>
        <v>#VALUE!</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0.29775724898559452</v>
      </c>
      <c r="E179">
        <f ca="1">RAND()</f>
        <v>0.98145258286680537</v>
      </c>
      <c r="F179">
        <f ca="1">RAND()</f>
        <v>0.85804907528730923</v>
      </c>
      <c r="G179">
        <f ca="1">RAND()</f>
        <v>0.96495104989261415</v>
      </c>
      <c r="H179">
        <f ca="1">RAND()</f>
        <v>0.36391903913006263</v>
      </c>
      <c r="I179">
        <f ca="1">RAND()</f>
        <v>0.75621455447151531</v>
      </c>
      <c r="M179" t="str">
        <f ca="1">IF(LEN(J179)&lt;&gt;0,J179,VLOOKUP(D179+$B179,$BJ:$BK,MATCH($BK$1,$BJ$1:$BK$1,0),1))</f>
        <v>지정 장비</v>
      </c>
      <c r="N179" t="e">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#VALUE!</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ca="1">IF(OR(ISNUMBER(N179),N179="삭제",ISBLANK(N179)),"",
IF(LEFT(N179,5)="Equip",IF(MID(N179,7,1)="4","전설",""),
IF(LEFT(N179,5)="Actor",IF(MID(N179,7,1)="2","전설",""),
"그외없음")))</f>
        <v>#VALUE!</v>
      </c>
      <c r="U179" t="s">
        <v>82</v>
      </c>
      <c r="V179" t="s">
        <v>293</v>
      </c>
      <c r="W179">
        <v>1</v>
      </c>
      <c r="X179" t="s">
        <v>125</v>
      </c>
      <c r="Z179">
        <v>4500</v>
      </c>
      <c r="AA179" t="str">
        <f ca="1">IF(ISBLANK(AB179),"",
VLOOKUP(AB179,OFFSET(INDIRECT("$A:$B"),0,MATCH(AB$1&amp;"_Verify",INDIRECT("$1:$1"),0)-1),2,0)
)</f>
        <v>fe</v>
      </c>
      <c r="AB179" t="s">
        <v>82</v>
      </c>
      <c r="AC179" t="s">
        <v>466</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ca="1">IF(ROW()=2,AN179,OFFSET(AM179,-1,0)&amp;IF(LEN(AN179)=0,"",","&amp;AN179))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{"dy":18,"sl":7,"tp":"fe","vl":"Equip8002","cn":1,"pt":"GO","pr":4500}</v>
      </c>
    </row>
    <row r="180" spans="1:40">
      <c r="A180">
        <v>18</v>
      </c>
      <c r="B180">
        <v>8</v>
      </c>
      <c r="C180">
        <f>IF(B180&lt;=9,0,
IF(B180=10,1,2))</f>
        <v>0</v>
      </c>
      <c r="D180">
        <f ca="1">RAND()</f>
        <v>0.58306280495242024</v>
      </c>
      <c r="E180">
        <f ca="1">RAND()</f>
        <v>0.6584274455181659</v>
      </c>
      <c r="F180">
        <f ca="1">RAND()</f>
        <v>2.4974458962435997E-2</v>
      </c>
      <c r="G180">
        <f ca="1">RAND()</f>
        <v>0.862707696057188</v>
      </c>
      <c r="H180">
        <f ca="1">RAND()</f>
        <v>0.19087245495936223</v>
      </c>
      <c r="I180">
        <f ca="1">RAND()</f>
        <v>0.67313798104596967</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0.4953730532364754</v>
      </c>
      <c r="E181">
        <f ca="1">RAND()</f>
        <v>0.90244362858398197</v>
      </c>
      <c r="F181">
        <f ca="1">RAND()</f>
        <v>0.9260693065784249</v>
      </c>
      <c r="G181">
        <f ca="1">RAND()</f>
        <v>0.41692770828195702</v>
      </c>
      <c r="H181">
        <f ca="1">RAND()</f>
        <v>0.53844955948244566</v>
      </c>
      <c r="I181">
        <f ca="1">RAND()</f>
        <v>0.28537414253213711</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3.111174486736501E-2</v>
      </c>
      <c r="E182">
        <f ca="1">RAND()</f>
        <v>0.96323431505027146</v>
      </c>
      <c r="F182">
        <f ca="1">RAND()</f>
        <v>0.30244750252026065</v>
      </c>
      <c r="G182">
        <f ca="1">RAND()</f>
        <v>5.7469819592071314E-2</v>
      </c>
      <c r="H182">
        <f ca="1">RAND()</f>
        <v>0.47011196281260281</v>
      </c>
      <c r="I182">
        <f ca="1">RAND()</f>
        <v>2.6356263225545518E-2</v>
      </c>
      <c r="M182" t="str">
        <f ca="1">IF(LEN(J182)&lt;&gt;0,J182,VLOOKUP(D182+$B182,$BJ:$BK,MATCH($BK$1,$BJ$1:$BK$1,0),1))</f>
        <v>지정 장비</v>
      </c>
      <c r="N182" t="e">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#VALUE!</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e">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#VALUE!</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ca="1">IF(OR(ISNUMBER(N182),N182="삭제",ISBLANK(N182)),"",
IF(LEFT(N182,5)="Equip",IF(MID(N182,7,1)="4","전설",""),
IF(LEFT(N182,5)="Actor",IF(MID(N182,7,1)="2","전설",""),
"그외없음")))</f>
        <v>#VALUE!</v>
      </c>
      <c r="U182" t="s">
        <v>82</v>
      </c>
      <c r="V182" t="s">
        <v>292</v>
      </c>
      <c r="W182">
        <v>1</v>
      </c>
      <c r="X182" t="s">
        <v>125</v>
      </c>
      <c r="Z182">
        <v>1300</v>
      </c>
      <c r="AA182" t="str">
        <f ca="1">IF(ISBLANK(AB182),"",
VLOOKUP(AB182,OFFSET(INDIRECT("$A:$B"),0,MATCH(AB$1&amp;"_Verify",INDIRECT("$1:$1"),0)-1),2,0)
)</f>
        <v>fe</v>
      </c>
      <c r="AB182" t="s">
        <v>82</v>
      </c>
      <c r="AC182" t="s">
        <v>458</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ca="1">IF(ROW()=2,AN182,OFFSET(AM182,-1,0)&amp;IF(LEN(AN182)=0,"",","&amp;AN182))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{"dy":19,"sl":0,"tp":"fe","vl":"Equip2102","cn":1,"pt":"GO","pr":1300}</v>
      </c>
    </row>
    <row r="183" spans="1:40">
      <c r="A183">
        <v>19</v>
      </c>
      <c r="B183">
        <v>1</v>
      </c>
      <c r="C183">
        <f>IF(B183&lt;=9,0,
IF(B183=10,1,2))</f>
        <v>0</v>
      </c>
      <c r="D183">
        <f ca="1">RAND()</f>
        <v>0.37394768794740008</v>
      </c>
      <c r="E183">
        <f ca="1">RAND()</f>
        <v>0.51638363817456923</v>
      </c>
      <c r="F183">
        <f ca="1">RAND()</f>
        <v>0.72579558100850539</v>
      </c>
      <c r="G183">
        <f ca="1">RAND()</f>
        <v>0.84804550759001163</v>
      </c>
      <c r="H183">
        <f ca="1">RAND()</f>
        <v>0.94467115192364981</v>
      </c>
      <c r="I183">
        <f ca="1">RAND()</f>
        <v>0.85303335574278627</v>
      </c>
      <c r="M183" t="str">
        <f ca="1">IF(LEN(J183)&lt;&gt;0,J183,VLOOKUP(D183+$B183,$BJ:$BK,MATCH($BK$1,$BJ$1:$BK$1,0),1))</f>
        <v>지정 장비</v>
      </c>
      <c r="N183" t="e">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#VALUE!</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ca="1">IF(OR(ISNUMBER(N183),N183="삭제",ISBLANK(N183)),"",
IF(LEFT(N183,5)="Equip",IF(MID(N183,7,1)="4","전설",""),
IF(LEFT(N183,5)="Actor",IF(MID(N183,7,1)="2","전설",""),
"그외없음")))</f>
        <v>#VALUE!</v>
      </c>
      <c r="U183" t="s">
        <v>82</v>
      </c>
      <c r="V183" t="s">
        <v>246</v>
      </c>
      <c r="W183">
        <v>1</v>
      </c>
      <c r="X183" t="s">
        <v>129</v>
      </c>
      <c r="Z183">
        <v>15</v>
      </c>
      <c r="AA183" t="str">
        <f ca="1">IF(ISBLANK(AB183),"",
VLOOKUP(AB183,OFFSET(INDIRECT("$A:$B"),0,MATCH(AB$1&amp;"_Verify",INDIRECT("$1:$1"),0)-1),2,0)
)</f>
        <v>fe</v>
      </c>
      <c r="AB183" t="s">
        <v>82</v>
      </c>
      <c r="AC183" t="s">
        <v>277</v>
      </c>
      <c r="AD183">
        <v>1</v>
      </c>
      <c r="AE183" t="s">
        <v>129</v>
      </c>
      <c r="AG183">
        <v>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T75식 레이피어</v>
      </c>
      <c r="AL183">
        <v>1</v>
      </c>
      <c r="AM183" t="str">
        <f ca="1">IF(ROW()=2,AN183,OFFSET(AM183,-1,0)&amp;IF(LEN(AN183)=0,"",","&amp;AN183))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{"dy":19,"sl":1,"tp":"fe","vl":"Equip5202","cn":1,"pt":"DI","pr":5}</v>
      </c>
    </row>
    <row r="184" spans="1:40">
      <c r="A184">
        <v>19</v>
      </c>
      <c r="B184">
        <v>2</v>
      </c>
      <c r="C184">
        <f>IF(B184&lt;=9,0,
IF(B184=10,1,2))</f>
        <v>0</v>
      </c>
      <c r="D184">
        <f ca="1">RAND()</f>
        <v>0.91024958033183301</v>
      </c>
      <c r="E184">
        <f ca="1">RAND()</f>
        <v>0.32974867550269871</v>
      </c>
      <c r="F184">
        <f ca="1">RAND()</f>
        <v>0.27735275830669681</v>
      </c>
      <c r="G184">
        <f ca="1">RAND()</f>
        <v>0.80865501382932559</v>
      </c>
      <c r="H184">
        <f ca="1">RAND()</f>
        <v>0.61249097669749142</v>
      </c>
      <c r="I184">
        <f ca="1">RAND()</f>
        <v>0.98738911047468081</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32974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6</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1800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0.99997283374949708</v>
      </c>
      <c r="E185">
        <f ca="1">RAND()</f>
        <v>0.91909702813133742</v>
      </c>
      <c r="F185">
        <f ca="1">RAND()</f>
        <v>0.84634615815563319</v>
      </c>
      <c r="G185">
        <f ca="1">RAND()</f>
        <v>0.5838124865218387</v>
      </c>
      <c r="H185">
        <f ca="1">RAND()</f>
        <v>0.34619153027337612</v>
      </c>
      <c r="I185">
        <f ca="1">RAND()</f>
        <v>0.99447855622409098</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91909</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14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4200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0.76718952693054498</v>
      </c>
      <c r="E186">
        <f ca="1">RAND()</f>
        <v>0.77867853856482505</v>
      </c>
      <c r="F186">
        <f ca="1">RAND()</f>
        <v>0.57692718608953086</v>
      </c>
      <c r="G186">
        <f ca="1">RAND()</f>
        <v>0.45483981680923558</v>
      </c>
      <c r="H186">
        <f ca="1">RAND()</f>
        <v>0.8281351165812012</v>
      </c>
      <c r="I186">
        <f ca="1">RAND()</f>
        <v>0.67675596254903003</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77867</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12</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3600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478</v>
      </c>
      <c r="AD186">
        <v>1</v>
      </c>
      <c r="AE186" t="s">
        <v>129</v>
      </c>
      <c r="AF186">
        <v>199</v>
      </c>
      <c r="AG186">
        <v>129</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전설</v>
      </c>
      <c r="AJ186" t="str">
        <f>IF(ISBLANK($AB186),"",
IF(AND($B186&gt;=VLOOKUP($AB186,$AP:$AS,3,0),$B186&lt;=VLOOKUP($AB186,$AP:$AS,4,0)),"","슬롯타입이상"))</f>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단단한 칼날 메이스</v>
      </c>
      <c r="AL186">
        <v>1</v>
      </c>
      <c r="AM186" t="str">
        <f ca="1">IF(ROW()=2,AN186,OFFSET(AM186,-1,0)&amp;IF(LEN(AN186)=0,"",","&amp;AN186))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{"dy":19,"sl":4,"tp":"fe","vl":"Equip4401","cn":1,"pt":"DI","pp":199,"pr":129}</v>
      </c>
    </row>
    <row r="187" spans="1:40">
      <c r="A187">
        <v>19</v>
      </c>
      <c r="B187">
        <v>5</v>
      </c>
      <c r="C187">
        <f>IF(B187&lt;=9,0,
IF(B187=10,1,2))</f>
        <v>0</v>
      </c>
      <c r="D187">
        <f ca="1">RAND()</f>
        <v>0.59343536058488344</v>
      </c>
      <c r="E187">
        <f ca="1">RAND()</f>
        <v>4.7623324752229412E-2</v>
      </c>
      <c r="F187">
        <f ca="1">RAND()</f>
        <v>0.23220537351503134</v>
      </c>
      <c r="G187">
        <f ca="1">RAND()</f>
        <v>0.43952855775436139</v>
      </c>
      <c r="H187">
        <f ca="1">RAND()</f>
        <v>0.11399535640099712</v>
      </c>
      <c r="I187">
        <f ca="1">RAND()</f>
        <v>0.47153040627777465</v>
      </c>
      <c r="M187" t="str">
        <f ca="1">IF(LEN(J187)&lt;&gt;0,J187,VLOOKUP(D187+$B187,$BJ:$BK,MATCH($BK$1,$BJ$1:$BK$1,0),1))</f>
        <v>안 지정 캐릭터 PP 영웅등급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4762</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3</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0.10187580042589195</v>
      </c>
      <c r="E188">
        <f ca="1">RAND()</f>
        <v>0.20245255561216891</v>
      </c>
      <c r="F188">
        <f ca="1">RAND()</f>
        <v>0.53354952489733232</v>
      </c>
      <c r="G188">
        <f ca="1">RAND()</f>
        <v>0.78444497703753002</v>
      </c>
      <c r="H188">
        <f ca="1">RAND()</f>
        <v>0.23887102941601157</v>
      </c>
      <c r="I188">
        <f ca="1">RAND()</f>
        <v>0.64343445665046661</v>
      </c>
      <c r="M188" t="str">
        <f ca="1">IF(LEN(J188)&lt;&gt;0,J188,VLOOKUP(D188+$B188,$BJ:$BK,MATCH($BK$1,$BJ$1:$BK$1,0),1))</f>
        <v>지정 장비</v>
      </c>
      <c r="N188" t="e">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#VALUE!</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ca="1">IF(OR(ISNUMBER(N188),N188="삭제",ISBLANK(N188)),"",
IF(LEFT(N188,5)="Equip",IF(MID(N188,7,1)="4","전설",""),
IF(LEFT(N188,5)="Actor",IF(MID(N188,7,1)="2","전설",""),
"그외없음")))</f>
        <v>#VALUE!</v>
      </c>
      <c r="U188" t="s">
        <v>82</v>
      </c>
      <c r="V188" t="s">
        <v>110</v>
      </c>
      <c r="W188">
        <v>1</v>
      </c>
      <c r="X188" t="s">
        <v>125</v>
      </c>
      <c r="Z188">
        <v>3300</v>
      </c>
      <c r="AA188" t="str">
        <f ca="1">IF(ISBLANK(AB188),"",
VLOOKUP(AB188,OFFSET(INDIRECT("$A:$B"),0,MATCH(AB$1&amp;"_Verify",INDIRECT("$1:$1"),0)-1),2,0)
)</f>
        <v>fe</v>
      </c>
      <c r="AB188" t="s">
        <v>82</v>
      </c>
      <c r="AC188" t="s">
        <v>294</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ca="1">IF(ROW()=2,AN188,OFFSET(AM188,-1,0)&amp;IF(LEN(AN188)=0,"",","&amp;AN188))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{"dy":19,"sl":6,"tp":"fe","vl":"Equip7001","cn":1,"pt":"GO","pr":1800}</v>
      </c>
    </row>
    <row r="189" spans="1:40">
      <c r="A189">
        <v>19</v>
      </c>
      <c r="B189">
        <v>7</v>
      </c>
      <c r="C189">
        <f>IF(B189&lt;=9,0,
IF(B189=10,1,2))</f>
        <v>0</v>
      </c>
      <c r="D189">
        <f ca="1">RAND()</f>
        <v>5.2181312920007827E-2</v>
      </c>
      <c r="E189">
        <f ca="1">RAND()</f>
        <v>0.83784635484341274</v>
      </c>
      <c r="F189">
        <f ca="1">RAND()</f>
        <v>0.61021134843720537</v>
      </c>
      <c r="G189">
        <f ca="1">RAND()</f>
        <v>0.91175615160302026</v>
      </c>
      <c r="H189">
        <f ca="1">RAND()</f>
        <v>0.62145374004818965</v>
      </c>
      <c r="I189">
        <f ca="1">RAND()</f>
        <v>0.90246091297128173</v>
      </c>
      <c r="M189" t="str">
        <f ca="1">IF(LEN(J189)&lt;&gt;0,J189,VLOOKUP(D189+$B189,$BJ:$BK,MATCH($BK$1,$BJ$1:$BK$1,0),1))</f>
        <v>지정 장비</v>
      </c>
      <c r="N189" t="e">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#VALUE!</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ca="1">IF(OR(ISNUMBER(N189),N189="삭제",ISBLANK(N189)),"",
IF(LEFT(N189,5)="Equip",IF(MID(N189,7,1)="4","전설",""),
IF(LEFT(N189,5)="Actor",IF(MID(N189,7,1)="2","전설",""),
"그외없음")))</f>
        <v>#VALUE!</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0.40597180075693817</v>
      </c>
      <c r="E190">
        <f ca="1">RAND()</f>
        <v>0.15159090294483568</v>
      </c>
      <c r="F190">
        <f ca="1">RAND()</f>
        <v>0.9048160623403082</v>
      </c>
      <c r="G190">
        <f ca="1">RAND()</f>
        <v>7.9922288245426576E-2</v>
      </c>
      <c r="H190">
        <f ca="1">RAND()</f>
        <v>0.52344422071904606</v>
      </c>
      <c r="I190">
        <f ca="1">RAND()</f>
        <v>0.12218915156097543</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9.4108940731132851E-2</v>
      </c>
      <c r="E191">
        <f ca="1">RAND()</f>
        <v>0.87834030831755094</v>
      </c>
      <c r="F191">
        <f ca="1">RAND()</f>
        <v>0.65314233985612413</v>
      </c>
      <c r="G191">
        <f ca="1">RAND()</f>
        <v>0.19672396381253621</v>
      </c>
      <c r="H191">
        <f ca="1">RAND()</f>
        <v>4.7766943222240066E-2</v>
      </c>
      <c r="I191">
        <f ca="1">RAND()</f>
        <v>0.38282486457676679</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0.15973187535519406</v>
      </c>
      <c r="E192">
        <f ca="1">RAND()</f>
        <v>0.13909648270032171</v>
      </c>
      <c r="F192">
        <f ca="1">RAND()</f>
        <v>0.43467426407624687</v>
      </c>
      <c r="G192">
        <f ca="1">RAND()</f>
        <v>0.84052305217194989</v>
      </c>
      <c r="H192">
        <f ca="1">RAND()</f>
        <v>0.30904210168174306</v>
      </c>
      <c r="I192">
        <f ca="1">RAND()</f>
        <v>0.59930527264358147</v>
      </c>
      <c r="M192" t="str">
        <f ca="1">IF(LEN(J192)&lt;&gt;0,J192,VLOOKUP(D192+$B192,$BJ:$BK,MATCH($BK$1,$BJ$1:$BK$1,0),1))</f>
        <v>지정 장비</v>
      </c>
      <c r="N192" t="e">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#VALUE!</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ca="1">IF(OR(ISNUMBER(N192),N192="삭제",ISBLANK(N192)),"",
IF(LEFT(N192,5)="Equip",IF(MID(N192,7,1)="4","전설",""),
IF(LEFT(N192,5)="Actor",IF(MID(N192,7,1)="2","전설",""),
"그외없음")))</f>
        <v>#VALUE!</v>
      </c>
      <c r="U192" t="s">
        <v>82</v>
      </c>
      <c r="V192" t="s">
        <v>190</v>
      </c>
      <c r="W192">
        <v>1</v>
      </c>
      <c r="X192" t="s">
        <v>125</v>
      </c>
      <c r="Z192">
        <v>1200</v>
      </c>
      <c r="AA192" t="str">
        <f ca="1">IF(ISBLANK(AB192),"",
VLOOKUP(AB192,OFFSET(INDIRECT("$A:$B"),0,MATCH(AB$1&amp;"_Verify",INDIRECT("$1:$1"),0)-1),2,0)
)</f>
        <v>upn</v>
      </c>
      <c r="AB192" t="s">
        <v>92</v>
      </c>
      <c r="AC192">
        <v>69160</v>
      </c>
      <c r="AD192">
        <v>10</v>
      </c>
      <c r="AE192" t="s">
        <v>379</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0.53534845344341186</v>
      </c>
      <c r="E193">
        <f ca="1">RAND()</f>
        <v>0.78488779362817973</v>
      </c>
      <c r="F193">
        <f ca="1">RAND()</f>
        <v>0.12931050770217201</v>
      </c>
      <c r="G193">
        <f ca="1">RAND()</f>
        <v>0.74910739897647227</v>
      </c>
      <c r="H193">
        <f ca="1">RAND()</f>
        <v>0.26569071942424316</v>
      </c>
      <c r="I193">
        <f ca="1">RAND()</f>
        <v>0.38366980372880088</v>
      </c>
      <c r="M193" t="str">
        <f ca="1">IF(LEN(J193)&lt;&gt;0,J193,VLOOKUP(D193+$B193,$BJ:$BK,MATCH($BK$1,$BJ$1:$BK$1,0),1))</f>
        <v>지정 장비</v>
      </c>
      <c r="N193" t="e">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#VALUE!</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ca="1">IF(OR(ISNUMBER(N193),N193="삭제",ISBLANK(N193)),"",
IF(LEFT(N193,5)="Equip",IF(MID(N193,7,1)="4","전설",""),
IF(LEFT(N193,5)="Actor",IF(MID(N193,7,1)="2","전설",""),
"그외없음")))</f>
        <v>#VALUE!</v>
      </c>
      <c r="U193" t="s">
        <v>82</v>
      </c>
      <c r="V193" t="s">
        <v>277</v>
      </c>
      <c r="W193">
        <v>1</v>
      </c>
      <c r="X193" t="s">
        <v>129</v>
      </c>
      <c r="Z193">
        <v>5</v>
      </c>
      <c r="AA193" t="str">
        <f ca="1">IF(ISBLANK(AB193),"",
VLOOKUP(AB193,OFFSET(INDIRECT("$A:$B"),0,MATCH(AB$1&amp;"_Verify",INDIRECT("$1:$1"),0)-1),2,0)
)</f>
        <v>fe</v>
      </c>
      <c r="AB193" t="s">
        <v>82</v>
      </c>
      <c r="AC193" t="s">
        <v>428</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파수꾼의 숏보우</v>
      </c>
      <c r="AL193">
        <v>1</v>
      </c>
      <c r="AM193" t="str">
        <f ca="1">IF(ROW()=2,AN193,OFFSET(AM193,-1,0)&amp;IF(LEN(AN193)=0,"",","&amp;AN193))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{"dy":20,"sl":1,"tp":"fe","vl":"Equip2202","cn":1,"pt":"DI","pr":5}</v>
      </c>
    </row>
    <row r="194" spans="1:40">
      <c r="A194">
        <v>20</v>
      </c>
      <c r="B194">
        <v>2</v>
      </c>
      <c r="C194">
        <f>IF(B194&lt;=9,0,
IF(B194=10,1,2))</f>
        <v>0</v>
      </c>
      <c r="D194">
        <f ca="1">RAND()</f>
        <v>0.48202669041336299</v>
      </c>
      <c r="E194">
        <f ca="1">RAND()</f>
        <v>0.37511653240707921</v>
      </c>
      <c r="F194">
        <f ca="1">RAND()</f>
        <v>0.21266365909922269</v>
      </c>
      <c r="G194">
        <f ca="1">RAND()</f>
        <v>0.47371278781744441</v>
      </c>
      <c r="H194">
        <f ca="1">RAND()</f>
        <v>0.11606172020104111</v>
      </c>
      <c r="I194">
        <f ca="1">RAND()</f>
        <v>0.26525739416573468</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37511</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7</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2100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9.7490103728352207E-2</v>
      </c>
      <c r="E195">
        <f ca="1">RAND()</f>
        <v>0.26187068295503413</v>
      </c>
      <c r="F195">
        <f ca="1">RAND()</f>
        <v>0.30880934330379917</v>
      </c>
      <c r="G195">
        <f ca="1">RAND()</f>
        <v>9.4185555996272097E-2</v>
      </c>
      <c r="H195">
        <f ca="1">RAND()</f>
        <v>0.95098179416166106</v>
      </c>
      <c r="I195">
        <f ca="1">RAND()</f>
        <v>0.74679419548949566</v>
      </c>
      <c r="M195" t="str">
        <f ca="1">IF(LEN(J195)&lt;&gt;0,J195,VLOOKUP(D195+$B195,$BJ:$BK,MATCH($BK$1,$BJ$1:$BK$1,0),1))</f>
        <v>안 지정 캐릭터 PP 영웅등급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26187</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6</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1800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438</v>
      </c>
      <c r="AD195">
        <v>1</v>
      </c>
      <c r="AE195" t="s">
        <v>125</v>
      </c>
      <c r="AG195">
        <v>800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얼룩진 도끼</v>
      </c>
      <c r="AL195">
        <v>1</v>
      </c>
      <c r="AM195" t="str">
        <f ca="1">IF(ROW()=2,AN195,OFFSET(AM195,-1,0)&amp;IF(LEN(AN195)=0,"",","&amp;AN195))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{"dy":20,"sl":3,"tp":"fe","vl":"Equip0002","cn":1,"pt":"GO","pr":800}</v>
      </c>
    </row>
    <row r="196" spans="1:40">
      <c r="A196">
        <v>20</v>
      </c>
      <c r="B196">
        <v>4</v>
      </c>
      <c r="C196">
        <f>IF(B196&lt;=9,0,
IF(B196=10,1,2))</f>
        <v>0</v>
      </c>
      <c r="D196">
        <f ca="1">RAND()</f>
        <v>0.37545441442877503</v>
      </c>
      <c r="E196">
        <f ca="1">RAND()</f>
        <v>0.46884942674339258</v>
      </c>
      <c r="F196">
        <f ca="1">RAND()</f>
        <v>5.3227780729027896E-2</v>
      </c>
      <c r="G196">
        <f ca="1">RAND()</f>
        <v>0.72390762669606246</v>
      </c>
      <c r="H196">
        <f ca="1">RAND()</f>
        <v>0.15066961704762871</v>
      </c>
      <c r="I196">
        <f ca="1">RAND()</f>
        <v>0.93489009788630872</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46884</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8</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2400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393</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ca="1">IF(ROW()=2,AN196,OFFSET(AM196,-1,0)&amp;IF(LEN(AN196)=0,"",","&amp;AN196))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{"dy":20,"sl":4,"tp":"fe","vl":"Equip3002","cn":1,"pt":"GO","pr":800}</v>
      </c>
    </row>
    <row r="197" spans="1:40">
      <c r="A197">
        <v>20</v>
      </c>
      <c r="B197">
        <v>5</v>
      </c>
      <c r="C197">
        <f>IF(B197&lt;=9,0,
IF(B197=10,1,2))</f>
        <v>0</v>
      </c>
      <c r="D197">
        <f ca="1">RAND()</f>
        <v>0.13972024341961531</v>
      </c>
      <c r="E197">
        <f ca="1">RAND()</f>
        <v>0.77186507559833917</v>
      </c>
      <c r="F197">
        <f ca="1">RAND()</f>
        <v>0.68270950022739629</v>
      </c>
      <c r="G197">
        <f ca="1">RAND()</f>
        <v>0.83941371225394412</v>
      </c>
      <c r="H197">
        <f ca="1">RAND()</f>
        <v>0.36589597883627112</v>
      </c>
      <c r="I197">
        <f ca="1">RAND()</f>
        <v>0.7996026963066083</v>
      </c>
      <c r="M197" t="str">
        <f ca="1">IF(LEN(J197)&lt;&gt;0,J197,VLOOKUP(D197+$B197,$BJ:$BK,MATCH($BK$1,$BJ$1:$BK$1,0),1))</f>
        <v>지정 장비</v>
      </c>
      <c r="N197" t="e">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#VALUE!</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t="e">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#VALUE!</v>
      </c>
      <c r="S197" t="e">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#VALUE!</v>
      </c>
      <c r="T197" t="e">
        <f ca="1">IF(OR(ISNUMBER(N197),N197="삭제",ISBLANK(N197)),"",
IF(LEFT(N197,5)="Equip",IF(MID(N197,7,1)="4","전설",""),
IF(LEFT(N197,5)="Actor",IF(MID(N197,7,1)="2","전설",""),
"그외없음")))</f>
        <v>#VALUE!</v>
      </c>
      <c r="U197" t="s">
        <v>82</v>
      </c>
      <c r="V197" t="s">
        <v>250</v>
      </c>
      <c r="W197">
        <v>1</v>
      </c>
      <c r="X197" t="s">
        <v>125</v>
      </c>
      <c r="Z197">
        <v>800</v>
      </c>
      <c r="AA197" t="str">
        <f ca="1">IF(ISBLANK(AB197),"",
VLOOKUP(AB197,OFFSET(INDIRECT("$A:$B"),0,MATCH(AB$1&amp;"_Verify",INDIRECT("$1:$1"),0)-1),2,0)
)</f>
        <v>fe</v>
      </c>
      <c r="AB197" t="s">
        <v>82</v>
      </c>
      <c r="AC197" t="s">
        <v>378</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ca="1">IF(ROW()=2,AN197,OFFSET(AM197,-1,0)&amp;IF(LEN(AN197)=0,"",","&amp;AN197))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{"dy":20,"sl":5,"tp":"fe","vl":"Equip6102","cn":1,"pt":"GO","pr":3800}</v>
      </c>
    </row>
    <row r="198" spans="1:40">
      <c r="A198">
        <v>20</v>
      </c>
      <c r="B198">
        <v>6</v>
      </c>
      <c r="C198">
        <f>IF(B198&lt;=9,0,
IF(B198=10,1,2))</f>
        <v>0</v>
      </c>
      <c r="D198">
        <f ca="1">RAND()</f>
        <v>0.75391421096318079</v>
      </c>
      <c r="E198">
        <f ca="1">RAND()</f>
        <v>0.9192186389439212</v>
      </c>
      <c r="F198">
        <f ca="1">RAND()</f>
        <v>0.37963358588034601</v>
      </c>
      <c r="G198">
        <f ca="1">RAND()</f>
        <v>0.11742324796661174</v>
      </c>
      <c r="H198">
        <f ca="1">RAND()</f>
        <v>0.37832435920542218</v>
      </c>
      <c r="I198">
        <f ca="1">RAND()</f>
        <v>0.66346655248360964</v>
      </c>
      <c r="M198" t="str">
        <f ca="1">IF(LEN(J198)&lt;&gt;0,J198,VLOOKUP(D198+$B198,$BJ:$BK,MATCH($BK$1,$BJ$1:$BK$1,0),1))</f>
        <v>지정 장비</v>
      </c>
      <c r="N198" t="e">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#VALUE!</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e">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#VALUE!</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ca="1">IF(OR(ISNUMBER(N198),N198="삭제",ISBLANK(N198)),"",
IF(LEFT(N198,5)="Equip",IF(MID(N198,7,1)="4","전설",""),
IF(LEFT(N198,5)="Actor",IF(MID(N198,7,1)="2","전설",""),
"그외없음")))</f>
        <v>#VALUE!</v>
      </c>
      <c r="U198" t="s">
        <v>82</v>
      </c>
      <c r="V198" t="s">
        <v>205</v>
      </c>
      <c r="W198">
        <v>1</v>
      </c>
      <c r="X198" t="s">
        <v>125</v>
      </c>
      <c r="Z198">
        <v>3800</v>
      </c>
      <c r="AA198" t="str">
        <f ca="1">IF(ISBLANK(AB198),"",
VLOOKUP(AB198,OFFSET(INDIRECT("$A:$B"),0,MATCH(AB$1&amp;"_Verify",INDIRECT("$1:$1"),0)-1),2,0)
)</f>
        <v>fe</v>
      </c>
      <c r="AB198" t="s">
        <v>82</v>
      </c>
      <c r="AC198" t="s">
        <v>466</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으깨어 부수는 자</v>
      </c>
      <c r="AL198">
        <v>1</v>
      </c>
      <c r="AM198" t="str">
        <f ca="1">IF(ROW()=2,AN198,OFFSET(AM198,-1,0)&amp;IF(LEN(AN198)=0,"",","&amp;AN198))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{"dy":20,"sl":6,"tp":"fe","vl":"Equip8002","cn":1,"pt":"GO","pr":4600}</v>
      </c>
    </row>
    <row r="199" spans="1:40">
      <c r="A199">
        <v>20</v>
      </c>
      <c r="B199">
        <v>7</v>
      </c>
      <c r="C199">
        <f>IF(B199&lt;=9,0,
IF(B199=10,1,2))</f>
        <v>0</v>
      </c>
      <c r="D199">
        <f ca="1">RAND()</f>
        <v>0.57794401156962361</v>
      </c>
      <c r="E199">
        <f ca="1">RAND()</f>
        <v>0.12905622881148449</v>
      </c>
      <c r="F199">
        <f ca="1">RAND()</f>
        <v>0.86812699009113714</v>
      </c>
      <c r="G199">
        <f ca="1">RAND()</f>
        <v>0.26129067016660923</v>
      </c>
      <c r="H199">
        <f ca="1">RAND()</f>
        <v>0.51293343884742937</v>
      </c>
      <c r="I199">
        <f ca="1">RAND()</f>
        <v>0.53891412867107857</v>
      </c>
      <c r="M199" t="str">
        <f ca="1">IF(LEN(J199)&lt;&gt;0,J199,VLOOKUP(D199+$B199,$BJ:$BK,MATCH($BK$1,$BJ$1:$BK$1,0),1))</f>
        <v>지정 장비</v>
      </c>
      <c r="N199" t="e">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#VALUE!</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ca="1">IF(OR(ISNUMBER(N199),N199="삭제",ISBLANK(N199)),"",
IF(LEFT(N199,5)="Equip",IF(MID(N199,7,1)="4","전설",""),
IF(LEFT(N199,5)="Actor",IF(MID(N199,7,1)="2","전설",""),
"그외없음")))</f>
        <v>#VALUE!</v>
      </c>
      <c r="U199" t="s">
        <v>82</v>
      </c>
      <c r="V199" t="s">
        <v>293</v>
      </c>
      <c r="W199">
        <v>1</v>
      </c>
      <c r="X199" t="s">
        <v>125</v>
      </c>
      <c r="Z199">
        <v>4600</v>
      </c>
      <c r="AA199" t="str">
        <f ca="1">IF(ISBLANK(AB199),"",
VLOOKUP(AB199,OFFSET(INDIRECT("$A:$B"),0,MATCH(AB$1&amp;"_Verify",INDIRECT("$1:$1"),0)-1),2,0)
)</f>
        <v>uph</v>
      </c>
      <c r="AB199" t="s">
        <v>91</v>
      </c>
      <c r="AC199">
        <v>88102</v>
      </c>
      <c r="AD199">
        <v>14</v>
      </c>
      <c r="AE199" t="s">
        <v>402</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0.38475640661913157</v>
      </c>
      <c r="E200">
        <f ca="1">RAND()</f>
        <v>0.20486332218000358</v>
      </c>
      <c r="F200">
        <f ca="1">RAND()</f>
        <v>0.67649891998683342</v>
      </c>
      <c r="G200">
        <f ca="1">RAND()</f>
        <v>0.87613503195259157</v>
      </c>
      <c r="H200">
        <f ca="1">RAND()</f>
        <v>0.51249225058381709</v>
      </c>
      <c r="I200">
        <f ca="1">RAND()</f>
        <v>0.57511062313567585</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0.6358228999089155</v>
      </c>
      <c r="E201">
        <f ca="1">RAND()</f>
        <v>0.17370466092083081</v>
      </c>
      <c r="F201">
        <f ca="1">RAND()</f>
        <v>0.73998320842329934</v>
      </c>
      <c r="G201">
        <f ca="1">RAND()</f>
        <v>0.56194224457386921</v>
      </c>
      <c r="H201">
        <f ca="1">RAND()</f>
        <v>0.25405931396895298</v>
      </c>
      <c r="I201">
        <f ca="1">RAND()</f>
        <v>0.23098612047626854</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0.25070521954889702</v>
      </c>
      <c r="E202">
        <f ca="1">RAND()</f>
        <v>0.81754013016208549</v>
      </c>
      <c r="F202">
        <f ca="1">RAND()</f>
        <v>0.29415687003729785</v>
      </c>
      <c r="G202">
        <f ca="1">RAND()</f>
        <v>0.94887552508080675</v>
      </c>
      <c r="H202">
        <f ca="1">RAND()</f>
        <v>0.13246218399979248</v>
      </c>
      <c r="I202">
        <f ca="1">RAND()</f>
        <v>0.77965103108346012</v>
      </c>
      <c r="M202" t="str">
        <f ca="1">IF(LEN(J202)&lt;&gt;0,J202,VLOOKUP(D202+$B202,$BJ:$BK,MATCH($BK$1,$BJ$1:$BK$1,0),1))</f>
        <v>지정 장비</v>
      </c>
      <c r="N202" t="e">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#VALUE!</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ca="1">IF(OR(ISNUMBER(N202),N202="삭제",ISBLANK(N202)),"",
IF(LEFT(N202,5)="Equip",IF(MID(N202,7,1)="4","전설",""),
IF(LEFT(N202,5)="Actor",IF(MID(N202,7,1)="2","전설",""),
"그외없음")))</f>
        <v>#VALUE!</v>
      </c>
      <c r="U202" t="s">
        <v>82</v>
      </c>
      <c r="V202" t="s">
        <v>196</v>
      </c>
      <c r="W202">
        <v>1</v>
      </c>
      <c r="X202" t="s">
        <v>129</v>
      </c>
      <c r="Z202">
        <v>11</v>
      </c>
      <c r="AA202" t="str">
        <f ca="1">IF(ISBLANK(AB202),"",
VLOOKUP(AB202,OFFSET(INDIRECT("$A:$B"),0,MATCH(AB$1&amp;"_Verify",INDIRECT("$1:$1"),0)-1),2,0)
)</f>
        <v>upn</v>
      </c>
      <c r="AB202" t="s">
        <v>377</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{"dy":21,"sl":0,"tp":"upn","vl":"16467","cn":4,"pt":"GO","pr":1200}</v>
      </c>
    </row>
    <row r="203" spans="1:40">
      <c r="A203">
        <v>21</v>
      </c>
      <c r="B203">
        <v>1</v>
      </c>
      <c r="C203">
        <f>IF(B203&lt;=9,0,
IF(B203=10,1,2))</f>
        <v>0</v>
      </c>
      <c r="D203">
        <f ca="1">RAND()</f>
        <v>0.67084906626898189</v>
      </c>
      <c r="E203">
        <f ca="1">RAND()</f>
        <v>0.84267627343031482</v>
      </c>
      <c r="F203">
        <f ca="1">RAND()</f>
        <v>0.87678751970295254</v>
      </c>
      <c r="G203">
        <f ca="1">RAND()</f>
        <v>0.633346374739722</v>
      </c>
      <c r="H203">
        <f ca="1">RAND()</f>
        <v>0.89994829547525523</v>
      </c>
      <c r="I203">
        <f ca="1">RAND()</f>
        <v>0.81602360244603833</v>
      </c>
      <c r="M203" t="str">
        <f ca="1">IF(LEN(J203)&lt;&gt;0,J203,VLOOKUP(D203+$B203,$BJ:$BK,MATCH($BK$1,$BJ$1:$BK$1,0),1))</f>
        <v>지정 장비</v>
      </c>
      <c r="N203" t="e">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#VALUE!</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ca="1">IF(OR(ISNUMBER(N203),N203="삭제",ISBLANK(N203)),"",
IF(LEFT(N203,5)="Equip",IF(MID(N203,7,1)="4","전설",""),
IF(LEFT(N203,5)="Actor",IF(MID(N203,7,1)="2","전설",""),
"그외없음")))</f>
        <v>#VALUE!</v>
      </c>
      <c r="U203" t="s">
        <v>82</v>
      </c>
      <c r="V203" t="s">
        <v>258</v>
      </c>
      <c r="W203">
        <v>1</v>
      </c>
      <c r="X203" t="s">
        <v>125</v>
      </c>
      <c r="Z203">
        <v>1200</v>
      </c>
      <c r="AA203" t="str">
        <f ca="1">IF(ISBLANK(AB203),"",
VLOOKUP(AB203,OFFSET(INDIRECT("$A:$B"),0,MATCH(AB$1&amp;"_Verify",INDIRECT("$1:$1"),0)-1),2,0)
)</f>
        <v>uph</v>
      </c>
      <c r="AB203" t="s">
        <v>376</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{"dy":21,"sl":1,"tp":"uph","vl":"84861","cn":14,"pt":"DI","pr":4}</v>
      </c>
    </row>
    <row r="204" spans="1:40">
      <c r="A204">
        <v>21</v>
      </c>
      <c r="B204">
        <v>2</v>
      </c>
      <c r="C204">
        <f>IF(B204&lt;=9,0,
IF(B204=10,1,2))</f>
        <v>0</v>
      </c>
      <c r="D204">
        <f ca="1">RAND()</f>
        <v>0.926176018556224</v>
      </c>
      <c r="E204">
        <f ca="1">RAND()</f>
        <v>0.7602503446915142</v>
      </c>
      <c r="F204">
        <f ca="1">RAND()</f>
        <v>0.39486497383929908</v>
      </c>
      <c r="G204">
        <f ca="1">RAND()</f>
        <v>0.79013777158473619</v>
      </c>
      <c r="H204">
        <f ca="1">RAND()</f>
        <v>0.25745637580551017</v>
      </c>
      <c r="I204">
        <f ca="1">RAND()</f>
        <v>0.3721859085950483</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76025</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12</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3600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467</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태양과 달과 별</v>
      </c>
      <c r="AL204">
        <v>1</v>
      </c>
      <c r="AM204" t="str">
        <f ca="1">IF(ROW()=2,AN204,OFFSET(AM204,-1,0)&amp;IF(LEN(AN204)=0,"",","&amp;AN204))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{"dy":21,"sl":2,"tp":"fe","vl":"Equip3302","cn":1,"pt":"DI","pr":11}</v>
      </c>
    </row>
    <row r="205" spans="1:40">
      <c r="A205">
        <v>21</v>
      </c>
      <c r="B205">
        <v>3</v>
      </c>
      <c r="C205">
        <f>IF(B205&lt;=9,0,
IF(B205=10,1,2))</f>
        <v>0</v>
      </c>
      <c r="D205">
        <f ca="1">RAND()</f>
        <v>0.28811207257071147</v>
      </c>
      <c r="E205">
        <f ca="1">RAND()</f>
        <v>0.31731217705055281</v>
      </c>
      <c r="F205">
        <f ca="1">RAND()</f>
        <v>0.78959529360607306</v>
      </c>
      <c r="G205">
        <f ca="1">RAND()</f>
        <v>0.50393669908797611</v>
      </c>
      <c r="H205">
        <f ca="1">RAND()</f>
        <v>0.4591110743034118</v>
      </c>
      <c r="I205">
        <f ca="1">RAND()</f>
        <v>6.0468679905488321E-2</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31731</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6</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1800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487</v>
      </c>
      <c r="AD205">
        <v>1</v>
      </c>
      <c r="AE205" t="s">
        <v>129</v>
      </c>
      <c r="AF205">
        <v>249</v>
      </c>
      <c r="AG205">
        <v>169</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전설</v>
      </c>
      <c r="AJ205" t="str">
        <f>IF(ISBLANK($AB205),"",
IF(AND($B205&gt;=VLOOKUP($AB205,$AP:$AS,3,0),$B205&lt;=VLOOKUP($AB205,$AP:$AS,4,0)),"","슬롯타입이상"))</f>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붉은 꼬리 단검</v>
      </c>
      <c r="AL205">
        <v>1</v>
      </c>
      <c r="AM205" t="str">
        <f ca="1">IF(ROW()=2,AN205,OFFSET(AM205,-1,0)&amp;IF(LEN(AN205)=0,"",","&amp;AN205))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{"dy":21,"sl":3,"tp":"fe","vl":"Equip1403","cn":1,"pt":"DI","pp":249,"pr":169}</v>
      </c>
    </row>
    <row r="206" spans="1:40">
      <c r="A206">
        <v>21</v>
      </c>
      <c r="B206">
        <v>4</v>
      </c>
      <c r="C206">
        <f>IF(B206&lt;=9,0,
IF(B206=10,1,2))</f>
        <v>0</v>
      </c>
      <c r="D206">
        <f ca="1">RAND()</f>
        <v>0.99113484008410424</v>
      </c>
      <c r="E206">
        <f ca="1">RAND()</f>
        <v>1.3071947358562319E-2</v>
      </c>
      <c r="F206">
        <f ca="1">RAND()</f>
        <v>0.57040363323583709</v>
      </c>
      <c r="G206">
        <f ca="1">RAND()</f>
        <v>0.49983956714551114</v>
      </c>
      <c r="H206">
        <f ca="1">RAND()</f>
        <v>0.91513859058983238</v>
      </c>
      <c r="I206">
        <f ca="1">RAND()</f>
        <v>0.69177411311454151</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1307</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3</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443</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그린 아이즈</v>
      </c>
      <c r="AL206">
        <v>1</v>
      </c>
      <c r="AM206" t="str">
        <f ca="1">IF(ROW()=2,AN206,OFFSET(AM206,-1,0)&amp;IF(LEN(AN206)=0,"",","&amp;AN206))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{"dy":21,"sl":4,"tp":"fe","vl":"Equip5002","cn":1,"pt":"GO","pr":700}</v>
      </c>
    </row>
    <row r="207" spans="1:40">
      <c r="A207">
        <v>21</v>
      </c>
      <c r="B207">
        <v>5</v>
      </c>
      <c r="C207">
        <f>IF(B207&lt;=9,0,
IF(B207=10,1,2))</f>
        <v>0</v>
      </c>
      <c r="D207">
        <f ca="1">RAND()</f>
        <v>0.20138471352458442</v>
      </c>
      <c r="E207">
        <f ca="1">RAND()</f>
        <v>0.52843267164118113</v>
      </c>
      <c r="F207">
        <f ca="1">RAND()</f>
        <v>0.74688456246354429</v>
      </c>
      <c r="G207">
        <f ca="1">RAND()</f>
        <v>0.9281972645675387</v>
      </c>
      <c r="H207">
        <f ca="1">RAND()</f>
        <v>0.98134230445608828</v>
      </c>
      <c r="I207">
        <f ca="1">RAND()</f>
        <v>0.14683552995564042</v>
      </c>
      <c r="M207" t="str">
        <f ca="1">IF(LEN(J207)&lt;&gt;0,J207,VLOOKUP(D207+$B207,$BJ:$BK,MATCH($BK$1,$BJ$1:$BK$1,0),1))</f>
        <v>지정 장비</v>
      </c>
      <c r="N207" t="e">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#VALUE!</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t="e">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#VALUE!</v>
      </c>
      <c r="S207" t="e">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#VALUE!</v>
      </c>
      <c r="T207" t="e">
        <f ca="1">IF(OR(ISNUMBER(N207),N207="삭제",ISBLANK(N207)),"",
IF(LEFT(N207,5)="Equip",IF(MID(N207,7,1)="4","전설",""),
IF(LEFT(N207,5)="Actor",IF(MID(N207,7,1)="2","전설",""),
"그외없음")))</f>
        <v>#VALUE!</v>
      </c>
      <c r="U207" t="s">
        <v>82</v>
      </c>
      <c r="V207" t="s">
        <v>111</v>
      </c>
      <c r="W207">
        <v>1</v>
      </c>
      <c r="X207" t="s">
        <v>125</v>
      </c>
      <c r="Z207">
        <v>700</v>
      </c>
      <c r="AA207" t="str">
        <f ca="1">IF(ISBLANK(AB207),"",
VLOOKUP(AB207,OFFSET(INDIRECT("$A:$B"),0,MATCH(AB$1&amp;"_Verify",INDIRECT("$1:$1"),0)-1),2,0)
)</f>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{"dy":21,"sl":5,"tp":"upn","vl":"33155","cn":11,"pt":"GO","pr":3300}</v>
      </c>
    </row>
    <row r="208" spans="1:40">
      <c r="A208">
        <v>21</v>
      </c>
      <c r="B208">
        <v>6</v>
      </c>
      <c r="C208">
        <f>IF(B208&lt;=9,0,
IF(B208=10,1,2))</f>
        <v>0</v>
      </c>
      <c r="D208">
        <f ca="1">RAND()</f>
        <v>0.76640219378066832</v>
      </c>
      <c r="E208">
        <f ca="1">RAND()</f>
        <v>0.65553876202634409</v>
      </c>
      <c r="F208">
        <f ca="1">RAND()</f>
        <v>0.27245402725549228</v>
      </c>
      <c r="G208">
        <f ca="1">RAND()</f>
        <v>0.69270936401606842</v>
      </c>
      <c r="H208">
        <f ca="1">RAND()</f>
        <v>0.97447338707257158</v>
      </c>
      <c r="I208">
        <f ca="1">RAND()</f>
        <v>0.65863737725139049</v>
      </c>
      <c r="M208" t="str">
        <f ca="1">IF(LEN(J208)&lt;&gt;0,J208,VLOOKUP(D208+$B208,$BJ:$BK,MATCH($BK$1,$BJ$1:$BK$1,0),1))</f>
        <v>지정 장비</v>
      </c>
      <c r="N208" t="e">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#VALUE!</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ca="1">IF(OR(ISNUMBER(N208),N208="삭제",ISBLANK(N208)),"",
IF(LEFT(N208,5)="Equip",IF(MID(N208,7,1)="4","전설",""),
IF(LEFT(N208,5)="Actor",IF(MID(N208,7,1)="2","전설",""),
"그외없음")))</f>
        <v>#VALUE!</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0.17084482132733592</v>
      </c>
      <c r="E209">
        <f ca="1">RAND()</f>
        <v>0.15466353066205007</v>
      </c>
      <c r="F209">
        <f ca="1">RAND()</f>
        <v>0.24688818949914915</v>
      </c>
      <c r="G209">
        <f ca="1">RAND()</f>
        <v>0.44742714076608192</v>
      </c>
      <c r="H209">
        <f ca="1">RAND()</f>
        <v>0.75272190722430121</v>
      </c>
      <c r="I209">
        <f ca="1">RAND()</f>
        <v>0.53199643314977507</v>
      </c>
      <c r="M209" t="str">
        <f ca="1">IF(LEN(J209)&lt;&gt;0,J209,VLOOKUP(D209+$B209,$BJ:$BK,MATCH($BK$1,$BJ$1:$BK$1,0),1))</f>
        <v>지정 장비</v>
      </c>
      <c r="N209" t="e">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#VALUE!</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ca="1">IF(OR(ISNUMBER(N209),N209="삭제",ISBLANK(N209)),"",
IF(LEFT(N209,5)="Equip",IF(MID(N209,7,1)="4","전설",""),
IF(LEFT(N209,5)="Actor",IF(MID(N209,7,1)="2","전설",""),
"그외없음")))</f>
        <v>#VALUE!</v>
      </c>
      <c r="U209" t="s">
        <v>82</v>
      </c>
      <c r="V209" t="s">
        <v>194</v>
      </c>
      <c r="W209">
        <v>1</v>
      </c>
      <c r="X209" t="s">
        <v>125</v>
      </c>
      <c r="Z209">
        <v>7800</v>
      </c>
      <c r="AA209" t="str">
        <f ca="1">IF(ISBLANK(AB209),"",
VLOOKUP(AB209,OFFSET(INDIRECT("$A:$B"),0,MATCH(AB$1&amp;"_Verify",INDIRECT("$1:$1"),0)-1),2,0)
)</f>
        <v>fe</v>
      </c>
      <c r="AB209" t="s">
        <v>82</v>
      </c>
      <c r="AC209" t="s">
        <v>499</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뿔과 뼈</v>
      </c>
      <c r="AL209">
        <v>1</v>
      </c>
      <c r="AM209" t="str">
        <f ca="1">IF(ROW()=2,AN209,OFFSET(AM209,-1,0)&amp;IF(LEN(AN209)=0,"",","&amp;AN209))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{"dy":21,"sl":7,"tp":"fe","vl":"Equip2301","cn":1,"pt":"GO","pr":7800}</v>
      </c>
    </row>
    <row r="210" spans="1:40">
      <c r="A210">
        <v>21</v>
      </c>
      <c r="B210">
        <v>8</v>
      </c>
      <c r="C210">
        <f>IF(B210&lt;=9,0,
IF(B210=10,1,2))</f>
        <v>0</v>
      </c>
      <c r="D210">
        <f ca="1">RAND()</f>
        <v>0.79132911455939625</v>
      </c>
      <c r="E210">
        <f ca="1">RAND()</f>
        <v>4.4659478984491074E-2</v>
      </c>
      <c r="F210">
        <f ca="1">RAND()</f>
        <v>2.6490728059489821E-2</v>
      </c>
      <c r="G210">
        <f ca="1">RAND()</f>
        <v>0.31759875576949825</v>
      </c>
      <c r="H210">
        <f ca="1">RAND()</f>
        <v>0.25800167723806411</v>
      </c>
      <c r="I210">
        <f ca="1">RAND()</f>
        <v>0.28992685854435585</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0.79800402660484215</v>
      </c>
      <c r="E211">
        <f ca="1">RAND()</f>
        <v>0.22932410418490423</v>
      </c>
      <c r="F211">
        <f ca="1">RAND()</f>
        <v>0.87041610463028962</v>
      </c>
      <c r="G211">
        <f ca="1">RAND()</f>
        <v>0.10487157097031441</v>
      </c>
      <c r="H211">
        <f ca="1">RAND()</f>
        <v>0.78193523405983711</v>
      </c>
      <c r="I211">
        <f ca="1">RAND()</f>
        <v>0.87776449629912368</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0.12578677528049043</v>
      </c>
      <c r="E212">
        <f ca="1">RAND()</f>
        <v>0.39216338848881749</v>
      </c>
      <c r="F212">
        <f ca="1">RAND()</f>
        <v>0.44326172717297929</v>
      </c>
      <c r="G212">
        <f ca="1">RAND()</f>
        <v>0.52313778763884844</v>
      </c>
      <c r="H212">
        <f ca="1">RAND()</f>
        <v>0.76140434457749984</v>
      </c>
      <c r="I212">
        <f ca="1">RAND()</f>
        <v>0.91170680987784902</v>
      </c>
      <c r="M212" t="str">
        <f ca="1">IF(LEN(J212)&lt;&gt;0,J212,VLOOKUP(D212+$B212,$BJ:$BK,MATCH($BK$1,$BJ$1:$BK$1,0),1))</f>
        <v>지정 장비</v>
      </c>
      <c r="N212" t="e">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#VALUE!</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ca="1">IF(OR(ISNUMBER(N212),N212="삭제",ISBLANK(N212)),"",
IF(LEFT(N212,5)="Equip",IF(MID(N212,7,1)="4","전설",""),
IF(LEFT(N212,5)="Actor",IF(MID(N212,7,1)="2","전설",""),
"그외없음")))</f>
        <v>#VALUE!</v>
      </c>
      <c r="U212" t="s">
        <v>82</v>
      </c>
      <c r="V212" t="s">
        <v>178</v>
      </c>
      <c r="W212">
        <v>1</v>
      </c>
      <c r="X212" t="s">
        <v>125</v>
      </c>
      <c r="Z212">
        <v>1400</v>
      </c>
      <c r="AA212" t="str">
        <f ca="1">IF(ISBLANK(AB212),"",
VLOOKUP(AB212,OFFSET(INDIRECT("$A:$B"),0,MATCH(AB$1&amp;"_Verify",INDIRECT("$1:$1"),0)-1),2,0)
)</f>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{"dy":22,"sl":0,"tp":"upn","vl":"82746","cn":12,"pt":"GO","pr":3600}</v>
      </c>
    </row>
    <row r="213" spans="1:40">
      <c r="A213">
        <v>22</v>
      </c>
      <c r="B213">
        <v>1</v>
      </c>
      <c r="C213">
        <f>IF(B213&lt;=9,0,
IF(B213=10,1,2))</f>
        <v>0</v>
      </c>
      <c r="D213">
        <f ca="1">RAND()</f>
        <v>0.1158289164919909</v>
      </c>
      <c r="E213">
        <f ca="1">RAND()</f>
        <v>0.28098445850179665</v>
      </c>
      <c r="F213">
        <f ca="1">RAND()</f>
        <v>0.8913783675278476</v>
      </c>
      <c r="G213">
        <f ca="1">RAND()</f>
        <v>0.32554759168069125</v>
      </c>
      <c r="H213">
        <f ca="1">RAND()</f>
        <v>0.45231431163207736</v>
      </c>
      <c r="I213">
        <f ca="1">RAND()</f>
        <v>0.50587211115914954</v>
      </c>
      <c r="M213" t="str">
        <f ca="1">IF(LEN(J213)&lt;&gt;0,J213,VLOOKUP(D213+$B213,$BJ:$BK,MATCH($BK$1,$BJ$1:$BK$1,0),1))</f>
        <v>지정 장비</v>
      </c>
      <c r="N213" t="e">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#VALUE!</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ca="1">IF(OR(ISNUMBER(N213),N213="삭제",ISBLANK(N213)),"",
IF(LEFT(N213,5)="Equip",IF(MID(N213,7,1)="4","전설",""),
IF(LEFT(N213,5)="Actor",IF(MID(N213,7,1)="2","전설",""),
"그외없음")))</f>
        <v>#VALUE!</v>
      </c>
      <c r="U213" t="s">
        <v>82</v>
      </c>
      <c r="V213" t="s">
        <v>293</v>
      </c>
      <c r="W213">
        <v>1</v>
      </c>
      <c r="X213" t="s">
        <v>125</v>
      </c>
      <c r="Z213">
        <v>5000</v>
      </c>
      <c r="AA213" t="str">
        <f ca="1">IF(ISBLANK(AB213),"",
VLOOKUP(AB213,OFFSET(INDIRECT("$A:$B"),0,MATCH(AB$1&amp;"_Verify",INDIRECT("$1:$1"),0)-1),2,0)
)</f>
        <v>fe</v>
      </c>
      <c r="AB213" t="s">
        <v>82</v>
      </c>
      <c r="AC213" t="s">
        <v>421</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영롱한 반증</v>
      </c>
      <c r="AL213">
        <v>1</v>
      </c>
      <c r="AM213" t="str">
        <f ca="1">IF(ROW()=2,AN213,OFFSET(AM213,-1,0)&amp;IF(LEN(AN213)=0,"",","&amp;AN213))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{"dy":22,"sl":1,"tp":"fe","vl":"Equip5301","cn":1,"pt":"DI","pr":10}</v>
      </c>
    </row>
    <row r="214" spans="1:40">
      <c r="A214">
        <v>22</v>
      </c>
      <c r="B214">
        <v>2</v>
      </c>
      <c r="C214">
        <f>IF(B214&lt;=9,0,
IF(B214=10,1,2))</f>
        <v>0</v>
      </c>
      <c r="D214">
        <f ca="1">RAND()</f>
        <v>0.52003648859637164</v>
      </c>
      <c r="E214">
        <f ca="1">RAND()</f>
        <v>0.78967425820465964</v>
      </c>
      <c r="F214">
        <f ca="1">RAND()</f>
        <v>0.63595930967889192</v>
      </c>
      <c r="G214">
        <f ca="1">RAND()</f>
        <v>0.53795231364630958</v>
      </c>
      <c r="H214">
        <f ca="1">RAND()</f>
        <v>0.85052312284840814</v>
      </c>
      <c r="I214">
        <f ca="1">RAND()</f>
        <v>0.4029665024312381</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78967</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12</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3600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382</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ca="1">IF(ROW()=2,AN214,OFFSET(AM214,-1,0)&amp;IF(LEN(AN214)=0,"",","&amp;AN214))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{"dy":22,"sl":2,"tp":"fe","vl":"Equip2002","cn":1,"pt":"GO","pr":800}</v>
      </c>
    </row>
    <row r="215" spans="1:40">
      <c r="A215">
        <v>22</v>
      </c>
      <c r="B215">
        <v>3</v>
      </c>
      <c r="C215">
        <f>IF(B215&lt;=9,0,
IF(B215=10,1,2))</f>
        <v>0</v>
      </c>
      <c r="D215">
        <f ca="1">RAND()</f>
        <v>0.30254905430722756</v>
      </c>
      <c r="E215">
        <f ca="1">RAND()</f>
        <v>0.29093679876306011</v>
      </c>
      <c r="F215">
        <f ca="1">RAND()</f>
        <v>0.52887631990717365</v>
      </c>
      <c r="G215">
        <f ca="1">RAND()</f>
        <v>0.74654476736644837</v>
      </c>
      <c r="H215">
        <f ca="1">RAND()</f>
        <v>0.56193167904820618</v>
      </c>
      <c r="I215">
        <f ca="1">RAND()</f>
        <v>0.54711097739768766</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29093</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6</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1800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486</v>
      </c>
      <c r="AD215">
        <v>1</v>
      </c>
      <c r="AE215" t="s">
        <v>129</v>
      </c>
      <c r="AG215">
        <v>10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홍연의 해머</v>
      </c>
      <c r="AL215">
        <v>1</v>
      </c>
      <c r="AM215" t="str">
        <f ca="1">IF(ROW()=2,AN215,OFFSET(AM215,-1,0)&amp;IF(LEN(AN215)=0,"",","&amp;AN215))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{"dy":22,"sl":3,"tp":"fe","vl":"Equip4301","cn":1,"pt":"DI","pr":10}</v>
      </c>
    </row>
    <row r="216" spans="1:40">
      <c r="A216">
        <v>22</v>
      </c>
      <c r="B216">
        <v>4</v>
      </c>
      <c r="C216">
        <f>IF(B216&lt;=9,0,
IF(B216=10,1,2))</f>
        <v>0</v>
      </c>
      <c r="D216">
        <f ca="1">RAND()</f>
        <v>0.96171409337797487</v>
      </c>
      <c r="E216">
        <f ca="1">RAND()</f>
        <v>0.63293611924266202</v>
      </c>
      <c r="F216">
        <f ca="1">RAND()</f>
        <v>0.52731531219813499</v>
      </c>
      <c r="G216">
        <f ca="1">RAND()</f>
        <v>0.18466726040287407</v>
      </c>
      <c r="H216">
        <f ca="1">RAND()</f>
        <v>0.53887128389091266</v>
      </c>
      <c r="I216">
        <f ca="1">RAND()</f>
        <v>0.49243899756978737</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63293</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10</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3000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{"dy":22,"sl":4,"tp":"upn","vl":"35187","cn":5,"pt":"GO","pr":1500}</v>
      </c>
    </row>
    <row r="217" spans="1:40">
      <c r="A217">
        <v>22</v>
      </c>
      <c r="B217">
        <v>5</v>
      </c>
      <c r="C217">
        <f>IF(B217&lt;=9,0,
IF(B217=10,1,2))</f>
        <v>0</v>
      </c>
      <c r="D217">
        <f ca="1">RAND()</f>
        <v>0.45154476159384926</v>
      </c>
      <c r="E217">
        <f ca="1">RAND()</f>
        <v>0.44158498343849684</v>
      </c>
      <c r="F217">
        <f ca="1">RAND()</f>
        <v>0.21965095239124921</v>
      </c>
      <c r="G217">
        <f ca="1">RAND()</f>
        <v>0.33020403329787207</v>
      </c>
      <c r="H217">
        <f ca="1">RAND()</f>
        <v>0.57812739714837513</v>
      </c>
      <c r="I217">
        <f ca="1">RAND()</f>
        <v>0.3139598768035603</v>
      </c>
      <c r="M217" t="str">
        <f ca="1">IF(LEN(J217)&lt;&gt;0,J217,VLOOKUP(D217+$B217,$BJ:$BK,MATCH($BK$1,$BJ$1:$BK$1,0),1))</f>
        <v>지정 장비</v>
      </c>
      <c r="N217" t="e">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#VALUE!</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t="e">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#VALUE!</v>
      </c>
      <c r="S217" t="e">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#VALUE!</v>
      </c>
      <c r="T217" t="e">
        <f ca="1">IF(OR(ISNUMBER(N217),N217="삭제",ISBLANK(N217)),"",
IF(LEFT(N217,5)="Equip",IF(MID(N217,7,1)="4","전설",""),
IF(LEFT(N217,5)="Actor",IF(MID(N217,7,1)="2","전설",""),
"그외없음")))</f>
        <v>#VALUE!</v>
      </c>
      <c r="U217" t="s">
        <v>82</v>
      </c>
      <c r="V217" t="s">
        <v>188</v>
      </c>
      <c r="W217">
        <v>1</v>
      </c>
      <c r="X217" t="s">
        <v>129</v>
      </c>
      <c r="Z217">
        <v>11</v>
      </c>
      <c r="AA217" t="str">
        <f ca="1">IF(ISBLANK(AB217),"",
VLOOKUP(AB217,OFFSET(INDIRECT("$A:$B"),0,MATCH(AB$1&amp;"_Verify",INDIRECT("$1:$1"),0)-1),2,0)
)</f>
        <v>fe</v>
      </c>
      <c r="AB217" t="s">
        <v>82</v>
      </c>
      <c r="AC217" t="s">
        <v>395</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숨겨온 원한</v>
      </c>
      <c r="AL217">
        <v>1</v>
      </c>
      <c r="AM217" t="str">
        <f ca="1">IF(ROW()=2,AN217,OFFSET(AM217,-1,0)&amp;IF(LEN(AN217)=0,"",","&amp;AN217))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{"dy":22,"sl":5,"tp":"fe","vl":"Equip1002","cn":1,"pt":"GO","pr":900}</v>
      </c>
    </row>
    <row r="218" spans="1:40">
      <c r="A218">
        <v>22</v>
      </c>
      <c r="B218">
        <v>6</v>
      </c>
      <c r="C218">
        <f>IF(B218&lt;=9,0,
IF(B218=10,1,2))</f>
        <v>0</v>
      </c>
      <c r="D218">
        <f ca="1">RAND()</f>
        <v>0.83721103923530882</v>
      </c>
      <c r="E218">
        <f ca="1">RAND()</f>
        <v>0.53771923144547074</v>
      </c>
      <c r="F218">
        <f ca="1">RAND()</f>
        <v>0.7987617896804422</v>
      </c>
      <c r="G218">
        <f ca="1">RAND()</f>
        <v>0.41964020806297642</v>
      </c>
      <c r="H218">
        <f ca="1">RAND()</f>
        <v>0.13193754318493767</v>
      </c>
      <c r="I218">
        <f ca="1">RAND()</f>
        <v>1.2862355770412059E-2</v>
      </c>
      <c r="M218" t="str">
        <f ca="1">IF(LEN(J218)&lt;&gt;0,J218,VLOOKUP(D218+$B218,$BJ:$BK,MATCH($BK$1,$BJ$1:$BK$1,0),1))</f>
        <v>지정 장비</v>
      </c>
      <c r="N218" t="e">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#VALUE!</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ca="1">IF(OR(ISNUMBER(N218),N218="삭제",ISBLANK(N218)),"",
IF(LEFT(N218,5)="Equip",IF(MID(N218,7,1)="4","전설",""),
IF(LEFT(N218,5)="Actor",IF(MID(N218,7,1)="2","전설",""),
"그외없음")))</f>
        <v>#VALUE!</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0.77595068899413899</v>
      </c>
      <c r="E219">
        <f ca="1">RAND()</f>
        <v>0.57433516053054423</v>
      </c>
      <c r="F219">
        <f ca="1">RAND()</f>
        <v>0.50988589474569623</v>
      </c>
      <c r="G219">
        <f ca="1">RAND()</f>
        <v>0.69011643234813724</v>
      </c>
      <c r="H219">
        <f ca="1">RAND()</f>
        <v>0.14192940563177492</v>
      </c>
      <c r="I219">
        <f ca="1">RAND()</f>
        <v>0.64288591664896422</v>
      </c>
      <c r="M219" t="str">
        <f ca="1">IF(LEN(J219)&lt;&gt;0,J219,VLOOKUP(D219+$B219,$BJ:$BK,MATCH($BK$1,$BJ$1:$BK$1,0),1))</f>
        <v>지정 장비</v>
      </c>
      <c r="N219" t="e">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#VALUE!</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ca="1">IF(OR(ISNUMBER(N219),N219="삭제",ISBLANK(N219)),"",
IF(LEFT(N219,5)="Equip",IF(MID(N219,7,1)="4","전설",""),
IF(LEFT(N219,5)="Actor",IF(MID(N219,7,1)="2","전설",""),
"그외없음")))</f>
        <v>#VALUE!</v>
      </c>
      <c r="U219" t="s">
        <v>82</v>
      </c>
      <c r="V219" t="s">
        <v>245</v>
      </c>
      <c r="W219">
        <v>1</v>
      </c>
      <c r="X219" t="s">
        <v>125</v>
      </c>
      <c r="Z219">
        <v>800</v>
      </c>
      <c r="AA219" t="str">
        <f ca="1">IF(ISBLANK(AB219),"",
VLOOKUP(AB219,OFFSET(INDIRECT("$A:$B"),0,MATCH(AB$1&amp;"_Verify",INDIRECT("$1:$1"),0)-1),2,0)
)</f>
        <v>fe</v>
      </c>
      <c r="AB219" t="s">
        <v>82</v>
      </c>
      <c r="AC219" t="s">
        <v>403</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0.54401413380591546</v>
      </c>
      <c r="E220">
        <f ca="1">RAND()</f>
        <v>0.99877102076220092</v>
      </c>
      <c r="F220">
        <f ca="1">RAND()</f>
        <v>0.95866283645279537</v>
      </c>
      <c r="G220">
        <f ca="1">RAND()</f>
        <v>0.16055284190317021</v>
      </c>
      <c r="H220">
        <f ca="1">RAND()</f>
        <v>0.93556100924303454</v>
      </c>
      <c r="I220">
        <f ca="1">RAND()</f>
        <v>0.80775966650922415</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ca="1">IF(ROW()=2,AN220,OFFSET(AM220,-1,0)&amp;IF(LEN(AN220)=0,"",","&amp;AN220))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40">
      <c r="A221">
        <v>22</v>
      </c>
      <c r="B221">
        <v>9</v>
      </c>
      <c r="C221">
        <f>IF(B221&lt;=9,0,
IF(B221=10,1,2))</f>
        <v>0</v>
      </c>
      <c r="D221">
        <f ca="1">RAND()</f>
        <v>0.72537310884545703</v>
      </c>
      <c r="E221">
        <f ca="1">RAND()</f>
        <v>0.27397559403861615</v>
      </c>
      <c r="F221">
        <f ca="1">RAND()</f>
        <v>3.6686908132333773E-2</v>
      </c>
      <c r="G221">
        <f ca="1">RAND()</f>
        <v>0.81928876715209487</v>
      </c>
      <c r="H221">
        <f ca="1">RAND()</f>
        <v>0.64466810009954756</v>
      </c>
      <c r="I221">
        <f ca="1">RAND()</f>
        <v>0.87728762089484313</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ca="1">IF(ROW()=2,AN221,OFFSET(AM221,-1,0)&amp;IF(LEN(AN221)=0,"",","&amp;AN221))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40">
      <c r="A222">
        <v>23</v>
      </c>
      <c r="B222">
        <v>0</v>
      </c>
      <c r="C222">
        <f>IF(B222&lt;=9,0,
IF(B222=10,1,2))</f>
        <v>0</v>
      </c>
      <c r="D222">
        <f ca="1">RAND()</f>
        <v>0.66892225474859179</v>
      </c>
      <c r="E222">
        <f ca="1">RAND()</f>
        <v>0.7856059188379676</v>
      </c>
      <c r="F222">
        <f ca="1">RAND()</f>
        <v>0.16254174689673151</v>
      </c>
      <c r="G222">
        <f ca="1">RAND()</f>
        <v>0.19334482590072433</v>
      </c>
      <c r="H222">
        <f ca="1">RAND()</f>
        <v>0.58111304911384098</v>
      </c>
      <c r="I222">
        <f ca="1">RAND()</f>
        <v>0.89930399429164687</v>
      </c>
      <c r="M222" t="str">
        <f ca="1">IF(LEN(J222)&lt;&gt;0,J222,VLOOKUP(D222+$B222,$BJ:$BK,MATCH($BK$1,$BJ$1:$BK$1,0),1))</f>
        <v>지정 장비</v>
      </c>
      <c r="N222" t="e">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#VALUE!</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ca="1">IF(OR(ISNUMBER(N222),N222="삭제",ISBLANK(N222)),"",
IF(LEFT(N222,5)="Equip",IF(MID(N222,7,1)="4","전설",""),
IF(LEFT(N222,5)="Actor",IF(MID(N222,7,1)="2","전설",""),
"그외없음")))</f>
        <v>#VALUE!</v>
      </c>
      <c r="U222" t="s">
        <v>82</v>
      </c>
      <c r="V222" t="s">
        <v>199</v>
      </c>
      <c r="W222">
        <v>1</v>
      </c>
      <c r="X222" t="s">
        <v>125</v>
      </c>
      <c r="Z222">
        <v>3400</v>
      </c>
      <c r="AA222" t="str">
        <f ca="1">IF(ISBLANK(AB222),"",
VLOOKUP(AB222,OFFSET(INDIRECT("$A:$B"),0,MATCH(AB$1&amp;"_Verify",INDIRECT("$1:$1"),0)-1),2,0)
)</f>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{"dy":23,"sl":0,"tp":"upn","vl":"20153","cn":11,"pt":"GO","pr":3300}</v>
      </c>
    </row>
    <row r="223" spans="1:40">
      <c r="A223">
        <v>23</v>
      </c>
      <c r="B223">
        <v>1</v>
      </c>
      <c r="C223">
        <f>IF(B223&lt;=9,0,
IF(B223=10,1,2))</f>
        <v>0</v>
      </c>
      <c r="D223">
        <f ca="1">RAND()</f>
        <v>0.61620374683977597</v>
      </c>
      <c r="E223">
        <f ca="1">RAND()</f>
        <v>0.93651435393371196</v>
      </c>
      <c r="F223">
        <f ca="1">RAND()</f>
        <v>3.6070883766386674E-2</v>
      </c>
      <c r="G223">
        <f ca="1">RAND()</f>
        <v>0.46135961119107427</v>
      </c>
      <c r="H223">
        <f ca="1">RAND()</f>
        <v>0.789660017510878</v>
      </c>
      <c r="I223">
        <f ca="1">RAND()</f>
        <v>0.47857526092798697</v>
      </c>
      <c r="M223" t="str">
        <f ca="1">IF(LEN(J223)&lt;&gt;0,J223,VLOOKUP(D223+$B223,$BJ:$BK,MATCH($BK$1,$BJ$1:$BK$1,0),1))</f>
        <v>지정 장비</v>
      </c>
      <c r="N223" t="e">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#VALUE!</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e">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#VALUE!</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ca="1">IF(OR(ISNUMBER(N223),N223="삭제",ISBLANK(N223)),"",
IF(LEFT(N223,5)="Equip",IF(MID(N223,7,1)="4","전설",""),
IF(LEFT(N223,5)="Actor",IF(MID(N223,7,1)="2","전설",""),
"그외없음")))</f>
        <v>#VALUE!</v>
      </c>
      <c r="U223" t="s">
        <v>82</v>
      </c>
      <c r="V223" t="s">
        <v>242</v>
      </c>
      <c r="W223">
        <v>1</v>
      </c>
      <c r="X223" t="s">
        <v>125</v>
      </c>
      <c r="Z223">
        <v>7000</v>
      </c>
      <c r="AA223" t="str">
        <f ca="1">IF(ISBLANK(AB223),"",
VLOOKUP(AB223,OFFSET(INDIRECT("$A:$B"),0,MATCH(AB$1&amp;"_Verify",INDIRECT("$1:$1"),0)-1),2,0)
)</f>
        <v>fe</v>
      </c>
      <c r="AB223" t="s">
        <v>82</v>
      </c>
      <c r="AC223" t="s">
        <v>415</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ca="1">IF(ROW()=2,AN223,OFFSET(AM223,-1,0)&amp;IF(LEN(AN223)=0,"",","&amp;AN223))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{"dy":23,"sl":1,"tp":"fe","vl":"Equip5302","cn":1,"pt":"GO","pr":7000}</v>
      </c>
    </row>
    <row r="224" spans="1:40">
      <c r="A224">
        <v>23</v>
      </c>
      <c r="B224">
        <v>2</v>
      </c>
      <c r="C224">
        <f>IF(B224&lt;=9,0,
IF(B224=10,1,2))</f>
        <v>0</v>
      </c>
      <c r="D224">
        <f ca="1">RAND()</f>
        <v>0.24527422138294142</v>
      </c>
      <c r="E224">
        <f ca="1">RAND()</f>
        <v>0.71533805316311838</v>
      </c>
      <c r="F224">
        <f ca="1">RAND()</f>
        <v>0.35063187539612028</v>
      </c>
      <c r="G224">
        <f ca="1">RAND()</f>
        <v>0.51558147300953927</v>
      </c>
      <c r="H224">
        <f ca="1">RAND()</f>
        <v>0.5341812407746297</v>
      </c>
      <c r="I224">
        <f ca="1">RAND()</f>
        <v>0.5585995902734846</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71533</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379</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0.97581134459392671</v>
      </c>
      <c r="E225">
        <f ca="1">RAND()</f>
        <v>0.28269756201553031</v>
      </c>
      <c r="F225">
        <f ca="1">RAND()</f>
        <v>0.93125469406282302</v>
      </c>
      <c r="G225">
        <f ca="1">RAND()</f>
        <v>0.37256167888752822</v>
      </c>
      <c r="H225">
        <f ca="1">RAND()</f>
        <v>5.8521590059645523E-2</v>
      </c>
      <c r="I225">
        <f ca="1">RAND()</f>
        <v>0.94447762868096719</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28269</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6</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1800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463</v>
      </c>
      <c r="AD225">
        <v>1</v>
      </c>
      <c r="AE225" t="s">
        <v>125</v>
      </c>
      <c r="AG225">
        <v>1400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별의 계시</v>
      </c>
      <c r="AL225">
        <v>1</v>
      </c>
      <c r="AM225" t="str">
        <f ca="1">IF(ROW()=2,AN225,OFFSET(AM225,-1,0)&amp;IF(LEN(AN225)=0,"",","&amp;AN225))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{"dy":23,"sl":3,"tp":"fe","vl":"Equip4101","cn":1,"pt":"GO","pr":1400}</v>
      </c>
    </row>
    <row r="226" spans="1:40">
      <c r="A226">
        <v>23</v>
      </c>
      <c r="B226">
        <v>4</v>
      </c>
      <c r="C226">
        <f>IF(B226&lt;=9,0,
IF(B226=10,1,2))</f>
        <v>0</v>
      </c>
      <c r="D226">
        <f ca="1">RAND()</f>
        <v>0.37723053688036945</v>
      </c>
      <c r="E226">
        <f ca="1">RAND()</f>
        <v>0.59237771637979353</v>
      </c>
      <c r="F226">
        <f ca="1">RAND()</f>
        <v>0.86983140823827709</v>
      </c>
      <c r="G226">
        <f ca="1">RAND()</f>
        <v>0.28309506961588637</v>
      </c>
      <c r="H226">
        <f ca="1">RAND()</f>
        <v>0.81135280639998442</v>
      </c>
      <c r="I226">
        <f ca="1">RAND()</f>
        <v>0.35645063574673497</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59237</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10</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3000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417</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ca="1">IF(ROW()=2,AN226,OFFSET(AM226,-1,0)&amp;IF(LEN(AN226)=0,"",","&amp;AN226))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{"dy":23,"sl":4,"tp":"fe","vl":"Equip2201","cn":1,"pt":"GO","pr":3500}</v>
      </c>
    </row>
    <row r="227" spans="1:40">
      <c r="A227">
        <v>23</v>
      </c>
      <c r="B227">
        <v>5</v>
      </c>
      <c r="C227">
        <f>IF(B227&lt;=9,0,
IF(B227=10,1,2))</f>
        <v>0</v>
      </c>
      <c r="D227">
        <f ca="1">RAND()</f>
        <v>0.10436856531274918</v>
      </c>
      <c r="E227">
        <f ca="1">RAND()</f>
        <v>1.48895825700881E-2</v>
      </c>
      <c r="F227">
        <f ca="1">RAND()</f>
        <v>6.2021129782346973E-3</v>
      </c>
      <c r="G227">
        <f ca="1">RAND()</f>
        <v>0.64593430840583443</v>
      </c>
      <c r="H227">
        <f ca="1">RAND()</f>
        <v>0.87223906360411596</v>
      </c>
      <c r="I227">
        <f ca="1">RAND()</f>
        <v>0.25994620167215288</v>
      </c>
      <c r="M227" t="str">
        <f ca="1">IF(LEN(J227)&lt;&gt;0,J227,VLOOKUP(D227+$B227,$BJ:$BK,MATCH($BK$1,$BJ$1:$BK$1,0),1))</f>
        <v>지정 장비</v>
      </c>
      <c r="N227" t="e">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#VALUE!</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t="e">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#VALUE!</v>
      </c>
      <c r="S227" t="e">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#VALUE!</v>
      </c>
      <c r="T227" t="e">
        <f ca="1">IF(OR(ISNUMBER(N227),N227="삭제",ISBLANK(N227)),"",
IF(LEFT(N227,5)="Equip",IF(MID(N227,7,1)="4","전설",""),
IF(LEFT(N227,5)="Actor",IF(MID(N227,7,1)="2","전설",""),
"그외없음")))</f>
        <v>#VALUE!</v>
      </c>
      <c r="U227" t="s">
        <v>82</v>
      </c>
      <c r="V227" t="s">
        <v>201</v>
      </c>
      <c r="W227">
        <v>1</v>
      </c>
      <c r="X227" t="s">
        <v>125</v>
      </c>
      <c r="Z227">
        <v>1700</v>
      </c>
      <c r="AA227" t="str">
        <f ca="1">IF(ISBLANK(AB227),"",
VLOOKUP(AB227,OFFSET(INDIRECT("$A:$B"),0,MATCH(AB$1&amp;"_Verify",INDIRECT("$1:$1"),0)-1),2,0)
)</f>
        <v>uph</v>
      </c>
      <c r="AB227" t="s">
        <v>91</v>
      </c>
      <c r="AC227">
        <v>98421</v>
      </c>
      <c r="AD227">
        <v>14</v>
      </c>
      <c r="AE227" t="s">
        <v>375</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0.55890707454424082</v>
      </c>
      <c r="E228">
        <f ca="1">RAND()</f>
        <v>0.99849344411368879</v>
      </c>
      <c r="F228">
        <f ca="1">RAND()</f>
        <v>3.1820572711746431E-2</v>
      </c>
      <c r="G228">
        <f ca="1">RAND()</f>
        <v>0.76449136057950018</v>
      </c>
      <c r="H228">
        <f ca="1">RAND()</f>
        <v>0.82159243487099376</v>
      </c>
      <c r="I228">
        <f ca="1">RAND()</f>
        <v>0.57389017087995531</v>
      </c>
      <c r="M228" t="str">
        <f ca="1">IF(LEN(J228)&lt;&gt;0,J228,VLOOKUP(D228+$B228,$BJ:$BK,MATCH($BK$1,$BJ$1:$BK$1,0),1))</f>
        <v>지정 장비</v>
      </c>
      <c r="N228" t="e">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#VALUE!</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ca="1">IF(OR(ISNUMBER(N228),N228="삭제",ISBLANK(N228)),"",
IF(LEFT(N228,5)="Equip",IF(MID(N228,7,1)="4","전설",""),
IF(LEFT(N228,5)="Actor",IF(MID(N228,7,1)="2","전설",""),
"그외없음")))</f>
        <v>#VALUE!</v>
      </c>
      <c r="U228" t="s">
        <v>82</v>
      </c>
      <c r="V228" t="s">
        <v>254</v>
      </c>
      <c r="W228">
        <v>1</v>
      </c>
      <c r="X228" t="s">
        <v>125</v>
      </c>
      <c r="Z228">
        <v>3500</v>
      </c>
      <c r="AA228" t="str">
        <f ca="1">IF(ISBLANK(AB228),"",
VLOOKUP(AB228,OFFSET(INDIRECT("$A:$B"),0,MATCH(AB$1&amp;"_Verify",INDIRECT("$1:$1"),0)-1),2,0)
)</f>
        <v>fe</v>
      </c>
      <c r="AB228" t="s">
        <v>82</v>
      </c>
      <c r="AC228" t="s">
        <v>294</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0.98185248933429359</v>
      </c>
      <c r="E229">
        <f ca="1">RAND()</f>
        <v>0.98557930411556038</v>
      </c>
      <c r="F229">
        <f ca="1">RAND()</f>
        <v>0.20666634530414751</v>
      </c>
      <c r="G229">
        <f ca="1">RAND()</f>
        <v>2.740957312502168E-2</v>
      </c>
      <c r="H229">
        <f ca="1">RAND()</f>
        <v>0.11753514515768981</v>
      </c>
      <c r="I229">
        <f ca="1">RAND()</f>
        <v>0.79429645267646776</v>
      </c>
      <c r="M229" t="str">
        <f ca="1">IF(LEN(J229)&lt;&gt;0,J229,VLOOKUP(D229+$B229,$BJ:$BK,MATCH($BK$1,$BJ$1:$BK$1,0),1))</f>
        <v>지정 장비</v>
      </c>
      <c r="N229" t="e">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#VALUE!</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DI</v>
      </c>
      <c r="Q229" t="e">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#VALUE!</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ca="1">IF(OR(ISNUMBER(N229),N229="삭제",ISBLANK(N229)),"",
IF(LEFT(N229,5)="Equip",IF(MID(N229,7,1)="4","전설",""),
IF(LEFT(N229,5)="Actor",IF(MID(N229,7,1)="2","전설",""),
"그외없음")))</f>
        <v>#VALUE!</v>
      </c>
      <c r="U229" t="s">
        <v>82</v>
      </c>
      <c r="V229" t="s">
        <v>198</v>
      </c>
      <c r="W229">
        <v>1</v>
      </c>
      <c r="X229" t="s">
        <v>125</v>
      </c>
      <c r="Z229">
        <v>74200</v>
      </c>
      <c r="AA229" t="str">
        <f ca="1">IF(ISBLANK(AB229),"",
VLOOKUP(AB229,OFFSET(INDIRECT("$A:$B"),0,MATCH(AB$1&amp;"_Verify",INDIRECT("$1:$1"),0)-1),2,0)
)</f>
        <v>fe</v>
      </c>
      <c r="AB229" t="s">
        <v>82</v>
      </c>
      <c r="AC229" t="s">
        <v>456</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ca="1">IF(ROW()=2,AN229,OFFSET(AM229,-1,0)&amp;IF(LEN(AN229)=0,"",","&amp;AN229))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{"dy":23,"sl":7,"tp":"fe","vl":"Equip8301","cn":1,"pt":"GO","pr":74200}</v>
      </c>
    </row>
    <row r="230" spans="1:40">
      <c r="A230">
        <v>23</v>
      </c>
      <c r="B230">
        <v>8</v>
      </c>
      <c r="C230">
        <f>IF(B230&lt;=9,0,
IF(B230=10,1,2))</f>
        <v>0</v>
      </c>
      <c r="D230">
        <f ca="1">RAND()</f>
        <v>0.29746820799623419</v>
      </c>
      <c r="E230">
        <f ca="1">RAND()</f>
        <v>0.55517110368957601</v>
      </c>
      <c r="F230">
        <f ca="1">RAND()</f>
        <v>0.35305476834396432</v>
      </c>
      <c r="G230">
        <f ca="1">RAND()</f>
        <v>0.6260569383930441</v>
      </c>
      <c r="H230">
        <f ca="1">RAND()</f>
        <v>0.56581129120555396</v>
      </c>
      <c r="I230">
        <f ca="1">RAND()</f>
        <v>0.97530495009116347</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5.0845640893266708E-2</v>
      </c>
      <c r="E231">
        <f ca="1">RAND()</f>
        <v>0.14279812442197981</v>
      </c>
      <c r="F231">
        <f ca="1">RAND()</f>
        <v>0.83915530965280938</v>
      </c>
      <c r="G231">
        <f ca="1">RAND()</f>
        <v>0.27547205414060782</v>
      </c>
      <c r="H231">
        <f ca="1">RAND()</f>
        <v>0.95012672721381064</v>
      </c>
      <c r="I231">
        <f ca="1">RAND()</f>
        <v>2.0076839151851322E-2</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0.17944751648551005</v>
      </c>
      <c r="E232">
        <f ca="1">RAND()</f>
        <v>0.80256961960312256</v>
      </c>
      <c r="F232">
        <f ca="1">RAND()</f>
        <v>0.46347323177049382</v>
      </c>
      <c r="G232">
        <f ca="1">RAND()</f>
        <v>0.11505926346994233</v>
      </c>
      <c r="H232">
        <f ca="1">RAND()</f>
        <v>0.39588687552733925</v>
      </c>
      <c r="I232">
        <f ca="1">RAND()</f>
        <v>0.42887258864354705</v>
      </c>
      <c r="M232" t="str">
        <f ca="1">IF(LEN(J232)&lt;&gt;0,J232,VLOOKUP(D232+$B232,$BJ:$BK,MATCH($BK$1,$BJ$1:$BK$1,0),1))</f>
        <v>지정 장비</v>
      </c>
      <c r="N232" t="e">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#VALUE!</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e">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#VALUE!</v>
      </c>
      <c r="R232" t="e">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#VALUE!</v>
      </c>
      <c r="S232" t="e">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#VALUE!</v>
      </c>
      <c r="T232" t="e">
        <f ca="1">IF(OR(ISNUMBER(N232),N232="삭제",ISBLANK(N232)),"",
IF(LEFT(N232,5)="Equip",IF(MID(N232,7,1)="4","전설",""),
IF(LEFT(N232,5)="Actor",IF(MID(N232,7,1)="2","전설",""),
"그외없음")))</f>
        <v>#VALUE!</v>
      </c>
      <c r="U232" t="s">
        <v>83</v>
      </c>
      <c r="W232">
        <v>1</v>
      </c>
      <c r="X232" t="s">
        <v>129</v>
      </c>
      <c r="Z232">
        <v>29</v>
      </c>
      <c r="AA232" t="str">
        <f ca="1">IF(ISBLANK(AB232),"",
VLOOKUP(AB232,OFFSET(INDIRECT("$A:$B"),0,MATCH(AB$1&amp;"_Verify",INDIRECT("$1:$1"),0)-1),2,0)
)</f>
        <v>upn</v>
      </c>
      <c r="AB232" t="s">
        <v>92</v>
      </c>
      <c r="AC232">
        <v>11471</v>
      </c>
      <c r="AD232">
        <v>12</v>
      </c>
      <c r="AE232" t="s">
        <v>375</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0.14368025623562142</v>
      </c>
      <c r="E233">
        <f ca="1">RAND()</f>
        <v>0.5239415886689951</v>
      </c>
      <c r="F233">
        <f ca="1">RAND()</f>
        <v>0.63061202193369481</v>
      </c>
      <c r="G233">
        <f ca="1">RAND()</f>
        <v>0.81492080518888965</v>
      </c>
      <c r="H233">
        <f ca="1">RAND()</f>
        <v>0.85085706550164841</v>
      </c>
      <c r="I233">
        <f ca="1">RAND()</f>
        <v>0.61315291009108241</v>
      </c>
      <c r="M233" t="str">
        <f ca="1">IF(LEN(J233)&lt;&gt;0,J233,VLOOKUP(D233+$B233,$BJ:$BK,MATCH($BK$1,$BJ$1:$BK$1,0),1))</f>
        <v>지정 장비</v>
      </c>
      <c r="N233" t="e">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#VALUE!</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ca="1">IF(OR(ISNUMBER(N233),N233="삭제",ISBLANK(N233)),"",
IF(LEFT(N233,5)="Equip",IF(MID(N233,7,1)="4","전설",""),
IF(LEFT(N233,5)="Actor",IF(MID(N233,7,1)="2","전설",""),
"그외없음")))</f>
        <v>#VALUE!</v>
      </c>
      <c r="U233" t="s">
        <v>82</v>
      </c>
      <c r="V233" t="s">
        <v>247</v>
      </c>
      <c r="W233">
        <v>1</v>
      </c>
      <c r="X233" t="s">
        <v>125</v>
      </c>
      <c r="Z233">
        <v>1000</v>
      </c>
      <c r="AA233" t="str">
        <f ca="1">IF(ISBLANK(AB233),"",
VLOOKUP(AB233,OFFSET(INDIRECT("$A:$B"),0,MATCH(AB$1&amp;"_Verify",INDIRECT("$1:$1"),0)-1),2,0)
)</f>
        <v>fe</v>
      </c>
      <c r="AB233" t="s">
        <v>82</v>
      </c>
      <c r="AC233" t="s">
        <v>374</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0.69527507272437605</v>
      </c>
      <c r="E234">
        <f ca="1">RAND()</f>
        <v>0.60909895083669174</v>
      </c>
      <c r="F234">
        <f ca="1">RAND()</f>
        <v>0.51003802344818661</v>
      </c>
      <c r="G234">
        <f ca="1">RAND()</f>
        <v>0.92597369310665678</v>
      </c>
      <c r="H234">
        <f ca="1">RAND()</f>
        <v>0.76551387046214336</v>
      </c>
      <c r="I234">
        <f ca="1">RAND()</f>
        <v>0.96472286366151061</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60909</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3000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0.38993522774215383</v>
      </c>
      <c r="E235">
        <f ca="1">RAND()</f>
        <v>0.98886215806415356</v>
      </c>
      <c r="F235">
        <f ca="1">RAND()</f>
        <v>0.65650449998739724</v>
      </c>
      <c r="G235">
        <f ca="1">RAND()</f>
        <v>0.9938161877113364</v>
      </c>
      <c r="H235">
        <f ca="1">RAND()</f>
        <v>0.75258067930895745</v>
      </c>
      <c r="I235">
        <f ca="1">RAND()</f>
        <v>5.8166852930302437E-2</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98886</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14</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4200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259</v>
      </c>
      <c r="AD235">
        <v>1</v>
      </c>
      <c r="AE235" t="s">
        <v>125</v>
      </c>
      <c r="AG235">
        <v>7600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태양과 달과 별</v>
      </c>
      <c r="AL235">
        <v>1</v>
      </c>
      <c r="AM235" t="str">
        <f ca="1">IF(ROW()=2,AN235,OFFSET(AM235,-1,0)&amp;IF(LEN(AN235)=0,"",","&amp;AN235))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{"dy":24,"sl":3,"tp":"fe","vl":"Equip3302","cn":1,"pt":"GO","pr":7600}</v>
      </c>
    </row>
    <row r="236" spans="1:40">
      <c r="A236">
        <v>24</v>
      </c>
      <c r="B236">
        <v>4</v>
      </c>
      <c r="C236">
        <f>IF(B236&lt;=9,0,
IF(B236=10,1,2))</f>
        <v>0</v>
      </c>
      <c r="D236">
        <f ca="1">RAND()</f>
        <v>0.8406169036058917</v>
      </c>
      <c r="E236">
        <f ca="1">RAND()</f>
        <v>0.89628655751281761</v>
      </c>
      <c r="F236">
        <f ca="1">RAND()</f>
        <v>0.89623281161444102</v>
      </c>
      <c r="G236">
        <f ca="1">RAND()</f>
        <v>0.57290046273921513</v>
      </c>
      <c r="H236">
        <f ca="1">RAND()</f>
        <v>0.44747825622168091</v>
      </c>
      <c r="I236">
        <f ca="1">RAND()</f>
        <v>0.26383538569661347</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89628</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397</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ca="1">IF(ROW()=2,AN236,OFFSET(AM236,-1,0)&amp;IF(LEN(AN236)=0,"",","&amp;AN236))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{"dy":24,"sl":4,"tp":"fe","vl":"Equip3001","cn":1,"pt":"GO","pr":700}</v>
      </c>
    </row>
    <row r="237" spans="1:40">
      <c r="A237">
        <v>24</v>
      </c>
      <c r="B237">
        <v>5</v>
      </c>
      <c r="C237">
        <f>IF(B237&lt;=9,0,
IF(B237=10,1,2))</f>
        <v>0</v>
      </c>
      <c r="D237">
        <f ca="1">RAND()</f>
        <v>0.98976317238071032</v>
      </c>
      <c r="E237">
        <f ca="1">RAND()</f>
        <v>0.98524748895457681</v>
      </c>
      <c r="F237">
        <f ca="1">RAND()</f>
        <v>0.64160045915439534</v>
      </c>
      <c r="G237">
        <f ca="1">RAND()</f>
        <v>0.91543600746858245</v>
      </c>
      <c r="H237">
        <f ca="1">RAND()</f>
        <v>0.23919938857210665</v>
      </c>
      <c r="I237">
        <f ca="1">RAND()</f>
        <v>0.7565430479875509</v>
      </c>
      <c r="M237" t="str">
        <f ca="1">IF(LEN(J237)&lt;&gt;0,J237,VLOOKUP(D237+$B237,$BJ:$BK,MATCH($BK$1,$BJ$1:$BK$1,0),1))</f>
        <v>안 지정 캐릭터 PP 일반등급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98524</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14</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4200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458</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몬스터 세포</v>
      </c>
      <c r="AL237">
        <v>1</v>
      </c>
      <c r="AM237" t="str">
        <f ca="1">IF(ROW()=2,AN237,OFFSET(AM237,-1,0)&amp;IF(LEN(AN237)=0,"",","&amp;AN237))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{"dy":24,"sl":5,"tp":"fe","vl":"Equip2102","cn":1,"pt":"GO","pr":1100}</v>
      </c>
    </row>
    <row r="238" spans="1:40">
      <c r="A238">
        <v>24</v>
      </c>
      <c r="B238">
        <v>6</v>
      </c>
      <c r="C238">
        <f>IF(B238&lt;=9,0,
IF(B238=10,1,2))</f>
        <v>0</v>
      </c>
      <c r="D238">
        <f ca="1">RAND()</f>
        <v>0.3507012091851901</v>
      </c>
      <c r="E238">
        <f ca="1">RAND()</f>
        <v>0.23446906570843107</v>
      </c>
      <c r="F238">
        <f ca="1">RAND()</f>
        <v>0.85479776347031711</v>
      </c>
      <c r="G238">
        <f ca="1">RAND()</f>
        <v>4.7918505996019878E-2</v>
      </c>
      <c r="H238">
        <f ca="1">RAND()</f>
        <v>0.37598463760595524</v>
      </c>
      <c r="I238">
        <f ca="1">RAND()</f>
        <v>0.11509920805034457</v>
      </c>
      <c r="M238" t="str">
        <f ca="1">IF(LEN(J238)&lt;&gt;0,J238,VLOOKUP(D238+$B238,$BJ:$BK,MATCH($BK$1,$BJ$1:$BK$1,0),1))</f>
        <v>지정 장비</v>
      </c>
      <c r="N238" t="e">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#VALUE!</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e">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#VALUE!</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ca="1">IF(OR(ISNUMBER(N238),N238="삭제",ISBLANK(N238)),"",
IF(LEFT(N238,5)="Equip",IF(MID(N238,7,1)="4","전설",""),
IF(LEFT(N238,5)="Actor",IF(MID(N238,7,1)="2","전설",""),
"그외없음")))</f>
        <v>#VALUE!</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0.84531450370248595</v>
      </c>
      <c r="E239">
        <f ca="1">RAND()</f>
        <v>0.18942202599264868</v>
      </c>
      <c r="F239">
        <f ca="1">RAND()</f>
        <v>0.11628502653907336</v>
      </c>
      <c r="G239">
        <f ca="1">RAND()</f>
        <v>0.55368464218274072</v>
      </c>
      <c r="H239">
        <f ca="1">RAND()</f>
        <v>0.48914195473714794</v>
      </c>
      <c r="I239">
        <f ca="1">RAND()</f>
        <v>0.49670085119432483</v>
      </c>
      <c r="M239" t="str">
        <f ca="1">IF(LEN(J239)&lt;&gt;0,J239,VLOOKUP(D239+$B239,$BJ:$BK,MATCH($BK$1,$BJ$1:$BK$1,0),1))</f>
        <v>지정 장비</v>
      </c>
      <c r="N239" t="e">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#VALUE!</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ca="1">IF(OR(ISNUMBER(N239),N239="삭제",ISBLANK(N239)),"",
IF(LEFT(N239,5)="Equip",IF(MID(N239,7,1)="4","전설",""),
IF(LEFT(N239,5)="Actor",IF(MID(N239,7,1)="2","전설",""),
"그외없음")))</f>
        <v>#VALUE!</v>
      </c>
      <c r="U239" t="s">
        <v>82</v>
      </c>
      <c r="V239" t="s">
        <v>250</v>
      </c>
      <c r="W239">
        <v>1</v>
      </c>
      <c r="X239" t="s">
        <v>125</v>
      </c>
      <c r="Z239">
        <v>700</v>
      </c>
      <c r="AA239" t="str">
        <f ca="1">IF(ISBLANK(AB239),"",
VLOOKUP(AB239,OFFSET(INDIRECT("$A:$B"),0,MATCH(AB$1&amp;"_Verify",INDIRECT("$1:$1"),0)-1),2,0)
)</f>
        <v>fe</v>
      </c>
      <c r="AB239" t="s">
        <v>82</v>
      </c>
      <c r="AC239" t="s">
        <v>378</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0.29902205207697152</v>
      </c>
      <c r="E240">
        <f ca="1">RAND()</f>
        <v>0.65496443763491119</v>
      </c>
      <c r="F240">
        <f ca="1">RAND()</f>
        <v>0.42986036317978105</v>
      </c>
      <c r="G240">
        <f ca="1">RAND()</f>
        <v>0.94970265305856405</v>
      </c>
      <c r="H240">
        <f ca="1">RAND()</f>
        <v>0.90480188948168339</v>
      </c>
      <c r="I240">
        <f ca="1">RAND()</f>
        <v>0.23962560245695941</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fl5</v>
      </c>
      <c r="AB240" t="s">
        <v>434</v>
      </c>
      <c r="AC240" t="s">
        <v>495</v>
      </c>
      <c r="AD240">
        <v>1</v>
      </c>
      <c r="AE240" t="s">
        <v>129</v>
      </c>
      <c r="AF240">
        <v>80</v>
      </c>
      <c r="AG240">
        <v>49</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그루퍼스</v>
      </c>
      <c r="AL240">
        <v>1</v>
      </c>
      <c r="AM240" t="str">
        <f ca="1">IF(ROW()=2,AN240,OFFSET(AM240,-1,0)&amp;IF(LEN(AN240)=0,"",","&amp;AN240))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{"dy":24,"sl":8,"tp":"fl5","vl":"Actor2010","cn":1,"pt":"DI","pp":80,"pr":49}</v>
      </c>
    </row>
    <row r="241" spans="1:40">
      <c r="A241">
        <v>24</v>
      </c>
      <c r="B241">
        <v>9</v>
      </c>
      <c r="C241">
        <f>IF(B241&lt;=9,0,
IF(B241=10,1,2))</f>
        <v>0</v>
      </c>
      <c r="D241">
        <f ca="1">RAND()</f>
        <v>0.55252280049483415</v>
      </c>
      <c r="E241">
        <f ca="1">RAND()</f>
        <v>0.515452804067982</v>
      </c>
      <c r="F241">
        <f ca="1">RAND()</f>
        <v>0.34110746089463295</v>
      </c>
      <c r="G241">
        <f ca="1">RAND()</f>
        <v>0.44376961650241387</v>
      </c>
      <c r="H241">
        <f ca="1">RAND()</f>
        <v>1.4718894322095055E-2</v>
      </c>
      <c r="I241">
        <f ca="1">RAND()</f>
        <v>0.83031356830792813</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fl6</v>
      </c>
      <c r="AB241" t="s">
        <v>435</v>
      </c>
      <c r="AC241" t="s">
        <v>495</v>
      </c>
      <c r="AD241">
        <v>1</v>
      </c>
      <c r="AE241" t="s">
        <v>129</v>
      </c>
      <c r="AF241">
        <v>80</v>
      </c>
      <c r="AG241">
        <v>49</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그루퍼스</v>
      </c>
      <c r="AL241">
        <v>1</v>
      </c>
      <c r="AM241" t="str">
        <f ca="1">IF(ROW()=2,AN241,OFFSET(AM241,-1,0)&amp;IF(LEN(AN241)=0,"",","&amp;AN241))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{"dy":24,"sl":9,"tp":"fl6","vl":"Actor2010","cn":1,"pt":"DI","pp":80,"pr":49}</v>
      </c>
    </row>
    <row r="242" spans="1:40">
      <c r="A242">
        <v>25</v>
      </c>
      <c r="B242">
        <v>0</v>
      </c>
      <c r="C242">
        <f>IF(B242&lt;=9,0,
IF(B242=10,1,2))</f>
        <v>0</v>
      </c>
      <c r="D242">
        <f ca="1">RAND()</f>
        <v>0.71525277968993572</v>
      </c>
      <c r="E242">
        <f ca="1">RAND()</f>
        <v>0.73100354975587145</v>
      </c>
      <c r="F242">
        <f ca="1">RAND()</f>
        <v>0.8163534753222037</v>
      </c>
      <c r="G242">
        <f ca="1">RAND()</f>
        <v>0.39988874995034784</v>
      </c>
      <c r="H242">
        <f ca="1">RAND()</f>
        <v>0.8200222731016974</v>
      </c>
      <c r="I242">
        <f ca="1">RAND()</f>
        <v>0.58685496186176023</v>
      </c>
      <c r="M242" t="str">
        <f ca="1">IF(LEN(J242)&lt;&gt;0,J242,VLOOKUP(D242+$B242,$BJ:$BK,MATCH($BK$1,$BJ$1:$BK$1,0),1))</f>
        <v>지정 장비</v>
      </c>
      <c r="N242" t="e">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#VALUE!</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ca="1">IF(OR(ISNUMBER(N242),N242="삭제",ISBLANK(N242)),"",
IF(LEFT(N242,5)="Equip",IF(MID(N242,7,1)="4","전설",""),
IF(LEFT(N242,5)="Actor",IF(MID(N242,7,1)="2","전설",""),
"그외없음")))</f>
        <v>#VALUE!</v>
      </c>
      <c r="U242" t="s">
        <v>82</v>
      </c>
      <c r="V242" t="s">
        <v>238</v>
      </c>
      <c r="W242">
        <v>1</v>
      </c>
      <c r="X242" t="s">
        <v>125</v>
      </c>
      <c r="Z242">
        <v>800</v>
      </c>
      <c r="AA242" t="str">
        <f ca="1">IF(ISBLANK(AB242),"",
VLOOKUP(AB242,OFFSET(INDIRECT("$A:$B"),0,MATCH(AB$1&amp;"_Verify",INDIRECT("$1:$1"),0)-1),2,0)
)</f>
        <v>fe</v>
      </c>
      <c r="AB242" t="s">
        <v>82</v>
      </c>
      <c r="AC242" t="s">
        <v>395</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0.93144404922863577</v>
      </c>
      <c r="E243">
        <f ca="1">RAND()</f>
        <v>0.75380243183722062</v>
      </c>
      <c r="F243">
        <f ca="1">RAND()</f>
        <v>0.82953256413280618</v>
      </c>
      <c r="G243">
        <f ca="1">RAND()</f>
        <v>0.88530620607882471</v>
      </c>
      <c r="H243">
        <f ca="1">RAND()</f>
        <v>0.27889116712890716</v>
      </c>
      <c r="I243">
        <f ca="1">RAND()</f>
        <v>0.60689231301075097</v>
      </c>
      <c r="J243" t="s">
        <v>82</v>
      </c>
      <c r="K243" t="s">
        <v>457</v>
      </c>
      <c r="M243" t="str">
        <f>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Equip0403</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31</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21</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전설</v>
      </c>
      <c r="U243" t="s">
        <v>82</v>
      </c>
      <c r="V243" t="s">
        <v>292</v>
      </c>
      <c r="W243">
        <v>1</v>
      </c>
      <c r="X243" t="s">
        <v>125</v>
      </c>
      <c r="Z243">
        <v>1500</v>
      </c>
      <c r="AA243" t="str">
        <f ca="1">IF(ISBLANK(AB243),"",
VLOOKUP(AB243,OFFSET(INDIRECT("$A:$B"),0,MATCH(AB$1&amp;"_Verify",INDIRECT("$1:$1"),0)-1),2,0)
)</f>
        <v>fe</v>
      </c>
      <c r="AB243" t="s">
        <v>82</v>
      </c>
      <c r="AC243" t="s">
        <v>481</v>
      </c>
      <c r="AD243">
        <v>1</v>
      </c>
      <c r="AE243" t="s">
        <v>125</v>
      </c>
      <c r="AG243">
        <v>2500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작은 별 완드</v>
      </c>
      <c r="AL243">
        <v>1</v>
      </c>
      <c r="AM243" t="str">
        <f ca="1">IF(ROW()=2,AN243,OFFSET(AM243,-1,0)&amp;IF(LEN(AN243)=0,"",","&amp;AN243))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{"dy":25,"sl":1,"tp":"fe","vl":"Equip3202","cn":1,"pt":"GO","pr":2500}</v>
      </c>
    </row>
    <row r="244" spans="1:40">
      <c r="A244">
        <v>25</v>
      </c>
      <c r="B244">
        <v>2</v>
      </c>
      <c r="C244">
        <f>IF(B244&lt;=9,0,
IF(B244=10,1,2))</f>
        <v>0</v>
      </c>
      <c r="D244">
        <f ca="1">RAND()</f>
        <v>0.4214879641991115</v>
      </c>
      <c r="E244">
        <f ca="1">RAND()</f>
        <v>0.37084129871875926</v>
      </c>
      <c r="F244">
        <f ca="1">RAND()</f>
        <v>0.34940274608588118</v>
      </c>
      <c r="G244">
        <f ca="1">RAND()</f>
        <v>0.30089619589527439</v>
      </c>
      <c r="H244">
        <f ca="1">RAND()</f>
        <v>0.27612675135547149</v>
      </c>
      <c r="I244">
        <f ca="1">RAND()</f>
        <v>0.50058453590191843</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37084</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7</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2100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442</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ca="1">IF(ROW()=2,AN244,OFFSET(AM244,-1,0)&amp;IF(LEN(AN244)=0,"",","&amp;AN244))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{"dy":25,"sl":2,"tp":"fe","vl":"Equip5101","cn":1,"pt":"GO","pr":1200}</v>
      </c>
    </row>
    <row r="245" spans="1:40">
      <c r="A245">
        <v>25</v>
      </c>
      <c r="B245">
        <v>3</v>
      </c>
      <c r="C245">
        <f>IF(B245&lt;=9,0,
IF(B245=10,1,2))</f>
        <v>0</v>
      </c>
      <c r="D245">
        <f ca="1">RAND()</f>
        <v>4.0186053078097528E-2</v>
      </c>
      <c r="E245">
        <f ca="1">RAND()</f>
        <v>0.26938328850214677</v>
      </c>
      <c r="F245">
        <f ca="1">RAND()</f>
        <v>0.2240987647961068</v>
      </c>
      <c r="G245">
        <f ca="1">RAND()</f>
        <v>0.49784896558388636</v>
      </c>
      <c r="H245">
        <f ca="1">RAND()</f>
        <v>0.99987638534030854</v>
      </c>
      <c r="I245">
        <f ca="1">RAND()</f>
        <v>0.59566679758647867</v>
      </c>
      <c r="M245" t="str">
        <f ca="1">IF(LEN(J245)&lt;&gt;0,J245,VLOOKUP(D245+$B245,$BJ:$BK,MATCH($BK$1,$BJ$1:$BK$1,0),1))</f>
        <v>안 지정 캐릭터 PP 영웅등급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26938</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6</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1800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{"dy":25,"sl":3,"tp":"uph","vl":"64832","cn":7,"pt":"GO","pr":2100}</v>
      </c>
    </row>
    <row r="246" spans="1:40">
      <c r="A246">
        <v>25</v>
      </c>
      <c r="B246">
        <v>4</v>
      </c>
      <c r="C246">
        <f>IF(B246&lt;=9,0,
IF(B246=10,1,2))</f>
        <v>0</v>
      </c>
      <c r="D246">
        <f ca="1">RAND()</f>
        <v>4.232120431281472E-2</v>
      </c>
      <c r="E246">
        <f ca="1">RAND()</f>
        <v>0.37319878827337605</v>
      </c>
      <c r="F246">
        <f ca="1">RAND()</f>
        <v>0.69111554131047803</v>
      </c>
      <c r="G246">
        <f ca="1">RAND()</f>
        <v>0.61164616379241665</v>
      </c>
      <c r="H246">
        <f ca="1">RAND()</f>
        <v>0.29657898189290122</v>
      </c>
      <c r="I246">
        <f ca="1">RAND()</f>
        <v>0.22407918359896351</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37319</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7</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2100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0.93894158626451529</v>
      </c>
      <c r="E247">
        <f ca="1">RAND()</f>
        <v>0.8257914884866101</v>
      </c>
      <c r="F247">
        <f ca="1">RAND()</f>
        <v>0.98667140477747683</v>
      </c>
      <c r="G247">
        <f ca="1">RAND()</f>
        <v>0.72306646873509761</v>
      </c>
      <c r="H247">
        <f ca="1">RAND()</f>
        <v>0.18522755241228572</v>
      </c>
      <c r="I247">
        <f ca="1">RAND()</f>
        <v>0.26047393675599273</v>
      </c>
      <c r="M247" t="str">
        <f ca="1">IF(LEN(J247)&lt;&gt;0,J247,VLOOKUP(D247+$B247,$BJ:$BK,MATCH($BK$1,$BJ$1:$BK$1,0),1))</f>
        <v>안 지정 캐릭터 PP 일반등급</v>
      </c>
      <c r="N247">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82579</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12</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3600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459</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ca="1">IF(ROW()=2,AN247,OFFSET(AM247,-1,0)&amp;IF(LEN(AN247)=0,"",","&amp;AN247))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{"dy":25,"sl":5,"tp":"fe","vl":"Equip7101","cn":1,"pt":"GO","pr":3600}</v>
      </c>
    </row>
    <row r="248" spans="1:40">
      <c r="A248">
        <v>25</v>
      </c>
      <c r="B248">
        <v>6</v>
      </c>
      <c r="C248">
        <f>IF(B248&lt;=9,0,
IF(B248=10,1,2))</f>
        <v>0</v>
      </c>
      <c r="D248">
        <f ca="1">RAND()</f>
        <v>2.8068520595543323E-2</v>
      </c>
      <c r="E248">
        <f ca="1">RAND()</f>
        <v>0.81529611715064609</v>
      </c>
      <c r="F248">
        <f ca="1">RAND()</f>
        <v>0.46192393267739629</v>
      </c>
      <c r="G248">
        <f ca="1">RAND()</f>
        <v>0.84760679253012772</v>
      </c>
      <c r="H248">
        <f ca="1">RAND()</f>
        <v>0.67114820845012324</v>
      </c>
      <c r="I248">
        <f ca="1">RAND()</f>
        <v>0.17474256089310236</v>
      </c>
      <c r="M248" t="str">
        <f ca="1">IF(LEN(J248)&lt;&gt;0,J248,VLOOKUP(D248+$B248,$BJ:$BK,MATCH($BK$1,$BJ$1:$BK$1,0),1))</f>
        <v>지정 장비</v>
      </c>
      <c r="N248" t="e">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#VALUE!</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ca="1">IF(OR(ISNUMBER(N248),N248="삭제",ISBLANK(N248)),"",
IF(LEFT(N248,5)="Equip",IF(MID(N248,7,1)="4","전설",""),
IF(LEFT(N248,5)="Actor",IF(MID(N248,7,1)="2","전설",""),
"그외없음")))</f>
        <v>#VALUE!</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0.41312207491898878</v>
      </c>
      <c r="E249">
        <f ca="1">RAND()</f>
        <v>0.49504636968767268</v>
      </c>
      <c r="F249">
        <f ca="1">RAND()</f>
        <v>0.22479228184391398</v>
      </c>
      <c r="G249">
        <f ca="1">RAND()</f>
        <v>0.15064141484412463</v>
      </c>
      <c r="H249">
        <f ca="1">RAND()</f>
        <v>0.63230541428637788</v>
      </c>
      <c r="I249">
        <f ca="1">RAND()</f>
        <v>0.29857381652477977</v>
      </c>
      <c r="M249" t="str">
        <f ca="1">IF(LEN(J249)&lt;&gt;0,J249,VLOOKUP(D249+$B249,$BJ:$BK,MATCH($BK$1,$BJ$1:$BK$1,0),1))</f>
        <v>지정 장비</v>
      </c>
      <c r="N249" t="e">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#VALUE!</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e">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#VALUE!</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ca="1">IF(OR(ISNUMBER(N249),N249="삭제",ISBLANK(N249)),"",
IF(LEFT(N249,5)="Equip",IF(MID(N249,7,1)="4","전설",""),
IF(LEFT(N249,5)="Actor",IF(MID(N249,7,1)="2","전설",""),
"그외없음")))</f>
        <v>#VALUE!</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0.26682078342532312</v>
      </c>
      <c r="E250">
        <f ca="1">RAND()</f>
        <v>5.6188096043393032E-2</v>
      </c>
      <c r="F250">
        <f ca="1">RAND()</f>
        <v>0.94467895674581015</v>
      </c>
      <c r="G250">
        <f ca="1">RAND()</f>
        <v>0.69883814623536689</v>
      </c>
      <c r="H250">
        <f ca="1">RAND()</f>
        <v>0.64391341901258525</v>
      </c>
      <c r="I250">
        <f ca="1">RAND()</f>
        <v>2.6163873111539893E-2</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IF(ROW()=2,AN250,OFFSET(AM250,-1,0)&amp;IF(LEN(AN250)=0,"",","&amp;AN250))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0.96760960970512833</v>
      </c>
      <c r="E251">
        <f ca="1">RAND()</f>
        <v>0.77436449721474165</v>
      </c>
      <c r="F251">
        <f ca="1">RAND()</f>
        <v>0.28919601675600315</v>
      </c>
      <c r="G251">
        <f ca="1">RAND()</f>
        <v>0.95971099874522003</v>
      </c>
      <c r="H251">
        <f ca="1">RAND()</f>
        <v>0.93237637830983677</v>
      </c>
      <c r="I251">
        <f ca="1">RAND()</f>
        <v>0.6425592650479085</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0.63862885541014214</v>
      </c>
      <c r="E252">
        <f ca="1">RAND()</f>
        <v>0.38804579909532755</v>
      </c>
      <c r="F252">
        <f ca="1">RAND()</f>
        <v>0.34540753236036204</v>
      </c>
      <c r="G252">
        <f ca="1">RAND()</f>
        <v>0.91986887430682895</v>
      </c>
      <c r="H252">
        <f ca="1">RAND()</f>
        <v>0.27439830581346292</v>
      </c>
      <c r="I252">
        <f ca="1">RAND()</f>
        <v>0.22037968068853109</v>
      </c>
      <c r="M252" t="str">
        <f ca="1">IF(LEN(J252)&lt;&gt;0,J252,VLOOKUP(D252+$B252,$BJ:$BK,MATCH($BK$1,$BJ$1:$BK$1,0),1))</f>
        <v>지정 장비</v>
      </c>
      <c r="N252" t="e">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#VALUE!</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ca="1">IF(OR(ISNUMBER(N252),N252="삭제",ISBLANK(N252)),"",
IF(LEFT(N252,5)="Equip",IF(MID(N252,7,1)="4","전설",""),
IF(LEFT(N252,5)="Actor",IF(MID(N252,7,1)="2","전설",""),
"그외없음")))</f>
        <v>#VALUE!</v>
      </c>
      <c r="U252" t="s">
        <v>82</v>
      </c>
      <c r="V252" t="s">
        <v>191</v>
      </c>
      <c r="W252">
        <v>1</v>
      </c>
      <c r="X252" t="s">
        <v>125</v>
      </c>
      <c r="Z252">
        <v>1900</v>
      </c>
      <c r="AA252" t="str">
        <f ca="1">IF(ISBLANK(AB252),"",
VLOOKUP(AB252,OFFSET(INDIRECT("$A:$B"),0,MATCH(AB$1&amp;"_Verify",INDIRECT("$1:$1"),0)-1),2,0)
)</f>
        <v>fe</v>
      </c>
      <c r="AB252" t="s">
        <v>82</v>
      </c>
      <c r="AC252" t="s">
        <v>437</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ca="1">IF(ROW()=2,AN252,OFFSET(AM252,-1,0)&amp;IF(LEN(AN252)=0,"",","&amp;AN252))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{"dy":26,"sl":0,"tp":"fe","vl":"Equip0201","cn":1,"pt":"GO","pr":3100}</v>
      </c>
    </row>
    <row r="253" spans="1:40">
      <c r="A253">
        <v>26</v>
      </c>
      <c r="B253">
        <v>1</v>
      </c>
      <c r="C253">
        <f>IF(B253&lt;=9,0,
IF(B253=10,1,2))</f>
        <v>0</v>
      </c>
      <c r="D253">
        <f ca="1">RAND()</f>
        <v>0.93229978614739362</v>
      </c>
      <c r="E253">
        <f ca="1">RAND()</f>
        <v>0.54047279440694773</v>
      </c>
      <c r="F253">
        <f ca="1">RAND()</f>
        <v>0.41580420911533267</v>
      </c>
      <c r="G253">
        <f ca="1">RAND()</f>
        <v>0.35851689182887658</v>
      </c>
      <c r="H253">
        <f ca="1">RAND()</f>
        <v>2.3735336910098548E-2</v>
      </c>
      <c r="I253">
        <f ca="1">RAND()</f>
        <v>0.39746887322996316</v>
      </c>
      <c r="M253" t="str">
        <f ca="1">IF(LEN(J253)&lt;&gt;0,J253,VLOOKUP(D253+$B253,$BJ:$BK,MATCH($BK$1,$BJ$1:$BK$1,0),1))</f>
        <v>지정 장비</v>
      </c>
      <c r="N253" t="e">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#VALUE!</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e">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#VALUE!</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ca="1">IF(OR(ISNUMBER(N253),N253="삭제",ISBLANK(N253)),"",
IF(LEFT(N253,5)="Equip",IF(MID(N253,7,1)="4","전설",""),
IF(LEFT(N253,5)="Actor",IF(MID(N253,7,1)="2","전설",""),
"그외없음")))</f>
        <v>#VALUE!</v>
      </c>
      <c r="U253" t="s">
        <v>82</v>
      </c>
      <c r="V253" t="s">
        <v>183</v>
      </c>
      <c r="W253">
        <v>1</v>
      </c>
      <c r="X253" t="s">
        <v>125</v>
      </c>
      <c r="Z253">
        <v>3800</v>
      </c>
      <c r="AA253" t="str">
        <f ca="1">IF(ISBLANK(AB253),"",
VLOOKUP(AB253,OFFSET(INDIRECT("$A:$B"),0,MATCH(AB$1&amp;"_Verify",INDIRECT("$1:$1"),0)-1),2,0)
)</f>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{"dy":26,"sl":1,"tp":"upn","vl":"45727","cn":5,"pt":"GO","pr":1500}</v>
      </c>
    </row>
    <row r="254" spans="1:40">
      <c r="A254">
        <v>26</v>
      </c>
      <c r="B254">
        <v>2</v>
      </c>
      <c r="C254">
        <f>IF(B254&lt;=9,0,
IF(B254=10,1,2))</f>
        <v>0</v>
      </c>
      <c r="D254">
        <f ca="1">RAND()</f>
        <v>0.77342299047270724</v>
      </c>
      <c r="E254">
        <f ca="1">RAND()</f>
        <v>0.70661725801285113</v>
      </c>
      <c r="F254">
        <f ca="1">RAND()</f>
        <v>0.37951130198883554</v>
      </c>
      <c r="G254">
        <f ca="1">RAND()</f>
        <v>0.88003659361283781</v>
      </c>
      <c r="H254">
        <f ca="1">RAND()</f>
        <v>0.65133721845547221</v>
      </c>
      <c r="I254">
        <f ca="1">RAND()</f>
        <v>0.61330423364710285</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70661</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11</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3300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0.54396765221977672</v>
      </c>
      <c r="E255">
        <f ca="1">RAND()</f>
        <v>0.88226375253785572</v>
      </c>
      <c r="F255">
        <f ca="1">RAND()</f>
        <v>0.14132582260781046</v>
      </c>
      <c r="G255">
        <f ca="1">RAND()</f>
        <v>0.31214710074539009</v>
      </c>
      <c r="H255">
        <f ca="1">RAND()</f>
        <v>0.75865410239057918</v>
      </c>
      <c r="I255">
        <f ca="1">RAND()</f>
        <v>0.48501415776851164</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88226</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3900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399</v>
      </c>
      <c r="AD255">
        <v>1</v>
      </c>
      <c r="AE255" t="s">
        <v>125</v>
      </c>
      <c r="AG255">
        <v>900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용사의 단검</v>
      </c>
      <c r="AL255">
        <v>1</v>
      </c>
      <c r="AM255" t="str">
        <f ca="1">IF(ROW()=2,AN255,OFFSET(AM255,-1,0)&amp;IF(LEN(AN255)=0,"",","&amp;AN255))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{"dy":26,"sl":3,"tp":"fe","vl":"Equip1001","cn":1,"pt":"GO","pr":900}</v>
      </c>
    </row>
    <row r="256" spans="1:40">
      <c r="A256">
        <v>26</v>
      </c>
      <c r="B256">
        <v>4</v>
      </c>
      <c r="C256">
        <f>IF(B256&lt;=9,0,
IF(B256=10,1,2))</f>
        <v>0</v>
      </c>
      <c r="D256">
        <f ca="1">RAND()</f>
        <v>0.3905583544916934</v>
      </c>
      <c r="E256">
        <f ca="1">RAND()</f>
        <v>0.66866897742502518</v>
      </c>
      <c r="F256">
        <f ca="1">RAND()</f>
        <v>0.78497252774754878</v>
      </c>
      <c r="G256">
        <f ca="1">RAND()</f>
        <v>0.23286290059746417</v>
      </c>
      <c r="H256">
        <f ca="1">RAND()</f>
        <v>0.70252295674964871</v>
      </c>
      <c r="I256">
        <f ca="1">RAND()</f>
        <v>0.77681819810399588</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66866</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3300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458</v>
      </c>
      <c r="AD256">
        <v>1</v>
      </c>
      <c r="AE256" t="s">
        <v>125</v>
      </c>
      <c r="AG256">
        <v>1200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몬스터 세포</v>
      </c>
      <c r="AL256">
        <v>1</v>
      </c>
      <c r="AM256" t="str">
        <f ca="1">IF(ROW()=2,AN256,OFFSET(AM256,-1,0)&amp;IF(LEN(AN256)=0,"",","&amp;AN256))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{"dy":26,"sl":4,"tp":"fe","vl":"Equip2102","cn":1,"pt":"GO","pr":1200}</v>
      </c>
    </row>
    <row r="257" spans="1:40">
      <c r="A257">
        <v>26</v>
      </c>
      <c r="B257">
        <v>5</v>
      </c>
      <c r="C257">
        <f>IF(B257&lt;=9,0,
IF(B257=10,1,2))</f>
        <v>0</v>
      </c>
      <c r="D257">
        <f ca="1">RAND()</f>
        <v>0.56178250525541618</v>
      </c>
      <c r="E257">
        <f ca="1">RAND()</f>
        <v>0.54411361173780071</v>
      </c>
      <c r="F257">
        <f ca="1">RAND()</f>
        <v>0.86663776857457164</v>
      </c>
      <c r="G257">
        <f ca="1">RAND()</f>
        <v>0.78638676121618734</v>
      </c>
      <c r="H257">
        <f ca="1">RAND()</f>
        <v>0.39535332079188479</v>
      </c>
      <c r="I257">
        <f ca="1">RAND()</f>
        <v>0.70740309876185647</v>
      </c>
      <c r="M257" t="str">
        <f ca="1">IF(LEN(J257)&lt;&gt;0,J257,VLOOKUP(D257+$B257,$BJ:$BK,MATCH($BK$1,$BJ$1:$BK$1,0),1))</f>
        <v>안 지정 캐릭터 PP 영웅등급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54411</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9</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2700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294</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템플러 쉴드</v>
      </c>
      <c r="AL257">
        <v>1</v>
      </c>
      <c r="AM257" t="str">
        <f ca="1">IF(ROW()=2,AN257,OFFSET(AM257,-1,0)&amp;IF(LEN(AN257)=0,"",","&amp;AN257))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{"dy":26,"sl":5,"tp":"fe","vl":"Equip7001","cn":1,"pt":"GO","pr":1900}</v>
      </c>
    </row>
    <row r="258" spans="1:40">
      <c r="A258">
        <v>26</v>
      </c>
      <c r="B258">
        <v>6</v>
      </c>
      <c r="C258">
        <f>IF(B258&lt;=9,0,
IF(B258=10,1,2))</f>
        <v>0</v>
      </c>
      <c r="D258">
        <f ca="1">RAND()</f>
        <v>0.32223491070284493</v>
      </c>
      <c r="E258">
        <f ca="1">RAND()</f>
        <v>0.73407704096293447</v>
      </c>
      <c r="F258">
        <f ca="1">RAND()</f>
        <v>0.78600485248974006</v>
      </c>
      <c r="G258">
        <f ca="1">RAND()</f>
        <v>0.6265838752971753</v>
      </c>
      <c r="H258">
        <f ca="1">RAND()</f>
        <v>0.5880919683194914</v>
      </c>
      <c r="I258">
        <f ca="1">RAND()</f>
        <v>0.13943302643547861</v>
      </c>
      <c r="M258" t="str">
        <f ca="1">IF(LEN(J258)&lt;&gt;0,J258,VLOOKUP(D258+$B258,$BJ:$BK,MATCH($BK$1,$BJ$1:$BK$1,0),1))</f>
        <v>지정 장비</v>
      </c>
      <c r="N258" t="e">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ca="1">IF(OR(ISNUMBER(N258),N258="삭제",ISBLANK(N258)),"",
IF(LEFT(N258,5)="Equip",IF(MID(N258,7,1)="4","전설",""),
IF(LEFT(N258,5)="Actor",IF(MID(N258,7,1)="2","전설",""),
"그외없음")))</f>
        <v>#VALUE!</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0.45473375695756701</v>
      </c>
      <c r="E259">
        <f ca="1">RAND()</f>
        <v>0.9620415674459698</v>
      </c>
      <c r="F259">
        <f ca="1">RAND()</f>
        <v>0.47632208973678736</v>
      </c>
      <c r="G259">
        <f ca="1">RAND()</f>
        <v>0.69079737823455956</v>
      </c>
      <c r="H259">
        <f ca="1">RAND()</f>
        <v>0.97860198491269346</v>
      </c>
      <c r="I259">
        <f ca="1">RAND()</f>
        <v>0.89231617589937084</v>
      </c>
      <c r="M259" t="str">
        <f ca="1">IF(LEN(J259)&lt;&gt;0,J259,VLOOKUP(D259+$B259,$BJ:$BK,MATCH($BK$1,$BJ$1:$BK$1,0),1))</f>
        <v>지정 장비</v>
      </c>
      <c r="N259" t="e">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#VALUE!</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ca="1">IF(OR(ISNUMBER(N259),N259="삭제",ISBLANK(N259)),"",
IF(LEFT(N259,5)="Equip",IF(MID(N259,7,1)="4","전설",""),
IF(LEFT(N259,5)="Actor",IF(MID(N259,7,1)="2","전설",""),
"그외없음")))</f>
        <v>#VALUE!</v>
      </c>
      <c r="U259" t="s">
        <v>82</v>
      </c>
      <c r="V259" t="s">
        <v>240</v>
      </c>
      <c r="W259">
        <v>1</v>
      </c>
      <c r="X259" t="s">
        <v>125</v>
      </c>
      <c r="Z259">
        <v>1500</v>
      </c>
      <c r="AA259" t="str">
        <f ca="1">IF(ISBLANK(AB259),"",
VLOOKUP(AB259,OFFSET(INDIRECT("$A:$B"),0,MATCH(AB$1&amp;"_Verify",INDIRECT("$1:$1"),0)-1),2,0)
)</f>
        <v>fe</v>
      </c>
      <c r="AB259" t="s">
        <v>82</v>
      </c>
      <c r="AC259" t="s">
        <v>378</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ca="1">IF(ROW()=2,AN259,OFFSET(AM259,-1,0)&amp;IF(LEN(AN259)=0,"",","&amp;AN259))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{"dy":26,"sl":7,"tp":"fe","vl":"Equip6102","cn":1,"pt":"GO","pr":3800}</v>
      </c>
    </row>
    <row r="260" spans="1:40">
      <c r="A260">
        <v>26</v>
      </c>
      <c r="B260">
        <v>8</v>
      </c>
      <c r="C260">
        <f>IF(B260&lt;=9,0,
IF(B260=10,1,2))</f>
        <v>0</v>
      </c>
      <c r="D260">
        <f ca="1">RAND()</f>
        <v>0.52395776030422769</v>
      </c>
      <c r="E260">
        <f ca="1">RAND()</f>
        <v>0.84911519042236694</v>
      </c>
      <c r="F260">
        <f ca="1">RAND()</f>
        <v>0.84911121213696139</v>
      </c>
      <c r="G260">
        <f ca="1">RAND()</f>
        <v>0.91641791969678277</v>
      </c>
      <c r="H260">
        <f ca="1">RAND()</f>
        <v>0.56527155289902176</v>
      </c>
      <c r="I260">
        <f ca="1">RAND()</f>
        <v>0.22828060951832063</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IF(ROW()=2,AN260,OFFSET(AM260,-1,0)&amp;IF(LEN(AN260)=0,"",","&amp;AN260))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0.58893584662620613</v>
      </c>
      <c r="E261">
        <f ca="1">RAND()</f>
        <v>0.21026936623766268</v>
      </c>
      <c r="F261">
        <f ca="1">RAND()</f>
        <v>0.48934158934714866</v>
      </c>
      <c r="G261">
        <f ca="1">RAND()</f>
        <v>0.16445179071341653</v>
      </c>
      <c r="H261">
        <f ca="1">RAND()</f>
        <v>0.67793535899163493</v>
      </c>
      <c r="I261">
        <f ca="1">RAND()</f>
        <v>0.21066166138730502</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0.29593657804048989</v>
      </c>
      <c r="E262">
        <f ca="1">RAND()</f>
        <v>0.40212652461797882</v>
      </c>
      <c r="F262">
        <f ca="1">RAND()</f>
        <v>0.81961769955540453</v>
      </c>
      <c r="G262">
        <f ca="1">RAND()</f>
        <v>0.31565872694524566</v>
      </c>
      <c r="H262">
        <f ca="1">RAND()</f>
        <v>0.15559659624859545</v>
      </c>
      <c r="I262">
        <f ca="1">RAND()</f>
        <v>0.48983195656884604</v>
      </c>
      <c r="M262" t="str">
        <f ca="1">IF(LEN(J262)&lt;&gt;0,J262,VLOOKUP(D262+$B262,$BJ:$BK,MATCH($BK$1,$BJ$1:$BK$1,0),1))</f>
        <v>지정 장비</v>
      </c>
      <c r="N262" t="e">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#VALUE!</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ca="1">IF(OR(ISNUMBER(N262),N262="삭제",ISBLANK(N262)),"",
IF(LEFT(N262,5)="Equip",IF(MID(N262,7,1)="4","전설",""),
IF(LEFT(N262,5)="Actor",IF(MID(N262,7,1)="2","전설",""),
"그외없음")))</f>
        <v>#VALUE!</v>
      </c>
      <c r="U262" t="s">
        <v>82</v>
      </c>
      <c r="V262" t="s">
        <v>178</v>
      </c>
      <c r="W262">
        <v>1</v>
      </c>
      <c r="X262" t="s">
        <v>125</v>
      </c>
      <c r="Z262">
        <v>1000</v>
      </c>
      <c r="AA262" t="str">
        <f ca="1">IF(ISBLANK(AB262),"",
VLOOKUP(AB262,OFFSET(INDIRECT("$A:$B"),0,MATCH(AB$1&amp;"_Verify",INDIRECT("$1:$1"),0)-1),2,0)
)</f>
        <v>fe</v>
      </c>
      <c r="AB262" t="s">
        <v>82</v>
      </c>
      <c r="AC262" t="s">
        <v>426</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ca="1">IF(ROW()=2,AN262,OFFSET(AM262,-1,0)&amp;IF(LEN(AN262)=0,"",","&amp;AN262))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{"dy":27,"sl":0,"tp":"fe","vl":"Equip2101","cn":1,"pt":"GO","pr":1400}</v>
      </c>
    </row>
    <row r="263" spans="1:40">
      <c r="A263">
        <v>27</v>
      </c>
      <c r="B263">
        <v>1</v>
      </c>
      <c r="C263">
        <f>IF(B263&lt;=9,0,
IF(B263=10,1,2))</f>
        <v>0</v>
      </c>
      <c r="D263">
        <f ca="1">RAND()</f>
        <v>0.73047337421601688</v>
      </c>
      <c r="E263">
        <f ca="1">RAND()</f>
        <v>0.43764300596777661</v>
      </c>
      <c r="F263">
        <f ca="1">RAND()</f>
        <v>0.58969858478033543</v>
      </c>
      <c r="G263">
        <f ca="1">RAND()</f>
        <v>0.14529704230632257</v>
      </c>
      <c r="H263">
        <f ca="1">RAND()</f>
        <v>0.96058227890322789</v>
      </c>
      <c r="I263">
        <f ca="1">RAND()</f>
        <v>0.38607016281729067</v>
      </c>
      <c r="M263" t="str">
        <f ca="1">IF(LEN(J263)&lt;&gt;0,J263,VLOOKUP(D263+$B263,$BJ:$BK,MATCH($BK$1,$BJ$1:$BK$1,0),1))</f>
        <v>지정 장비</v>
      </c>
      <c r="N263" t="e">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#VALUE!</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e">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#VALUE!</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ca="1">IF(OR(ISNUMBER(N263),N263="삭제",ISBLANK(N263)),"",
IF(LEFT(N263,5)="Equip",IF(MID(N263,7,1)="4","전설",""),
IF(LEFT(N263,5)="Actor",IF(MID(N263,7,1)="2","전설",""),
"그외없음")))</f>
        <v>#VALUE!</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0.27992737502727238</v>
      </c>
      <c r="E264">
        <f ca="1">RAND()</f>
        <v>0.74399740444229923</v>
      </c>
      <c r="F264">
        <f ca="1">RAND()</f>
        <v>3.5630273520435574E-2</v>
      </c>
      <c r="G264">
        <f ca="1">RAND()</f>
        <v>0.14544550741544005</v>
      </c>
      <c r="H264">
        <f ca="1">RAND()</f>
        <v>0.53470226096674456</v>
      </c>
      <c r="I264">
        <f ca="1">RAND()</f>
        <v>2.3019589837946497E-2</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74399</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11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3300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459</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용력의 방패</v>
      </c>
      <c r="AL264">
        <v>1</v>
      </c>
      <c r="AM264" t="str">
        <f ca="1">IF(ROW()=2,AN264,OFFSET(AM264,-1,0)&amp;IF(LEN(AN264)=0,"",","&amp;AN264))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{"dy":27,"sl":2,"tp":"fe","vl":"Equip7101","cn":1,"pt":"GO","pr":3200}</v>
      </c>
    </row>
    <row r="265" spans="1:40">
      <c r="A265">
        <v>27</v>
      </c>
      <c r="B265">
        <v>3</v>
      </c>
      <c r="C265">
        <f>IF(B265&lt;=9,0,
IF(B265=10,1,2))</f>
        <v>0</v>
      </c>
      <c r="D265">
        <f ca="1">RAND()</f>
        <v>0.83985394818022197</v>
      </c>
      <c r="E265">
        <f ca="1">RAND()</f>
        <v>0.64665177180320954</v>
      </c>
      <c r="F265">
        <f ca="1">RAND()</f>
        <v>0.89154945740391223</v>
      </c>
      <c r="G265">
        <f ca="1">RAND()</f>
        <v>9.2742783919648408E-2</v>
      </c>
      <c r="H265">
        <f ca="1">RAND()</f>
        <v>0.48428713391689859</v>
      </c>
      <c r="I265">
        <f ca="1">RAND()</f>
        <v>0.73112883156094433</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64665</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3000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465</v>
      </c>
      <c r="AD265">
        <v>1</v>
      </c>
      <c r="AE265" t="s">
        <v>98</v>
      </c>
      <c r="AF265">
        <v>209</v>
      </c>
      <c r="AG265">
        <v>119</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전설</v>
      </c>
      <c r="AJ265" t="str">
        <f>IF(ISBLANK($AB265),"",
IF(AND($B265&gt;=VLOOKUP($AB265,$AP:$AS,3,0),$B265&lt;=VLOOKUP($AB265,$AP:$AS,4,0)),"","슬롯타입이상"))</f>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해방된 장미</v>
      </c>
      <c r="AL265">
        <v>1</v>
      </c>
      <c r="AM265" t="str">
        <f ca="1">IF(ROW()=2,AN265,OFFSET(AM265,-1,0)&amp;IF(LEN(AN265)=0,"",","&amp;AN265))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{"dy":27,"sl":3,"tp":"fe","vl":"Equip5401","cn":1,"pt":"DI","pp":209,"pr":119}</v>
      </c>
    </row>
    <row r="266" spans="1:40">
      <c r="A266">
        <v>27</v>
      </c>
      <c r="B266">
        <v>4</v>
      </c>
      <c r="C266">
        <f>IF(B266&lt;=9,0,
IF(B266=10,1,2))</f>
        <v>0</v>
      </c>
      <c r="D266">
        <f ca="1">RAND()</f>
        <v>0.75901302492678302</v>
      </c>
      <c r="E266">
        <f ca="1">RAND()</f>
        <v>0.94658025684753655</v>
      </c>
      <c r="F266">
        <f ca="1">RAND()</f>
        <v>0.86372026917501021</v>
      </c>
      <c r="G266">
        <f ca="1">RAND()</f>
        <v>0.64060027657771346</v>
      </c>
      <c r="H266">
        <f ca="1">RAND()</f>
        <v>0.14819338587142827</v>
      </c>
      <c r="I266">
        <f ca="1">RAND()</f>
        <v>5.0638077841236417E-2</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94658</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4200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0.34759466569065012</v>
      </c>
      <c r="E267">
        <f ca="1">RAND()</f>
        <v>0.38481982685749705</v>
      </c>
      <c r="F267">
        <f ca="1">RAND()</f>
        <v>0.84706578011703237</v>
      </c>
      <c r="G267">
        <f ca="1">RAND()</f>
        <v>0.33724457773694094</v>
      </c>
      <c r="H267">
        <f ca="1">RAND()</f>
        <v>0.38953867519249064</v>
      </c>
      <c r="I267">
        <f ca="1">RAND()</f>
        <v>0.53617236053670225</v>
      </c>
      <c r="M267" t="str">
        <f ca="1">IF(LEN(J267)&lt;&gt;0,J267,VLOOKUP(D267+$B267,$BJ:$BK,MATCH($BK$1,$BJ$1:$BK$1,0),1))</f>
        <v>지정 장비</v>
      </c>
      <c r="N267" t="e">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#VALUE!</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t="e">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#VALUE!</v>
      </c>
      <c r="S267" t="e">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#VALUE!</v>
      </c>
      <c r="T267" t="e">
        <f ca="1">IF(OR(ISNUMBER(N267),N267="삭제",ISBLANK(N267)),"",
IF(LEFT(N267,5)="Equip",IF(MID(N267,7,1)="4","전설",""),
IF(LEFT(N267,5)="Actor",IF(MID(N267,7,1)="2","전설",""),
"그외없음")))</f>
        <v>#VALUE!</v>
      </c>
      <c r="U267" t="s">
        <v>91</v>
      </c>
      <c r="V267">
        <v>73986</v>
      </c>
      <c r="W267">
        <v>13</v>
      </c>
      <c r="X267" t="s">
        <v>125</v>
      </c>
      <c r="Z267">
        <v>1300</v>
      </c>
      <c r="AA267" t="str">
        <f ca="1">IF(ISBLANK(AB267),"",
VLOOKUP(AB267,OFFSET(INDIRECT("$A:$B"),0,MATCH(AB$1&amp;"_Verify",INDIRECT("$1:$1"),0)-1),2,0)
)</f>
        <v>fe</v>
      </c>
      <c r="AB267" t="s">
        <v>82</v>
      </c>
      <c r="AC267" t="s">
        <v>500</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까마귀 리볼버</v>
      </c>
      <c r="AL267">
        <v>1</v>
      </c>
      <c r="AM267" t="str">
        <f ca="1">IF(ROW()=2,AN267,OFFSET(AM267,-1,0)&amp;IF(LEN(AN267)=0,"",","&amp;AN267))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{"dy":27,"sl":5,"tp":"fe","vl":"Equip6001","cn":1,"pt":"GO","pr":2200}</v>
      </c>
    </row>
    <row r="268" spans="1:40">
      <c r="A268">
        <v>27</v>
      </c>
      <c r="B268">
        <v>6</v>
      </c>
      <c r="C268">
        <f>IF(B268&lt;=9,0,
IF(B268=10,1,2))</f>
        <v>0</v>
      </c>
      <c r="D268">
        <f ca="1">RAND()</f>
        <v>0.28608296622814045</v>
      </c>
      <c r="E268">
        <f ca="1">RAND()</f>
        <v>0.96175424128483333</v>
      </c>
      <c r="F268">
        <f ca="1">RAND()</f>
        <v>2.2063633177486941E-2</v>
      </c>
      <c r="G268">
        <f ca="1">RAND()</f>
        <v>0.68130967780683327</v>
      </c>
      <c r="H268">
        <f ca="1">RAND()</f>
        <v>0.60755770386659491</v>
      </c>
      <c r="I268">
        <f ca="1">RAND()</f>
        <v>0.86194228902749026</v>
      </c>
      <c r="M268" t="str">
        <f ca="1">IF(LEN(J268)&lt;&gt;0,J268,VLOOKUP(D268+$B268,$BJ:$BK,MATCH($BK$1,$BJ$1:$BK$1,0),1))</f>
        <v>지정 장비</v>
      </c>
      <c r="N268" t="e">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#VALUE!</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ca="1">IF(OR(ISNUMBER(N268),N268="삭제",ISBLANK(N268)),"",
IF(LEFT(N268,5)="Equip",IF(MID(N268,7,1)="4","전설",""),
IF(LEFT(N268,5)="Actor",IF(MID(N268,7,1)="2","전설",""),
"그외없음")))</f>
        <v>#VALUE!</v>
      </c>
      <c r="U268" t="s">
        <v>82</v>
      </c>
      <c r="V268" t="s">
        <v>243</v>
      </c>
      <c r="W268">
        <v>1</v>
      </c>
      <c r="X268" t="s">
        <v>125</v>
      </c>
      <c r="Z268">
        <v>600</v>
      </c>
      <c r="AA268" t="str">
        <f ca="1">IF(ISBLANK(AB268),"",
VLOOKUP(AB268,OFFSET(INDIRECT("$A:$B"),0,MATCH(AB$1&amp;"_Verify",INDIRECT("$1:$1"),0)-1),2,0)
)</f>
        <v>fe</v>
      </c>
      <c r="AB268" t="s">
        <v>82</v>
      </c>
      <c r="AC268" t="s">
        <v>445</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0.46551047058196571</v>
      </c>
      <c r="E269">
        <f ca="1">RAND()</f>
        <v>0.75085807119764791</v>
      </c>
      <c r="F269">
        <f ca="1">RAND()</f>
        <v>0.12366771268001675</v>
      </c>
      <c r="G269">
        <f ca="1">RAND()</f>
        <v>0.6773267306593187</v>
      </c>
      <c r="H269">
        <f ca="1">RAND()</f>
        <v>0.4146559312717254</v>
      </c>
      <c r="I269">
        <f ca="1">RAND()</f>
        <v>0.62286201143306241</v>
      </c>
      <c r="M269" t="str">
        <f ca="1">IF(LEN(J269)&lt;&gt;0,J269,VLOOKUP(D269+$B269,$BJ:$BK,MATCH($BK$1,$BJ$1:$BK$1,0),1))</f>
        <v>지정 장비</v>
      </c>
      <c r="N269" t="e">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#VALUE!</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ca="1">IF(OR(ISNUMBER(N269),N269="삭제",ISBLANK(N269)),"",
IF(LEFT(N269,5)="Equip",IF(MID(N269,7,1)="4","전설",""),
IF(LEFT(N269,5)="Actor",IF(MID(N269,7,1)="2","전설",""),
"그외없음")))</f>
        <v>#VALUE!</v>
      </c>
      <c r="U269" t="s">
        <v>82</v>
      </c>
      <c r="V269" t="s">
        <v>198</v>
      </c>
      <c r="W269">
        <v>1</v>
      </c>
      <c r="X269" t="s">
        <v>125</v>
      </c>
      <c r="Z269">
        <v>74600</v>
      </c>
      <c r="AA269" t="str">
        <f ca="1">IF(ISBLANK(AB269),"",
VLOOKUP(AB269,OFFSET(INDIRECT("$A:$B"),0,MATCH(AB$1&amp;"_Verify",INDIRECT("$1:$1"),0)-1),2,0)
)</f>
        <v>uph</v>
      </c>
      <c r="AB269" t="s">
        <v>91</v>
      </c>
      <c r="AC269">
        <v>34952</v>
      </c>
      <c r="AD269">
        <v>11</v>
      </c>
      <c r="AE269" t="s">
        <v>404</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0.58041798382946452</v>
      </c>
      <c r="E270">
        <f ca="1">RAND()</f>
        <v>0.19677551011231731</v>
      </c>
      <c r="F270">
        <f ca="1">RAND()</f>
        <v>0.6609557476402621</v>
      </c>
      <c r="G270">
        <f ca="1">RAND()</f>
        <v>0.82586408642808795</v>
      </c>
      <c r="H270">
        <f ca="1">RAND()</f>
        <v>0.67179724429922416</v>
      </c>
      <c r="I270">
        <f ca="1">RAND()</f>
        <v>0.66470935113159013</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fl1</v>
      </c>
      <c r="AB270" t="s">
        <v>87</v>
      </c>
      <c r="AC270" t="s">
        <v>462</v>
      </c>
      <c r="AD270">
        <v>1</v>
      </c>
      <c r="AE270" t="s">
        <v>129</v>
      </c>
      <c r="AF270">
        <v>239</v>
      </c>
      <c r="AG270">
        <v>129</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케이저</v>
      </c>
      <c r="AL270">
        <v>1</v>
      </c>
      <c r="AM270" t="str">
        <f ca="1">IF(ROW()=2,AN270,OFFSET(AM270,-1,0)&amp;IF(LEN(AN270)=0,"",","&amp;AN270))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{"dy":27,"sl":8,"tp":"fl1","vl":"Actor0113","cn":1,"pt":"DI","pp":239,"pr":129}</v>
      </c>
    </row>
    <row r="271" spans="1:40">
      <c r="A271">
        <v>27</v>
      </c>
      <c r="B271">
        <v>9</v>
      </c>
      <c r="C271">
        <f>IF(B271&lt;=9,0,
IF(B271=10,1,2))</f>
        <v>0</v>
      </c>
      <c r="D271">
        <f ca="1">RAND()</f>
        <v>1.7884890943844822E-2</v>
      </c>
      <c r="E271">
        <f ca="1">RAND()</f>
        <v>0.13809607067335361</v>
      </c>
      <c r="F271">
        <f ca="1">RAND()</f>
        <v>0.27877901247637182</v>
      </c>
      <c r="G271">
        <f ca="1">RAND()</f>
        <v>0.32743107259056636</v>
      </c>
      <c r="H271">
        <f ca="1">RAND()</f>
        <v>0.47543610055399543</v>
      </c>
      <c r="I271">
        <f ca="1">RAND()</f>
        <v>0.93818472803446773</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fl1</v>
      </c>
      <c r="AB271" t="s">
        <v>87</v>
      </c>
      <c r="AC271" t="s">
        <v>464</v>
      </c>
      <c r="AD271">
        <v>1</v>
      </c>
      <c r="AE271" t="s">
        <v>129</v>
      </c>
      <c r="AF271">
        <v>239</v>
      </c>
      <c r="AG271">
        <v>129</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미네락</v>
      </c>
      <c r="AL271">
        <v>1</v>
      </c>
      <c r="AM271" t="str">
        <f ca="1">IF(ROW()=2,AN271,OFFSET(AM271,-1,0)&amp;IF(LEN(AN271)=0,"",","&amp;AN271))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{"dy":27,"sl":9,"tp":"fl1","vl":"Actor2120","cn":1,"pt":"DI","pp":239,"pr":129}</v>
      </c>
    </row>
    <row r="272" spans="1:40">
      <c r="A272">
        <v>28</v>
      </c>
      <c r="B272">
        <v>0</v>
      </c>
      <c r="C272">
        <f>IF(B272&lt;=9,0,
IF(B272=10,1,2))</f>
        <v>0</v>
      </c>
      <c r="D272">
        <f ca="1">RAND()</f>
        <v>0.28724270027847243</v>
      </c>
      <c r="E272">
        <f ca="1">RAND()</f>
        <v>0.36480763410506223</v>
      </c>
      <c r="F272">
        <f ca="1">RAND()</f>
        <v>0.11576051047032099</v>
      </c>
      <c r="G272">
        <f ca="1">RAND()</f>
        <v>0.28353658290566996</v>
      </c>
      <c r="H272">
        <f ca="1">RAND()</f>
        <v>0.60950512513971378</v>
      </c>
      <c r="I272">
        <f ca="1">RAND()</f>
        <v>0.17342140005502382</v>
      </c>
      <c r="M272" t="str">
        <f ca="1">IF(LEN(J272)&lt;&gt;0,J272,VLOOKUP(D272+$B272,$BJ:$BK,MATCH($BK$1,$BJ$1:$BK$1,0),1))</f>
        <v>지정 장비</v>
      </c>
      <c r="N272" t="e">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#VALUE!</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e">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#VALUE!</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ca="1">IF(OR(ISNUMBER(N272),N272="삭제",ISBLANK(N272)),"",
IF(LEFT(N272,5)="Equip",IF(MID(N272,7,1)="4","전설",""),
IF(LEFT(N272,5)="Actor",IF(MID(N272,7,1)="2","전설",""),
"그외없음")))</f>
        <v>#VALUE!</v>
      </c>
      <c r="U272" t="s">
        <v>82</v>
      </c>
      <c r="V272" t="s">
        <v>204</v>
      </c>
      <c r="W272">
        <v>1</v>
      </c>
      <c r="X272" t="s">
        <v>125</v>
      </c>
      <c r="Z272">
        <v>3200</v>
      </c>
      <c r="AA272" t="str">
        <f ca="1">IF(ISBLANK(AB272),"",
VLOOKUP(AB272,OFFSET(INDIRECT("$A:$B"),0,MATCH(AB$1&amp;"_Verify",INDIRECT("$1:$1"),0)-1),2,0)
)</f>
        <v>fe</v>
      </c>
      <c r="AB272" t="s">
        <v>82</v>
      </c>
      <c r="AC272" t="s">
        <v>463</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별의 계시</v>
      </c>
      <c r="AL272">
        <v>1</v>
      </c>
      <c r="AM272" t="str">
        <f ca="1">IF(ROW()=2,AN272,OFFSET(AM272,-1,0)&amp;IF(LEN(AN272)=0,"",","&amp;AN272))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{"dy":28,"sl":0,"tp":"fe","vl":"Equip4101","cn":1,"pt":"GO","pr":1100}</v>
      </c>
    </row>
    <row r="273" spans="1:40">
      <c r="A273">
        <v>28</v>
      </c>
      <c r="B273">
        <v>1</v>
      </c>
      <c r="C273">
        <f>IF(B273&lt;=9,0,
IF(B273=10,1,2))</f>
        <v>0</v>
      </c>
      <c r="D273">
        <f ca="1">RAND()</f>
        <v>0.34542768398806978</v>
      </c>
      <c r="E273">
        <f ca="1">RAND()</f>
        <v>0.12618649301132312</v>
      </c>
      <c r="F273">
        <f ca="1">RAND()</f>
        <v>0.10601509379534746</v>
      </c>
      <c r="G273">
        <f ca="1">RAND()</f>
        <v>0.41415039581847857</v>
      </c>
      <c r="H273">
        <f ca="1">RAND()</f>
        <v>0.1293225094968502</v>
      </c>
      <c r="I273">
        <f ca="1">RAND()</f>
        <v>0.71034093373361107</v>
      </c>
      <c r="M273" t="str">
        <f ca="1">IF(LEN(J273)&lt;&gt;0,J273,VLOOKUP(D273+$B273,$BJ:$BK,MATCH($BK$1,$BJ$1:$BK$1,0),1))</f>
        <v>지정 장비</v>
      </c>
      <c r="N273" t="e">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#VALUE!</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e">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#VALUE!</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ca="1">IF(OR(ISNUMBER(N273),N273="삭제",ISBLANK(N273)),"",
IF(LEFT(N273,5)="Equip",IF(MID(N273,7,1)="4","전설",""),
IF(LEFT(N273,5)="Actor",IF(MID(N273,7,1)="2","전설",""),
"그외없음")))</f>
        <v>#VALUE!</v>
      </c>
      <c r="U273" t="s">
        <v>82</v>
      </c>
      <c r="V273" t="s">
        <v>245</v>
      </c>
      <c r="W273">
        <v>1</v>
      </c>
      <c r="X273" t="s">
        <v>125</v>
      </c>
      <c r="Z273">
        <v>900</v>
      </c>
      <c r="AA273" t="str">
        <f ca="1">IF(ISBLANK(AB273),"",
VLOOKUP(AB273,OFFSET(INDIRECT("$A:$B"),0,MATCH(AB$1&amp;"_Verify",INDIRECT("$1:$1"),0)-1),2,0)
)</f>
        <v>fe</v>
      </c>
      <c r="AB273" t="s">
        <v>82</v>
      </c>
      <c r="AC273" t="s">
        <v>417</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이중 날개 활</v>
      </c>
      <c r="AL273">
        <v>1</v>
      </c>
      <c r="AM273" t="str">
        <f ca="1">IF(ROW()=2,AN273,OFFSET(AM273,-1,0)&amp;IF(LEN(AN273)=0,"",","&amp;AN273))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{"dy":28,"sl":1,"tp":"fe","vl":"Equip2201","cn":1,"pt":"DI","pr":4}</v>
      </c>
    </row>
    <row r="274" spans="1:40">
      <c r="A274">
        <v>28</v>
      </c>
      <c r="B274">
        <v>2</v>
      </c>
      <c r="C274">
        <f>IF(B274&lt;=9,0,
IF(B274=10,1,2))</f>
        <v>0</v>
      </c>
      <c r="D274">
        <f ca="1">RAND()</f>
        <v>0.5955899252836323</v>
      </c>
      <c r="E274">
        <f ca="1">RAND()</f>
        <v>0.56116251704908271</v>
      </c>
      <c r="F274">
        <f ca="1">RAND()</f>
        <v>6.0266577656834519E-2</v>
      </c>
      <c r="G274">
        <f ca="1">RAND()</f>
        <v>5.1461333289416489E-3</v>
      </c>
      <c r="H274">
        <f ca="1">RAND()</f>
        <v>0.73838329759679622</v>
      </c>
      <c r="I274">
        <f ca="1">RAND()</f>
        <v>0.53947650958182292</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56116</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9</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2700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439</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전투마법사의 지팡이</v>
      </c>
      <c r="AL274">
        <v>1</v>
      </c>
      <c r="AM274" t="str">
        <f ca="1">IF(ROW()=2,AN274,OFFSET(AM274,-1,0)&amp;IF(LEN(AN274)=0,"",","&amp;AN274))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{"dy":28,"sl":2,"tp":"fe","vl":"Equip3301","cn":1,"pt":"GO","pr":7400}</v>
      </c>
    </row>
    <row r="275" spans="1:40">
      <c r="A275">
        <v>28</v>
      </c>
      <c r="B275">
        <v>3</v>
      </c>
      <c r="C275">
        <f>IF(B275&lt;=9,0,
IF(B275=10,1,2))</f>
        <v>0</v>
      </c>
      <c r="D275">
        <f ca="1">RAND()</f>
        <v>0.86486032866680163</v>
      </c>
      <c r="E275">
        <f ca="1">RAND()</f>
        <v>0.44817962628126751</v>
      </c>
      <c r="F275">
        <f ca="1">RAND()</f>
        <v>0.63604873976273968</v>
      </c>
      <c r="G275">
        <f ca="1">RAND()</f>
        <v>0.89840395257649908</v>
      </c>
      <c r="H275">
        <f ca="1">RAND()</f>
        <v>0.73776827554981839</v>
      </c>
      <c r="I275">
        <f ca="1">RAND()</f>
        <v>0.51729757705081925</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44817</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8</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2400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440</v>
      </c>
      <c r="AD275">
        <v>1</v>
      </c>
      <c r="AE275" t="s">
        <v>125</v>
      </c>
      <c r="AG275">
        <v>3300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미스틱 해머</v>
      </c>
      <c r="AL275">
        <v>1</v>
      </c>
      <c r="AM275" t="str">
        <f ca="1">IF(ROW()=2,AN275,OFFSET(AM275,-1,0)&amp;IF(LEN(AN275)=0,"",","&amp;AN275))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{"dy":28,"sl":3,"tp":"fe","vl":"Equip4202","cn":1,"pt":"GO","pr":3300}</v>
      </c>
    </row>
    <row r="276" spans="1:40">
      <c r="A276">
        <v>28</v>
      </c>
      <c r="B276">
        <v>4</v>
      </c>
      <c r="C276">
        <f>IF(B276&lt;=9,0,
IF(B276=10,1,2))</f>
        <v>0</v>
      </c>
      <c r="D276">
        <f ca="1">RAND()</f>
        <v>0.39340889289065417</v>
      </c>
      <c r="E276">
        <f ca="1">RAND()</f>
        <v>0.69053790884255417</v>
      </c>
      <c r="F276">
        <f ca="1">RAND()</f>
        <v>0.27798401357574665</v>
      </c>
      <c r="G276">
        <f ca="1">RAND()</f>
        <v>3.0741591589536266E-2</v>
      </c>
      <c r="H276">
        <f ca="1">RAND()</f>
        <v>0.7853837930701556</v>
      </c>
      <c r="I276">
        <f ca="1">RAND()</f>
        <v>0.2022744652132672</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69053</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11</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3300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482</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0.80370714438607205</v>
      </c>
      <c r="E277">
        <f ca="1">RAND()</f>
        <v>0.95628299691217378</v>
      </c>
      <c r="F277">
        <f ca="1">RAND()</f>
        <v>4.3962821154714837E-2</v>
      </c>
      <c r="G277">
        <f ca="1">RAND()</f>
        <v>0.71543012155468289</v>
      </c>
      <c r="H277">
        <f ca="1">RAND()</f>
        <v>0.29847203916641818</v>
      </c>
      <c r="I277">
        <f ca="1">RAND()</f>
        <v>9.0985527245844966E-2</v>
      </c>
      <c r="M277" t="str">
        <f ca="1">IF(LEN(J277)&lt;&gt;0,J277,VLOOKUP(D277+$B277,$BJ:$BK,MATCH($BK$1,$BJ$1:$BK$1,0),1))</f>
        <v>안 지정 캐릭터 PP 일반등급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95628</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14</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4200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{"dy":28,"sl":5,"tp":"uph","vl":"85730","cn":7,"pt":"GO","pr":2100}</v>
      </c>
    </row>
    <row r="278" spans="1:40">
      <c r="A278">
        <v>28</v>
      </c>
      <c r="B278">
        <v>6</v>
      </c>
      <c r="C278">
        <f>IF(B278&lt;=9,0,
IF(B278=10,1,2))</f>
        <v>0</v>
      </c>
      <c r="D278">
        <f ca="1">RAND()</f>
        <v>0.58631956802860963</v>
      </c>
      <c r="E278">
        <f ca="1">RAND()</f>
        <v>0.48131681365581303</v>
      </c>
      <c r="F278">
        <f ca="1">RAND()</f>
        <v>0.56013615541324779</v>
      </c>
      <c r="G278">
        <f ca="1">RAND()</f>
        <v>0.16562306640257241</v>
      </c>
      <c r="H278">
        <f ca="1">RAND()</f>
        <v>0.72622020719988689</v>
      </c>
      <c r="I278">
        <f ca="1">RAND()</f>
        <v>0.38141269567550429</v>
      </c>
      <c r="M278" t="str">
        <f ca="1">IF(LEN(J278)&lt;&gt;0,J278,VLOOKUP(D278+$B278,$BJ:$BK,MATCH($BK$1,$BJ$1:$BK$1,0),1))</f>
        <v>지정 장비</v>
      </c>
      <c r="N278" t="e">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#VALUE!</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DI</v>
      </c>
      <c r="Q278" t="e">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#VALUE!</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ca="1">IF(OR(ISNUMBER(N278),N278="삭제",ISBLANK(N278)),"",
IF(LEFT(N278,5)="Equip",IF(MID(N278,7,1)="4","전설",""),
IF(LEFT(N278,5)="Actor",IF(MID(N278,7,1)="2","전설",""),
"그외없음")))</f>
        <v>#VALUE!</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0.56131283432425216</v>
      </c>
      <c r="E279">
        <f ca="1">RAND()</f>
        <v>0.31541487384734657</v>
      </c>
      <c r="F279">
        <f ca="1">RAND()</f>
        <v>0.62666508455844538</v>
      </c>
      <c r="G279">
        <f ca="1">RAND()</f>
        <v>0.22289537235784751</v>
      </c>
      <c r="H279">
        <f ca="1">RAND()</f>
        <v>0.82387258056377777</v>
      </c>
      <c r="I279">
        <f ca="1">RAND()</f>
        <v>9.4348106361473727E-2</v>
      </c>
      <c r="M279" t="str">
        <f ca="1">IF(LEN(J279)&lt;&gt;0,J279,VLOOKUP(D279+$B279,$BJ:$BK,MATCH($BK$1,$BJ$1:$BK$1,0),1))</f>
        <v>지정 장비</v>
      </c>
      <c r="N279" t="e">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#VALUE!</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e">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#VALUE!</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ca="1">IF(OR(ISNUMBER(N279),N279="삭제",ISBLANK(N279)),"",
IF(LEFT(N279,5)="Equip",IF(MID(N279,7,1)="4","전설",""),
IF(LEFT(N279,5)="Actor",IF(MID(N279,7,1)="2","전설",""),
"그외없음")))</f>
        <v>#VALUE!</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0.36700553797897328</v>
      </c>
      <c r="E280">
        <f ca="1">RAND()</f>
        <v>0.44740750884838876</v>
      </c>
      <c r="F280">
        <f ca="1">RAND()</f>
        <v>0.3843667687558795</v>
      </c>
      <c r="G280">
        <f ca="1">RAND()</f>
        <v>0.13000586974593842</v>
      </c>
      <c r="H280">
        <f ca="1">RAND()</f>
        <v>0.40031943408432769</v>
      </c>
      <c r="I280">
        <f ca="1">RAND()</f>
        <v>1.414537435363783E-2</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fl5</v>
      </c>
      <c r="AB280" t="s">
        <v>434</v>
      </c>
      <c r="AC280" t="s">
        <v>480</v>
      </c>
      <c r="AD280">
        <v>1</v>
      </c>
      <c r="AE280" t="s">
        <v>129</v>
      </c>
      <c r="AF280">
        <v>80</v>
      </c>
      <c r="AG280">
        <v>59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도스로프</v>
      </c>
      <c r="AL280">
        <v>1</v>
      </c>
      <c r="AM280" t="str">
        <f ca="1">IF(ROW()=2,AN280,OFFSET(AM280,-1,0)&amp;IF(LEN(AN280)=0,"",","&amp;AN280))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{"dy":28,"sl":8,"tp":"fl5","vl":"Actor0030","cn":1,"pt":"DI","pp":80,"pr":59}</v>
      </c>
    </row>
    <row r="281" spans="1:40">
      <c r="A281">
        <v>28</v>
      </c>
      <c r="B281">
        <v>9</v>
      </c>
      <c r="C281">
        <f>IF(B281&lt;=9,0,
IF(B281=10,1,2))</f>
        <v>0</v>
      </c>
      <c r="D281">
        <f ca="1">RAND()</f>
        <v>0.75277940720182124</v>
      </c>
      <c r="E281">
        <f ca="1">RAND()</f>
        <v>0.84051015312101085</v>
      </c>
      <c r="F281">
        <f ca="1">RAND()</f>
        <v>0.56311024332800552</v>
      </c>
      <c r="G281">
        <f ca="1">RAND()</f>
        <v>0.63468599399555026</v>
      </c>
      <c r="H281">
        <f ca="1">RAND()</f>
        <v>0.83431703084257069</v>
      </c>
      <c r="I281">
        <f ca="1">RAND()</f>
        <v>0.39342201088598949</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fl6</v>
      </c>
      <c r="AB281" t="s">
        <v>435</v>
      </c>
      <c r="AC281" t="s">
        <v>480</v>
      </c>
      <c r="AD281">
        <v>1</v>
      </c>
      <c r="AE281" t="s">
        <v>129</v>
      </c>
      <c r="AF281">
        <v>80</v>
      </c>
      <c r="AG281">
        <v>59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도스로프</v>
      </c>
      <c r="AL281">
        <v>1</v>
      </c>
      <c r="AM281" t="str">
        <f ca="1">IF(ROW()=2,AN281,OFFSET(AM281,-1,0)&amp;IF(LEN(AN281)=0,"",","&amp;AN281))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{"dy":28,"sl":9,"tp":"fl6","vl":"Actor0030","cn":1,"pt":"DI","pp":80,"pr":59}</v>
      </c>
    </row>
    <row r="282" spans="1:40">
      <c r="A282">
        <v>29</v>
      </c>
      <c r="B282">
        <v>0</v>
      </c>
      <c r="C282">
        <f>IF(B282&lt;=9,0,
IF(B282=10,1,2))</f>
        <v>0</v>
      </c>
      <c r="D282">
        <f ca="1">RAND()</f>
        <v>0.64201670164851232</v>
      </c>
      <c r="E282">
        <f ca="1">RAND()</f>
        <v>0.17347262257252916</v>
      </c>
      <c r="F282">
        <f ca="1">RAND()</f>
        <v>0.56899020809561196</v>
      </c>
      <c r="G282">
        <f ca="1">RAND()</f>
        <v>5.4538422807181353E-2</v>
      </c>
      <c r="H282">
        <f ca="1">RAND()</f>
        <v>0.60354189011646675</v>
      </c>
      <c r="I282">
        <f ca="1">RAND()</f>
        <v>0.92496175126088143</v>
      </c>
      <c r="M282" t="str">
        <f ca="1">IF(LEN(J282)&lt;&gt;0,J282,VLOOKUP(D282+$B282,$BJ:$BK,MATCH($BK$1,$BJ$1:$BK$1,0),1))</f>
        <v>지정 장비</v>
      </c>
      <c r="N282" t="e">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#VALUE!</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e">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#VALUE!</v>
      </c>
      <c r="R282" t="e">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#VALUE!</v>
      </c>
      <c r="S282" t="e">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#VALUE!</v>
      </c>
      <c r="T282" t="e">
        <f ca="1">IF(OR(ISNUMBER(N282),N282="삭제",ISBLANK(N282)),"",
IF(LEFT(N282,5)="Equip",IF(MID(N282,7,1)="4","전설",""),
IF(LEFT(N282,5)="Actor",IF(MID(N282,7,1)="2","전설",""),
"그외없음")))</f>
        <v>#VALUE!</v>
      </c>
      <c r="U282" t="s">
        <v>83</v>
      </c>
      <c r="W282">
        <v>1</v>
      </c>
      <c r="X282" t="s">
        <v>129</v>
      </c>
      <c r="Z282">
        <v>29</v>
      </c>
      <c r="AA282" t="str">
        <f ca="1">IF(ISBLANK(AB282),"",
VLOOKUP(AB282,OFFSET(INDIRECT("$A:$B"),0,MATCH(AB$1&amp;"_Verify",INDIRECT("$1:$1"),0)-1),2,0)
)</f>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{"dy":29,"sl":0,"tp":"upn","vl":"13898","cn":9,"pt":"GO","pr":2700}</v>
      </c>
    </row>
    <row r="283" spans="1:40">
      <c r="A283">
        <v>29</v>
      </c>
      <c r="B283">
        <v>1</v>
      </c>
      <c r="C283">
        <f>IF(B283&lt;=9,0,
IF(B283=10,1,2))</f>
        <v>0</v>
      </c>
      <c r="D283">
        <f ca="1">RAND()</f>
        <v>0.46219328598935538</v>
      </c>
      <c r="E283">
        <f ca="1">RAND()</f>
        <v>0.64092568642110725</v>
      </c>
      <c r="F283">
        <f ca="1">RAND()</f>
        <v>0.23505700548155029</v>
      </c>
      <c r="G283">
        <f ca="1">RAND()</f>
        <v>0.75580989262882381</v>
      </c>
      <c r="H283">
        <f ca="1">RAND()</f>
        <v>0.23616131631839221</v>
      </c>
      <c r="I283">
        <f ca="1">RAND()</f>
        <v>6.5634141034588311E-2</v>
      </c>
      <c r="M283" t="str">
        <f ca="1">IF(LEN(J283)&lt;&gt;0,J283,VLOOKUP(D283+$B283,$BJ:$BK,MATCH($BK$1,$BJ$1:$BK$1,0),1))</f>
        <v>지정 장비</v>
      </c>
      <c r="N283" t="e">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#VALUE!</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ca="1">IF(OR(ISNUMBER(N283),N283="삭제",ISBLANK(N283)),"",
IF(LEFT(N283,5)="Equip",IF(MID(N283,7,1)="4","전설",""),
IF(LEFT(N283,5)="Actor",IF(MID(N283,7,1)="2","전설",""),
"그외없음")))</f>
        <v>#VALUE!</v>
      </c>
      <c r="U283" t="s">
        <v>82</v>
      </c>
      <c r="V283" t="s">
        <v>199</v>
      </c>
      <c r="W283">
        <v>1</v>
      </c>
      <c r="X283" t="s">
        <v>125</v>
      </c>
      <c r="Z283">
        <v>3200</v>
      </c>
      <c r="AA283" t="str">
        <f ca="1">IF(ISBLANK(AB283),"",
VLOOKUP(AB283,OFFSET(INDIRECT("$A:$B"),0,MATCH(AB$1&amp;"_Verify",INDIRECT("$1:$1"),0)-1),2,0)
)</f>
        <v>fe</v>
      </c>
      <c r="AB283" t="s">
        <v>82</v>
      </c>
      <c r="AC283" t="s">
        <v>443</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그린 아이즈</v>
      </c>
      <c r="AL283">
        <v>1</v>
      </c>
      <c r="AM283" t="str">
        <f ca="1">IF(ROW()=2,AN283,OFFSET(AM283,-1,0)&amp;IF(LEN(AN283)=0,"",","&amp;AN283))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{"dy":29,"sl":1,"tp":"fe","vl":"Equip5002","cn":1,"pt":"GO","pr":600}</v>
      </c>
    </row>
    <row r="284" spans="1:40">
      <c r="A284">
        <v>29</v>
      </c>
      <c r="B284">
        <v>2</v>
      </c>
      <c r="C284">
        <f>IF(B284&lt;=9,0,
IF(B284=10,1,2))</f>
        <v>0</v>
      </c>
      <c r="D284">
        <f ca="1">RAND()</f>
        <v>0.98347563085285139</v>
      </c>
      <c r="E284">
        <f ca="1">RAND()</f>
        <v>0.3362296663548231</v>
      </c>
      <c r="F284">
        <f ca="1">RAND()</f>
        <v>0.81348792703095552</v>
      </c>
      <c r="G284">
        <f ca="1">RAND()</f>
        <v>0.53594623636373728</v>
      </c>
      <c r="H284">
        <f ca="1">RAND()</f>
        <v>0.65520932044571367</v>
      </c>
      <c r="I284">
        <f ca="1">RAND()</f>
        <v>0.80956089598194225</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33622</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7</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{"dy":29,"sl":2,"tp":"uph","vl":"81067","cn":12,"pt":"GO","pr":3600}</v>
      </c>
    </row>
    <row r="285" spans="1:40">
      <c r="A285">
        <v>29</v>
      </c>
      <c r="B285">
        <v>3</v>
      </c>
      <c r="C285">
        <f>IF(B285&lt;=9,0,
IF(B285=10,1,2))</f>
        <v>0</v>
      </c>
      <c r="D285">
        <f ca="1">RAND()</f>
        <v>0.73826728855029122</v>
      </c>
      <c r="E285">
        <f ca="1">RAND()</f>
        <v>0.31736901174375165</v>
      </c>
      <c r="F285">
        <f ca="1">RAND()</f>
        <v>0.13472820252859596</v>
      </c>
      <c r="G285">
        <f ca="1">RAND()</f>
        <v>0.11229569002198114</v>
      </c>
      <c r="H285">
        <f ca="1">RAND()</f>
        <v>0.74821135670666217</v>
      </c>
      <c r="I285">
        <f ca="1">RAND()</f>
        <v>0.4993342132509081</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31736</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6</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1800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440</v>
      </c>
      <c r="AD285">
        <v>1</v>
      </c>
      <c r="AE285" t="s">
        <v>129</v>
      </c>
      <c r="AG285">
        <v>4</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미스틱 해머</v>
      </c>
      <c r="AL285">
        <v>1</v>
      </c>
      <c r="AM285" t="str">
        <f ca="1">IF(ROW()=2,AN285,OFFSET(AM285,-1,0)&amp;IF(LEN(AN285)=0,"",","&amp;AN285))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{"dy":29,"sl":3,"tp":"fe","vl":"Equip4202","cn":1,"pt":"DI","pr":4}</v>
      </c>
    </row>
    <row r="286" spans="1:40">
      <c r="A286">
        <v>29</v>
      </c>
      <c r="B286">
        <v>4</v>
      </c>
      <c r="C286">
        <f>IF(B286&lt;=9,0,
IF(B286=10,1,2))</f>
        <v>0</v>
      </c>
      <c r="D286">
        <f ca="1">RAND()</f>
        <v>0.18302294965816424</v>
      </c>
      <c r="E286">
        <f ca="1">RAND()</f>
        <v>0.62032654508135476</v>
      </c>
      <c r="F286">
        <f ca="1">RAND()</f>
        <v>0.3811983956304289</v>
      </c>
      <c r="G286">
        <f ca="1">RAND()</f>
        <v>0.96461348758730459</v>
      </c>
      <c r="H286">
        <f ca="1">RAND()</f>
        <v>0.57803129051623259</v>
      </c>
      <c r="I286">
        <f ca="1">RAND()</f>
        <v>0.5479140731557578</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62032</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10</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3000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0.10678092288908358</v>
      </c>
      <c r="E287">
        <f ca="1">RAND()</f>
        <v>0.25568867429320208</v>
      </c>
      <c r="F287">
        <f ca="1">RAND()</f>
        <v>0.40866000427921456</v>
      </c>
      <c r="G287">
        <f ca="1">RAND()</f>
        <v>0.47112491077494456</v>
      </c>
      <c r="H287">
        <f ca="1">RAND()</f>
        <v>0.26236583916109346</v>
      </c>
      <c r="I287">
        <f ca="1">RAND()</f>
        <v>0.15188776135259408</v>
      </c>
      <c r="M287" t="str">
        <f ca="1">IF(LEN(J287)&lt;&gt;0,J287,VLOOKUP(D287+$B287,$BJ:$BK,MATCH($BK$1,$BJ$1:$BK$1,0),1))</f>
        <v>지정 장비</v>
      </c>
      <c r="N287" t="e">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#VALUE!</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t="e">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#VALUE!</v>
      </c>
      <c r="S287" t="e">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#VALUE!</v>
      </c>
      <c r="T287" t="e">
        <f ca="1">IF(OR(ISNUMBER(N287),N287="삭제",ISBLANK(N287)),"",
IF(LEFT(N287,5)="Equip",IF(MID(N287,7,1)="4","전설",""),
IF(LEFT(N287,5)="Actor",IF(MID(N287,7,1)="2","전설",""),
"그외없음")))</f>
        <v>#VALUE!</v>
      </c>
      <c r="U287" t="s">
        <v>82</v>
      </c>
      <c r="V287" t="s">
        <v>241</v>
      </c>
      <c r="W287">
        <v>1</v>
      </c>
      <c r="X287" t="s">
        <v>129</v>
      </c>
      <c r="Z287">
        <v>10</v>
      </c>
      <c r="AA287" t="str">
        <f ca="1">IF(ISBLANK(AB287),"",
VLOOKUP(AB287,OFFSET(INDIRECT("$A:$B"),0,MATCH(AB$1&amp;"_Verify",INDIRECT("$1:$1"),0)-1),2,0)
)</f>
        <v>fe</v>
      </c>
      <c r="AB287" t="s">
        <v>82</v>
      </c>
      <c r="AC287" t="s">
        <v>483</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용기의 도끼</v>
      </c>
      <c r="AL287">
        <v>1</v>
      </c>
      <c r="AM287" t="str">
        <f ca="1">IF(ROW()=2,AN287,OFFSET(AM287,-1,0)&amp;IF(LEN(AN287)=0,"",","&amp;AN287))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{"dy":29,"sl":5,"tp":"fe","vl":"Equip0001","cn":1,"pt":"GO","pr":700}</v>
      </c>
    </row>
    <row r="288" spans="1:40">
      <c r="A288">
        <v>29</v>
      </c>
      <c r="B288">
        <v>6</v>
      </c>
      <c r="C288">
        <f>IF(B288&lt;=9,0,
IF(B288=10,1,2))</f>
        <v>0</v>
      </c>
      <c r="D288">
        <f ca="1">RAND()</f>
        <v>0.31628244067440359</v>
      </c>
      <c r="E288">
        <f ca="1">RAND()</f>
        <v>0.5455615231273927</v>
      </c>
      <c r="F288">
        <f ca="1">RAND()</f>
        <v>0.46795088271423868</v>
      </c>
      <c r="G288">
        <f ca="1">RAND()</f>
        <v>0.74871046878986047</v>
      </c>
      <c r="H288">
        <f ca="1">RAND()</f>
        <v>0.12444566728985362</v>
      </c>
      <c r="I288">
        <f ca="1">RAND()</f>
        <v>0.89672216855954012</v>
      </c>
      <c r="M288" t="str">
        <f ca="1">IF(LEN(J288)&lt;&gt;0,J288,VLOOKUP(D288+$B288,$BJ:$BK,MATCH($BK$1,$BJ$1:$BK$1,0),1))</f>
        <v>지정 장비</v>
      </c>
      <c r="N288" t="e">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#VALUE!</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ca="1">IF(OR(ISNUMBER(N288),N288="삭제",ISBLANK(N288)),"",
IF(LEFT(N288,5)="Equip",IF(MID(N288,7,1)="4","전설",""),
IF(LEFT(N288,5)="Actor",IF(MID(N288,7,1)="2","전설",""),
"그외없음")))</f>
        <v>#VALUE!</v>
      </c>
      <c r="U288" t="s">
        <v>82</v>
      </c>
      <c r="V288" t="s">
        <v>113</v>
      </c>
      <c r="W288">
        <v>1</v>
      </c>
      <c r="X288" t="s">
        <v>125</v>
      </c>
      <c r="Z288">
        <v>1500</v>
      </c>
      <c r="AA288" t="str">
        <f ca="1">IF(ISBLANK(AB288),"",
VLOOKUP(AB288,OFFSET(INDIRECT("$A:$B"),0,MATCH(AB$1&amp;"_Verify",INDIRECT("$1:$1"),0)-1),2,0)
)</f>
        <v>fe</v>
      </c>
      <c r="AB288" t="s">
        <v>82</v>
      </c>
      <c r="AC288" t="s">
        <v>482</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ca="1">IF(ROW()=2,AN288,OFFSET(AM288,-1,0)&amp;IF(LEN(AN288)=0,"",","&amp;AN288))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{"dy":29,"sl":6,"tp":"fe","vl":"Equip7201","cn":1,"pt":"GO","pr":9500}</v>
      </c>
    </row>
    <row r="289" spans="1:40">
      <c r="A289">
        <v>29</v>
      </c>
      <c r="B289">
        <v>7</v>
      </c>
      <c r="C289">
        <f>IF(B289&lt;=9,0,
IF(B289=10,1,2))</f>
        <v>0</v>
      </c>
      <c r="D289">
        <f ca="1">RAND()</f>
        <v>0.20420408536426771</v>
      </c>
      <c r="E289">
        <f ca="1">RAND()</f>
        <v>2.5172953144170118E-2</v>
      </c>
      <c r="F289">
        <f ca="1">RAND()</f>
        <v>0.37309729306847539</v>
      </c>
      <c r="G289">
        <f ca="1">RAND()</f>
        <v>0.58207961904435268</v>
      </c>
      <c r="H289">
        <f ca="1">RAND()</f>
        <v>0.73443794887697933</v>
      </c>
      <c r="I289">
        <f ca="1">RAND()</f>
        <v>0.52470605462684006</v>
      </c>
      <c r="M289" t="str">
        <f ca="1">IF(LEN(J289)&lt;&gt;0,J289,VLOOKUP(D289+$B289,$BJ:$BK,MATCH($BK$1,$BJ$1:$BK$1,0),1))</f>
        <v>지정 장비</v>
      </c>
      <c r="N289" t="e">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#VALUE!</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ca="1">IF(OR(ISNUMBER(N289),N289="삭제",ISBLANK(N289)),"",
IF(LEFT(N289,5)="Equip",IF(MID(N289,7,1)="4","전설",""),
IF(LEFT(N289,5)="Actor",IF(MID(N289,7,1)="2","전설",""),
"그외없음")))</f>
        <v>#VALUE!</v>
      </c>
      <c r="U289" t="s">
        <v>82</v>
      </c>
      <c r="V289" t="s">
        <v>182</v>
      </c>
      <c r="W289">
        <v>1</v>
      </c>
      <c r="X289" t="s">
        <v>125</v>
      </c>
      <c r="Z289">
        <v>2900</v>
      </c>
      <c r="AA289" t="str">
        <f ca="1">IF(ISBLANK(AB289),"",
VLOOKUP(AB289,OFFSET(INDIRECT("$A:$B"),0,MATCH(AB$1&amp;"_Verify",INDIRECT("$1:$1"),0)-1),2,0)
)</f>
        <v>fe</v>
      </c>
      <c r="AB289" t="s">
        <v>82</v>
      </c>
      <c r="AC289" t="s">
        <v>403</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ca="1">IF(ROW()=2,AN289,OFFSET(AM289,-1,0)&amp;IF(LEN(AN289)=0,"",","&amp;AN289))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{"dy":29,"sl":7,"tp":"fe","vl":"Equip8101","cn":1,"pt":"GO","pr":8500}</v>
      </c>
    </row>
    <row r="290" spans="1:40">
      <c r="A290">
        <v>29</v>
      </c>
      <c r="B290">
        <v>8</v>
      </c>
      <c r="C290">
        <f>IF(B290&lt;=9,0,
IF(B290=10,1,2))</f>
        <v>0</v>
      </c>
      <c r="D290">
        <f ca="1">RAND()</f>
        <v>0.64043992155227614</v>
      </c>
      <c r="E290">
        <f ca="1">RAND()</f>
        <v>0.27225235366725542</v>
      </c>
      <c r="F290">
        <f ca="1">RAND()</f>
        <v>0.14347949793165515</v>
      </c>
      <c r="G290">
        <f ca="1">RAND()</f>
        <v>0.70052828961306524</v>
      </c>
      <c r="H290">
        <f ca="1">RAND()</f>
        <v>0.94319755163020824</v>
      </c>
      <c r="I290">
        <f ca="1">RAND()</f>
        <v>0.86071548450345181</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fl1</v>
      </c>
      <c r="AB290" t="s">
        <v>87</v>
      </c>
      <c r="AC290" t="s">
        <v>476</v>
      </c>
      <c r="AD290">
        <v>1</v>
      </c>
      <c r="AE290" t="s">
        <v>129</v>
      </c>
      <c r="AF290">
        <v>219</v>
      </c>
      <c r="AG290">
        <v>129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닉스</v>
      </c>
      <c r="AL290">
        <v>1</v>
      </c>
      <c r="AM290" t="str">
        <f ca="1">IF(ROW()=2,AN290,OFFSET(AM290,-1,0)&amp;IF(LEN(AN290)=0,"",","&amp;AN290))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{"dy":29,"sl":8,"tp":"fl1","vl":"Actor1109","cn":1,"pt":"DI","pp":219,"pr":129}</v>
      </c>
    </row>
    <row r="291" spans="1:40">
      <c r="A291">
        <v>29</v>
      </c>
      <c r="B291">
        <v>9</v>
      </c>
      <c r="C291">
        <f>IF(B291&lt;=9,0,
IF(B291=10,1,2))</f>
        <v>0</v>
      </c>
      <c r="D291">
        <f ca="1">RAND()</f>
        <v>0.34313691289282877</v>
      </c>
      <c r="E291">
        <f ca="1">RAND()</f>
        <v>1.6523347354433726E-2</v>
      </c>
      <c r="F291">
        <f ca="1">RAND()</f>
        <v>0.35935374124692832</v>
      </c>
      <c r="G291">
        <f ca="1">RAND()</f>
        <v>0.20619877891706839</v>
      </c>
      <c r="H291">
        <f ca="1">RAND()</f>
        <v>0.20593708276548173</v>
      </c>
      <c r="I291">
        <f ca="1">RAND()</f>
        <v>3.5151777482288371E-2</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fl1</v>
      </c>
      <c r="AB291" t="s">
        <v>87</v>
      </c>
      <c r="AC291" t="s">
        <v>494</v>
      </c>
      <c r="AD291">
        <v>1</v>
      </c>
      <c r="AE291" t="s">
        <v>129</v>
      </c>
      <c r="AF291">
        <v>219</v>
      </c>
      <c r="AG291">
        <v>129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원더</v>
      </c>
      <c r="AL291">
        <v>1</v>
      </c>
      <c r="AM291" t="str">
        <f ca="1">IF(ROW()=2,AN291,OFFSET(AM291,-1,0)&amp;IF(LEN(AN291)=0,"",","&amp;AN291))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{"dy":29,"sl":9,"tp":"fl1","vl":"Actor2128","cn":1,"pt":"DI","pp":219,"pr":129}</v>
      </c>
    </row>
    <row r="292" spans="1:40">
      <c r="A292">
        <v>30</v>
      </c>
      <c r="B292">
        <v>0</v>
      </c>
      <c r="C292">
        <f>IF(B292&lt;=9,0,
IF(B292=10,1,2))</f>
        <v>0</v>
      </c>
      <c r="D292">
        <f ca="1">RAND()</f>
        <v>0.56354222230375983</v>
      </c>
      <c r="E292">
        <f ca="1">RAND()</f>
        <v>0.93772981118724497</v>
      </c>
      <c r="F292">
        <f ca="1">RAND()</f>
        <v>0.31167585489789129</v>
      </c>
      <c r="G292">
        <f ca="1">RAND()</f>
        <v>0.48754856362720045</v>
      </c>
      <c r="H292">
        <f ca="1">RAND()</f>
        <v>0.14653011200908417</v>
      </c>
      <c r="I292">
        <f ca="1">RAND()</f>
        <v>0.92352724847134593</v>
      </c>
      <c r="M292" t="str">
        <f ca="1">IF(LEN(J292)&lt;&gt;0,J292,VLOOKUP(D292+$B292,$BJ:$BK,MATCH($BK$1,$BJ$1:$BK$1,0),1))</f>
        <v>지정 장비</v>
      </c>
      <c r="N292" t="e">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#VALUE!</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e">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#VALUE!</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ca="1">IF(OR(ISNUMBER(N292),N292="삭제",ISBLANK(N292)),"",
IF(LEFT(N292,5)="Equip",IF(MID(N292,7,1)="4","전설",""),
IF(LEFT(N292,5)="Actor",IF(MID(N292,7,1)="2","전설",""),
"그외없음")))</f>
        <v>#VALUE!</v>
      </c>
      <c r="U292" t="s">
        <v>82</v>
      </c>
      <c r="V292" t="s">
        <v>245</v>
      </c>
      <c r="W292">
        <v>1</v>
      </c>
      <c r="X292" t="s">
        <v>125</v>
      </c>
      <c r="Z292">
        <v>600</v>
      </c>
      <c r="AA292" t="str">
        <f ca="1">IF(ISBLANK(AB292),"",
VLOOKUP(AB292,OFFSET(INDIRECT("$A:$B"),0,MATCH(AB$1&amp;"_Verify",INDIRECT("$1:$1"),0)-1),2,0)
)</f>
        <v>fe</v>
      </c>
      <c r="AB292" t="s">
        <v>82</v>
      </c>
      <c r="AC292" t="s">
        <v>438</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얼룩진 도끼</v>
      </c>
      <c r="AL292">
        <v>1</v>
      </c>
      <c r="AM292" t="str">
        <f ca="1">IF(ROW()=2,AN292,OFFSET(AM292,-1,0)&amp;IF(LEN(AN292)=0,"",","&amp;AN292))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{"dy":30,"sl":0,"tp":"fe","vl":"Equip0002","cn":1,"pt":"GO","pr":600}</v>
      </c>
    </row>
    <row r="293" spans="1:40">
      <c r="A293">
        <v>30</v>
      </c>
      <c r="B293">
        <v>1</v>
      </c>
      <c r="C293">
        <f>IF(B293&lt;=9,0,
IF(B293=10,1,2))</f>
        <v>0</v>
      </c>
      <c r="D293">
        <f ca="1">RAND()</f>
        <v>0.3581198715426821</v>
      </c>
      <c r="E293">
        <f ca="1">RAND()</f>
        <v>0.53585611522266419</v>
      </c>
      <c r="F293">
        <f ca="1">RAND()</f>
        <v>7.2706413954322868E-2</v>
      </c>
      <c r="G293">
        <f ca="1">RAND()</f>
        <v>0.63197647869405771</v>
      </c>
      <c r="H293">
        <f ca="1">RAND()</f>
        <v>0.80069157924597545</v>
      </c>
      <c r="I293">
        <f ca="1">RAND()</f>
        <v>0.51364781598182208</v>
      </c>
      <c r="M293" t="str">
        <f ca="1">IF(LEN(J293)&lt;&gt;0,J293,VLOOKUP(D293+$B293,$BJ:$BK,MATCH($BK$1,$BJ$1:$BK$1,0),1))</f>
        <v>지정 장비</v>
      </c>
      <c r="N293" t="e">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#VALUE!</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ca="1">IF(OR(ISNUMBER(N293),N293="삭제",ISBLANK(N293)),"",
IF(LEFT(N293,5)="Equip",IF(MID(N293,7,1)="4","전설",""),
IF(LEFT(N293,5)="Actor",IF(MID(N293,7,1)="2","전설",""),
"그외없음")))</f>
        <v>#VALUE!</v>
      </c>
      <c r="U293" t="s">
        <v>82</v>
      </c>
      <c r="V293" t="s">
        <v>240</v>
      </c>
      <c r="W293">
        <v>1</v>
      </c>
      <c r="X293" t="s">
        <v>125</v>
      </c>
      <c r="Z293">
        <v>1300</v>
      </c>
      <c r="AA293" t="str">
        <f ca="1">IF(ISBLANK(AB293),"",
VLOOKUP(AB293,OFFSET(INDIRECT("$A:$B"),0,MATCH(AB$1&amp;"_Verify",INDIRECT("$1:$1"),0)-1),2,0)
)</f>
        <v>fe</v>
      </c>
      <c r="AB293" t="s">
        <v>82</v>
      </c>
      <c r="AC293" t="s">
        <v>463</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별의 계시</v>
      </c>
      <c r="AL293">
        <v>1</v>
      </c>
      <c r="AM293" t="str">
        <f ca="1">IF(ROW()=2,AN293,OFFSET(AM293,-1,0)&amp;IF(LEN(AN293)=0,"",","&amp;AN293))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{"dy":30,"sl":1,"tp":"fe","vl":"Equip4101","cn":1,"pt":"GO","pr":1000}</v>
      </c>
    </row>
    <row r="294" spans="1:40">
      <c r="A294">
        <v>30</v>
      </c>
      <c r="B294">
        <v>2</v>
      </c>
      <c r="C294">
        <f>IF(B294&lt;=9,0,
IF(B294=10,1,2))</f>
        <v>0</v>
      </c>
      <c r="D294">
        <f ca="1">RAND()</f>
        <v>0.52536345921889183</v>
      </c>
      <c r="E294">
        <f ca="1">RAND()</f>
        <v>0.5575768854221167</v>
      </c>
      <c r="F294">
        <f ca="1">RAND()</f>
        <v>7.302707701728739E-2</v>
      </c>
      <c r="G294">
        <f ca="1">RAND()</f>
        <v>0.65315583851427794</v>
      </c>
      <c r="H294">
        <f ca="1">RAND()</f>
        <v>6.3109172763924359E-3</v>
      </c>
      <c r="I294">
        <f ca="1">RAND()</f>
        <v>0.7164218525431435</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55757</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9</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2700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484</v>
      </c>
      <c r="AD294">
        <v>1</v>
      </c>
      <c r="AE294" t="s">
        <v>125</v>
      </c>
      <c r="AG294">
        <v>700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루비 장식 아밍 소드</v>
      </c>
      <c r="AL294">
        <v>1</v>
      </c>
      <c r="AM294" t="str">
        <f ca="1">IF(ROW()=2,AN294,OFFSET(AM294,-1,0)&amp;IF(LEN(AN294)=0,"",","&amp;AN294))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{"dy":30,"sl":2,"tp":"fe","vl":"Equip5001","cn":1,"pt":"GO","pr":700}</v>
      </c>
    </row>
    <row r="295" spans="1:40">
      <c r="A295">
        <v>30</v>
      </c>
      <c r="B295">
        <v>3</v>
      </c>
      <c r="C295">
        <f>IF(B295&lt;=9,0,
IF(B295=10,1,2))</f>
        <v>0</v>
      </c>
      <c r="D295">
        <f ca="1">RAND()</f>
        <v>0.25506164419611199</v>
      </c>
      <c r="E295">
        <f ca="1">RAND()</f>
        <v>0.392076258601332</v>
      </c>
      <c r="F295">
        <f ca="1">RAND()</f>
        <v>0.99333128022619688</v>
      </c>
      <c r="G295">
        <f ca="1">RAND()</f>
        <v>0.16391135839394544</v>
      </c>
      <c r="H295">
        <f ca="1">RAND()</f>
        <v>0.99624664799774221</v>
      </c>
      <c r="I295">
        <f ca="1">RAND()</f>
        <v>0.38067581565164144</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39207</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7</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2100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{"dy":30,"sl":3,"tp":"upn","vl":"41845","cn":4,"pt":"GO","pr":1200}</v>
      </c>
    </row>
    <row r="296" spans="1:40">
      <c r="A296">
        <v>30</v>
      </c>
      <c r="B296">
        <v>4</v>
      </c>
      <c r="C296">
        <f>IF(B296&lt;=9,0,
IF(B296=10,1,2))</f>
        <v>0</v>
      </c>
      <c r="D296">
        <f ca="1">RAND()</f>
        <v>0.31246452269567093</v>
      </c>
      <c r="E296">
        <f ca="1">RAND()</f>
        <v>0.48719715663223939</v>
      </c>
      <c r="F296">
        <f ca="1">RAND()</f>
        <v>0.13604129893035799</v>
      </c>
      <c r="G296">
        <f ca="1">RAND()</f>
        <v>0.40175251949311463</v>
      </c>
      <c r="H296">
        <f ca="1">RAND()</f>
        <v>0.63109398735348876</v>
      </c>
      <c r="I296">
        <f ca="1">RAND()</f>
        <v>0.84017970549933207</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48719</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8</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2400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394</v>
      </c>
      <c r="AD296">
        <v>1</v>
      </c>
      <c r="AE296" t="s">
        <v>125</v>
      </c>
      <c r="AG296">
        <v>3300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빛의 트랩</v>
      </c>
      <c r="AL296">
        <v>1</v>
      </c>
      <c r="AM296" t="str">
        <f ca="1">IF(ROW()=2,AN296,OFFSET(AM296,-1,0)&amp;IF(LEN(AN296)=0,"",","&amp;AN296))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{"dy":30,"sl":4,"tp":"fe","vl":"Equip3201","cn":1,"pt":"GO","pr":3300}</v>
      </c>
    </row>
    <row r="297" spans="1:40">
      <c r="A297">
        <v>30</v>
      </c>
      <c r="B297">
        <v>5</v>
      </c>
      <c r="C297">
        <f>IF(B297&lt;=9,0,
IF(B297=10,1,2))</f>
        <v>0</v>
      </c>
      <c r="D297">
        <f ca="1">RAND()</f>
        <v>0.27643469331158788</v>
      </c>
      <c r="E297">
        <f ca="1">RAND()</f>
        <v>0.8687048725270059</v>
      </c>
      <c r="F297">
        <f ca="1">RAND()</f>
        <v>0.1413928380151297</v>
      </c>
      <c r="G297">
        <f ca="1">RAND()</f>
        <v>0.17372619426188596</v>
      </c>
      <c r="H297">
        <f ca="1">RAND()</f>
        <v>0.88142689037180788</v>
      </c>
      <c r="I297">
        <f ca="1">RAND()</f>
        <v>0.51904958344767427</v>
      </c>
      <c r="M297" t="str">
        <f ca="1">IF(LEN(J297)&lt;&gt;0,J297,VLOOKUP(D297+$B297,$BJ:$BK,MATCH($BK$1,$BJ$1:$BK$1,0),1))</f>
        <v>지정 장비</v>
      </c>
      <c r="N297" t="e">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#VALUE!</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DI</v>
      </c>
      <c r="Q297" t="e">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#VALUE!</v>
      </c>
      <c r="R297" t="e">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#VALUE!</v>
      </c>
      <c r="S297" t="e">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#VALUE!</v>
      </c>
      <c r="T297" t="e">
        <f ca="1">IF(OR(ISNUMBER(N297),N297="삭제",ISBLANK(N297)),"",
IF(LEFT(N297,5)="Equip",IF(MID(N297,7,1)="4","전설",""),
IF(LEFT(N297,5)="Actor",IF(MID(N297,7,1)="2","전설",""),
"그외없음")))</f>
        <v>#VALUE!</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0.11420531831118153</v>
      </c>
      <c r="E298">
        <f ca="1">RAND()</f>
        <v>0.40394557661923924</v>
      </c>
      <c r="F298">
        <f ca="1">RAND()</f>
        <v>6.5636588924569805E-2</v>
      </c>
      <c r="G298">
        <f ca="1">RAND()</f>
        <v>0.594610439681172</v>
      </c>
      <c r="H298">
        <f ca="1">RAND()</f>
        <v>0.53651086785840141</v>
      </c>
      <c r="I298">
        <f ca="1">RAND()</f>
        <v>0.8444354503244248</v>
      </c>
      <c r="M298" t="str">
        <f ca="1">IF(LEN(J298)&lt;&gt;0,J298,VLOOKUP(D298+$B298,$BJ:$BK,MATCH($BK$1,$BJ$1:$BK$1,0),1))</f>
        <v>지정 장비</v>
      </c>
      <c r="N298" t="e">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#VALUE!</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ca="1">IF(OR(ISNUMBER(N298),N298="삭제",ISBLANK(N298)),"",
IF(LEFT(N298,5)="Equip",IF(MID(N298,7,1)="4","전설",""),
IF(LEFT(N298,5)="Actor",IF(MID(N298,7,1)="2","전설",""),
"그외없음")))</f>
        <v>#VALUE!</v>
      </c>
      <c r="U298" t="s">
        <v>82</v>
      </c>
      <c r="V298" t="s">
        <v>111</v>
      </c>
      <c r="W298">
        <v>1</v>
      </c>
      <c r="X298" t="s">
        <v>125</v>
      </c>
      <c r="Z298">
        <v>700</v>
      </c>
      <c r="AA298" t="str">
        <f ca="1">IF(ISBLANK(AB298),"",
VLOOKUP(AB298,OFFSET(INDIRECT("$A:$B"),0,MATCH(AB$1&amp;"_Verify",INDIRECT("$1:$1"),0)-1),2,0)
)</f>
        <v>fe</v>
      </c>
      <c r="AB298" t="s">
        <v>82</v>
      </c>
      <c r="AC298" t="s">
        <v>411</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ca="1">IF(ROW()=2,AN298,OFFSET(AM298,-1,0)&amp;IF(LEN(AN298)=0,"",","&amp;AN298))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{"dy":30,"sl":6,"tp":"fe","vl":"Equip8102","cn":1,"pt":"GO","pr":8100}</v>
      </c>
    </row>
    <row r="299" spans="1:40">
      <c r="A299">
        <v>30</v>
      </c>
      <c r="B299">
        <v>7</v>
      </c>
      <c r="C299">
        <f>IF(B299&lt;=9,0,
IF(B299=10,1,2))</f>
        <v>0</v>
      </c>
      <c r="D299">
        <f ca="1">RAND()</f>
        <v>0.1923552474342819</v>
      </c>
      <c r="E299">
        <f ca="1">RAND()</f>
        <v>7.0886321013821085E-2</v>
      </c>
      <c r="F299">
        <f ca="1">RAND()</f>
        <v>0.18142053577175865</v>
      </c>
      <c r="G299">
        <f ca="1">RAND()</f>
        <v>0.45709094981059728</v>
      </c>
      <c r="H299">
        <f ca="1">RAND()</f>
        <v>0.56597934863562926</v>
      </c>
      <c r="I299">
        <f ca="1">RAND()</f>
        <v>0.31300921904295542</v>
      </c>
      <c r="M299" t="str">
        <f ca="1">IF(LEN(J299)&lt;&gt;0,J299,VLOOKUP(D299+$B299,$BJ:$BK,MATCH($BK$1,$BJ$1:$BK$1,0),1))</f>
        <v>지정 장비</v>
      </c>
      <c r="N299" t="e">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#VALUE!</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ca="1">IF(OR(ISNUMBER(N299),N299="삭제",ISBLANK(N299)),"",
IF(LEFT(N299,5)="Equip",IF(MID(N299,7,1)="4","전설",""),
IF(LEFT(N299,5)="Actor",IF(MID(N299,7,1)="2","전설",""),
"그외없음")))</f>
        <v>#VALUE!</v>
      </c>
      <c r="U299" t="s">
        <v>82</v>
      </c>
      <c r="V299" t="s">
        <v>277</v>
      </c>
      <c r="W299">
        <v>1</v>
      </c>
      <c r="X299" t="s">
        <v>125</v>
      </c>
      <c r="Z299">
        <v>3300</v>
      </c>
      <c r="AA299" t="str">
        <f ca="1">IF(ISBLANK(AB299),"",
VLOOKUP(AB299,OFFSET(INDIRECT("$A:$B"),0,MATCH(AB$1&amp;"_Verify",INDIRECT("$1:$1"),0)-1),2,0)
)</f>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{"dy":30,"sl":7,"tp":"upn","vl":"15133","cn":13,"pt":"GO","pr":3900}</v>
      </c>
    </row>
    <row r="300" spans="1:40">
      <c r="A300">
        <v>30</v>
      </c>
      <c r="B300">
        <v>8</v>
      </c>
      <c r="C300">
        <f>IF(B300&lt;=9,0,
IF(B300=10,1,2))</f>
        <v>0</v>
      </c>
      <c r="D300">
        <f ca="1">RAND()</f>
        <v>0.12428259178007472</v>
      </c>
      <c r="E300">
        <f ca="1">RAND()</f>
        <v>0.11880728078174796</v>
      </c>
      <c r="F300">
        <f ca="1">RAND()</f>
        <v>0.18345790633467318</v>
      </c>
      <c r="G300">
        <f ca="1">RAND()</f>
        <v>0.58089604190370403</v>
      </c>
      <c r="H300">
        <f ca="1">RAND()</f>
        <v>0.55899560923619107</v>
      </c>
      <c r="I300">
        <f ca="1">RAND()</f>
        <v>0.490062523569191</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0.20844538309824723</v>
      </c>
      <c r="E301">
        <f ca="1">RAND()</f>
        <v>0.19501506113575218</v>
      </c>
      <c r="F301">
        <f ca="1">RAND()</f>
        <v>0.34937043913652888</v>
      </c>
      <c r="G301">
        <f ca="1">RAND()</f>
        <v>4.3208618623673756E-2</v>
      </c>
      <c r="H301">
        <f ca="1">RAND()</f>
        <v>0.21462100285659513</v>
      </c>
      <c r="I301">
        <f ca="1">RAND()</f>
        <v>0.44595984804813615</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0.84761367610969984</v>
      </c>
      <c r="E302">
        <f ca="1">RAND()</f>
        <v>0.40274012090686906</v>
      </c>
      <c r="F302">
        <f ca="1">RAND()</f>
        <v>0.68324420890173809</v>
      </c>
      <c r="G302">
        <f ca="1">RAND()</f>
        <v>0.21985154715645083</v>
      </c>
      <c r="H302">
        <f ca="1">RAND()</f>
        <v>0.4371517713943871</v>
      </c>
      <c r="I302">
        <f ca="1">RAND()</f>
        <v>0.93755791572340264</v>
      </c>
      <c r="M302" t="str">
        <f ca="1">IF(LEN(J302)&lt;&gt;0,J302,VLOOKUP(D302+$B302,$BJ:$BK,MATCH($BK$1,$BJ$1:$BK$1,0),1))</f>
        <v>지정 장비</v>
      </c>
      <c r="N302" t="e">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#VALUE!</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e">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#VALUE!</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ca="1">IF(OR(ISNUMBER(N302),N302="삭제",ISBLANK(N302)),"",
IF(LEFT(N302,5)="Equip",IF(MID(N302,7,1)="4","전설",""),
IF(LEFT(N302,5)="Actor",IF(MID(N302,7,1)="2","전설",""),
"그외없음")))</f>
        <v>#VALUE!</v>
      </c>
      <c r="U302" t="s">
        <v>82</v>
      </c>
      <c r="V302" t="s">
        <v>245</v>
      </c>
      <c r="W302">
        <v>1</v>
      </c>
      <c r="X302" t="s">
        <v>125</v>
      </c>
      <c r="Z302">
        <v>900</v>
      </c>
      <c r="AA302" t="str">
        <f ca="1">IF(ISBLANK(AB302),"",
VLOOKUP(AB302,OFFSET(INDIRECT("$A:$B"),0,MATCH(AB$1&amp;"_Verify",INDIRECT("$1:$1"),0)-1),2,0)
)</f>
        <v>fe</v>
      </c>
      <c r="AB302" t="s">
        <v>82</v>
      </c>
      <c r="AC302" t="s">
        <v>410</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불안정한 절단기</v>
      </c>
      <c r="AL302">
        <v>1</v>
      </c>
      <c r="AM302" t="str">
        <f ca="1">IF(ROW()=2,AN302,OFFSET(AM302,-1,0)&amp;IF(LEN(AN302)=0,"",","&amp;AN302))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{"dy":31,"sl":0,"tp":"fe","vl":"Equip0101","cn":1,"pt":"GO","pr":1300}</v>
      </c>
    </row>
    <row r="303" spans="1:40">
      <c r="A303">
        <v>31</v>
      </c>
      <c r="B303">
        <v>1</v>
      </c>
      <c r="C303">
        <f>IF(B303&lt;=9,0,
IF(B303=10,1,2))</f>
        <v>0</v>
      </c>
      <c r="D303">
        <f ca="1">RAND()</f>
        <v>0.12454900509502131</v>
      </c>
      <c r="E303">
        <f ca="1">RAND()</f>
        <v>0.30918148045893534</v>
      </c>
      <c r="F303">
        <f ca="1">RAND()</f>
        <v>0.45958017713878407</v>
      </c>
      <c r="G303">
        <f ca="1">RAND()</f>
        <v>0.66826502701300783</v>
      </c>
      <c r="H303">
        <f ca="1">RAND()</f>
        <v>0.86176899076769586</v>
      </c>
      <c r="I303">
        <f ca="1">RAND()</f>
        <v>0.63716592806949535</v>
      </c>
      <c r="M303" t="str">
        <f ca="1">IF(LEN(J303)&lt;&gt;0,J303,VLOOKUP(D303+$B303,$BJ:$BK,MATCH($BK$1,$BJ$1:$BK$1,0),1))</f>
        <v>지정 장비</v>
      </c>
      <c r="N303" t="e">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#VALUE!</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ca="1">IF(OR(ISNUMBER(N303),N303="삭제",ISBLANK(N303)),"",
IF(LEFT(N303,5)="Equip",IF(MID(N303,7,1)="4","전설",""),
IF(LEFT(N303,5)="Actor",IF(MID(N303,7,1)="2","전설",""),
"그외없음")))</f>
        <v>#VALUE!</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0.71518291222364816</v>
      </c>
      <c r="E304">
        <f ca="1">RAND()</f>
        <v>0.43648843126948056</v>
      </c>
      <c r="F304">
        <f ca="1">RAND()</f>
        <v>0.19773544115792974</v>
      </c>
      <c r="G304">
        <f ca="1">RAND()</f>
        <v>0.49623135985705347</v>
      </c>
      <c r="H304">
        <f ca="1">RAND()</f>
        <v>0.27413205578962374</v>
      </c>
      <c r="I304">
        <f ca="1">RAND()</f>
        <v>0.90913878306635387</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43648</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8</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2400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382</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ca="1">IF(ROW()=2,AN304,OFFSET(AM304,-1,0)&amp;IF(LEN(AN304)=0,"",","&amp;AN304))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{"dy":31,"sl":2,"tp":"fe","vl":"Equip2002","cn":1,"pt":"GO","pr":600}</v>
      </c>
    </row>
    <row r="305" spans="1:40">
      <c r="A305">
        <v>31</v>
      </c>
      <c r="B305">
        <v>3</v>
      </c>
      <c r="C305">
        <f>IF(B305&lt;=9,0,
IF(B305=10,1,2))</f>
        <v>0</v>
      </c>
      <c r="D305">
        <f ca="1">RAND()</f>
        <v>0.74662149502553699</v>
      </c>
      <c r="E305">
        <f ca="1">RAND()</f>
        <v>0.3005297217134183</v>
      </c>
      <c r="F305">
        <f ca="1">RAND()</f>
        <v>5.3645384660695683E-2</v>
      </c>
      <c r="G305">
        <f ca="1">RAND()</f>
        <v>0.61953973038410637</v>
      </c>
      <c r="H305">
        <f ca="1">RAND()</f>
        <v>0.59063720420706822</v>
      </c>
      <c r="I305">
        <f ca="1">RAND()</f>
        <v>7.6144063756849345E-2</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30052</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6</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1800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477</v>
      </c>
      <c r="AD305">
        <v>1</v>
      </c>
      <c r="AE305" t="s">
        <v>129</v>
      </c>
      <c r="AF305">
        <v>199</v>
      </c>
      <c r="AG305">
        <v>139</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전설</v>
      </c>
      <c r="AJ305" t="str">
        <f>IF(ISBLANK($AB305),"",
IF(AND($B305&gt;=VLOOKUP($AB305,$AP:$AS,3,0),$B305&lt;=VLOOKUP($AB305,$AP:$AS,4,0)),"","슬롯타입이상"))</f>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망명자의 도끼</v>
      </c>
      <c r="AL305">
        <v>1</v>
      </c>
      <c r="AM305" t="str">
        <f ca="1">IF(ROW()=2,AN305,OFFSET(AM305,-1,0)&amp;IF(LEN(AN305)=0,"",","&amp;AN305))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{"dy":31,"sl":3,"tp":"fe","vl":"Equip0403","cn":1,"pt":"DI","pp":199,"pr":139}</v>
      </c>
    </row>
    <row r="306" spans="1:40">
      <c r="A306">
        <v>31</v>
      </c>
      <c r="B306">
        <v>4</v>
      </c>
      <c r="C306">
        <f>IF(B306&lt;=9,0,
IF(B306=10,1,2))</f>
        <v>0</v>
      </c>
      <c r="D306">
        <f ca="1">RAND()</f>
        <v>2.7796371970432165E-3</v>
      </c>
      <c r="E306">
        <f ca="1">RAND()</f>
        <v>0.28966665768491273</v>
      </c>
      <c r="F306">
        <f ca="1">RAND()</f>
        <v>0.18009730813885427</v>
      </c>
      <c r="G306">
        <f ca="1">RAND()</f>
        <v>0.83341643335323845</v>
      </c>
      <c r="H306">
        <f ca="1">RAND()</f>
        <v>5.8572026286365153E-2</v>
      </c>
      <c r="I306">
        <f ca="1">RAND()</f>
        <v>0.23897697278839414</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28966</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6</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1800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485</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ca="1">IF(ROW()=2,AN306,OFFSET(AM306,-1,0)&amp;IF(LEN(AN306)=0,"",","&amp;AN306))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{"dy":31,"sl":4,"tp":"fe","vl":"Equip4002","cn":1,"pt":"GO","pr":700}</v>
      </c>
    </row>
    <row r="307" spans="1:40">
      <c r="A307">
        <v>31</v>
      </c>
      <c r="B307">
        <v>5</v>
      </c>
      <c r="C307">
        <f>IF(B307&lt;=9,0,
IF(B307=10,1,2))</f>
        <v>0</v>
      </c>
      <c r="D307">
        <f ca="1">RAND()</f>
        <v>4.9000411867317406E-2</v>
      </c>
      <c r="E307">
        <f ca="1">RAND()</f>
        <v>0.22118600286595613</v>
      </c>
      <c r="F307">
        <f ca="1">RAND()</f>
        <v>0.64234661472754895</v>
      </c>
      <c r="G307">
        <f ca="1">RAND()</f>
        <v>0.6630371711544264</v>
      </c>
      <c r="H307">
        <f ca="1">RAND()</f>
        <v>0.55447485460315571</v>
      </c>
      <c r="I307">
        <f ca="1">RAND()</f>
        <v>0.21020890176943385</v>
      </c>
      <c r="M307" t="str">
        <f ca="1">IF(LEN(J307)&lt;&gt;0,J307,VLOOKUP(D307+$B307,$BJ:$BK,MATCH($BK$1,$BJ$1:$BK$1,0),1))</f>
        <v>지정 장비</v>
      </c>
      <c r="N307" t="e">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#VALUE!</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t="e">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#VALUE!</v>
      </c>
      <c r="S307" t="e">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#VALUE!</v>
      </c>
      <c r="T307" t="e">
        <f ca="1">IF(OR(ISNUMBER(N307),N307="삭제",ISBLANK(N307)),"",
IF(LEFT(N307,5)="Equip",IF(MID(N307,7,1)="4","전설",""),
IF(LEFT(N307,5)="Actor",IF(MID(N307,7,1)="2","전설",""),
"그외없음")))</f>
        <v>#VALUE!</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0.32894549318059552</v>
      </c>
      <c r="E308">
        <f ca="1">RAND()</f>
        <v>0.56129352678481681</v>
      </c>
      <c r="F308">
        <f ca="1">RAND()</f>
        <v>0.88331461413611323</v>
      </c>
      <c r="G308">
        <f ca="1">RAND()</f>
        <v>0.89735728262386871</v>
      </c>
      <c r="H308">
        <f ca="1">RAND()</f>
        <v>0.45416606763699641</v>
      </c>
      <c r="I308">
        <f ca="1">RAND()</f>
        <v>0.19656124358642268</v>
      </c>
      <c r="M308" t="str">
        <f ca="1">IF(LEN(J308)&lt;&gt;0,J308,VLOOKUP(D308+$B308,$BJ:$BK,MATCH($BK$1,$BJ$1:$BK$1,0),1))</f>
        <v>지정 장비</v>
      </c>
      <c r="N308" t="e">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#VALUE!</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ca="1">IF(OR(ISNUMBER(N308),N308="삭제",ISBLANK(N308)),"",
IF(LEFT(N308,5)="Equip",IF(MID(N308,7,1)="4","전설",""),
IF(LEFT(N308,5)="Actor",IF(MID(N308,7,1)="2","전설",""),
"그외없음")))</f>
        <v>#VALUE!</v>
      </c>
      <c r="U308" t="s">
        <v>82</v>
      </c>
      <c r="V308" t="s">
        <v>254</v>
      </c>
      <c r="W308">
        <v>1</v>
      </c>
      <c r="X308" t="s">
        <v>125</v>
      </c>
      <c r="Z308">
        <v>3300</v>
      </c>
      <c r="AA308" t="str">
        <f ca="1">IF(ISBLANK(AB308),"",
VLOOKUP(AB308,OFFSET(INDIRECT("$A:$B"),0,MATCH(AB$1&amp;"_Verify",INDIRECT("$1:$1"),0)-1),2,0)
)</f>
        <v>fe</v>
      </c>
      <c r="AB308" t="s">
        <v>82</v>
      </c>
      <c r="AC308" t="s">
        <v>423</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{"dy":31,"sl":6,"tp":"fe","vl":"Equip7202","cn":1,"pt":"GO","pr":9200}</v>
      </c>
    </row>
    <row r="309" spans="1:40">
      <c r="A309">
        <v>31</v>
      </c>
      <c r="B309">
        <v>7</v>
      </c>
      <c r="C309">
        <f>IF(B309&lt;=9,0,
IF(B309=10,1,2))</f>
        <v>0</v>
      </c>
      <c r="D309">
        <f ca="1">RAND()</f>
        <v>0.81258730943702062</v>
      </c>
      <c r="E309">
        <f ca="1">RAND()</f>
        <v>8.9217506881232644E-2</v>
      </c>
      <c r="F309">
        <f ca="1">RAND()</f>
        <v>6.9566412160499302E-2</v>
      </c>
      <c r="G309">
        <f ca="1">RAND()</f>
        <v>0.83110189292984515</v>
      </c>
      <c r="H309">
        <f ca="1">RAND()</f>
        <v>0.29835566856405271</v>
      </c>
      <c r="I309">
        <f ca="1">RAND()</f>
        <v>0.69627113646800221</v>
      </c>
      <c r="M309" t="str">
        <f ca="1">IF(LEN(J309)&lt;&gt;0,J309,VLOOKUP(D309+$B309,$BJ:$BK,MATCH($BK$1,$BJ$1:$BK$1,0),1))</f>
        <v>지정 장비</v>
      </c>
      <c r="N309" t="e">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#VALUE!</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ca="1">IF(OR(ISNUMBER(N309),N309="삭제",ISBLANK(N309)),"",
IF(LEFT(N309,5)="Equip",IF(MID(N309,7,1)="4","전설",""),
IF(LEFT(N309,5)="Actor",IF(MID(N309,7,1)="2","전설",""),
"그외없음")))</f>
        <v>#VALUE!</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5.0535237392069443E-2</v>
      </c>
      <c r="E310">
        <f ca="1">RAND()</f>
        <v>0.13382766992829087</v>
      </c>
      <c r="F310">
        <f ca="1">RAND()</f>
        <v>0.72699477012826141</v>
      </c>
      <c r="G310">
        <f ca="1">RAND()</f>
        <v>0.97563554733096047</v>
      </c>
      <c r="H310">
        <f ca="1">RAND()</f>
        <v>0.14843415934859405</v>
      </c>
      <c r="I310">
        <f ca="1">RAND()</f>
        <v>0.15532938325963064</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0.28426885406155777</v>
      </c>
      <c r="E311">
        <f ca="1">RAND()</f>
        <v>0.83062399773050311</v>
      </c>
      <c r="F311">
        <f ca="1">RAND()</f>
        <v>0.76313785821799862</v>
      </c>
      <c r="G311">
        <f ca="1">RAND()</f>
        <v>0.44847875831418205</v>
      </c>
      <c r="H311">
        <f ca="1">RAND()</f>
        <v>2.7839919133169855E-2</v>
      </c>
      <c r="I311">
        <f ca="1">RAND()</f>
        <v>0.52928222960266968</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0.34261961230493621</v>
      </c>
      <c r="E312">
        <f ca="1">RAND()</f>
        <v>0.6018477650964662</v>
      </c>
      <c r="F312">
        <f ca="1">RAND()</f>
        <v>5.366341725994328E-2</v>
      </c>
      <c r="G312">
        <f ca="1">RAND()</f>
        <v>0.41353812852432104</v>
      </c>
      <c r="H312">
        <f ca="1">RAND()</f>
        <v>0.95877789394990343</v>
      </c>
      <c r="I312">
        <f ca="1">RAND()</f>
        <v>0.11938712815333696</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0.52037757022163422</v>
      </c>
      <c r="E313">
        <f ca="1">RAND()</f>
        <v>0.85374657859582415</v>
      </c>
      <c r="F313">
        <f ca="1">RAND()</f>
        <v>0.99547441541010584</v>
      </c>
      <c r="G313">
        <f ca="1">RAND()</f>
        <v>0.41085582626934247</v>
      </c>
      <c r="H313">
        <f ca="1">RAND()</f>
        <v>1.5326549052251059E-2</v>
      </c>
      <c r="I313">
        <f ca="1">RAND()</f>
        <v>0.12115840554844337</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fc</v>
      </c>
      <c r="AB313" t="s">
        <v>85</v>
      </c>
      <c r="AC313" t="s">
        <v>490</v>
      </c>
      <c r="AD313">
        <v>1</v>
      </c>
      <c r="AE313" t="s">
        <v>129</v>
      </c>
      <c r="AF313">
        <v>229</v>
      </c>
      <c r="AG313">
        <v>139</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테이슨</v>
      </c>
      <c r="AL313">
        <v>1</v>
      </c>
      <c r="AM313" t="str">
        <f ca="1">IF(ROW()=2,AN313,OFFSET(AM313,-1,0)&amp;IF(LEN(AN313)=0,"",","&amp;AN313))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{"dy":2,"sl":10,"tp":"fc","vl":"Actor1108","cn":1,"pt":"DI","pp":229,"pr":139}</v>
      </c>
    </row>
    <row r="314" spans="1:40">
      <c r="A314">
        <v>3</v>
      </c>
      <c r="B314">
        <v>10</v>
      </c>
      <c r="C314">
        <f>IF(B314&lt;=9,0,
IF(B314=10,1,2))</f>
        <v>1</v>
      </c>
      <c r="D314">
        <f ca="1">RAND()</f>
        <v>0.24485464050103845</v>
      </c>
      <c r="E314">
        <f ca="1">RAND()</f>
        <v>0.25017900826535799</v>
      </c>
      <c r="F314">
        <f ca="1">RAND()</f>
        <v>0.10531525273286513</v>
      </c>
      <c r="G314">
        <f ca="1">RAND()</f>
        <v>0.27284258525236516</v>
      </c>
      <c r="H314">
        <f ca="1">RAND()</f>
        <v>0.62831721721457123</v>
      </c>
      <c r="I314">
        <f ca="1">RAND()</f>
        <v>0.48089883696919333</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fc</v>
      </c>
      <c r="AB314" t="s">
        <v>85</v>
      </c>
      <c r="AC314" t="s">
        <v>490</v>
      </c>
      <c r="AD314">
        <v>1</v>
      </c>
      <c r="AE314" t="s">
        <v>129</v>
      </c>
      <c r="AF314">
        <v>229</v>
      </c>
      <c r="AG314">
        <v>139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테이슨</v>
      </c>
      <c r="AL314">
        <v>1</v>
      </c>
      <c r="AM314" t="str">
        <f ca="1">IF(ROW()=2,AN314,OFFSET(AM314,-1,0)&amp;IF(LEN(AN314)=0,"",","&amp;AN314))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{"dy":3,"sl":10,"tp":"fc","vl":"Actor1108","cn":1,"pt":"DI","pp":229,"pr":139}</v>
      </c>
    </row>
    <row r="315" spans="1:40">
      <c r="A315">
        <v>4</v>
      </c>
      <c r="B315">
        <v>10</v>
      </c>
      <c r="C315">
        <f>IF(B315&lt;=9,0,
IF(B315=10,1,2))</f>
        <v>1</v>
      </c>
      <c r="D315">
        <f ca="1">RAND()</f>
        <v>0.27307007120854676</v>
      </c>
      <c r="E315">
        <f ca="1">RAND()</f>
        <v>0.209735500013007</v>
      </c>
      <c r="F315">
        <f ca="1">RAND()</f>
        <v>0.76178118855121668</v>
      </c>
      <c r="G315">
        <f ca="1">RAND()</f>
        <v>0.87161591143369688</v>
      </c>
      <c r="H315">
        <f ca="1">RAND()</f>
        <v>0.40911449861590743</v>
      </c>
      <c r="I315">
        <f ca="1">RAND()</f>
        <v>0.4320753067595916</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0.70406246198111755</v>
      </c>
      <c r="E316">
        <f ca="1">RAND()</f>
        <v>0.15181270998919594</v>
      </c>
      <c r="F316">
        <f ca="1">RAND()</f>
        <v>0.71435729521829539</v>
      </c>
      <c r="G316">
        <f ca="1">RAND()</f>
        <v>0.8730609839755934</v>
      </c>
      <c r="H316">
        <f ca="1">RAND()</f>
        <v>0.48661261981575088</v>
      </c>
      <c r="I316">
        <f ca="1">RAND()</f>
        <v>0.62114433040206496</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0.42161351791246926</v>
      </c>
      <c r="E317">
        <f ca="1">RAND()</f>
        <v>0.36419096917140215</v>
      </c>
      <c r="F317">
        <f ca="1">RAND()</f>
        <v>7.912742966163544E-2</v>
      </c>
      <c r="G317">
        <f ca="1">RAND()</f>
        <v>0.65214556749191976</v>
      </c>
      <c r="H317">
        <f ca="1">RAND()</f>
        <v>0.56592427649840826</v>
      </c>
      <c r="I317">
        <f ca="1">RAND()</f>
        <v>0.78492234757639268</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fc</v>
      </c>
      <c r="AB317" t="s">
        <v>85</v>
      </c>
      <c r="AC317" t="s">
        <v>491</v>
      </c>
      <c r="AD317">
        <v>1</v>
      </c>
      <c r="AE317" t="s">
        <v>129</v>
      </c>
      <c r="AF317">
        <v>790</v>
      </c>
      <c r="AG317">
        <v>355</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전설</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클레타</v>
      </c>
      <c r="AL317">
        <v>1</v>
      </c>
      <c r="AM317" t="str">
        <f ca="1">IF(ROW()=2,AN317,OFFSET(AM317,-1,0)&amp;IF(LEN(AN317)=0,"",","&amp;AN317))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{"dy":6,"sl":10,"tp":"fc","vl":"Actor0240","cn":1,"pt":"DI","pp":790,"pr":355}</v>
      </c>
    </row>
    <row r="318" spans="1:40">
      <c r="A318">
        <v>7</v>
      </c>
      <c r="B318">
        <v>10</v>
      </c>
      <c r="C318">
        <f>IF(B318&lt;=9,0,
IF(B318=10,1,2))</f>
        <v>1</v>
      </c>
      <c r="D318">
        <f ca="1">RAND()</f>
        <v>0.8107009322741302</v>
      </c>
      <c r="E318">
        <f ca="1">RAND()</f>
        <v>0.28774992827891777</v>
      </c>
      <c r="F318">
        <f ca="1">RAND()</f>
        <v>0.7554053514871496</v>
      </c>
      <c r="G318">
        <f ca="1">RAND()</f>
        <v>0.39334589948863374</v>
      </c>
      <c r="H318">
        <f ca="1">RAND()</f>
        <v>0.62301812769034282</v>
      </c>
      <c r="I318">
        <f ca="1">RAND()</f>
        <v>0.28496581745671878</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fc</v>
      </c>
      <c r="AB318" t="s">
        <v>85</v>
      </c>
      <c r="AC318" t="s">
        <v>491</v>
      </c>
      <c r="AD318">
        <v>1</v>
      </c>
      <c r="AE318" t="s">
        <v>129</v>
      </c>
      <c r="AF318">
        <v>790</v>
      </c>
      <c r="AG318">
        <v>355</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전설</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클레타</v>
      </c>
      <c r="AL318">
        <v>1</v>
      </c>
      <c r="AM318" t="str">
        <f ca="1">IF(ROW()=2,AN318,OFFSET(AM318,-1,0)&amp;IF(LEN(AN318)=0,"",","&amp;AN318))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{"dy":7,"sl":10,"tp":"fc","vl":"Actor0240","cn":1,"pt":"DI","pp":790,"pr":355}</v>
      </c>
    </row>
    <row r="319" spans="1:40">
      <c r="A319">
        <v>8</v>
      </c>
      <c r="B319">
        <v>10</v>
      </c>
      <c r="C319">
        <f>IF(B319&lt;=9,0,
IF(B319=10,1,2))</f>
        <v>1</v>
      </c>
      <c r="D319">
        <f ca="1">RAND()</f>
        <v>0.1462370615856009</v>
      </c>
      <c r="E319">
        <f ca="1">RAND()</f>
        <v>0.74456676783440656</v>
      </c>
      <c r="F319">
        <f ca="1">RAND()</f>
        <v>0.61133162592959234</v>
      </c>
      <c r="G319">
        <f ca="1">RAND()</f>
        <v>0.92538337995593445</v>
      </c>
      <c r="H319">
        <f ca="1">RAND()</f>
        <v>0.41148941189645538</v>
      </c>
      <c r="I319">
        <f ca="1">RAND()</f>
        <v>0.83618427594698896</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0.48898255885907072</v>
      </c>
      <c r="E320">
        <f ca="1">RAND()</f>
        <v>0.93367590615181717</v>
      </c>
      <c r="F320">
        <f ca="1">RAND()</f>
        <v>4.0306916458200059E-2</v>
      </c>
      <c r="G320">
        <f ca="1">RAND()</f>
        <v>0.71965004969360169</v>
      </c>
      <c r="H320">
        <f ca="1">RAND()</f>
        <v>0.77744572558441916</v>
      </c>
      <c r="I320">
        <f ca="1">RAND()</f>
        <v>0.93431040223125772</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fl2</v>
      </c>
      <c r="AB320" t="s">
        <v>88</v>
      </c>
      <c r="AC320" t="s">
        <v>492</v>
      </c>
      <c r="AD320">
        <v>1</v>
      </c>
      <c r="AE320" t="s">
        <v>129</v>
      </c>
      <c r="AF320">
        <v>190</v>
      </c>
      <c r="AG320">
        <v>89</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데브샤</v>
      </c>
      <c r="AL320">
        <v>1</v>
      </c>
      <c r="AM320" t="str">
        <f ca="1">IF(ROW()=2,AN320,OFFSET(AM320,-1,0)&amp;IF(LEN(AN320)=0,"",","&amp;AN320))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{"dy":9,"sl":10,"tp":"fl2","vl":"Actor2103","cn":1,"pt":"DI","pp":190,"pr":89}</v>
      </c>
    </row>
    <row r="321" spans="1:40">
      <c r="A321">
        <v>10</v>
      </c>
      <c r="B321">
        <v>10</v>
      </c>
      <c r="C321">
        <f>IF(B321&lt;=9,0,
IF(B321=10,1,2))</f>
        <v>1</v>
      </c>
      <c r="D321">
        <f ca="1">RAND()</f>
        <v>0.44238873010809743</v>
      </c>
      <c r="E321">
        <f ca="1">RAND()</f>
        <v>0.54434363444530076</v>
      </c>
      <c r="F321">
        <f ca="1">RAND()</f>
        <v>0.62871272785667032</v>
      </c>
      <c r="G321">
        <f ca="1">RAND()</f>
        <v>0.95893125000114066</v>
      </c>
      <c r="H321">
        <f ca="1">RAND()</f>
        <v>0.32596764980125481</v>
      </c>
      <c r="I321">
        <f ca="1">RAND()</f>
        <v>0.11186607228733825</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fl2</v>
      </c>
      <c r="AB321" t="s">
        <v>88</v>
      </c>
      <c r="AC321" t="s">
        <v>492</v>
      </c>
      <c r="AD321">
        <v>1</v>
      </c>
      <c r="AE321" t="s">
        <v>129</v>
      </c>
      <c r="AF321">
        <v>190</v>
      </c>
      <c r="AG321">
        <v>89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데브샤</v>
      </c>
      <c r="AL321">
        <v>1</v>
      </c>
      <c r="AM321" t="str">
        <f ca="1">IF(ROW()=2,AN321,OFFSET(AM321,-1,0)&amp;IF(LEN(AN321)=0,"",","&amp;AN321))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{"dy":10,"sl":10,"tp":"fl2","vl":"Actor2103","cn":1,"pt":"DI","pp":190,"pr":89}</v>
      </c>
    </row>
    <row r="322" spans="1:40">
      <c r="A322">
        <v>11</v>
      </c>
      <c r="B322">
        <v>10</v>
      </c>
      <c r="C322">
        <f>IF(B322&lt;=9,0,
IF(B322=10,1,2))</f>
        <v>1</v>
      </c>
      <c r="D322">
        <f ca="1">RAND()</f>
        <v>0.47577815839731596</v>
      </c>
      <c r="E322">
        <f ca="1">RAND()</f>
        <v>0.98745977448616529</v>
      </c>
      <c r="F322">
        <f ca="1">RAND()</f>
        <v>0.4682183976554033</v>
      </c>
      <c r="G322">
        <f ca="1">RAND()</f>
        <v>0.49291435954353691</v>
      </c>
      <c r="H322">
        <f ca="1">RAND()</f>
        <v>0.50954616839612954</v>
      </c>
      <c r="I322">
        <f ca="1">RAND()</f>
        <v>0.45511183235472141</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0.48178173930699186</v>
      </c>
      <c r="E323">
        <f ca="1">RAND()</f>
        <v>0.40873153468597778</v>
      </c>
      <c r="F323">
        <f ca="1">RAND()</f>
        <v>0.61970926135908144</v>
      </c>
      <c r="G323">
        <f ca="1">RAND()</f>
        <v>0.23596452104699206</v>
      </c>
      <c r="H323">
        <f ca="1">RAND()</f>
        <v>0.99771481316556954</v>
      </c>
      <c r="I323">
        <f ca="1">RAND()</f>
        <v>4.2616702092671543E-2</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fc</v>
      </c>
      <c r="AB323" t="s">
        <v>85</v>
      </c>
      <c r="AC323" t="s">
        <v>479</v>
      </c>
      <c r="AD323">
        <v>1</v>
      </c>
      <c r="AE323" t="s">
        <v>129</v>
      </c>
      <c r="AF323">
        <v>229</v>
      </c>
      <c r="AG323">
        <v>139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베이</v>
      </c>
      <c r="AL323">
        <v>1</v>
      </c>
      <c r="AM323" t="str">
        <f ca="1">IF(ROW()=2,AN323,OFFSET(AM323,-1,0)&amp;IF(LEN(AN323)=0,"",","&amp;AN323))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{"dy":12,"sl":10,"tp":"fc","vl":"Actor0104","cn":1,"pt":"DI","pp":229,"pr":139}</v>
      </c>
    </row>
    <row r="324" spans="1:40">
      <c r="A324">
        <v>13</v>
      </c>
      <c r="B324">
        <v>10</v>
      </c>
      <c r="C324">
        <f>IF(B324&lt;=9,0,
IF(B324=10,1,2))</f>
        <v>1</v>
      </c>
      <c r="D324">
        <f ca="1">RAND()</f>
        <v>0.13796875930846297</v>
      </c>
      <c r="E324">
        <f ca="1">RAND()</f>
        <v>0.30738421776198055</v>
      </c>
      <c r="F324">
        <f ca="1">RAND()</f>
        <v>0.4356366760768835</v>
      </c>
      <c r="G324">
        <f ca="1">RAND()</f>
        <v>0.84603803699744473</v>
      </c>
      <c r="H324">
        <f ca="1">RAND()</f>
        <v>0.93119362387642934</v>
      </c>
      <c r="I324">
        <f ca="1">RAND()</f>
        <v>0.58675093716497906</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fc</v>
      </c>
      <c r="AB324" t="s">
        <v>85</v>
      </c>
      <c r="AC324" t="s">
        <v>479</v>
      </c>
      <c r="AD324">
        <v>1</v>
      </c>
      <c r="AE324" t="s">
        <v>129</v>
      </c>
      <c r="AF324">
        <v>229</v>
      </c>
      <c r="AG324">
        <v>139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베이</v>
      </c>
      <c r="AL324">
        <v>1</v>
      </c>
      <c r="AM324" t="str">
        <f ca="1">IF(ROW()=2,AN324,OFFSET(AM324,-1,0)&amp;IF(LEN(AN324)=0,"",","&amp;AN324))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{"dy":13,"sl":10,"tp":"fc","vl":"Actor0104","cn":1,"pt":"DI","pp":229,"pr":139}</v>
      </c>
    </row>
    <row r="325" spans="1:40">
      <c r="A325">
        <v>14</v>
      </c>
      <c r="B325">
        <v>10</v>
      </c>
      <c r="C325">
        <f>IF(B325&lt;=9,0,
IF(B325=10,1,2))</f>
        <v>1</v>
      </c>
      <c r="D325">
        <f ca="1">RAND()</f>
        <v>0.28845836723088025</v>
      </c>
      <c r="E325">
        <f ca="1">RAND()</f>
        <v>0.97287679026675944</v>
      </c>
      <c r="F325">
        <f ca="1">RAND()</f>
        <v>0.73776950152500087</v>
      </c>
      <c r="G325">
        <f ca="1">RAND()</f>
        <v>0.15927749767091348</v>
      </c>
      <c r="H325">
        <f ca="1">RAND()</f>
        <v>0.70370961481366512</v>
      </c>
      <c r="I325">
        <f ca="1">RAND()</f>
        <v>0.61448650836896568</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0.60936039812328402</v>
      </c>
      <c r="E326">
        <f ca="1">RAND()</f>
        <v>0.76260596564051586</v>
      </c>
      <c r="F326">
        <f ca="1">RAND()</f>
        <v>0.8854874458137626</v>
      </c>
      <c r="G326">
        <f ca="1">RAND()</f>
        <v>0.47082398686307303</v>
      </c>
      <c r="H326">
        <f ca="1">RAND()</f>
        <v>0.65180509248040175</v>
      </c>
      <c r="I326">
        <f ca="1">RAND()</f>
        <v>0.31410608271630258</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fl5</v>
      </c>
      <c r="AB326" t="s">
        <v>434</v>
      </c>
      <c r="AC326" t="s">
        <v>493</v>
      </c>
      <c r="AD326">
        <v>1</v>
      </c>
      <c r="AE326" t="s">
        <v>129</v>
      </c>
      <c r="AF326">
        <v>90</v>
      </c>
      <c r="AG326">
        <v>59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소하</v>
      </c>
      <c r="AL326">
        <v>1</v>
      </c>
      <c r="AM326" t="str">
        <f ca="1">IF(ROW()=2,AN326,OFFSET(AM326,-1,0)&amp;IF(LEN(AN326)=0,"",","&amp;AN326))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{"dy":15,"sl":10,"tp":"fl5","vl":"Actor1002","cn":1,"pt":"DI","pp":90,"pr":59}</v>
      </c>
    </row>
    <row r="327" spans="1:40">
      <c r="A327">
        <v>16</v>
      </c>
      <c r="B327">
        <v>10</v>
      </c>
      <c r="C327">
        <f>IF(B327&lt;=9,0,
IF(B327=10,1,2))</f>
        <v>1</v>
      </c>
      <c r="D327">
        <f ca="1">RAND()</f>
        <v>0.61097720855110249</v>
      </c>
      <c r="E327">
        <f ca="1">RAND()</f>
        <v>0.34781688743922057</v>
      </c>
      <c r="F327">
        <f ca="1">RAND()</f>
        <v>0.35772335802657385</v>
      </c>
      <c r="G327">
        <f ca="1">RAND()</f>
        <v>0.82650760285326852</v>
      </c>
      <c r="H327">
        <f ca="1">RAND()</f>
        <v>0.72807163237074135</v>
      </c>
      <c r="I327">
        <f ca="1">RAND()</f>
        <v>0.94880928018841459</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fl5</v>
      </c>
      <c r="AB327" t="s">
        <v>434</v>
      </c>
      <c r="AC327" t="s">
        <v>493</v>
      </c>
      <c r="AD327">
        <v>1</v>
      </c>
      <c r="AE327" t="s">
        <v>129</v>
      </c>
      <c r="AF327">
        <v>90</v>
      </c>
      <c r="AG327">
        <v>59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소하</v>
      </c>
      <c r="AL327">
        <v>1</v>
      </c>
      <c r="AM327" t="str">
        <f ca="1">IF(ROW()=2,AN327,OFFSET(AM327,-1,0)&amp;IF(LEN(AN327)=0,"",","&amp;AN327))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{"dy":16,"sl":10,"tp":"fl5","vl":"Actor1002","cn":1,"pt":"DI","pp":90,"pr":59}</v>
      </c>
    </row>
    <row r="328" spans="1:40">
      <c r="A328">
        <v>17</v>
      </c>
      <c r="B328">
        <v>10</v>
      </c>
      <c r="C328">
        <f>IF(B328&lt;=9,0,
IF(B328=10,1,2))</f>
        <v>1</v>
      </c>
      <c r="D328">
        <f ca="1">RAND()</f>
        <v>0.10460943596008143</v>
      </c>
      <c r="E328">
        <f ca="1">RAND()</f>
        <v>0.14084168989198642</v>
      </c>
      <c r="F328">
        <f ca="1">RAND()</f>
        <v>0.50627591400331151</v>
      </c>
      <c r="G328">
        <f ca="1">RAND()</f>
        <v>6.134674114534755E-2</v>
      </c>
      <c r="H328">
        <f ca="1">RAND()</f>
        <v>5.6607933867534377E-2</v>
      </c>
      <c r="I328">
        <f ca="1">RAND()</f>
        <v>2.4675622981377932E-2</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0.12480031612799969</v>
      </c>
      <c r="E329">
        <f ca="1">RAND()</f>
        <v>0.19840777261710041</v>
      </c>
      <c r="F329">
        <f ca="1">RAND()</f>
        <v>0.36962904668704621</v>
      </c>
      <c r="G329">
        <f ca="1">RAND()</f>
        <v>0.9631307674573264</v>
      </c>
      <c r="H329">
        <f ca="1">RAND()</f>
        <v>0.30422866416682581</v>
      </c>
      <c r="I329">
        <f ca="1">RAND()</f>
        <v>0.55308902358476009</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fl2</v>
      </c>
      <c r="AB329" t="s">
        <v>88</v>
      </c>
      <c r="AC329" t="s">
        <v>494</v>
      </c>
      <c r="AD329">
        <v>1</v>
      </c>
      <c r="AE329" t="s">
        <v>129</v>
      </c>
      <c r="AF329">
        <v>190</v>
      </c>
      <c r="AG329">
        <v>99</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원더</v>
      </c>
      <c r="AL329">
        <v>1</v>
      </c>
      <c r="AM329" t="str">
        <f ca="1">IF(ROW()=2,AN329,OFFSET(AM329,-1,0)&amp;IF(LEN(AN329)=0,"",","&amp;AN329))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{"dy":18,"sl":10,"tp":"fl2","vl":"Actor2128","cn":1,"pt":"DI","pp":190,"pr":99}</v>
      </c>
    </row>
    <row r="330" spans="1:40">
      <c r="A330">
        <v>19</v>
      </c>
      <c r="B330">
        <v>10</v>
      </c>
      <c r="C330">
        <f>IF(B330&lt;=9,0,
IF(B330=10,1,2))</f>
        <v>1</v>
      </c>
      <c r="D330">
        <f ca="1">RAND()</f>
        <v>0.5137148262117881</v>
      </c>
      <c r="E330">
        <f ca="1">RAND()</f>
        <v>0.7994678648575464</v>
      </c>
      <c r="F330">
        <f ca="1">RAND()</f>
        <v>0.3969541547984925</v>
      </c>
      <c r="G330">
        <f ca="1">RAND()</f>
        <v>0.71611955161370622</v>
      </c>
      <c r="H330">
        <f ca="1">RAND()</f>
        <v>0.47524106044877878</v>
      </c>
      <c r="I330">
        <f ca="1">RAND()</f>
        <v>0.53005627313045878</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fl2</v>
      </c>
      <c r="AB330" t="s">
        <v>88</v>
      </c>
      <c r="AC330" t="s">
        <v>494</v>
      </c>
      <c r="AD330">
        <v>1</v>
      </c>
      <c r="AE330" t="s">
        <v>129</v>
      </c>
      <c r="AF330">
        <v>190</v>
      </c>
      <c r="AG330">
        <v>99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원더</v>
      </c>
      <c r="AL330">
        <v>1</v>
      </c>
      <c r="AM330" t="str">
        <f ca="1">IF(ROW()=2,AN330,OFFSET(AM330,-1,0)&amp;IF(LEN(AN330)=0,"",","&amp;AN330))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{"dy":19,"sl":10,"tp":"fl2","vl":"Actor2128","cn":1,"pt":"DI","pp":190,"pr":99}</v>
      </c>
    </row>
    <row r="331" spans="1:40">
      <c r="A331">
        <v>20</v>
      </c>
      <c r="B331">
        <v>10</v>
      </c>
      <c r="C331">
        <f>IF(B331&lt;=9,0,
IF(B331=10,1,2))</f>
        <v>1</v>
      </c>
      <c r="D331">
        <f ca="1">RAND()</f>
        <v>0.3074506716493336</v>
      </c>
      <c r="E331">
        <f ca="1">RAND()</f>
        <v>0.9669205509571559</v>
      </c>
      <c r="F331">
        <f ca="1">RAND()</f>
        <v>0.6152652118741867</v>
      </c>
      <c r="G331">
        <f ca="1">RAND()</f>
        <v>0.51795279227059143</v>
      </c>
      <c r="H331">
        <f ca="1">RAND()</f>
        <v>0.58159188387408234</v>
      </c>
      <c r="I331">
        <f ca="1">RAND()</f>
        <v>0.62194916287585955</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fl5</v>
      </c>
      <c r="AB331" t="s">
        <v>434</v>
      </c>
      <c r="AC331" t="s">
        <v>469</v>
      </c>
      <c r="AD331">
        <v>1</v>
      </c>
      <c r="AE331" t="s">
        <v>129</v>
      </c>
      <c r="AF331">
        <v>90</v>
      </c>
      <c r="AG331">
        <v>59</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튤린</v>
      </c>
      <c r="AL331">
        <v>1</v>
      </c>
      <c r="AM331" t="str">
        <f ca="1">IF(ROW()=2,AN331,OFFSET(AM331,-1,0)&amp;IF(LEN(AN331)=0,"",","&amp;AN331))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{"dy":20,"sl":10,"tp":"fl5","vl":"Actor0037","cn":1,"pt":"DI","pp":90,"pr":59}</v>
      </c>
    </row>
    <row r="332" spans="1:40">
      <c r="A332">
        <v>21</v>
      </c>
      <c r="B332">
        <v>10</v>
      </c>
      <c r="C332">
        <f>IF(B332&lt;=9,0,
IF(B332=10,1,2))</f>
        <v>1</v>
      </c>
      <c r="D332">
        <f ca="1">RAND()</f>
        <v>0.43016254161325429</v>
      </c>
      <c r="E332">
        <f ca="1">RAND()</f>
        <v>0.92699138034308559</v>
      </c>
      <c r="F332">
        <f ca="1">RAND()</f>
        <v>0.4364166276096868</v>
      </c>
      <c r="G332">
        <f ca="1">RAND()</f>
        <v>0.98685805671331284</v>
      </c>
      <c r="H332">
        <f ca="1">RAND()</f>
        <v>0.85958446887515261</v>
      </c>
      <c r="I332">
        <f ca="1">RAND()</f>
        <v>0.48514051482857001</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0.63517879220503304</v>
      </c>
      <c r="E333">
        <f ca="1">RAND()</f>
        <v>0.76767413391589112</v>
      </c>
      <c r="F333">
        <f ca="1">RAND()</f>
        <v>0.37162031420586106</v>
      </c>
      <c r="G333">
        <f ca="1">RAND()</f>
        <v>0.94410330840925716</v>
      </c>
      <c r="H333">
        <f ca="1">RAND()</f>
        <v>0.3823185870828486</v>
      </c>
      <c r="I333">
        <f ca="1">RAND()</f>
        <v>0.74871289047364453</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fc</v>
      </c>
      <c r="AB333" t="s">
        <v>85</v>
      </c>
      <c r="AC333" t="s">
        <v>488</v>
      </c>
      <c r="AD333">
        <v>1</v>
      </c>
      <c r="AE333" t="s">
        <v>129</v>
      </c>
      <c r="AF333">
        <v>820</v>
      </c>
      <c r="AG333">
        <v>459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전설</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프로토27</v>
      </c>
      <c r="AL333">
        <v>1</v>
      </c>
      <c r="AM333" t="str">
        <f ca="1">IF(ROW()=2,AN333,OFFSET(AM333,-1,0)&amp;IF(LEN(AN333)=0,"",","&amp;AN333))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{"dy":22,"sl":10,"tp":"fc","vl":"Actor1216","cn":1,"pt":"DI","pp":820,"pr":459}</v>
      </c>
    </row>
    <row r="334" spans="1:40">
      <c r="A334">
        <v>23</v>
      </c>
      <c r="B334">
        <v>10</v>
      </c>
      <c r="C334">
        <f>IF(B334&lt;=9,0,
IF(B334=10,1,2))</f>
        <v>1</v>
      </c>
      <c r="D334">
        <f ca="1">RAND()</f>
        <v>0.71333092673946963</v>
      </c>
      <c r="E334">
        <f ca="1">RAND()</f>
        <v>0.69082464859501846</v>
      </c>
      <c r="F334">
        <f ca="1">RAND()</f>
        <v>0.4570103511519924</v>
      </c>
      <c r="G334">
        <f ca="1">RAND()</f>
        <v>0.24270449564651242</v>
      </c>
      <c r="H334">
        <f ca="1">RAND()</f>
        <v>0.47730205808599158</v>
      </c>
      <c r="I334">
        <f ca="1">RAND()</f>
        <v>0.5548385391729882</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fc</v>
      </c>
      <c r="AB334" t="s">
        <v>85</v>
      </c>
      <c r="AC334" t="s">
        <v>488</v>
      </c>
      <c r="AD334">
        <v>1</v>
      </c>
      <c r="AE334" t="s">
        <v>129</v>
      </c>
      <c r="AF334">
        <v>820</v>
      </c>
      <c r="AG334">
        <v>459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전설</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프로토27</v>
      </c>
      <c r="AL334">
        <v>1</v>
      </c>
      <c r="AM334" t="str">
        <f ca="1">IF(ROW()=2,AN334,OFFSET(AM334,-1,0)&amp;IF(LEN(AN334)=0,"",","&amp;AN334))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{"dy":23,"sl":10,"tp":"fc","vl":"Actor1216","cn":1,"pt":"DI","pp":820,"pr":459}</v>
      </c>
    </row>
    <row r="335" spans="1:40">
      <c r="A335">
        <v>24</v>
      </c>
      <c r="B335">
        <v>10</v>
      </c>
      <c r="C335">
        <f>IF(B335&lt;=9,0,
IF(B335=10,1,2))</f>
        <v>1</v>
      </c>
      <c r="D335">
        <f ca="1">RAND()</f>
        <v>0.19569079869761841</v>
      </c>
      <c r="E335">
        <f ca="1">RAND()</f>
        <v>0.3911336521341231</v>
      </c>
      <c r="F335">
        <f ca="1">RAND()</f>
        <v>0.68066360217423627</v>
      </c>
      <c r="G335">
        <f ca="1">RAND()</f>
        <v>0.63942239490116404</v>
      </c>
      <c r="H335">
        <f ca="1">RAND()</f>
        <v>7.6223081886486188E-2</v>
      </c>
      <c r="I335">
        <f ca="1">RAND()</f>
        <v>1.4870170398388005E-2</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0.16844503476023531</v>
      </c>
      <c r="E336">
        <f ca="1">RAND()</f>
        <v>0.53446981105404134</v>
      </c>
      <c r="F336">
        <f ca="1">RAND()</f>
        <v>0.99349049524062816</v>
      </c>
      <c r="G336">
        <f ca="1">RAND()</f>
        <v>0.87514741444605471</v>
      </c>
      <c r="H336">
        <f ca="1">RAND()</f>
        <v>0.13547171073060649</v>
      </c>
      <c r="I336">
        <f ca="1">RAND()</f>
        <v>6.8792225593478196E-2</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fl2</v>
      </c>
      <c r="AB336" t="s">
        <v>88</v>
      </c>
      <c r="AC336" t="s">
        <v>489</v>
      </c>
      <c r="AD336">
        <v>1</v>
      </c>
      <c r="AE336" t="s">
        <v>129</v>
      </c>
      <c r="AF336">
        <v>180</v>
      </c>
      <c r="AG336">
        <v>79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프리스</v>
      </c>
      <c r="AL336">
        <v>1</v>
      </c>
      <c r="AM336" t="str">
        <f ca="1">IF(ROW()=2,AN336,OFFSET(AM336,-1,0)&amp;IF(LEN(AN336)=0,"",","&amp;AN336))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{"dy":25,"sl":10,"tp":"fl2","vl":"Actor0125","cn":1,"pt":"DI","pp":180,"pr":79}</v>
      </c>
    </row>
    <row r="337" spans="1:40">
      <c r="A337">
        <v>26</v>
      </c>
      <c r="B337">
        <v>10</v>
      </c>
      <c r="C337">
        <f>IF(B337&lt;=9,0,
IF(B337=10,1,2))</f>
        <v>1</v>
      </c>
      <c r="D337">
        <f ca="1">RAND()</f>
        <v>0.67303015658442755</v>
      </c>
      <c r="E337">
        <f ca="1">RAND()</f>
        <v>0.95463104763992424</v>
      </c>
      <c r="F337">
        <f ca="1">RAND()</f>
        <v>0.78462156020585572</v>
      </c>
      <c r="G337">
        <f ca="1">RAND()</f>
        <v>0.42828697498829205</v>
      </c>
      <c r="H337">
        <f ca="1">RAND()</f>
        <v>0.99757652253376528</v>
      </c>
      <c r="I337">
        <f ca="1">RAND()</f>
        <v>9.9068866470464201E-2</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fl2</v>
      </c>
      <c r="AB337" t="s">
        <v>88</v>
      </c>
      <c r="AC337" t="s">
        <v>489</v>
      </c>
      <c r="AD337">
        <v>1</v>
      </c>
      <c r="AE337" t="s">
        <v>129</v>
      </c>
      <c r="AF337">
        <v>180</v>
      </c>
      <c r="AG337">
        <v>79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프리스</v>
      </c>
      <c r="AL337">
        <v>1</v>
      </c>
      <c r="AM337" t="str">
        <f ca="1">IF(ROW()=2,AN337,OFFSET(AM337,-1,0)&amp;IF(LEN(AN337)=0,"",","&amp;AN337))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{"dy":26,"sl":10,"tp":"fl2","vl":"Actor0125","cn":1,"pt":"DI","pp":180,"pr":79}</v>
      </c>
    </row>
    <row r="338" spans="1:40">
      <c r="A338">
        <v>27</v>
      </c>
      <c r="B338">
        <v>10</v>
      </c>
      <c r="C338">
        <f>IF(B338&lt;=9,0,
IF(B338=10,1,2))</f>
        <v>1</v>
      </c>
      <c r="D338">
        <f ca="1">RAND()</f>
        <v>0.35475695063184876</v>
      </c>
      <c r="E338">
        <f ca="1">RAND()</f>
        <v>0.41592111215004002</v>
      </c>
      <c r="F338">
        <f ca="1">RAND()</f>
        <v>0.17109433460132528</v>
      </c>
      <c r="G338">
        <f ca="1">RAND()</f>
        <v>0.25080725203071608</v>
      </c>
      <c r="H338">
        <f ca="1">RAND()</f>
        <v>0.23944000053277947</v>
      </c>
      <c r="I338">
        <f ca="1">RAND()</f>
        <v>0.5788962511633553</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0.5871671694784012</v>
      </c>
      <c r="E339">
        <f ca="1">RAND()</f>
        <v>0.56690824219382274</v>
      </c>
      <c r="F339">
        <f ca="1">RAND()</f>
        <v>0.85758766814555953</v>
      </c>
      <c r="G339">
        <f ca="1">RAND()</f>
        <v>0.31470914979965037</v>
      </c>
      <c r="H339">
        <f ca="1">RAND()</f>
        <v>0.79034930341933674</v>
      </c>
      <c r="I339">
        <f ca="1">RAND()</f>
        <v>0.15660828980285679</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0.79573857203253795</v>
      </c>
      <c r="E340">
        <f ca="1">RAND()</f>
        <v>2.643196953482041E-2</v>
      </c>
      <c r="F340">
        <f ca="1">RAND()</f>
        <v>0.17444273969901369</v>
      </c>
      <c r="G340">
        <f ca="1">RAND()</f>
        <v>0.10610580872813213</v>
      </c>
      <c r="H340">
        <f ca="1">RAND()</f>
        <v>1.9645593718940924E-2</v>
      </c>
      <c r="I340">
        <f ca="1">RAND()</f>
        <v>0.4112059775987541</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0.32706639838286322</v>
      </c>
      <c r="E341">
        <f ca="1">RAND()</f>
        <v>0.24255220883534501</v>
      </c>
      <c r="F341">
        <f ca="1">RAND()</f>
        <v>0.33366247151307438</v>
      </c>
      <c r="G341">
        <f ca="1">RAND()</f>
        <v>0.69447091153984231</v>
      </c>
      <c r="H341">
        <f ca="1">RAND()</f>
        <v>0.34702057860603319</v>
      </c>
      <c r="I341">
        <f ca="1">RAND()</f>
        <v>0.95528176658643349</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fl5</v>
      </c>
      <c r="AB341" t="s">
        <v>434</v>
      </c>
      <c r="AC341" t="s">
        <v>471</v>
      </c>
      <c r="AD341">
        <v>1</v>
      </c>
      <c r="AE341" t="s">
        <v>129</v>
      </c>
      <c r="AF341">
        <v>80</v>
      </c>
      <c r="AG341">
        <v>49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솔</v>
      </c>
      <c r="AL341">
        <v>1</v>
      </c>
      <c r="AM341" t="str">
        <f ca="1">IF(ROW()=2,AN341,OFFSET(AM341,-1,0)&amp;IF(LEN(AN341)=0,"",","&amp;AN341))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{"dy":30,"sl":10,"tp":"fl5","vl":"Actor2015","cn":1,"pt":"DI","pp":80,"pr":49}</v>
      </c>
    </row>
    <row r="342" spans="1:40">
      <c r="A342">
        <v>31</v>
      </c>
      <c r="B342">
        <v>10</v>
      </c>
      <c r="C342">
        <f>IF(B342&lt;=9,0,
IF(B342=10,1,2))</f>
        <v>1</v>
      </c>
      <c r="D342">
        <f ca="1">RAND()</f>
        <v>0.13813421494597178</v>
      </c>
      <c r="E342">
        <f ca="1">RAND()</f>
        <v>0.35400161970995292</v>
      </c>
      <c r="F342">
        <f ca="1">RAND()</f>
        <v>0.50284531756809936</v>
      </c>
      <c r="G342">
        <f ca="1">RAND()</f>
        <v>1.7486389226860188E-2</v>
      </c>
      <c r="H342">
        <f ca="1">RAND()</f>
        <v>0.23099264247381557</v>
      </c>
      <c r="I342">
        <f ca="1">RAND()</f>
        <v>0.35473720283982313</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fl5</v>
      </c>
      <c r="AB342" t="s">
        <v>434</v>
      </c>
      <c r="AC342" t="s">
        <v>471</v>
      </c>
      <c r="AD342">
        <v>1</v>
      </c>
      <c r="AE342" t="s">
        <v>129</v>
      </c>
      <c r="AF342">
        <v>80</v>
      </c>
      <c r="AG342">
        <v>49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솔</v>
      </c>
      <c r="AL342">
        <v>1</v>
      </c>
      <c r="AM342" t="str">
        <f ca="1">IF(ROW()=2,AN342,OFFSET(AM342,-1,0)&amp;IF(LEN(AN342)=0,"",","&amp;AN342))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{"dy":31,"sl":10,"tp":"fl5","vl":"Actor2015","cn":1,"pt":"DI","pp":80,"pr":49}</v>
      </c>
    </row>
    <row r="343" spans="1:40">
      <c r="A343">
        <v>1</v>
      </c>
      <c r="B343">
        <v>11</v>
      </c>
      <c r="C343">
        <f>IF(B343&lt;=9,0,
IF(B343=10,1,2))</f>
        <v>2</v>
      </c>
      <c r="D343">
        <f ca="1">RAND()</f>
        <v>0.53487879440819186</v>
      </c>
      <c r="E343">
        <f ca="1">RAND()</f>
        <v>0.7989221888639354</v>
      </c>
      <c r="F343">
        <f ca="1">RAND()</f>
        <v>0.48948348786308216</v>
      </c>
      <c r="G343">
        <f ca="1">RAND()</f>
        <v>8.6587549481227377E-2</v>
      </c>
      <c r="H343">
        <f ca="1">RAND()</f>
        <v>8.1107297505694009E-2</v>
      </c>
      <c r="I343">
        <f ca="1">RAND()</f>
        <v>0.76247442889574668</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5.2772271664705772E-2</v>
      </c>
      <c r="E344">
        <f ca="1">RAND()</f>
        <v>0.76775875442318131</v>
      </c>
      <c r="F344">
        <f ca="1">RAND()</f>
        <v>6.3781369963867851E-2</v>
      </c>
      <c r="G344">
        <f ca="1">RAND()</f>
        <v>0.86099705845613284</v>
      </c>
      <c r="H344">
        <f ca="1">RAND()</f>
        <v>0.72033093440719453</v>
      </c>
      <c r="I344">
        <f ca="1">RAND()</f>
        <v>0.76076383562710448</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fl1</v>
      </c>
      <c r="AB344" t="s">
        <v>87</v>
      </c>
      <c r="AC344" t="s">
        <v>490</v>
      </c>
      <c r="AD344">
        <v>1</v>
      </c>
      <c r="AE344" t="s">
        <v>129</v>
      </c>
      <c r="AF344">
        <v>219</v>
      </c>
      <c r="AG344">
        <v>119</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테이슨</v>
      </c>
      <c r="AL344">
        <v>1</v>
      </c>
      <c r="AM344" t="str">
        <f ca="1">IF(ROW()=2,AN344,OFFSET(AM344,-1,0)&amp;IF(LEN(AN344)=0,"",","&amp;AN344))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{"dy":2,"sl":11,"tp":"fl1","vl":"Actor1108","cn":1,"pt":"DI","pp":219,"pr":119}</v>
      </c>
    </row>
    <row r="345" spans="1:40">
      <c r="A345">
        <v>3</v>
      </c>
      <c r="B345">
        <v>11</v>
      </c>
      <c r="C345">
        <f>IF(B345&lt;=9,0,
IF(B345=10,1,2))</f>
        <v>2</v>
      </c>
      <c r="D345">
        <f ca="1">RAND()</f>
        <v>0.26618826126031303</v>
      </c>
      <c r="E345">
        <f ca="1">RAND()</f>
        <v>0.85753402412888091</v>
      </c>
      <c r="F345">
        <f ca="1">RAND()</f>
        <v>0.21266474787397105</v>
      </c>
      <c r="G345">
        <f ca="1">RAND()</f>
        <v>0.76982394709749336</v>
      </c>
      <c r="H345">
        <f ca="1">RAND()</f>
        <v>0.47294785796916627</v>
      </c>
      <c r="I345">
        <f ca="1">RAND()</f>
        <v>0.83417880263843658</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fl1</v>
      </c>
      <c r="AB345" t="s">
        <v>87</v>
      </c>
      <c r="AC345" t="s">
        <v>490</v>
      </c>
      <c r="AD345">
        <v>1</v>
      </c>
      <c r="AE345" t="s">
        <v>129</v>
      </c>
      <c r="AF345">
        <v>219</v>
      </c>
      <c r="AG345">
        <v>119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테이슨</v>
      </c>
      <c r="AL345">
        <v>1</v>
      </c>
      <c r="AM345" t="str">
        <f ca="1">IF(ROW()=2,AN345,OFFSET(AM345,-1,0)&amp;IF(LEN(AN345)=0,"",","&amp;AN345))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{"dy":3,"sl":11,"tp":"fl1","vl":"Actor1108","cn":1,"pt":"DI","pp":219,"pr":119}</v>
      </c>
    </row>
    <row r="346" spans="1:40">
      <c r="A346">
        <v>4</v>
      </c>
      <c r="B346">
        <v>11</v>
      </c>
      <c r="C346">
        <f>IF(B346&lt;=9,0,
IF(B346=10,1,2))</f>
        <v>2</v>
      </c>
      <c r="D346">
        <f ca="1">RAND()</f>
        <v>0.40125215809948145</v>
      </c>
      <c r="E346">
        <f ca="1">RAND()</f>
        <v>0.71652444536273441</v>
      </c>
      <c r="F346">
        <f ca="1">RAND()</f>
        <v>0.43687393333125069</v>
      </c>
      <c r="G346">
        <f ca="1">RAND()</f>
        <v>0.62403799814599459</v>
      </c>
      <c r="H346">
        <f ca="1">RAND()</f>
        <v>0.85784631716225446</v>
      </c>
      <c r="I346">
        <f ca="1">RAND()</f>
        <v>0.18069157390308921</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0.34607346450639254</v>
      </c>
      <c r="E347">
        <f ca="1">RAND()</f>
        <v>0.65195769004413073</v>
      </c>
      <c r="F347">
        <f ca="1">RAND()</f>
        <v>0.43253285866227298</v>
      </c>
      <c r="G347">
        <f ca="1">RAND()</f>
        <v>0.35314492748623916</v>
      </c>
      <c r="H347">
        <f ca="1">RAND()</f>
        <v>0.94460672299183102</v>
      </c>
      <c r="I347">
        <f ca="1">RAND()</f>
        <v>0.14773207998133719</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0.71957836541445797</v>
      </c>
      <c r="E348">
        <f ca="1">RAND()</f>
        <v>2.5167127136073941E-2</v>
      </c>
      <c r="F348">
        <f ca="1">RAND()</f>
        <v>2.4383048916452044E-3</v>
      </c>
      <c r="G348">
        <f ca="1">RAND()</f>
        <v>0.38524265016285952</v>
      </c>
      <c r="H348">
        <f ca="1">RAND()</f>
        <v>0.65711598848291031</v>
      </c>
      <c r="I348">
        <f ca="1">RAND()</f>
        <v>0.88142964647430266</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fl1</v>
      </c>
      <c r="AB348" t="s">
        <v>87</v>
      </c>
      <c r="AC348" t="s">
        <v>491</v>
      </c>
      <c r="AD348">
        <v>1</v>
      </c>
      <c r="AE348" t="s">
        <v>129</v>
      </c>
      <c r="AF348">
        <v>695</v>
      </c>
      <c r="AG348">
        <v>249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전설</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클레타</v>
      </c>
      <c r="AL348">
        <v>1</v>
      </c>
      <c r="AM348" t="str">
        <f ca="1">IF(ROW()=2,AN348,OFFSET(AM348,-1,0)&amp;IF(LEN(AN348)=0,"",","&amp;AN348))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{"dy":6,"sl":11,"tp":"fl1","vl":"Actor0240","cn":1,"pt":"DI","pp":695,"pr":249}</v>
      </c>
    </row>
    <row r="349" spans="1:40">
      <c r="A349">
        <v>7</v>
      </c>
      <c r="B349">
        <v>11</v>
      </c>
      <c r="C349">
        <f>IF(B349&lt;=9,0,
IF(B349=10,1,2))</f>
        <v>2</v>
      </c>
      <c r="D349">
        <f ca="1">RAND()</f>
        <v>3.6218094664700051E-2</v>
      </c>
      <c r="E349">
        <f ca="1">RAND()</f>
        <v>1.9574779126275033E-2</v>
      </c>
      <c r="F349">
        <f ca="1">RAND()</f>
        <v>0.96529808980053522</v>
      </c>
      <c r="G349">
        <f ca="1">RAND()</f>
        <v>4.389502834328185E-2</v>
      </c>
      <c r="H349">
        <f ca="1">RAND()</f>
        <v>0.96866965013176853</v>
      </c>
      <c r="I349">
        <f ca="1">RAND()</f>
        <v>0.60307530597823089</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fl1</v>
      </c>
      <c r="AB349" t="s">
        <v>87</v>
      </c>
      <c r="AC349" t="s">
        <v>491</v>
      </c>
      <c r="AD349">
        <v>1</v>
      </c>
      <c r="AE349" t="s">
        <v>129</v>
      </c>
      <c r="AF349">
        <v>695</v>
      </c>
      <c r="AG349">
        <v>249</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전설</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클레타</v>
      </c>
      <c r="AL349">
        <v>1</v>
      </c>
      <c r="AM349" t="str">
        <f ca="1">IF(ROW()=2,AN349,OFFSET(AM349,-1,0)&amp;IF(LEN(AN349)=0,"",","&amp;AN349))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{"dy":7,"sl":11,"tp":"fl1","vl":"Actor0240","cn":1,"pt":"DI","pp":695,"pr":249}</v>
      </c>
    </row>
    <row r="350" spans="1:40">
      <c r="A350">
        <v>8</v>
      </c>
      <c r="B350">
        <v>11</v>
      </c>
      <c r="C350">
        <f>IF(B350&lt;=9,0,
IF(B350=10,1,2))</f>
        <v>2</v>
      </c>
      <c r="D350">
        <f ca="1">RAND()</f>
        <v>4.2793767073665223E-2</v>
      </c>
      <c r="E350">
        <f ca="1">RAND()</f>
        <v>0.34030117413749561</v>
      </c>
      <c r="F350">
        <f ca="1">RAND()</f>
        <v>0.95840586544081929</v>
      </c>
      <c r="G350">
        <f ca="1">RAND()</f>
        <v>0.58509833279591805</v>
      </c>
      <c r="H350">
        <f ca="1">RAND()</f>
        <v>0.90717220151842659</v>
      </c>
      <c r="I350">
        <f ca="1">RAND()</f>
        <v>0.43440735788260521</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0.55732216356166786</v>
      </c>
      <c r="E351">
        <f ca="1">RAND()</f>
        <v>0.83533224274212536</v>
      </c>
      <c r="F351">
        <f ca="1">RAND()</f>
        <v>0.46124993318367669</v>
      </c>
      <c r="G351">
        <f ca="1">RAND()</f>
        <v>0.94544366648931399</v>
      </c>
      <c r="H351">
        <f ca="1">RAND()</f>
        <v>0.14192826031051509</v>
      </c>
      <c r="I351">
        <f ca="1">RAND()</f>
        <v>0.46004605707410495</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fl3</v>
      </c>
      <c r="AB351" t="s">
        <v>89</v>
      </c>
      <c r="AC351" t="s">
        <v>492</v>
      </c>
      <c r="AD351">
        <v>1</v>
      </c>
      <c r="AE351" t="s">
        <v>129</v>
      </c>
      <c r="AF351">
        <v>230</v>
      </c>
      <c r="AG351">
        <v>129</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데브샤</v>
      </c>
      <c r="AL351">
        <v>1</v>
      </c>
      <c r="AM351" t="str">
        <f ca="1">IF(ROW()=2,AN351,OFFSET(AM351,-1,0)&amp;IF(LEN(AN351)=0,"",","&amp;AN351))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{"dy":9,"sl":11,"tp":"fl3","vl":"Actor2103","cn":1,"pt":"DI","pp":230,"pr":129}</v>
      </c>
    </row>
    <row r="352" spans="1:40">
      <c r="A352">
        <v>10</v>
      </c>
      <c r="B352">
        <v>11</v>
      </c>
      <c r="C352">
        <f>IF(B352&lt;=9,0,
IF(B352=10,1,2))</f>
        <v>2</v>
      </c>
      <c r="D352">
        <f ca="1">RAND()</f>
        <v>0.12155864842575148</v>
      </c>
      <c r="E352">
        <f ca="1">RAND()</f>
        <v>0.25085396345686728</v>
      </c>
      <c r="F352">
        <f ca="1">RAND()</f>
        <v>0.79514954080243683</v>
      </c>
      <c r="G352">
        <f ca="1">RAND()</f>
        <v>0.77557945596785516</v>
      </c>
      <c r="H352">
        <f ca="1">RAND()</f>
        <v>0.43034584440342771</v>
      </c>
      <c r="I352">
        <f ca="1">RAND()</f>
        <v>0.87479098694113588</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fl3</v>
      </c>
      <c r="AB352" t="s">
        <v>89</v>
      </c>
      <c r="AC352" t="s">
        <v>492</v>
      </c>
      <c r="AD352">
        <v>1</v>
      </c>
      <c r="AE352" t="s">
        <v>129</v>
      </c>
      <c r="AF352">
        <v>230</v>
      </c>
      <c r="AG352">
        <v>129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데브샤</v>
      </c>
      <c r="AL352">
        <v>1</v>
      </c>
      <c r="AM352" t="str">
        <f ca="1">IF(ROW()=2,AN352,OFFSET(AM352,-1,0)&amp;IF(LEN(AN352)=0,"",","&amp;AN352))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{"dy":10,"sl":11,"tp":"fl3","vl":"Actor2103","cn":1,"pt":"DI","pp":230,"pr":129}</v>
      </c>
    </row>
    <row r="353" spans="1:40">
      <c r="A353">
        <v>11</v>
      </c>
      <c r="B353">
        <v>11</v>
      </c>
      <c r="C353">
        <f>IF(B353&lt;=9,0,
IF(B353=10,1,2))</f>
        <v>2</v>
      </c>
      <c r="D353">
        <f ca="1">RAND()</f>
        <v>8.9503336326986815E-2</v>
      </c>
      <c r="E353">
        <f ca="1">RAND()</f>
        <v>0.85548872862356562</v>
      </c>
      <c r="F353">
        <f ca="1">RAND()</f>
        <v>0.81964642371942165</v>
      </c>
      <c r="G353">
        <f ca="1">RAND()</f>
        <v>0.23373497563386958</v>
      </c>
      <c r="H353">
        <f ca="1">RAND()</f>
        <v>0.24431789633635703</v>
      </c>
      <c r="I353">
        <f ca="1">RAND()</f>
        <v>0.48857299153823996</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0.22829748677154815</v>
      </c>
      <c r="E354">
        <f ca="1">RAND()</f>
        <v>8.4993778583646318E-3</v>
      </c>
      <c r="F354">
        <f ca="1">RAND()</f>
        <v>0.18706344724806712</v>
      </c>
      <c r="G354">
        <f ca="1">RAND()</f>
        <v>0.70831317775352232</v>
      </c>
      <c r="H354">
        <f ca="1">RAND()</f>
        <v>0.4958759358169702</v>
      </c>
      <c r="I354">
        <f ca="1">RAND()</f>
        <v>0.11359395693981678</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fp</v>
      </c>
      <c r="AB354" t="s">
        <v>86</v>
      </c>
      <c r="AC354" t="s">
        <v>479</v>
      </c>
      <c r="AD354">
        <v>75</v>
      </c>
      <c r="AE354" t="s">
        <v>129</v>
      </c>
      <c r="AF354">
        <v>172</v>
      </c>
      <c r="AG354">
        <v>69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베이</v>
      </c>
      <c r="AL354">
        <v>1</v>
      </c>
      <c r="AM354" t="str">
        <f ca="1">IF(ROW()=2,AN354,OFFSET(AM354,-1,0)&amp;IF(LEN(AN354)=0,"",","&amp;AN354))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{"dy":12,"sl":11,"tp":"fp","vl":"Actor0104","cn":75,"pt":"DI","pp":172,"pr":69}</v>
      </c>
    </row>
    <row r="355" spans="1:40">
      <c r="A355">
        <v>13</v>
      </c>
      <c r="B355">
        <v>11</v>
      </c>
      <c r="C355">
        <f>IF(B355&lt;=9,0,
IF(B355=10,1,2))</f>
        <v>2</v>
      </c>
      <c r="D355">
        <f ca="1">RAND()</f>
        <v>0.68103518892562886</v>
      </c>
      <c r="E355">
        <f ca="1">RAND()</f>
        <v>0.60323176660909783</v>
      </c>
      <c r="F355">
        <f ca="1">RAND()</f>
        <v>0.60184914473459095</v>
      </c>
      <c r="G355">
        <f ca="1">RAND()</f>
        <v>0.95570095308128533</v>
      </c>
      <c r="H355">
        <f ca="1">RAND()</f>
        <v>0.28000400218514399</v>
      </c>
      <c r="I355">
        <f ca="1">RAND()</f>
        <v>0.11255175608703971</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fp</v>
      </c>
      <c r="AB355" t="s">
        <v>86</v>
      </c>
      <c r="AC355" t="s">
        <v>479</v>
      </c>
      <c r="AD355">
        <v>75</v>
      </c>
      <c r="AE355" t="s">
        <v>129</v>
      </c>
      <c r="AF355">
        <v>172</v>
      </c>
      <c r="AG355">
        <v>69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베이</v>
      </c>
      <c r="AL355">
        <v>1</v>
      </c>
      <c r="AM355" t="str">
        <f ca="1">IF(ROW()=2,AN355,OFFSET(AM355,-1,0)&amp;IF(LEN(AN355)=0,"",","&amp;AN355))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{"dy":13,"sl":11,"tp":"fp","vl":"Actor0104","cn":75,"pt":"DI","pp":172,"pr":69}</v>
      </c>
    </row>
    <row r="356" spans="1:40">
      <c r="A356">
        <v>14</v>
      </c>
      <c r="B356">
        <v>11</v>
      </c>
      <c r="C356">
        <f>IF(B356&lt;=9,0,
IF(B356=10,1,2))</f>
        <v>2</v>
      </c>
      <c r="D356">
        <f ca="1">RAND()</f>
        <v>0.22677841354108363</v>
      </c>
      <c r="E356">
        <f ca="1">RAND()</f>
        <v>0.20819958596343013</v>
      </c>
      <c r="F356">
        <f ca="1">RAND()</f>
        <v>0.41298133648578506</v>
      </c>
      <c r="G356">
        <f ca="1">RAND()</f>
        <v>0.79852535863923002</v>
      </c>
      <c r="H356">
        <f ca="1">RAND()</f>
        <v>0.95015414382146546</v>
      </c>
      <c r="I356">
        <f ca="1">RAND()</f>
        <v>0.3949663965475525</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0.52657998983545173</v>
      </c>
      <c r="E357">
        <f ca="1">RAND()</f>
        <v>0.18288105893478801</v>
      </c>
      <c r="F357">
        <f ca="1">RAND()</f>
        <v>0.36514704214089821</v>
      </c>
      <c r="G357">
        <f ca="1">RAND()</f>
        <v>0.92706597765315168</v>
      </c>
      <c r="H357">
        <f ca="1">RAND()</f>
        <v>0.45628010597184099</v>
      </c>
      <c r="I357">
        <f ca="1">RAND()</f>
        <v>0.94469729270189373</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fl6</v>
      </c>
      <c r="AB357" t="s">
        <v>435</v>
      </c>
      <c r="AC357" t="s">
        <v>493</v>
      </c>
      <c r="AD357">
        <v>1</v>
      </c>
      <c r="AE357" t="s">
        <v>129</v>
      </c>
      <c r="AF357">
        <v>90</v>
      </c>
      <c r="AG357">
        <v>59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소하</v>
      </c>
      <c r="AL357">
        <v>1</v>
      </c>
      <c r="AM357" t="str">
        <f ca="1">IF(ROW()=2,AN357,OFFSET(AM357,-1,0)&amp;IF(LEN(AN357)=0,"",","&amp;AN357))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{"dy":15,"sl":11,"tp":"fl6","vl":"Actor1002","cn":1,"pt":"DI","pp":90,"pr":59}</v>
      </c>
    </row>
    <row r="358" spans="1:40">
      <c r="A358">
        <v>16</v>
      </c>
      <c r="B358">
        <v>11</v>
      </c>
      <c r="C358">
        <f>IF(B358&lt;=9,0,
IF(B358=10,1,2))</f>
        <v>2</v>
      </c>
      <c r="D358">
        <f ca="1">RAND()</f>
        <v>0.44312630961271704</v>
      </c>
      <c r="E358">
        <f ca="1">RAND()</f>
        <v>0.53350389526421105</v>
      </c>
      <c r="F358">
        <f ca="1">RAND()</f>
        <v>0.89531440758210101</v>
      </c>
      <c r="G358">
        <f ca="1">RAND()</f>
        <v>0.18303328556217535</v>
      </c>
      <c r="H358">
        <f ca="1">RAND()</f>
        <v>0.18731311526397709</v>
      </c>
      <c r="I358">
        <f ca="1">RAND()</f>
        <v>0.62893262185792342</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fl6</v>
      </c>
      <c r="AB358" t="s">
        <v>435</v>
      </c>
      <c r="AC358" t="s">
        <v>493</v>
      </c>
      <c r="AD358">
        <v>1</v>
      </c>
      <c r="AE358" t="s">
        <v>129</v>
      </c>
      <c r="AF358">
        <v>90</v>
      </c>
      <c r="AG358">
        <v>59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소하</v>
      </c>
      <c r="AL358">
        <v>1</v>
      </c>
      <c r="AM358" t="str">
        <f ca="1">IF(ROW()=2,AN358,OFFSET(AM358,-1,0)&amp;IF(LEN(AN358)=0,"",","&amp;AN358))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{"dy":16,"sl":11,"tp":"fl6","vl":"Actor1002","cn":1,"pt":"DI","pp":90,"pr":59}</v>
      </c>
    </row>
    <row r="359" spans="1:40">
      <c r="A359">
        <v>17</v>
      </c>
      <c r="B359">
        <v>11</v>
      </c>
      <c r="C359">
        <f>IF(B359&lt;=9,0,
IF(B359=10,1,2))</f>
        <v>2</v>
      </c>
      <c r="D359">
        <f ca="1">RAND()</f>
        <v>0.5258246641848342</v>
      </c>
      <c r="E359">
        <f ca="1">RAND()</f>
        <v>0.15189353019782947</v>
      </c>
      <c r="F359">
        <f ca="1">RAND()</f>
        <v>0.99157784573492536</v>
      </c>
      <c r="G359">
        <f ca="1">RAND()</f>
        <v>0.43401787103088496</v>
      </c>
      <c r="H359">
        <f ca="1">RAND()</f>
        <v>1.3525918306954821E-2</v>
      </c>
      <c r="I359">
        <f ca="1">RAND()</f>
        <v>0.44891208225839974</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0.61564091998886017</v>
      </c>
      <c r="E360">
        <f ca="1">RAND()</f>
        <v>0.42349160943093167</v>
      </c>
      <c r="F360">
        <f ca="1">RAND()</f>
        <v>5.3011564620432439E-2</v>
      </c>
      <c r="G360">
        <f ca="1">RAND()</f>
        <v>0.85875597763570621</v>
      </c>
      <c r="H360">
        <f ca="1">RAND()</f>
        <v>0.25971019462660727</v>
      </c>
      <c r="I360">
        <f ca="1">RAND()</f>
        <v>0.3150881541255951</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fl3</v>
      </c>
      <c r="AB360" t="s">
        <v>89</v>
      </c>
      <c r="AC360" t="s">
        <v>494</v>
      </c>
      <c r="AD360">
        <v>1</v>
      </c>
      <c r="AE360" t="s">
        <v>129</v>
      </c>
      <c r="AF360">
        <v>240</v>
      </c>
      <c r="AG360">
        <v>129</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원더</v>
      </c>
      <c r="AL360">
        <v>1</v>
      </c>
      <c r="AM360" t="str">
        <f ca="1">IF(ROW()=2,AN360,OFFSET(AM360,-1,0)&amp;IF(LEN(AN360)=0,"",","&amp;AN360))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{"dy":18,"sl":11,"tp":"fl3","vl":"Actor2128","cn":1,"pt":"DI","pp":240,"pr":129}</v>
      </c>
    </row>
    <row r="361" spans="1:40">
      <c r="A361">
        <v>19</v>
      </c>
      <c r="B361">
        <v>11</v>
      </c>
      <c r="C361">
        <f>IF(B361&lt;=9,0,
IF(B361=10,1,2))</f>
        <v>2</v>
      </c>
      <c r="D361">
        <f ca="1">RAND()</f>
        <v>7.660105396061212E-4</v>
      </c>
      <c r="E361">
        <f ca="1">RAND()</f>
        <v>0.98722933054851336</v>
      </c>
      <c r="F361">
        <f ca="1">RAND()</f>
        <v>0.88975429458377331</v>
      </c>
      <c r="G361">
        <f ca="1">RAND()</f>
        <v>0.16807007424848752</v>
      </c>
      <c r="H361">
        <f ca="1">RAND()</f>
        <v>0.36459865135227176</v>
      </c>
      <c r="I361">
        <f ca="1">RAND()</f>
        <v>0.29026758645092599</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fl3</v>
      </c>
      <c r="AB361" t="s">
        <v>89</v>
      </c>
      <c r="AC361" t="s">
        <v>494</v>
      </c>
      <c r="AD361">
        <v>1</v>
      </c>
      <c r="AE361" t="s">
        <v>129</v>
      </c>
      <c r="AF361">
        <v>240</v>
      </c>
      <c r="AG361">
        <v>129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원더</v>
      </c>
      <c r="AL361">
        <v>1</v>
      </c>
      <c r="AM361" t="str">
        <f ca="1">IF(ROW()=2,AN361,OFFSET(AM361,-1,0)&amp;IF(LEN(AN361)=0,"",","&amp;AN361))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{"dy":19,"sl":11,"tp":"fl3","vl":"Actor2128","cn":1,"pt":"DI","pp":240,"pr":129}</v>
      </c>
    </row>
    <row r="362" spans="1:40">
      <c r="A362">
        <v>20</v>
      </c>
      <c r="B362">
        <v>11</v>
      </c>
      <c r="C362">
        <f>IF(B362&lt;=9,0,
IF(B362=10,1,2))</f>
        <v>2</v>
      </c>
      <c r="D362">
        <f ca="1">RAND()</f>
        <v>0.40067470106936753</v>
      </c>
      <c r="E362">
        <f ca="1">RAND()</f>
        <v>0.19504379101821856</v>
      </c>
      <c r="F362">
        <f ca="1">RAND()</f>
        <v>0.16198608637931111</v>
      </c>
      <c r="G362">
        <f ca="1">RAND()</f>
        <v>0.6050765985155333</v>
      </c>
      <c r="H362">
        <f ca="1">RAND()</f>
        <v>6.8156986503251415E-2</v>
      </c>
      <c r="I362">
        <f ca="1">RAND()</f>
        <v>0.86284830865957274</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fl6</v>
      </c>
      <c r="AB362" t="s">
        <v>435</v>
      </c>
      <c r="AC362" t="s">
        <v>469</v>
      </c>
      <c r="AD362">
        <v>1</v>
      </c>
      <c r="AE362" t="s">
        <v>129</v>
      </c>
      <c r="AF362">
        <v>90</v>
      </c>
      <c r="AG362">
        <v>59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튤린</v>
      </c>
      <c r="AL362">
        <v>1</v>
      </c>
      <c r="AM362" t="str">
        <f ca="1">IF(ROW()=2,AN362,OFFSET(AM362,-1,0)&amp;IF(LEN(AN362)=0,"",","&amp;AN362))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{"dy":20,"sl":11,"tp":"fl6","vl":"Actor0037","cn":1,"pt":"DI","pp":90,"pr":59}</v>
      </c>
    </row>
    <row r="363" spans="1:40">
      <c r="A363">
        <v>21</v>
      </c>
      <c r="B363">
        <v>11</v>
      </c>
      <c r="C363">
        <f>IF(B363&lt;=9,0,
IF(B363=10,1,2))</f>
        <v>2</v>
      </c>
      <c r="D363">
        <f ca="1">RAND()</f>
        <v>0.73547552111452552</v>
      </c>
      <c r="E363">
        <f ca="1">RAND()</f>
        <v>0.46754145078155274</v>
      </c>
      <c r="F363">
        <f ca="1">RAND()</f>
        <v>0.40390767640709235</v>
      </c>
      <c r="G363">
        <f ca="1">RAND()</f>
        <v>0.30428711492129312</v>
      </c>
      <c r="H363">
        <f ca="1">RAND()</f>
        <v>0.29488518106696127</v>
      </c>
      <c r="I363">
        <f ca="1">RAND()</f>
        <v>0.51001272110053941</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0.24701294162497189</v>
      </c>
      <c r="E364">
        <f ca="1">RAND()</f>
        <v>0.37603019990540854</v>
      </c>
      <c r="F364">
        <f ca="1">RAND()</f>
        <v>0.27581839548648734</v>
      </c>
      <c r="G364">
        <f ca="1">RAND()</f>
        <v>1.9560131492756927E-2</v>
      </c>
      <c r="H364">
        <f ca="1">RAND()</f>
        <v>0.60393864333530778</v>
      </c>
      <c r="I364">
        <f ca="1">RAND()</f>
        <v>0.9440648503513287</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fl1</v>
      </c>
      <c r="AB364" t="s">
        <v>87</v>
      </c>
      <c r="AC364" t="s">
        <v>488</v>
      </c>
      <c r="AD364">
        <v>1</v>
      </c>
      <c r="AE364" t="s">
        <v>129</v>
      </c>
      <c r="AF364">
        <v>805</v>
      </c>
      <c r="AG364">
        <v>399</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전설</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프로토27</v>
      </c>
      <c r="AL364">
        <v>1</v>
      </c>
      <c r="AM364" t="str">
        <f ca="1">IF(ROW()=2,AN364,OFFSET(AM364,-1,0)&amp;IF(LEN(AN364)=0,"",","&amp;AN364))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{"dy":22,"sl":11,"tp":"fl1","vl":"Actor1216","cn":1,"pt":"DI","pp":805,"pr":399}</v>
      </c>
    </row>
    <row r="365" spans="1:40">
      <c r="A365">
        <v>23</v>
      </c>
      <c r="B365">
        <v>11</v>
      </c>
      <c r="C365">
        <f>IF(B365&lt;=9,0,
IF(B365=10,1,2))</f>
        <v>2</v>
      </c>
      <c r="D365">
        <f ca="1">RAND()</f>
        <v>0.15646269685867198</v>
      </c>
      <c r="E365">
        <f ca="1">RAND()</f>
        <v>0.994715051109891</v>
      </c>
      <c r="F365">
        <f ca="1">RAND()</f>
        <v>0.77604176579014572</v>
      </c>
      <c r="G365">
        <f ca="1">RAND()</f>
        <v>0.6265833849777479</v>
      </c>
      <c r="H365">
        <f ca="1">RAND()</f>
        <v>0.57442683485050106</v>
      </c>
      <c r="I365">
        <f ca="1">RAND()</f>
        <v>0.54576724334453408</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fl1</v>
      </c>
      <c r="AB365" t="s">
        <v>87</v>
      </c>
      <c r="AC365" t="s">
        <v>488</v>
      </c>
      <c r="AD365">
        <v>1</v>
      </c>
      <c r="AE365" t="s">
        <v>129</v>
      </c>
      <c r="AF365">
        <v>805</v>
      </c>
      <c r="AG365">
        <v>399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전설</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프로토27</v>
      </c>
      <c r="AL365">
        <v>1</v>
      </c>
      <c r="AM365" t="str">
        <f ca="1">IF(ROW()=2,AN365,OFFSET(AM365,-1,0)&amp;IF(LEN(AN365)=0,"",","&amp;AN365))</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{"dy":23,"sl":11,"tp":"fl1","vl":"Actor1216","cn":1,"pt":"DI","pp":805,"pr":399}</v>
      </c>
    </row>
    <row r="366" spans="1:40">
      <c r="A366">
        <v>24</v>
      </c>
      <c r="B366">
        <v>11</v>
      </c>
      <c r="C366">
        <f>IF(B366&lt;=9,0,
IF(B366=10,1,2))</f>
        <v>2</v>
      </c>
      <c r="D366">
        <f ca="1">RAND()</f>
        <v>0.18515565057670058</v>
      </c>
      <c r="E366">
        <f ca="1">RAND()</f>
        <v>0.95011388330373236</v>
      </c>
      <c r="F366">
        <f ca="1">RAND()</f>
        <v>0.21816359836866916</v>
      </c>
      <c r="G366">
        <f ca="1">RAND()</f>
        <v>0.1531975886654805</v>
      </c>
      <c r="H366">
        <f ca="1">RAND()</f>
        <v>0.77796912619452674</v>
      </c>
      <c r="I366">
        <f ca="1">RAND()</f>
        <v>0.84403566812919584</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0.81577340718929836</v>
      </c>
      <c r="E367">
        <f ca="1">RAND()</f>
        <v>0.13400888938976063</v>
      </c>
      <c r="F367">
        <f ca="1">RAND()</f>
        <v>0.63826182618282168</v>
      </c>
      <c r="G367">
        <f ca="1">RAND()</f>
        <v>0.69801328392806972</v>
      </c>
      <c r="H367">
        <f ca="1">RAND()</f>
        <v>0.41948023606950802</v>
      </c>
      <c r="I367">
        <f ca="1">RAND()</f>
        <v>0.39435970532881592</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fl3</v>
      </c>
      <c r="AB367" t="s">
        <v>89</v>
      </c>
      <c r="AC367" t="s">
        <v>489</v>
      </c>
      <c r="AD367">
        <v>1</v>
      </c>
      <c r="AE367" t="s">
        <v>129</v>
      </c>
      <c r="AF367">
        <v>230</v>
      </c>
      <c r="AG367">
        <v>129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프리스</v>
      </c>
      <c r="AL367">
        <v>1</v>
      </c>
      <c r="AM367" t="str">
        <f ca="1">IF(ROW()=2,AN367,OFFSET(AM367,-1,0)&amp;IF(LEN(AN367)=0,"",","&amp;AN367))</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dy":24,"sl":11},{"dy":25,"sl":11,"tp":"fl3","vl":"Actor0125","cn":1,"pt":"DI","pp":230,"pr":129}</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{"dy":25,"sl":11,"tp":"fl3","vl":"Actor0125","cn":1,"pt":"DI","pp":230,"pr":129}</v>
      </c>
    </row>
    <row r="368" spans="1:40">
      <c r="A368">
        <v>26</v>
      </c>
      <c r="B368">
        <v>11</v>
      </c>
      <c r="C368">
        <f>IF(B368&lt;=9,0,
IF(B368=10,1,2))</f>
        <v>2</v>
      </c>
      <c r="D368">
        <f ca="1">RAND()</f>
        <v>0.52973848156617365</v>
      </c>
      <c r="E368">
        <f ca="1">RAND()</f>
        <v>0.71300268686926804</v>
      </c>
      <c r="F368">
        <f ca="1">RAND()</f>
        <v>0.41873627443402461</v>
      </c>
      <c r="G368">
        <f ca="1">RAND()</f>
        <v>0.48885248826222505</v>
      </c>
      <c r="H368">
        <f ca="1">RAND()</f>
        <v>0.78841160629507556</v>
      </c>
      <c r="I368">
        <f ca="1">RAND()</f>
        <v>0.20093975199751601</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fl3</v>
      </c>
      <c r="AB368" t="s">
        <v>89</v>
      </c>
      <c r="AC368" t="s">
        <v>489</v>
      </c>
      <c r="AD368">
        <v>1</v>
      </c>
      <c r="AE368" t="s">
        <v>129</v>
      </c>
      <c r="AF368">
        <v>230</v>
      </c>
      <c r="AG368">
        <v>129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프리스</v>
      </c>
      <c r="AL368">
        <v>1</v>
      </c>
      <c r="AM368" t="str">
        <f ca="1">IF(ROW()=2,AN368,OFFSET(AM368,-1,0)&amp;IF(LEN(AN368)=0,"",","&amp;AN368))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dy":24,"sl":11},{"dy":25,"sl":11,"tp":"fl3","vl":"Actor0125","cn":1,"pt":"DI","pp":230,"pr":129},{"dy":26,"sl":11,"tp":"fl3","vl":"Actor0125","cn":1,"pt":"DI","pp":230,"pr":129}</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{"dy":26,"sl":11,"tp":"fl3","vl":"Actor0125","cn":1,"pt":"DI","pp":230,"pr":129}</v>
      </c>
    </row>
    <row r="369" spans="1:40">
      <c r="A369">
        <v>27</v>
      </c>
      <c r="B369">
        <v>11</v>
      </c>
      <c r="C369">
        <f>IF(B369&lt;=9,0,
IF(B369=10,1,2))</f>
        <v>2</v>
      </c>
      <c r="D369">
        <f ca="1">RAND()</f>
        <v>0.13219720047988548</v>
      </c>
      <c r="E369">
        <f ca="1">RAND()</f>
        <v>4.6893361556039626E-2</v>
      </c>
      <c r="F369">
        <f ca="1">RAND()</f>
        <v>0.71246755795994532</v>
      </c>
      <c r="G369">
        <f ca="1">RAND()</f>
        <v>0.37686088307806676</v>
      </c>
      <c r="H369">
        <f ca="1">RAND()</f>
        <v>0.73191664868948225</v>
      </c>
      <c r="I369">
        <f ca="1">RAND()</f>
        <v>0.54896931769225032</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dy":24,"sl":11},{"dy":25,"sl":11,"tp":"fl3","vl":"Actor0125","cn":1,"pt":"DI","pp":230,"pr":129},{"dy":26,"sl":11,"tp":"fl3","vl":"Actor0125","cn":1,"pt":"DI","pp":230,"pr":129},{"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0.34257252631280766</v>
      </c>
      <c r="E370">
        <f ca="1">RAND()</f>
        <v>8.2132036915832485E-2</v>
      </c>
      <c r="F370">
        <f ca="1">RAND()</f>
        <v>0.70429734480039996</v>
      </c>
      <c r="G370">
        <f ca="1">RAND()</f>
        <v>0.23560393385984357</v>
      </c>
      <c r="H370">
        <f ca="1">RAND()</f>
        <v>0.57384991006793296</v>
      </c>
      <c r="I370">
        <f ca="1">RAND()</f>
        <v>0.17574965694109257</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dy":24,"sl":11},{"dy":25,"sl":11,"tp":"fl3","vl":"Actor0125","cn":1,"pt":"DI","pp":230,"pr":129},{"dy":26,"sl":11,"tp":"fl3","vl":"Actor0125","cn":1,"pt":"DI","pp":230,"pr":129},{"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0.48043136467654757</v>
      </c>
      <c r="E371">
        <f ca="1">RAND()</f>
        <v>9.9986272888072603E-2</v>
      </c>
      <c r="F371">
        <f ca="1">RAND()</f>
        <v>0.45608633676159449</v>
      </c>
      <c r="G371">
        <f ca="1">RAND()</f>
        <v>0.43016858331850416</v>
      </c>
      <c r="H371">
        <f ca="1">RAND()</f>
        <v>0.18381065693176102</v>
      </c>
      <c r="I371">
        <f ca="1">RAND()</f>
        <v>0.71879167448069547</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dy":24,"sl":11},{"dy":25,"sl":11,"tp":"fl3","vl":"Actor0125","cn":1,"pt":"DI","pp":230,"pr":129},{"dy":26,"sl":11,"tp":"fl3","vl":"Actor0125","cn":1,"pt":"DI","pp":230,"pr":129},{"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2.15145943734808E-2</v>
      </c>
      <c r="E372">
        <f ca="1">RAND()</f>
        <v>0.32742243144051431</v>
      </c>
      <c r="F372">
        <f ca="1">RAND()</f>
        <v>0.75797481615524531</v>
      </c>
      <c r="G372">
        <f ca="1">RAND()</f>
        <v>0.29396564609308673</v>
      </c>
      <c r="H372">
        <f ca="1">RAND()</f>
        <v>0.37686212998925539</v>
      </c>
      <c r="I372">
        <f ca="1">RAND()</f>
        <v>1.9133178478428103E-2</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fl6</v>
      </c>
      <c r="AB372" t="s">
        <v>435</v>
      </c>
      <c r="AC372" t="s">
        <v>471</v>
      </c>
      <c r="AD372">
        <v>1</v>
      </c>
      <c r="AE372" t="s">
        <v>129</v>
      </c>
      <c r="AF372">
        <v>80</v>
      </c>
      <c r="AG372">
        <v>49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솔</v>
      </c>
      <c r="AL372">
        <v>1</v>
      </c>
      <c r="AM372" t="str">
        <f ca="1">IF(ROW()=2,AN372,OFFSET(AM372,-1,0)&amp;IF(LEN(AN372)=0,"",","&amp;AN372))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dy":24,"sl":11},{"dy":25,"sl":11,"tp":"fl3","vl":"Actor0125","cn":1,"pt":"DI","pp":230,"pr":129},{"dy":26,"sl":11,"tp":"fl3","vl":"Actor0125","cn":1,"pt":"DI","pp":230,"pr":129},{"dy":27,"sl":11},{"dy":28,"sl":11},{"dy":29,"sl":11},{"dy":30,"sl":11,"tp":"fl6","vl":"Actor2015","cn":1,"pt":"DI","pp":80,"pr":49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{"dy":30,"sl":11,"tp":"fl6","vl":"Actor2015","cn":1,"pt":"DI","pp":80,"pr":49}</v>
      </c>
    </row>
    <row r="373" spans="1:40">
      <c r="A373">
        <v>31</v>
      </c>
      <c r="B373">
        <v>11</v>
      </c>
      <c r="C373">
        <f>IF(B373&lt;=9,0,
IF(B373=10,1,2))</f>
        <v>2</v>
      </c>
      <c r="D373">
        <f ca="1">RAND()</f>
        <v>0.1504286673842381</v>
      </c>
      <c r="E373">
        <f ca="1">RAND()</f>
        <v>0.64478110542703393</v>
      </c>
      <c r="F373">
        <f ca="1">RAND()</f>
        <v>0.22131195053716912</v>
      </c>
      <c r="G373">
        <f ca="1">RAND()</f>
        <v>0.75549847327479369</v>
      </c>
      <c r="H373">
        <f ca="1">RAND()</f>
        <v>0.98638691549211166</v>
      </c>
      <c r="I373">
        <f ca="1">RAND()</f>
        <v>0.9384950688989584</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fl6</v>
      </c>
      <c r="AB373" t="s">
        <v>435</v>
      </c>
      <c r="AC373" t="s">
        <v>471</v>
      </c>
      <c r="AD373">
        <v>1</v>
      </c>
      <c r="AE373" t="s">
        <v>129</v>
      </c>
      <c r="AF373">
        <v>80</v>
      </c>
      <c r="AG373">
        <v>49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솔</v>
      </c>
      <c r="AL373">
        <v>1</v>
      </c>
      <c r="AM373" t="str">
        <f ca="1">IF(ROW()=2,AN373,OFFSET(AM373,-1,0)&amp;IF(LEN(AN373)=0,"",","&amp;AN373))</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2103","cn":1,"pt":"DI","pp":190,"pr":89},{"dy":1,"sl":9,"tp":"fl3","vl":"Actor2103","cn":1,"pt":"DI","pp":230,"pr":129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2302","cn":1,"pt":"GO","pr":7800},{"dy":3,"sl":4,"tp":"upn","vl":"84568","cn":14,"pt":"DI","pr":3},{"dy":3,"sl":5,"tp":"fe","vl":"Equip7001","cn":1,"pt":"GO","pr":2000},{"dy":3,"sl":6,"tp":"uph","vl":"30136","cn":4,"pt":"GO","pr":1200},{"dy":3,"sl":7,"tp":"fe","vl":"Equip6101","cn":1,"pt":"GO","pr":3500},{"dy":3,"sl":8},{"dy":3,"sl":9},{"dy":4,"sl":0,"tp":"fe","vl":"Equip2001","cn":1,"pt":"GO","pr":700},{"dy":4,"sl":1,"tp":"upn","vl":"17107","cn":7,"pt":"GO","pr":2100},{"dy":4,"sl":2,"tp":"fe","vl":"Equip3301","cn":1,"pt":"GO","pr":7600},{"dy":4,"sl":3,"tp":"fe","vl":"Equip1401","cn":1,"pt":"DI","pp":139,"pr":59},{"dy":4,"sl":4,"tp":"fe","vl":"Equip5201","cn":1,"pt":"GO","pr":2900},{"dy":4,"sl":5,"tp":"uph","vl":"26542","cn":10,"pt":"GO","pr":3000},{"dy":4,"sl":6,"tp":"fe","vl":"Equip7101","cn":1,"pt":"GO","pr":3200},{"dy":4,"sl":7,"tp":"fe","vl":"Equip6002","cn":1,"pt":"GO","pr":1900},{"dy":4,"sl":8},{"dy":4,"sl":9},{"dy":5,"sl":0,"tp":"fe","vl":"Equip3001","cn":1,"pt":"GO","pr":700},{"dy":5,"sl":1,"tp":"fe","vl":"Equip4201","cn":1,"pt":"GO","pr":3100},{"dy":5,"sl":2,"tp":"upn","vl":"47314","cn":8,"pt":"GO","pr":2400},{"dy":5,"sl":3,"tp":"fe","vl":"Equip1101","cn":1,"pt":"GO","pr":1400},{"dy":5,"sl":4,"tp":"fe","vl":"Equip0302","cn":1,"pt":"GO","pr":800},{"dy":5,"sl":5,"tp":"uph","vl":"78860","cn":5,"pt":"GO","pr":1500},{"dy":5,"sl":6,"tp":"uph","vl":"68754","cn":13,"pt":"DI","pr":3},{"dy":5,"sl":7,"tp":"fe","vl":"Equip6102","cn":1,"pt":"GO","pr":3800},{"dy":5,"sl":8,"tp":"fc","vl":"Actor3117","cn":1,"pt":"DI","pp":219,"pr":149},{"dy":5,"sl":9,"tp":"fp","vl":"Actor3117","cn":75,"pt":"DI","pp":172,"pr":69},{"dy":6,"sl":0,"tp":"upn","vl":"24549","cn":6,"pt":"GO","pr":1800},{"dy":6,"sl":1,"tp":"fe","vl":"Equip4001","cn":1,"pt":"GO","pr":800},{"dy":6,"sl":2,"tp":"fe","vl":"Equip1201","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0002","cn":1,"pt":"GO","pr":700},{"dy":8,"sl":4,"tp":"uph","vl":"56233","cn":11,"pt":"DI","pr":3},{"dy":8,"sl":5,"tp":"fe","vl":"Equip1301","cn":1,"pt":"GO","pr":7300},{"dy":8,"sl":6,"tp":"uph","vl":"19503","cn":9,"pt":"GO","pr":2700},{"dy":8,"sl":7,"tp":"fe","vl":"Equip8202","cn":1,"pt":"GO","pr":29300},{"dy":8,"sl":8,"tp":"fl1","vl":"Actor0125","cn":1,"pt":"DI","pp":240,"pr":139},{"dy":8,"sl":9,"tp":"fl1","vl":"Actor3117","cn":1,"pt":"DI","pp":240,"pr":139},{"dy":9,"sl":0,"tp":"fe","vl":"Equip6002","cn":1,"pt":"GO","pr":1900},{"dy":9,"sl":1,"tp":"upn","vl":"36063","cn":11,"pt":"GO","pr":3300},{"dy":9,"sl":2,"tp":"fe","vl":"Equip5201","cn":1,"pt":"GO","pr":3400},{"dy":9,"sl":3,"tp":"fe","vl":"Equip2302","cn":1,"pt":"GO","pr":7300},{"dy":9,"sl":4,"tp":"fe","vl":"Equip1302","cn":1,"pt":"DI","pr":11},{"dy":9,"sl":5,"tp":"upn","vl":"64661","cn":6,"pt":"GO","pr":1800},{"dy":9,"sl":6,"tp":"fe","vl":"Equip8202","cn":1,"pt":"GO","pr":29300},{"dy":9,"sl":7,"tp":"uph","vl":"80489","cn":14,"pt":"GO","pr":4200},{"dy":9,"sl":8},{"dy":9,"sl":9},{"dy":10,"sl":0,"tp":"fe","vl":"Equip2002","cn":1,"pt":"GO","pr":900},{"dy":10,"sl":1,"tp":"fe","vl":"Equip4102","cn":1,"pt":"GO","pr":1200},{"dy":10,"sl":2,"tp":"upn","vl":"25208","cn":10,"pt":"GO","pr":3000},{"dy":10,"sl":3,"tp":"fe","vl":"Equip2403","cn":1,"pt":"DI","pp":299,"pr":199},{"dy":10,"sl":4,"tp":"upn","vl":"56571","cn":4,"pt":"GO","pr":1200},{"dy":10,"sl":5,"tp":"fe","vl":"Equip3201","cn":1,"pt":"GO","pr":3300},{"dy":10,"sl":6,"tp":"uph","vl":"36875","cn":9,"pt":"GO","pr":2700},{"dy":10,"sl":7,"tp":"fe","vl":"Equip6301","cn":1,"pt":"GO","pr":22300},{"dy":10,"sl":8},{"dy":10,"sl":9},{"dy":11,"sl":0,"tp":"fe","vl":"Equip0101","cn":1,"pt":"GO","pr":1500},{"dy":11,"sl":1,"tp":"uph","vl":"28914","cn":11,"pt":"DI","pr":3},{"dy":11,"sl":2,"tp":"fe","vl":"Equip1001","cn":1,"pt":"GO","pr":700},{"dy":11,"sl":3,"tp":"fe","vl":"Equip2101","cn":1,"pt":"GO","pr":1200},{"dy":11,"sl":4,"tp":"upn","vl":"71752","cn":6,"pt":"GO","pr":1800},{"dy":11,"sl":5,"tp":"fe","vl":"Equip6002","cn":1,"pt":"GO","pr":2300},{"dy":11,"sl":6,"tp":"fe","vl":"Equip7102","cn":1,"pt":"GO","pr":3200},{"dy":11,"sl":7,"tp":"uph","vl":"50496","cn":9,"pt":"GO","pr":2700},{"dy":11,"sl":8,"tp":"fl5","vl":"Actor1029","cn":1,"pt":"DI","pp":80,"pr":49},{"dy":11,"sl":9,"tp":"fl6","vl":"Actor1029","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3402","cn":1,"pt":"DI","pp":219,"pr":149},{"dy":14,"sl":4,"tp":"fe","vl":"Equip4102","cn":1,"pt":"GO","pr":1200},{"dy":14,"sl":5,"tp":"fe","vl":"Equip2202","cn":1,"pt":"GO","pr":3300},{"dy":14,"sl":6,"tp":"uph","vl":"84504","cn":14,"pt":"GO","pr":4200},{"dy":14,"sl":7,"tp":"fe","vl":"Equip8001","cn":1,"pt":"GO","pr":5100},{"dy":14,"sl":8},{"dy":14,"sl":9},{"dy":15,"sl":0,"tp":"fe","vl":"Equip0102","cn":1,"pt":"GO","pr":1100},{"dy":15,"sl":1,"tp":"upn","vl":"69684","cn":12,"pt":"GO","pr":3600},{"dy":15,"sl":2,"tp":"fe","vl":"Equip1302","cn":1,"pt":"GO","pr":7400},{"dy":15,"sl":3,"tp":"upn","vl":"48810","cn":3,"pt":"GO","pr":900},{"dy":15,"sl":4,"tp":"fe","vl":"Equip0201","cn":1,"pt":"GO","pr":3100},{"dy":15,"sl":5,"tp":"uph","vl":"70085","cn":10,"pt":"GO","pr":3000},{"dy":15,"sl":6,"tp":"fe","vl":"Equip7302","cn":1,"pt":"GO","pr":22400},{"dy":15,"sl":7,"tp":"fe","vl":"Equip8101","cn":1,"pt":"GO","pr":7800},{"dy":15,"sl":8},{"dy":15,"sl":9},{"dy":16,"sl":0,"tp":"fe","vl":"Equip2201","cn":1,"pt":"GO","pr":3400},{"dy":16,"sl":1,"tp":"fe","vl":"Equip1101","cn":1,"pt":"GO","pr":1200},{"dy":16,"sl":2,"tp":"upn","vl":"11315","cn":11,"pt":"DI","pr":3},{"dy":16,"sl":3,"tp":"fe","vl":"Equip5101","cn":1,"pt":"GO","pr":1000},{"dy":16,"sl":4,"tp":"upn","vl":"83631","cn":6,"pt":"GO","pr":1800},{"dy":16,"sl":5,"tp":"fe","vl":"Equip4202","cn":1,"pt":"GO","pr":2700},{"dy":16,"sl":6,"tp":"uph","vl":"85863","cn":14,"pt":"GO","pr":4200},{"dy":16,"sl":7,"tp":"fe","vl":"Equip6201","cn":1,"pt":"GO","pr":9600},{"dy":16,"sl":8},{"dy":16,"sl":9},{"dy":17,"sl":0,"tp":"fe","vl":"Equip0101","cn":1,"pt":"GO","pr":1000},{"dy":17,"sl":1,"tp":"upn","vl":"24840","cn":7,"pt":"GO","pr":2100},{"dy":17,"sl":2,"tp":"fe","vl":"Equip7201","cn":1,"pt":"DI","pr":14},{"dy":17,"sl":3,"tp":"uph","vl":"86575","cn":14,"pt":"DI","pr":4},{"dy":17,"sl":4,"tp":"fe","vl":"Equip0102","cn":1,"pt":"GO","pr":1000},{"dy":17,"sl":5,"tp":"upn","vl":"10498","cn":9,"pt":"GO","pr":2700},{"dy":17,"sl":6,"tp":"fe","vl":"Equip6101","cn":1,"pt":"GO","pr":3100},{"dy":17,"sl":7,"tp":"fe","vl":"Equip8102","cn":1,"pt":"GO","pr":8300},{"dy":17,"sl":8,"tp":"fl2","vl":"Actor1108","cn":1,"pt":"DI","pp":190,"pr":89},{"dy":17,"sl":9,"tp":"fl3","vl":"Actor1108","cn":1,"pt":"DI","pp":230,"pr":129},{"dy":18,"sl":0,"tp":"upn","vl":"13427","cn":9,"pt":"GO","pr":2700},{"dy":18,"sl":1,"tp":"fe","vl":"Equip2302","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0002","cn":1,"pt":"GO","pr":800},{"dy":20,"sl":4,"tp":"fe","vl":"Equip3002","cn":1,"pt":"GO","pr":800},{"dy":20,"sl":5,"tp":"fe","vl":"Equip6102","cn":1,"pt":"GO","pr":3800},{"dy":20,"sl":6,"tp":"fe","vl":"Equip8002","cn":1,"pt":"GO","pr":4600},{"dy":20,"sl":7,"tp":"uph","vl":"88102","cn":14,"pt":"DI","pr":3},{"dy":20,"sl":8},{"dy":20,"sl":9},{"dy":21,"sl":0,"tp":"upn","vl":"16467","cn":4,"pt":"GO","pr":1200},{"dy":21,"sl":1,"tp":"uph","vl":"84861","cn":14,"pt":"DI","pr":4},{"dy":21,"sl":2,"tp":"fe","vl":"Equip3302","cn":1,"pt":"DI","pr":11},{"dy":21,"sl":3,"tp":"fe","vl":"Equip1403","cn":1,"pt":"DI","pp":249,"pr":169},{"dy":21,"sl":4,"tp":"fe","vl":"Equip5002","cn":1,"pt":"GO","pr":700},{"dy":21,"sl":5,"tp":"upn","vl":"33155","cn":11,"pt":"GO","pr":3300},{"dy":21,"sl":6,"tp":"fe","vl":"Equip7101","cn":1,"pt":"GO","pr":3900},{"dy":21,"sl":7,"tp":"fe","vl":"Equip2301","cn":1,"pt":"GO","pr":7800},{"dy":21,"sl":8},{"dy":21,"sl":9},{"dy":22,"sl":0,"tp":"upn","vl":"82746","cn":12,"pt":"GO","pr":3600},{"dy":22,"sl":1,"tp":"fe","vl":"Equip5301","cn":1,"pt":"DI","pr":10},{"dy":22,"sl":2,"tp":"fe","vl":"Equip2002","cn":1,"pt":"GO","pr":800},{"dy":22,"sl":3,"tp":"fe","vl":"Equip4301","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dy":23,"sl":9},{"dy":24,"sl":0,"tp":"upn","vl":"11471","cn":12,"pt":"DI","pr":3},{"dy":24,"sl":1,"tp":"fe","vl":"Equip0102","cn":1,"pt":"GO","pr":1000},{"dy":24,"sl":2,"tp":"uph","vl":"52405","cn":9,"pt":"GO","pr":2700},{"dy":24,"sl":3,"tp":"fe","vl":"Equip3302","cn":1,"pt":"GO","pr":7600},{"dy":24,"sl":4,"tp":"fe","vl":"Equip3001","cn":1,"pt":"GO","pr":700},{"dy":24,"sl":5,"tp":"fe","vl":"Equip2102","cn":1,"pt":"GO","pr":1100},{"dy":24,"sl":6,"tp":"uph","vl":"15462","cn":10,"pt":"GO","pr":3000},{"dy":24,"sl":7,"tp":"fe","vl":"Equip6102","cn":1,"pt":"GO","pr":3100},{"dy":24,"sl":8,"tp":"fl5","vl":"Actor2010","cn":1,"pt":"DI","pp":80,"pr":49},{"dy":24,"sl":9,"tp":"fl6","vl":"Actor2010","cn":1,"pt":"DI","pp":80,"pr":49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0201","cn":1,"pt":"GO","pr":3100},{"dy":26,"sl":1,"tp":"upn","vl":"45727","cn":5,"pt":"GO","pr":1500},{"dy":26,"sl":2,"tp":"upn","vl":"56908","cn":10,"pt":"GO","pr":3000},{"dy":26,"sl":3,"tp":"fe","vl":"Equip1001","cn":1,"pt":"GO","pr":900},{"dy":26,"sl":4,"tp":"fe","vl":"Equip2102","cn":1,"pt":"GO","pr":1200},{"dy":26,"sl":5,"tp":"fe","vl":"Equip7001","cn":1,"pt":"GO","pr":1900},{"dy":26,"sl":6,"tp":"uph","vl":"79985","cn":12,"pt":"GO","pr":3600},{"dy":26,"sl":7,"tp":"fe","vl":"Equip6102","cn":1,"pt":"GO","pr":3800},{"dy":26,"sl":8},{"dy":26,"sl":9},{"dy":27,"sl":0,"tp":"fe","vl":"Equip2101","cn":1,"pt":"GO","pr":1400},{"dy":27,"sl":1,"tp":"upn","vl":"46336","cn":11,"pt":"GO","pr":3300},{"dy":27,"sl":2,"tp":"fe","vl":"Equip7101","cn":1,"pt":"GO","pr":3200},{"dy":27,"sl":3,"tp":"fe","vl":"Equip5401","cn":1,"pt":"DI","pp":209,"pr":119},{"dy":27,"sl":4,"tp":"upn","vl":"58093","cn":12,"pt":"GO","pr":3600},{"dy":27,"sl":5,"tp":"fe","vl":"Equip6001","cn":1,"pt":"GO","pr":2200},{"dy":27,"sl":6,"tp":"fe","vl":"Equip8202","cn":1,"pt":"GO","pr":29100},{"dy":27,"sl":7,"tp":"uph","vl":"34952","cn":11,"pt":"DI","pr":3},{"dy":27,"sl":8,"tp":"fl1","vl":"Actor0113","cn":1,"pt":"DI","pp":239,"pr":129},{"dy":27,"sl":9,"tp":"fl1","vl":"Actor2120","cn":1,"pt":"DI","pp":239,"pr":129},{"dy":28,"sl":0,"tp":"fe","vl":"Equip4101","cn":1,"pt":"GO","pr":1100},{"dy":28,"sl":1,"tp":"fe","vl":"Equip2201","cn":1,"pt":"DI","pr":4},{"dy":28,"sl":2,"tp":"fe","vl":"Equip3301","cn":1,"pt":"GO","pr":7400},{"dy":28,"sl":3,"tp":"fe","vl":"Equip4202","cn":1,"pt":"GO","pr":3300},{"dy":28,"sl":4,"tp":"fe","vl":"Equip7201","cn":1,"pt":"GO","pr":9600},{"dy":28,"sl":5,"tp":"uph","vl":"85730","cn":7,"pt":"GO","pr":2100},{"dy":28,"sl":6,"tp":"upn","vl":"13144","cn":14,"pt":"GO","pr":4200},{"dy":28,"sl":7,"tp":"upn","vl":"41165","cn":11,"pt":"GO","pr":3300},{"dy":28,"sl":8,"tp":"fl5","vl":"Actor0030","cn":1,"pt":"DI","pp":80,"pr":59},{"dy":28,"sl":9,"tp":"fl6","vl":"Actor0030","cn":1,"pt":"DI","pp":80,"pr":59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2128","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0403","cn":1,"pt":"DI","pp":199,"pr":139},{"dy":31,"sl":4,"tp":"fe","vl":"Equip4002","cn":1,"pt":"GO","pr":700},{"dy":31,"sl":5,"tp":"uph","vl":"13217","cn":4,"pt":"GO","pr":1200},{"dy":31,"sl":6,"tp":"fe","vl":"Equip7202","cn":1,"pt":"GO","pr":9200},{"dy":31,"sl":7,"tp":"upn","vl":"82505","cn":12,"pt":"GO","pr":3600},{"dy":31,"sl":8},{"dy":31,"sl":9},{"dy":1,"sl":10},{"dy":2,"sl":10,"tp":"fc","vl":"Actor1108","cn":1,"pt":"DI","pp":229,"pr":139},{"dy":3,"sl":10,"tp":"fc","vl":"Actor1108","cn":1,"pt":"DI","pp":229,"pr":139},{"dy":4,"sl":10},{"dy":5,"sl":10},{"dy":6,"sl":10,"tp":"fc","vl":"Actor0240","cn":1,"pt":"DI","pp":790,"pr":355},{"dy":7,"sl":10,"tp":"fc","vl":"Actor0240","cn":1,"pt":"DI","pp":790,"pr":355},{"dy":8,"sl":10},{"dy":9,"sl":10,"tp":"fl2","vl":"Actor2103","cn":1,"pt":"DI","pp":190,"pr":89},{"dy":10,"sl":10,"tp":"fl2","vl":"Actor2103","cn":1,"pt":"DI","pp":190,"pr":89},{"dy":11,"sl":10},{"dy":12,"sl":10,"tp":"fc","vl":"Actor0104","cn":1,"pt":"DI","pp":229,"pr":139},{"dy":13,"sl":10,"tp":"fc","vl":"Actor0104","cn":1,"pt":"DI","pp":229,"pr":139},{"dy":14,"sl":10},{"dy":15,"sl":10,"tp":"fl5","vl":"Actor1002","cn":1,"pt":"DI","pp":90,"pr":59},{"dy":16,"sl":10,"tp":"fl5","vl":"Actor1002","cn":1,"pt":"DI","pp":90,"pr":59},{"dy":17,"sl":10},{"dy":18,"sl":10,"tp":"fl2","vl":"Actor2128","cn":1,"pt":"DI","pp":190,"pr":99},{"dy":19,"sl":10,"tp":"fl2","vl":"Actor2128","cn":1,"pt":"DI","pp":190,"pr":99},{"dy":20,"sl":10,"tp":"fl5","vl":"Actor0037","cn":1,"pt":"DI","pp":90,"pr":59},{"dy":21,"sl":10},{"dy":22,"sl":10,"tp":"fc","vl":"Actor1216","cn":1,"pt":"DI","pp":820,"pr":459},{"dy":23,"sl":10,"tp":"fc","vl":"Actor1216","cn":1,"pt":"DI","pp":820,"pr":459},{"dy":24,"sl":10},{"dy":25,"sl":10,"tp":"fl2","vl":"Actor0125","cn":1,"pt":"DI","pp":180,"pr":79},{"dy":26,"sl":10,"tp":"fl2","vl":"Actor0125","cn":1,"pt":"DI","pp":180,"pr":79},{"dy":27,"sl":10},{"dy":28,"sl":10},{"dy":29,"sl":10},{"dy":30,"sl":10,"tp":"fl5","vl":"Actor2015","cn":1,"pt":"DI","pp":80,"pr":49},{"dy":31,"sl":10,"tp":"fl5","vl":"Actor2015","cn":1,"pt":"DI","pp":80,"pr":49},{"dy":1,"sl":11},{"dy":2,"sl":11,"tp":"fl1","vl":"Actor1108","cn":1,"pt":"DI","pp":219,"pr":119},{"dy":3,"sl":11,"tp":"fl1","vl":"Actor1108","cn":1,"pt":"DI","pp":219,"pr":119},{"dy":4,"sl":11},{"dy":5,"sl":11},{"dy":6,"sl":11,"tp":"fl1","vl":"Actor0240","cn":1,"pt":"DI","pp":695,"pr":249},{"dy":7,"sl":11,"tp":"fl1","vl":"Actor0240","cn":1,"pt":"DI","pp":695,"pr":249},{"dy":8,"sl":11},{"dy":9,"sl":11,"tp":"fl3","vl":"Actor2103","cn":1,"pt":"DI","pp":230,"pr":129},{"dy":10,"sl":11,"tp":"fl3","vl":"Actor2103","cn":1,"pt":"DI","pp":230,"pr":129},{"dy":11,"sl":11},{"dy":12,"sl":11,"tp":"fp","vl":"Actor0104","cn":75,"pt":"DI","pp":172,"pr":69},{"dy":13,"sl":11,"tp":"fp","vl":"Actor0104","cn":75,"pt":"DI","pp":172,"pr":69},{"dy":14,"sl":11},{"dy":15,"sl":11,"tp":"fl6","vl":"Actor1002","cn":1,"pt":"DI","pp":90,"pr":59},{"dy":16,"sl":11,"tp":"fl6","vl":"Actor1002","cn":1,"pt":"DI","pp":90,"pr":59},{"dy":17,"sl":11},{"dy":18,"sl":11,"tp":"fl3","vl":"Actor2128","cn":1,"pt":"DI","pp":240,"pr":129},{"dy":19,"sl":11,"tp":"fl3","vl":"Actor2128","cn":1,"pt":"DI","pp":240,"pr":129},{"dy":20,"sl":11,"tp":"fl6","vl":"Actor0037","cn":1,"pt":"DI","pp":90,"pr":59},{"dy":21,"sl":11},{"dy":22,"sl":11,"tp":"fl1","vl":"Actor1216","cn":1,"pt":"DI","pp":805,"pr":399},{"dy":23,"sl":11,"tp":"fl1","vl":"Actor1216","cn":1,"pt":"DI","pp":805,"pr":399},{"dy":24,"sl":11},{"dy":25,"sl":11,"tp":"fl3","vl":"Actor0125","cn":1,"pt":"DI","pp":230,"pr":129},{"dy":26,"sl":11,"tp":"fl3","vl":"Actor0125","cn":1,"pt":"DI","pp":230,"pr":129},{"dy":27,"sl":11},{"dy":28,"sl":11},{"dy":29,"sl":11},{"dy":30,"sl":11,"tp":"fl6","vl":"Actor2015","cn":1,"pt":"DI","pp":80,"pr":49},{"dy":31,"sl":11,"tp":"fl6","vl":"Actor2015","cn":1,"pt":"DI","pp":80,"pr":49}</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{"dy":31,"sl":11,"tp":"fl6","vl":"Actor2015","cn":1,"pt":"DI","pp":80,"pr":49}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 AB4 AB6:AB8 AB86:AB104 AB184:AB224 AB54:AB84 AB226:AB254 AB261:AB373 AB26:AB44 AB10:AB24 AB106:AB154 AB46:AB52 AB257:AB259 AB156:AB165 AB167:AB182"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abSelected="1" topLeftCell="K1" workbookViewId="0">
      <pane ySplit="1" topLeftCell="A62" activePane="bottomLeft" state="frozen"/>
      <selection pane="bottomLeft" activeCell="AE12" sqref="AE12"/>
    </sheetView>
    <sheetView topLeftCell="K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t="shared" ref="B2:B22" ca="1" si="0">IF(A2&lt;&gt;OFFSET(A2,-1,0),1,OFFSET(B2,-1,0)+1)</f>
        <v>1</v>
      </c>
      <c r="C2" t="str">
        <f t="shared" ref="C2:C34" ca="1" si="1">VLOOKUP(RANDBETWEEN(1,COUNTA(Z:Z)-1),Z:AA,2,0)</f>
        <v>Actor1216m</v>
      </c>
      <c r="D2" t="str">
        <f>IF(ISBLANK(F2),"",
IFERROR(VLOOKUP(F2,[2]ActorTable!$A:$H,MATCH("이름참고",[2]ActorTable!$1:$1,0),0),"캐릭터없음"))</f>
        <v>닉스</v>
      </c>
      <c r="E2" t="str">
        <f t="shared" ref="E2:E34" ca="1" si="2">IF(AND(B2&lt;=OFFSET(B2,1,0),NOT(ISBLANK(F2))),
IF(F2=OFFSET(F2,1,0),"같음",""),"")</f>
        <v/>
      </c>
      <c r="F2" t="s">
        <v>319</v>
      </c>
      <c r="G2">
        <v>3</v>
      </c>
      <c r="H2">
        <v>6</v>
      </c>
      <c r="I2">
        <v>15</v>
      </c>
      <c r="J2">
        <v>0</v>
      </c>
      <c r="K2">
        <v>0</v>
      </c>
      <c r="L2">
        <v>0</v>
      </c>
      <c r="M2">
        <v>0</v>
      </c>
      <c r="N2">
        <v>0</v>
      </c>
      <c r="O2">
        <v>0</v>
      </c>
      <c r="P2">
        <v>0</v>
      </c>
      <c r="Q2">
        <v>18</v>
      </c>
      <c r="R2">
        <v>113</v>
      </c>
      <c r="S2" t="str">
        <f>IFERROR(VLOOKUP(R2,[2]WingLookTable!$A:$B,2,0),"캐릭터없음")</f>
        <v>Wing_BlueSineFullStripeFast</v>
      </c>
      <c r="T2">
        <f t="shared" ref="T2:T34" ca="1" si="3">VLOOKUP(RANDBETWEEN(1,COUNTA(AD:AD)-1),AD:AE,2,0)</f>
        <v>280</v>
      </c>
      <c r="U2" t="str">
        <f t="shared" ref="U2:U62" ca="1" si="4">IF(ROW()=2,V2,OFFSET(U2,-1,0)&amp;IF(LEN(V2)=0,"",","&amp;V2))</f>
        <v>{"dy":1,"sl":1,"id":"Actor1109m","stats":{"tr":3,"trp":6,"str":15,"dex":0,"int":0,"vit":0,"train":0,"wgGr0":0,"wgGr1":0,"wgGr2":0,"wgGr3":18,"wgLk":113}}</v>
      </c>
      <c r="V2" t="str">
        <f t="shared" ref="V2" ca="1" si="5">"{"""&amp;A$1&amp;""":"&amp;A2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{"dy":1,"sl":1,"id":"Actor1109m","stats":{"tr":3,"trp":6,"str":15,"dex":0,"int":0,"vit":0,"train":0,"wgGr0":0,"wgGr1":0,"wgGr2":0,"wgGr3":18,"wgLk":113}}</v>
      </c>
      <c r="X2" t="str">
        <f ca="1">"["&amp;
IF(LEFT(OFFSET(U1,COUNTA(U:U)-1,0),1)=",",SUBSTITUTE(OFFSET(U1,COUNTA(U:U)-1,0),",","",1),OFFSET(U1,COUNTA(U:U)-1,0))
&amp;"]"</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dy":31,"sl":3,"id":"Actor2011m","stats":{"tr":3,"trp":6,"str":8,"dex":0,"int":7,"vit":0,"train":0,"wgGr0":0,"wgGr1":0,"wgGr2":0,"wgGr3":18,"wgLk":223}}]</v>
      </c>
      <c r="Z2">
        <v>1</v>
      </c>
      <c r="AA2" t="s">
        <v>312</v>
      </c>
      <c r="AB2">
        <f>COUNTIF(F:F,AA2)</f>
        <v>1</v>
      </c>
      <c r="AD2">
        <v>1</v>
      </c>
      <c r="AE2">
        <v>101</v>
      </c>
      <c r="AF2">
        <f>COUNTIF(R:R,AE2)</f>
        <v>1</v>
      </c>
    </row>
    <row r="3" spans="1:32">
      <c r="A3">
        <v>1</v>
      </c>
      <c r="B3">
        <f t="shared" ca="1" si="0"/>
        <v>2</v>
      </c>
      <c r="C3" t="str">
        <f t="shared" ca="1" si="1"/>
        <v>Actor1218m</v>
      </c>
      <c r="D3" t="str">
        <f>IF(ISBLANK(F3),"",
IFERROR(VLOOKUP(F3,[2]ActorTable!$A:$H,MATCH("이름참고",[2]ActorTable!$1:$1,0),0),"캐릭터없음"))</f>
        <v>그루퍼스</v>
      </c>
      <c r="E3" t="str">
        <f t="shared" ca="1" si="2"/>
        <v/>
      </c>
      <c r="F3" t="s">
        <v>369</v>
      </c>
      <c r="G3">
        <v>3</v>
      </c>
      <c r="H3">
        <v>6</v>
      </c>
      <c r="I3">
        <v>10</v>
      </c>
      <c r="J3">
        <v>5</v>
      </c>
      <c r="K3">
        <v>0</v>
      </c>
      <c r="L3">
        <v>0</v>
      </c>
      <c r="M3">
        <v>0</v>
      </c>
      <c r="N3">
        <v>0</v>
      </c>
      <c r="O3">
        <v>0</v>
      </c>
      <c r="P3">
        <v>0</v>
      </c>
      <c r="Q3">
        <v>18</v>
      </c>
      <c r="R3">
        <v>211</v>
      </c>
      <c r="S3" t="str">
        <f>IFERROR(VLOOKUP(R3,[2]WingLookTable!$A:$B,2,0),"캐릭터없음")</f>
        <v>Wing_FireSinePatternFullSlow</v>
      </c>
      <c r="T3">
        <f t="shared" ca="1" si="3"/>
        <v>356</v>
      </c>
      <c r="U3" t="str">
        <f t="shared" ca="1" si="4"/>
        <v>{"dy":1,"sl":1,"id":"Actor1109m","stats":{"tr":3,"trp":6,"str":15,"dex":0,"int":0,"vit":0,"train":0,"wgGr0":0,"wgGr1":0,"wgGr2":0,"wgGr3":18,"wgLk":113}},{"dy":1,"sl":2,"id":"Actor2010m","stats":{"tr":3,"trp":6,"str":10,"dex":5,"int":0,"vit":0,"train":0,"wgGr0":0,"wgGr1":0,"wgGr2":0,"wgGr3":18,"wgLk":211}}</v>
      </c>
      <c r="V3" t="str">
        <f t="shared" ref="V3:V21" ca="1" si="6">"{"""&amp;A$1&amp;""":"&amp;A3
&amp;","""&amp;B$1&amp;""":"&amp;B3
&amp;IF(LEN(F3)=0,"",","""&amp;F$1&amp;""":"""&amp;F3&amp;"""")
&amp;IF(LEN(F3)=0,"",",""stats"":{")
&amp;IF(LEN(F3)=0,"",""""&amp;G$1&amp;""":"&amp;G3)
&amp;IF(LEN(F3)=0,"",","""&amp;H$1&amp;""":"&amp;H3)
&amp;IF(LEN(F3)=0,"",","""&amp;I$1&amp;""":"&amp;I3)
&amp;IF(LEN(F3)=0,"",","""&amp;J$1&amp;""":"&amp;J3)
&amp;IF(LEN(F3)=0,"",","""&amp;K$1&amp;""":"&amp;K3)
&amp;IF(LEN(F3)=0,"",","""&amp;L$1&amp;""":"&amp;L3)
&amp;IF(LEN(F3)=0,"",","""&amp;M$1&amp;""":"&amp;M3)
&amp;IF(LEN(F3)=0,"",","""&amp;N$1&amp;""":"&amp;N3)
&amp;IF(LEN(F3)=0,"",","""&amp;O$1&amp;""":"&amp;O3)
&amp;IF(LEN(F3)=0,"",","""&amp;P$1&amp;""":"&amp;P3)
&amp;IF(LEN(F3)=0,"",","""&amp;Q$1&amp;""":"&amp;Q3)
&amp;IF(LEN(F3)=0,"",","""&amp;R$1&amp;""":"&amp;R3)
&amp;IF(LEN(F3)=0,"","}")&amp;"}"</f>
        <v>{"dy":1,"sl":2,"id":"Actor2010m","stats":{"tr":3,"trp":6,"str":10,"dex":5,"int":0,"vit":0,"train":0,"wgGr0":0,"wgGr1":0,"wgGr2":0,"wgGr3":18,"wgLk":211}}</v>
      </c>
      <c r="Z3">
        <v>2</v>
      </c>
      <c r="AA3" t="s">
        <v>313</v>
      </c>
      <c r="AB3">
        <f>COUNTIF(F:F,AA3)</f>
        <v>1</v>
      </c>
      <c r="AD3">
        <v>2</v>
      </c>
      <c r="AE3">
        <v>105</v>
      </c>
      <c r="AF3">
        <f>COUNTIF(R:R,AE3)</f>
        <v>1</v>
      </c>
    </row>
    <row r="4" spans="1:32">
      <c r="A4">
        <v>2</v>
      </c>
      <c r="B4">
        <f t="shared" ca="1" si="0"/>
        <v>1</v>
      </c>
      <c r="C4" t="str">
        <f t="shared" ref="C4" ca="1" si="7">VLOOKUP(RANDBETWEEN(1,COUNTA(Z:Z)-1),Z:AA,2,0)</f>
        <v>Actor1108m</v>
      </c>
      <c r="D4" t="str">
        <f>IF(ISBLANK(F4),"",
IFERROR(VLOOKUP(F4,[2]ActorTable!$A:$H,MATCH("이름참고",[2]ActorTable!$1:$1,0),0),"캐릭터없음"))</f>
        <v>메디아</v>
      </c>
      <c r="E4" t="str">
        <f t="shared" ref="E4" ca="1" si="8">IF(AND(B4&lt;=OFFSET(B4,1,0),NOT(ISBLANK(F4))),
IF(F4=OFFSET(F4,1,0),"같음",""),"")</f>
        <v/>
      </c>
      <c r="F4" t="s">
        <v>418</v>
      </c>
      <c r="G4">
        <v>3</v>
      </c>
      <c r="H4">
        <v>6</v>
      </c>
      <c r="I4">
        <v>10</v>
      </c>
      <c r="J4">
        <v>0</v>
      </c>
      <c r="K4">
        <v>5</v>
      </c>
      <c r="L4">
        <v>0</v>
      </c>
      <c r="M4">
        <v>0</v>
      </c>
      <c r="N4">
        <v>0</v>
      </c>
      <c r="O4">
        <v>0</v>
      </c>
      <c r="P4">
        <v>0</v>
      </c>
      <c r="Q4">
        <v>18</v>
      </c>
      <c r="R4">
        <v>306</v>
      </c>
      <c r="S4" t="str">
        <f>IFERROR(VLOOKUP(R4,[2]WingLookTable!$A:$B,2,0),"캐릭터없음")</f>
        <v>Wing_DustGreenSineOtherOtherFast</v>
      </c>
      <c r="T4">
        <f t="shared" ref="T4" ca="1" si="9">VLOOKUP(RANDBETWEEN(1,COUNTA(AD:AD)-1),AD:AE,2,0)</f>
        <v>306</v>
      </c>
      <c r="U4" t="str">
        <f t="shared" ref="U4" ca="1" si="10">IF(ROW()=2,V4,OFFSET(U4,-1,0)&amp;IF(LEN(V4)=0,"",","&amp;V4))</f>
        <v>{"dy":1,"sl":1,"id":"Actor1109m","stats":{"tr":3,"trp":6,"str":15,"dex":0,"int":0,"vit":0,"train":0,"wgGr0":0,"wgGr1":0,"wgGr2":0,"wgGr3":18,"wgLk":113}},{"dy":1,"sl":2,"id":"Actor2010m","stats":{"tr":3,"trp":6,"str":10,"dex":5,"int":0,"vit":0,"train":0,"wgGr0":0,"wgGr1":0,"wgGr2":0,"wgGr3":18,"wgLk":211}},{"dy":2,"sl":1,"id":"Actor1218m","stats":{"tr":3,"trp":6,"str":10,"dex":0,"int":5,"vit":0,"train":0,"wgGr0":0,"wgGr1":0,"wgGr2":0,"wgGr3":18,"wgLk":306}}</v>
      </c>
      <c r="V4" t="str">
        <f t="shared" ca="1" si="6"/>
        <v>{"dy":2,"sl":1,"id":"Actor1218m","stats":{"tr":3,"trp":6,"str":10,"dex":0,"int":5,"vit":0,"train":0,"wgGr0":0,"wgGr1":0,"wgGr2":0,"wgGr3":18,"wgLk":306}}</v>
      </c>
      <c r="Z4">
        <v>3</v>
      </c>
      <c r="AA4" t="s">
        <v>314</v>
      </c>
      <c r="AB4">
        <f>COUNTIF(F:F,AA4)</f>
        <v>1</v>
      </c>
      <c r="AD4">
        <v>3</v>
      </c>
      <c r="AE4">
        <v>109</v>
      </c>
      <c r="AF4">
        <f>COUNTIF(R:R,AE4)</f>
        <v>1</v>
      </c>
    </row>
    <row r="5" spans="1:32">
      <c r="A5">
        <v>2</v>
      </c>
      <c r="B5">
        <f t="shared" ca="1" si="0"/>
        <v>2</v>
      </c>
      <c r="C5" t="str">
        <f t="shared" ref="C5" ca="1" si="11">VLOOKUP(RANDBETWEEN(1,COUNTA(Z:Z)-1),Z:AA,2,0)</f>
        <v>Actor3021m</v>
      </c>
      <c r="D5" t="str">
        <f>IF(ISBLANK(F5),"",
IFERROR(VLOOKUP(F5,[2]ActorTable!$A:$H,MATCH("이름참고",[2]ActorTable!$1:$1,0),0),"캐릭터없음"))</f>
        <v>원더</v>
      </c>
      <c r="E5" t="str">
        <f t="shared" ref="E5" ca="1" si="12">IF(AND(B5&lt;=OFFSET(B5,1,0),NOT(ISBLANK(F5))),
IF(F5=OFFSET(F5,1,0),"같음",""),"")</f>
        <v/>
      </c>
      <c r="F5" t="s">
        <v>363</v>
      </c>
      <c r="G5">
        <v>3</v>
      </c>
      <c r="H5">
        <v>6</v>
      </c>
      <c r="I5">
        <v>8</v>
      </c>
      <c r="J5">
        <v>0</v>
      </c>
      <c r="K5">
        <v>7</v>
      </c>
      <c r="L5">
        <v>0</v>
      </c>
      <c r="M5">
        <v>0</v>
      </c>
      <c r="N5">
        <v>0</v>
      </c>
      <c r="O5">
        <v>0</v>
      </c>
      <c r="P5">
        <v>0</v>
      </c>
      <c r="Q5">
        <v>18</v>
      </c>
      <c r="R5">
        <v>369</v>
      </c>
      <c r="S5" t="str">
        <f>IFERROR(VLOOKUP(R5,[2]WingLookTable!$A:$B,2,0),"캐릭터없음")</f>
        <v>Wing_SkyLightningSineOtherFast</v>
      </c>
      <c r="T5">
        <f t="shared" ref="T5" ca="1" si="13">VLOOKUP(RANDBETWEEN(1,COUNTA(AD:AD)-1),AD:AE,2,0)</f>
        <v>208</v>
      </c>
      <c r="U5" t="str">
        <f t="shared" ref="U5" ca="1" si="14">IF(ROW()=2,V5,OFFSET(U5,-1,0)&amp;IF(LEN(V5)=0,"",","&amp;V5))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v>
      </c>
      <c r="V5" t="str">
        <f t="shared" ca="1" si="6"/>
        <v>{"dy":2,"sl":2,"id":"Actor2128m","stats":{"tr":3,"trp":6,"str":8,"dex":0,"int":7,"vit":0,"train":0,"wgGr0":0,"wgGr1":0,"wgGr2":0,"wgGr3":18,"wgLk":369}}</v>
      </c>
      <c r="Z5">
        <v>4</v>
      </c>
      <c r="AA5" t="s">
        <v>315</v>
      </c>
      <c r="AB5">
        <f>COUNTIF(F:F,AA5)</f>
        <v>3</v>
      </c>
      <c r="AD5">
        <v>4</v>
      </c>
      <c r="AE5">
        <v>113</v>
      </c>
      <c r="AF5">
        <f>COUNTIF(R:R,AE5)</f>
        <v>1</v>
      </c>
    </row>
    <row r="6" spans="1:32">
      <c r="A6">
        <v>3</v>
      </c>
      <c r="B6">
        <f t="shared" ca="1" si="0"/>
        <v>1</v>
      </c>
      <c r="C6" t="str">
        <f t="shared" ref="C6" ca="1" si="15">VLOOKUP(RANDBETWEEN(1,COUNTA(Z:Z)-1),Z:AA,2,0)</f>
        <v>Actor1002m</v>
      </c>
      <c r="D6" t="str">
        <f>IF(ISBLANK(F6),"",
IFERROR(VLOOKUP(F6,[2]ActorTable!$A:$H,MATCH("이름참고",[2]ActorTable!$1:$1,0),0),"캐릭터없음"))</f>
        <v>베이</v>
      </c>
      <c r="E6" t="str">
        <f t="shared" ref="E6" ca="1" si="16">IF(AND(B6&lt;=OFFSET(B6,1,0),NOT(ISBLANK(F6))),
IF(F6=OFFSET(F6,1,0),"같음",""),"")</f>
        <v/>
      </c>
      <c r="F6" t="s">
        <v>406</v>
      </c>
      <c r="G6">
        <v>3</v>
      </c>
      <c r="H6">
        <v>6</v>
      </c>
      <c r="I6">
        <v>0</v>
      </c>
      <c r="J6">
        <v>8</v>
      </c>
      <c r="K6">
        <v>0</v>
      </c>
      <c r="L6">
        <v>7</v>
      </c>
      <c r="M6">
        <v>0</v>
      </c>
      <c r="N6">
        <v>0</v>
      </c>
      <c r="O6">
        <v>0</v>
      </c>
      <c r="P6">
        <v>0</v>
      </c>
      <c r="Q6">
        <v>18</v>
      </c>
      <c r="R6">
        <v>181</v>
      </c>
      <c r="S6" t="str">
        <f>IFERROR(VLOOKUP(R6,[2]WingLookTable!$A:$B,2,0),"캐릭터없음")</f>
        <v>Wing_DustPurpleNoiseOtherStripeSlow</v>
      </c>
      <c r="T6">
        <f t="shared" ref="T6" ca="1" si="17">VLOOKUP(RANDBETWEEN(1,COUNTA(AD:AD)-1),AD:AE,2,0)</f>
        <v>348</v>
      </c>
      <c r="U6" t="str">
        <f t="shared" ref="U6" ca="1" si="18">IF(ROW()=2,V6,OFFSET(U6,-1,0)&amp;IF(LEN(V6)=0,"",","&amp;V6))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v>
      </c>
      <c r="V6" t="str">
        <f t="shared" ca="1" si="6"/>
        <v>{"dy":3,"sl":1,"id":"Actor0104m","stats":{"tr":3,"trp":6,"str":0,"dex":8,"int":0,"vit":7,"train":0,"wgGr0":0,"wgGr1":0,"wgGr2":0,"wgGr3":18,"wgLk":181}}</v>
      </c>
      <c r="Z6">
        <v>5</v>
      </c>
      <c r="AA6" t="s">
        <v>316</v>
      </c>
      <c r="AB6">
        <f>COUNTIF(F:F,AA6)</f>
        <v>1</v>
      </c>
      <c r="AD6">
        <v>5</v>
      </c>
      <c r="AE6">
        <v>117</v>
      </c>
      <c r="AF6">
        <f>COUNTIF(R:R,AE6)</f>
        <v>0</v>
      </c>
    </row>
    <row r="7" spans="1:32">
      <c r="A7">
        <v>3</v>
      </c>
      <c r="B7">
        <f t="shared" ca="1" si="0"/>
        <v>2</v>
      </c>
      <c r="C7" t="str">
        <f t="shared" ref="C7" ca="1" si="19">VLOOKUP(RANDBETWEEN(1,COUNTA(Z:Z)-1),Z:AA,2,0)</f>
        <v>Actor0125m</v>
      </c>
      <c r="D7" t="str">
        <f>IF(ISBLANK(F7),"",
IFERROR(VLOOKUP(F7,[2]ActorTable!$A:$H,MATCH("이름참고",[2]ActorTable!$1:$1,0),0),"캐릭터없음"))</f>
        <v>플랜도</v>
      </c>
      <c r="E7" t="str">
        <f t="shared" ref="E7" ca="1" si="20">IF(AND(B7&lt;=OFFSET(B7,1,0),NOT(ISBLANK(F7))),
IF(F7=OFFSET(F7,1,0),"같음",""),"")</f>
        <v/>
      </c>
      <c r="F7" t="s">
        <v>461</v>
      </c>
      <c r="G7">
        <v>3</v>
      </c>
      <c r="H7">
        <v>6</v>
      </c>
      <c r="I7">
        <v>2</v>
      </c>
      <c r="J7">
        <v>5</v>
      </c>
      <c r="K7">
        <v>8</v>
      </c>
      <c r="L7">
        <v>0</v>
      </c>
      <c r="M7">
        <v>0</v>
      </c>
      <c r="N7">
        <v>0</v>
      </c>
      <c r="O7">
        <v>0</v>
      </c>
      <c r="P7">
        <v>0</v>
      </c>
      <c r="Q7">
        <v>18</v>
      </c>
      <c r="R7">
        <v>133</v>
      </c>
      <c r="S7" t="str">
        <f>IFERROR(VLOOKUP(R7,[2]WingLookTable!$A:$B,2,0),"캐릭터없음")</f>
        <v>Wing_CyanSineOtherFullFast</v>
      </c>
      <c r="T7">
        <f t="shared" ref="T7" ca="1" si="21">VLOOKUP(RANDBETWEEN(1,COUNTA(AD:AD)-1),AD:AE,2,0)</f>
        <v>133</v>
      </c>
      <c r="U7" t="str">
        <f t="shared" ref="U7" ca="1" si="22">IF(ROW()=2,V7,OFFSET(U7,-1,0)&amp;IF(LEN(V7)=0,"",","&amp;V7))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v>
      </c>
      <c r="V7" t="str">
        <f t="shared" ref="V7" ca="1" si="23">"{"""&amp;A$1&amp;""":"&amp;A7
&amp;","""&amp;B$1&amp;""":"&amp;B7
&amp;IF(LEN(F7)=0,"",","""&amp;F$1&amp;""":"""&amp;F7&amp;"""")
&amp;IF(LEN(F7)=0,"",",""stats"":{")
&amp;IF(LEN(F7)=0,"",""""&amp;G$1&amp;""":"&amp;G7)
&amp;IF(LEN(F7)=0,"",","""&amp;H$1&amp;""":"&amp;H7)
&amp;IF(LEN(F7)=0,"",","""&amp;I$1&amp;""":"&amp;I7)
&amp;IF(LEN(F7)=0,"",","""&amp;J$1&amp;""":"&amp;J7)
&amp;IF(LEN(F7)=0,"",","""&amp;K$1&amp;""":"&amp;K7)
&amp;IF(LEN(F7)=0,"",","""&amp;L$1&amp;""":"&amp;L7)
&amp;IF(LEN(F7)=0,"",","""&amp;M$1&amp;""":"&amp;M7)
&amp;IF(LEN(F7)=0,"",","""&amp;N$1&amp;""":"&amp;N7)
&amp;IF(LEN(F7)=0,"",","""&amp;O$1&amp;""":"&amp;O7)
&amp;IF(LEN(F7)=0,"",","""&amp;P$1&amp;""":"&amp;P7)
&amp;IF(LEN(F7)=0,"",","""&amp;Q$1&amp;""":"&amp;Q7)
&amp;IF(LEN(F7)=0,"",","""&amp;R$1&amp;""":"&amp;R7)
&amp;IF(LEN(F7)=0,"","}")&amp;"}"</f>
        <v>{"dy":3,"sl":2,"id":"Actor1039m","stats":{"tr":3,"trp":6,"str":2,"dex":5,"int":8,"vit":0,"train":0,"wgGr0":0,"wgGr1":0,"wgGr2":0,"wgGr3":18,"wgLk":133}}</v>
      </c>
      <c r="Z7">
        <v>6</v>
      </c>
      <c r="AA7" t="s">
        <v>317</v>
      </c>
      <c r="AB7">
        <f>COUNTIF(F:F,AA7)</f>
        <v>2</v>
      </c>
      <c r="AD7">
        <v>6</v>
      </c>
      <c r="AE7">
        <v>121</v>
      </c>
      <c r="AF7">
        <f>COUNTIF(R:R,AE7)</f>
        <v>1</v>
      </c>
    </row>
    <row r="8" spans="1:32">
      <c r="A8">
        <v>4</v>
      </c>
      <c r="B8">
        <f t="shared" ca="1" si="0"/>
        <v>1</v>
      </c>
      <c r="C8" t="str">
        <f t="shared" ca="1" si="1"/>
        <v>Actor3231m</v>
      </c>
      <c r="D8" t="str">
        <f>IF(ISBLANK(F8),"",
IFERROR(VLOOKUP(F8,[2]ActorTable!$A:$H,MATCH("이름참고",[2]ActorTable!$1:$1,0),0),"캐릭터없음"))</f>
        <v>프리스</v>
      </c>
      <c r="E8" t="str">
        <f t="shared" ca="1" si="2"/>
        <v/>
      </c>
      <c r="F8" t="s">
        <v>367</v>
      </c>
      <c r="G8">
        <v>3</v>
      </c>
      <c r="H8">
        <v>6</v>
      </c>
      <c r="I8">
        <v>5</v>
      </c>
      <c r="J8">
        <v>5</v>
      </c>
      <c r="K8">
        <v>5</v>
      </c>
      <c r="L8">
        <v>0</v>
      </c>
      <c r="M8">
        <v>0</v>
      </c>
      <c r="N8">
        <v>0</v>
      </c>
      <c r="O8">
        <v>0</v>
      </c>
      <c r="P8">
        <v>0</v>
      </c>
      <c r="Q8">
        <v>18</v>
      </c>
      <c r="R8">
        <v>125</v>
      </c>
      <c r="S8" t="str">
        <f>IFERROR(VLOOKUP(R8,[2]WingLookTable!$A:$B,2,0),"캐릭터없음")</f>
        <v>Wing_CyanOtherBeeOtherSlow</v>
      </c>
      <c r="T8">
        <f t="shared" ca="1" si="3"/>
        <v>141</v>
      </c>
      <c r="U8"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v>
      </c>
      <c r="V8" t="str">
        <f t="shared" ca="1" si="6"/>
        <v>{"dy":4,"sl":1,"id":"Actor0125m","stats":{"tr":3,"trp":6,"str":5,"dex":5,"int":5,"vit":0,"train":0,"wgGr0":0,"wgGr1":0,"wgGr2":0,"wgGr3":18,"wgLk":125}}</v>
      </c>
      <c r="Z8">
        <v>7</v>
      </c>
      <c r="AA8" t="s">
        <v>318</v>
      </c>
      <c r="AB8">
        <f>COUNTIF(F:F,AA8)</f>
        <v>3</v>
      </c>
      <c r="AD8">
        <v>7</v>
      </c>
      <c r="AE8">
        <v>125</v>
      </c>
      <c r="AF8">
        <f>COUNTIF(R:R,AE8)</f>
        <v>1</v>
      </c>
    </row>
    <row r="9" spans="1:32">
      <c r="A9">
        <v>4</v>
      </c>
      <c r="B9">
        <f t="shared" ca="1" si="0"/>
        <v>2</v>
      </c>
      <c r="C9" t="str">
        <f t="shared" ca="1" si="1"/>
        <v>Actor0113m</v>
      </c>
      <c r="D9" t="str">
        <f>IF(ISBLANK(F9),"",
IFERROR(VLOOKUP(F9,[2]ActorTable!$A:$H,MATCH("이름참고",[2]ActorTable!$1:$1,0),0),"캐릭터없음"))</f>
        <v>무테이</v>
      </c>
      <c r="E9" t="str">
        <f t="shared" ca="1" si="2"/>
        <v/>
      </c>
      <c r="F9" t="s">
        <v>368</v>
      </c>
      <c r="G9">
        <v>3</v>
      </c>
      <c r="H9">
        <v>6</v>
      </c>
      <c r="I9">
        <v>10</v>
      </c>
      <c r="J9">
        <v>5</v>
      </c>
      <c r="K9">
        <v>0</v>
      </c>
      <c r="L9">
        <v>0</v>
      </c>
      <c r="M9">
        <v>0</v>
      </c>
      <c r="N9">
        <v>0</v>
      </c>
      <c r="O9">
        <v>0</v>
      </c>
      <c r="P9">
        <v>0</v>
      </c>
      <c r="Q9">
        <v>18</v>
      </c>
      <c r="R9">
        <v>205</v>
      </c>
      <c r="S9" t="str">
        <f>IFERROR(VLOOKUP(R9,[2]WingLookTable!$A:$B,2,0),"캐릭터없음")</f>
        <v>Wing_FirePatternPatternFullFast</v>
      </c>
      <c r="T9">
        <f t="shared" ca="1" si="3"/>
        <v>190</v>
      </c>
      <c r="U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v>
      </c>
      <c r="V9" t="str">
        <f t="shared" ca="1" si="6"/>
        <v>{"dy":4,"sl":2,"id":"Actor3021m","stats":{"tr":3,"trp":6,"str":10,"dex":5,"int":0,"vit":0,"train":0,"wgGr0":0,"wgGr1":0,"wgGr2":0,"wgGr3":18,"wgLk":205}}</v>
      </c>
      <c r="Z9">
        <v>8</v>
      </c>
      <c r="AA9" t="s">
        <v>319</v>
      </c>
      <c r="AB9">
        <f>COUNTIF(F:F,AA9)</f>
        <v>3</v>
      </c>
      <c r="AD9">
        <v>8</v>
      </c>
      <c r="AE9">
        <v>129</v>
      </c>
      <c r="AF9">
        <f>COUNTIF(R:R,AE9)</f>
        <v>0</v>
      </c>
    </row>
    <row r="10" spans="1:32">
      <c r="A10">
        <v>5</v>
      </c>
      <c r="B10">
        <f t="shared" ca="1" si="0"/>
        <v>1</v>
      </c>
      <c r="C10" t="str">
        <f t="shared" ref="C10" ca="1" si="24">VLOOKUP(RANDBETWEEN(1,COUNTA(Z:Z)-1),Z:AA,2,0)</f>
        <v>Actor0125m</v>
      </c>
      <c r="D10" t="str">
        <f>IF(ISBLANK(F10),"",
IFERROR(VLOOKUP(F10,[2]ActorTable!$A:$H,MATCH("이름참고",[2]ActorTable!$1:$1,0),0),"캐릭터없음"))</f>
        <v>미네락</v>
      </c>
      <c r="E10" t="str">
        <f t="shared" ref="E10" ca="1" si="25">IF(AND(B10&lt;=OFFSET(B10,1,0),NOT(ISBLANK(F10))),
IF(F10=OFFSET(F10,1,0),"같음",""),"")</f>
        <v/>
      </c>
      <c r="F10" t="s">
        <v>328</v>
      </c>
      <c r="G10">
        <v>3</v>
      </c>
      <c r="H10">
        <v>6</v>
      </c>
      <c r="I10">
        <v>5</v>
      </c>
      <c r="J10">
        <v>0</v>
      </c>
      <c r="K10">
        <v>5</v>
      </c>
      <c r="L10">
        <v>5</v>
      </c>
      <c r="M10">
        <v>0</v>
      </c>
      <c r="N10">
        <v>0</v>
      </c>
      <c r="O10">
        <v>0</v>
      </c>
      <c r="P10">
        <v>0</v>
      </c>
      <c r="Q10">
        <v>18</v>
      </c>
      <c r="R10">
        <v>202</v>
      </c>
      <c r="S10" t="str">
        <f>IFERROR(VLOOKUP(R10,[2]WingLookTable!$A:$B,2,0),"캐릭터없음")</f>
        <v>Wing_FireOtherSineFullFast</v>
      </c>
      <c r="T10">
        <f t="shared" ref="T10" ca="1" si="26">VLOOKUP(RANDBETWEEN(1,COUNTA(AD:AD)-1),AD:AE,2,0)</f>
        <v>148</v>
      </c>
      <c r="U10" t="str">
        <f t="shared" ref="U10" ca="1" si="27">IF(ROW()=2,V10,OFFSET(U10,-1,0)&amp;IF(LEN(V10)=0,"",","&amp;V10))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v>
      </c>
      <c r="V10" t="str">
        <f t="shared" ca="1" si="6"/>
        <v>{"dy":5,"sl":1,"id":"Actor2120m","stats":{"tr":3,"trp":6,"str":5,"dex":0,"int":5,"vit":5,"train":0,"wgGr0":0,"wgGr1":0,"wgGr2":0,"wgGr3":18,"wgLk":202}}</v>
      </c>
      <c r="Z10">
        <v>9</v>
      </c>
      <c r="AA10" t="s">
        <v>320</v>
      </c>
      <c r="AB10">
        <f>COUNTIF(F:F,AA10)</f>
        <v>3</v>
      </c>
      <c r="AD10">
        <v>9</v>
      </c>
      <c r="AE10">
        <v>133</v>
      </c>
      <c r="AF10">
        <f>COUNTIF(R:R,AE10)</f>
        <v>1</v>
      </c>
    </row>
    <row r="11" spans="1:32">
      <c r="A11">
        <v>5</v>
      </c>
      <c r="B11">
        <f t="shared" ca="1" si="0"/>
        <v>2</v>
      </c>
      <c r="C11" t="str">
        <f t="shared" ref="C11" ca="1" si="28">VLOOKUP(RANDBETWEEN(1,COUNTA(Z:Z)-1),Z:AA,2,0)</f>
        <v>Actor1218m</v>
      </c>
      <c r="D11" t="str">
        <f>IF(ISBLANK(F11),"",
IFERROR(VLOOKUP(F11,[2]ActorTable!$A:$H,MATCH("이름참고",[2]ActorTable!$1:$1,0),0),"캐릭터없음"))</f>
        <v>롤라</v>
      </c>
      <c r="E11" t="str">
        <f t="shared" ref="E11" ca="1" si="29">IF(AND(B11&lt;=OFFSET(B11,1,0),NOT(ISBLANK(F11))),
IF(F11=OFFSET(F11,1,0),"같음",""),"")</f>
        <v/>
      </c>
      <c r="F11" t="s">
        <v>327</v>
      </c>
      <c r="G11">
        <v>3</v>
      </c>
      <c r="H11">
        <v>6</v>
      </c>
      <c r="I11">
        <v>0</v>
      </c>
      <c r="J11">
        <v>5</v>
      </c>
      <c r="K11">
        <v>10</v>
      </c>
      <c r="L11">
        <v>0</v>
      </c>
      <c r="M11">
        <v>0</v>
      </c>
      <c r="N11">
        <v>0</v>
      </c>
      <c r="O11">
        <v>0</v>
      </c>
      <c r="P11">
        <v>0</v>
      </c>
      <c r="Q11">
        <v>18</v>
      </c>
      <c r="R11">
        <v>288</v>
      </c>
      <c r="S11" t="str">
        <f>IFERROR(VLOOKUP(R11,[2]WingLookTable!$A:$B,2,0),"캐릭터없음")</f>
        <v>Wing_YellowStripeOtherFullFast</v>
      </c>
      <c r="T11">
        <f t="shared" ref="T11" ca="1" si="30">VLOOKUP(RANDBETWEEN(1,COUNTA(AD:AD)-1),AD:AE,2,0)</f>
        <v>297</v>
      </c>
      <c r="U11" t="str">
        <f t="shared" ref="U11" ca="1" si="31">IF(ROW()=2,V11,OFFSET(U11,-1,0)&amp;IF(LEN(V11)=0,"",","&amp;V11))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v>
      </c>
      <c r="V11" t="str">
        <f t="shared" ca="1" si="6"/>
        <v>{"dy":5,"sl":2,"id":"Actor3019m","stats":{"tr":3,"trp":6,"str":0,"dex":5,"int":10,"vit":0,"train":0,"wgGr0":0,"wgGr1":0,"wgGr2":0,"wgGr3":18,"wgLk":288}}</v>
      </c>
      <c r="Z11">
        <v>10</v>
      </c>
      <c r="AA11" t="s">
        <v>321</v>
      </c>
      <c r="AB11">
        <f>COUNTIF(F:F,AA11)</f>
        <v>2</v>
      </c>
      <c r="AD11">
        <v>10</v>
      </c>
      <c r="AE11">
        <v>137</v>
      </c>
      <c r="AF11">
        <f>COUNTIF(R:R,AE11)</f>
        <v>1</v>
      </c>
    </row>
    <row r="12" spans="1:32">
      <c r="A12">
        <v>6</v>
      </c>
      <c r="B12">
        <f t="shared" ca="1" si="0"/>
        <v>1</v>
      </c>
      <c r="C12" t="str">
        <f t="shared" ca="1" si="1"/>
        <v>Actor1218m</v>
      </c>
      <c r="D12" t="str">
        <f>IF(ISBLANK(F12),"",
IFERROR(VLOOKUP(F12,[2]ActorTable!$A:$H,MATCH("이름참고",[2]ActorTable!$1:$1,0),0),"캐릭터없음"))</f>
        <v>린하이</v>
      </c>
      <c r="E12" t="str">
        <f t="shared" ca="1" si="2"/>
        <v/>
      </c>
      <c r="F12" t="s">
        <v>454</v>
      </c>
      <c r="G12">
        <v>3</v>
      </c>
      <c r="H12">
        <v>6</v>
      </c>
      <c r="I12">
        <v>0</v>
      </c>
      <c r="J12">
        <v>0</v>
      </c>
      <c r="K12">
        <v>15</v>
      </c>
      <c r="L12">
        <v>0</v>
      </c>
      <c r="M12">
        <v>0</v>
      </c>
      <c r="N12">
        <v>0</v>
      </c>
      <c r="O12">
        <v>0</v>
      </c>
      <c r="P12">
        <v>0</v>
      </c>
      <c r="Q12">
        <v>18</v>
      </c>
      <c r="R12">
        <v>272</v>
      </c>
      <c r="S12" t="str">
        <f>IFERROR(VLOOKUP(R12,[2]WingLookTable!$A:$B,2,0),"캐릭터없음")</f>
        <v>Wing_WhiteNoiseOtherFullFast</v>
      </c>
      <c r="T12">
        <f t="shared" ca="1" si="3"/>
        <v>202</v>
      </c>
      <c r="U12"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v>
      </c>
      <c r="V12" t="str">
        <f t="shared" ca="1" si="6"/>
        <v>{"dy":6,"sl":1,"id":"Actor2235m","stats":{"tr":3,"trp":6,"str":0,"dex":0,"int":15,"vit":0,"train":0,"wgGr0":0,"wgGr1":0,"wgGr2":0,"wgGr3":18,"wgLk":272}}</v>
      </c>
      <c r="Z12">
        <v>11</v>
      </c>
      <c r="AA12" t="s">
        <v>322</v>
      </c>
      <c r="AB12">
        <f>COUNTIF(F:F,AA12)</f>
        <v>3</v>
      </c>
      <c r="AD12">
        <v>11</v>
      </c>
      <c r="AE12">
        <v>141</v>
      </c>
      <c r="AF12">
        <f>COUNTIF(R:R,AE12)</f>
        <v>1</v>
      </c>
    </row>
    <row r="13" spans="1:32">
      <c r="A13">
        <v>6</v>
      </c>
      <c r="B13">
        <f t="shared" ca="1" si="0"/>
        <v>2</v>
      </c>
      <c r="C13" t="str">
        <f t="shared" ca="1" si="1"/>
        <v>Actor2120m</v>
      </c>
      <c r="D13" t="str">
        <f>IF(ISBLANK(F13),"",
IFERROR(VLOOKUP(F13,[2]ActorTable!$A:$H,MATCH("이름참고",[2]ActorTable!$1:$1,0),0),"캐릭터없음"))</f>
        <v>테이슨</v>
      </c>
      <c r="E13" t="str">
        <f t="shared" ca="1" si="2"/>
        <v/>
      </c>
      <c r="F13" t="s">
        <v>360</v>
      </c>
      <c r="G13">
        <v>3</v>
      </c>
      <c r="H13">
        <v>6</v>
      </c>
      <c r="I13">
        <v>0</v>
      </c>
      <c r="J13">
        <v>0</v>
      </c>
      <c r="K13">
        <v>10</v>
      </c>
      <c r="L13">
        <v>5</v>
      </c>
      <c r="M13">
        <v>0</v>
      </c>
      <c r="N13">
        <v>0</v>
      </c>
      <c r="O13">
        <v>0</v>
      </c>
      <c r="P13">
        <v>0</v>
      </c>
      <c r="Q13">
        <v>18</v>
      </c>
      <c r="R13">
        <v>366</v>
      </c>
      <c r="S13" t="str">
        <f>IFERROR(VLOOKUP(R13,[2]WingLookTable!$A:$B,2,0),"캐릭터없음")</f>
        <v>Wing_RedNoiseNoiseOtherFast</v>
      </c>
      <c r="T13">
        <f t="shared" ca="1" si="3"/>
        <v>248</v>
      </c>
      <c r="U1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v>
      </c>
      <c r="V13" t="str">
        <f t="shared" ca="1" si="6"/>
        <v>{"dy":6,"sl":2,"id":"Actor1108m","stats":{"tr":3,"trp":6,"str":0,"dex":0,"int":10,"vit":5,"train":0,"wgGr0":0,"wgGr1":0,"wgGr2":0,"wgGr3":18,"wgLk":366}}</v>
      </c>
      <c r="Z13">
        <v>12</v>
      </c>
      <c r="AA13" t="s">
        <v>323</v>
      </c>
      <c r="AB13">
        <f>COUNTIF(F:F,AA13)</f>
        <v>2</v>
      </c>
      <c r="AD13">
        <v>12</v>
      </c>
      <c r="AE13">
        <v>145</v>
      </c>
      <c r="AF13">
        <f>COUNTIF(R:R,AE13)</f>
        <v>1</v>
      </c>
    </row>
    <row r="14" spans="1:32">
      <c r="A14">
        <v>7</v>
      </c>
      <c r="B14">
        <f t="shared" ca="1" si="0"/>
        <v>1</v>
      </c>
      <c r="C14" t="str">
        <f t="shared" ca="1" si="1"/>
        <v>Actor1029m</v>
      </c>
      <c r="D14" t="str">
        <f>IF(ISBLANK(F14),"",
IFERROR(VLOOKUP(F14,[2]ActorTable!$A:$H,MATCH("이름참고",[2]ActorTable!$1:$1,0),0),"캐릭터없음"))</f>
        <v>간파울</v>
      </c>
      <c r="E14" t="str">
        <f t="shared" ca="1" si="2"/>
        <v/>
      </c>
      <c r="F14" t="s">
        <v>407</v>
      </c>
      <c r="G14">
        <v>3</v>
      </c>
      <c r="H14">
        <v>6</v>
      </c>
      <c r="I14">
        <v>15</v>
      </c>
      <c r="J14">
        <v>0</v>
      </c>
      <c r="K14">
        <v>0</v>
      </c>
      <c r="L14">
        <v>0</v>
      </c>
      <c r="M14">
        <v>0</v>
      </c>
      <c r="N14">
        <v>0</v>
      </c>
      <c r="O14">
        <v>0</v>
      </c>
      <c r="P14">
        <v>0</v>
      </c>
      <c r="Q14">
        <v>18</v>
      </c>
      <c r="R14">
        <v>356</v>
      </c>
      <c r="S14" t="str">
        <f>IFERROR(VLOOKUP(R14,[2]WingLookTable!$A:$B,2,0),"캐릭터없음")</f>
        <v>Wing_GreenOtherPatternOtherFast</v>
      </c>
      <c r="T14">
        <f t="shared" ref="T14:T15" ca="1" si="32">VLOOKUP(RANDBETWEEN(1,COUNTA(AD:AD)-1),AD:AE,2,0)</f>
        <v>272</v>
      </c>
      <c r="U14" t="str">
        <f t="shared" ref="U14:U15" ca="1" si="33">IF(ROW()=2,V14,OFFSET(U14,-1,0)&amp;IF(LEN(V14)=0,"",","&amp;V14))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v>
      </c>
      <c r="V14" t="str">
        <f t="shared" ref="V14:V15" ca="1" si="34">"{"""&amp;A$1&amp;""":"&amp;A14
&amp;","""&amp;B$1&amp;""":"&amp;B14
&amp;IF(LEN(F14)=0,"",","""&amp;F$1&amp;""":"""&amp;F14&amp;"""")
&amp;IF(LEN(F14)=0,"",",""stats"":{")
&amp;IF(LEN(F14)=0,"",""""&amp;G$1&amp;""":"&amp;G14)
&amp;IF(LEN(F14)=0,"",","""&amp;H$1&amp;""":"&amp;H14)
&amp;IF(LEN(F14)=0,"",","""&amp;I$1&amp;""":"&amp;I14)
&amp;IF(LEN(F14)=0,"",","""&amp;J$1&amp;""":"&amp;J14)
&amp;IF(LEN(F14)=0,"",","""&amp;K$1&amp;""":"&amp;K14)
&amp;IF(LEN(F14)=0,"",","""&amp;L$1&amp;""":"&amp;L14)
&amp;IF(LEN(F14)=0,"",","""&amp;M$1&amp;""":"&amp;M14)
&amp;IF(LEN(F14)=0,"",","""&amp;N$1&amp;""":"&amp;N14)
&amp;IF(LEN(F14)=0,"",","""&amp;O$1&amp;""":"&amp;O14)
&amp;IF(LEN(F14)=0,"",","""&amp;P$1&amp;""":"&amp;P14)
&amp;IF(LEN(F14)=0,"",","""&amp;Q$1&amp;""":"&amp;Q14)
&amp;IF(LEN(F14)=0,"",","""&amp;R$1&amp;""":"&amp;R14)
&amp;IF(LEN(F14)=0,"","}")&amp;"}"</f>
        <v>{"dy":7,"sl":1,"id":"Actor0201m","stats":{"tr":3,"trp":6,"str":15,"dex":0,"int":0,"vit":0,"train":0,"wgGr0":0,"wgGr1":0,"wgGr2":0,"wgGr3":18,"wgLk":356}}</v>
      </c>
      <c r="Z14">
        <v>13</v>
      </c>
      <c r="AA14" t="s">
        <v>324</v>
      </c>
      <c r="AB14">
        <f>COUNTIF(F:F,AA14)</f>
        <v>2</v>
      </c>
      <c r="AD14">
        <v>13</v>
      </c>
      <c r="AE14">
        <v>148</v>
      </c>
      <c r="AF14">
        <f>COUNTIF(R:R,AE14)</f>
        <v>1</v>
      </c>
    </row>
    <row r="15" spans="1:32">
      <c r="A15">
        <v>7</v>
      </c>
      <c r="B15">
        <f t="shared" ca="1" si="0"/>
        <v>2</v>
      </c>
      <c r="C15" t="str">
        <f t="shared" ca="1" si="1"/>
        <v>Actor3019m</v>
      </c>
      <c r="D15" t="str">
        <f>IF(ISBLANK(F15),"",
IFERROR(VLOOKUP(F15,[2]ActorTable!$A:$H,MATCH("이름참고",[2]ActorTable!$1:$1,0),0),"캐릭터없음"))</f>
        <v>테이슨</v>
      </c>
      <c r="E15" t="str">
        <f t="shared" ca="1" si="2"/>
        <v/>
      </c>
      <c r="F15" t="s">
        <v>318</v>
      </c>
      <c r="G15">
        <v>3</v>
      </c>
      <c r="H15">
        <v>6</v>
      </c>
      <c r="I15">
        <v>5</v>
      </c>
      <c r="J15">
        <v>0</v>
      </c>
      <c r="K15">
        <v>10</v>
      </c>
      <c r="L15">
        <v>0</v>
      </c>
      <c r="M15">
        <v>0</v>
      </c>
      <c r="N15">
        <v>0</v>
      </c>
      <c r="O15">
        <v>0</v>
      </c>
      <c r="P15">
        <v>0</v>
      </c>
      <c r="Q15">
        <v>18</v>
      </c>
      <c r="R15">
        <v>252</v>
      </c>
      <c r="S15" t="str">
        <f>IFERROR(VLOOKUP(R15,[2]WingLookTable!$A:$B,2,0),"캐릭터없음")</f>
        <v>Wing_RedSineFullOtherFast</v>
      </c>
      <c r="T15">
        <f t="shared" ca="1" si="32"/>
        <v>352</v>
      </c>
      <c r="U15" t="str">
        <f t="shared" ca="1" si="33"/>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v>
      </c>
      <c r="V15" t="str">
        <f t="shared" ca="1" si="34"/>
        <v>{"dy":7,"sl":2,"id":"Actor1108m","stats":{"tr":3,"trp":6,"str":5,"dex":0,"int":10,"vit":0,"train":0,"wgGr0":0,"wgGr1":0,"wgGr2":0,"wgGr3":18,"wgLk":252}}</v>
      </c>
      <c r="Z15">
        <v>14</v>
      </c>
      <c r="AA15" t="s">
        <v>325</v>
      </c>
      <c r="AB15">
        <f>COUNTIF(F:F,AA15)</f>
        <v>1</v>
      </c>
      <c r="AD15">
        <v>14</v>
      </c>
      <c r="AE15">
        <v>151</v>
      </c>
      <c r="AF15">
        <f>COUNTIF(R:R,AE15)</f>
        <v>1</v>
      </c>
    </row>
    <row r="16" spans="1:32">
      <c r="A16">
        <v>7</v>
      </c>
      <c r="B16">
        <f t="shared" ref="B16" ca="1" si="35">IF(A16&lt;&gt;OFFSET(A16,-1,0),1,OFFSET(B16,-1,0)+1)</f>
        <v>3</v>
      </c>
      <c r="C16" t="str">
        <f t="shared" ref="C16" ca="1" si="36">VLOOKUP(RANDBETWEEN(1,COUNTA(Z:Z)-1),Z:AA,2,0)</f>
        <v>Actor2235m</v>
      </c>
      <c r="D16" t="str">
        <f>IF(ISBLANK(F16),"",
IFERROR(VLOOKUP(F16,[2]ActorTable!$A:$H,MATCH("이름참고",[2]ActorTable!$1:$1,0),0),"캐릭터없음"))</f>
        <v>솔</v>
      </c>
      <c r="E16" t="str">
        <f t="shared" ref="E16" ca="1" si="37">IF(AND(B16&lt;=OFFSET(B16,1,0),NOT(ISBLANK(F16))),
IF(F16=OFFSET(F16,1,0),"같음",""),"")</f>
        <v/>
      </c>
      <c r="F16" t="s">
        <v>408</v>
      </c>
      <c r="G16">
        <v>3</v>
      </c>
      <c r="H16">
        <v>6</v>
      </c>
      <c r="I16">
        <v>0</v>
      </c>
      <c r="J16">
        <v>15</v>
      </c>
      <c r="K16">
        <v>0</v>
      </c>
      <c r="L16">
        <v>0</v>
      </c>
      <c r="M16">
        <v>0</v>
      </c>
      <c r="N16">
        <v>0</v>
      </c>
      <c r="O16">
        <v>0</v>
      </c>
      <c r="P16">
        <v>0</v>
      </c>
      <c r="Q16">
        <v>18</v>
      </c>
      <c r="R16">
        <v>160</v>
      </c>
      <c r="S16" t="str">
        <f>IFERROR(VLOOKUP(R16,[2]WingLookTable!$A:$B,2,0),"캐릭터없음")</f>
        <v>Wing_DustGreenSineFullOtherFast</v>
      </c>
      <c r="T16">
        <f t="shared" ref="T16" ca="1" si="38">VLOOKUP(RANDBETWEEN(1,COUNTA(AD:AD)-1),AD:AE,2,0)</f>
        <v>348</v>
      </c>
      <c r="U16" t="str">
        <f t="shared" ref="U16" ca="1" si="39">IF(ROW()=2,V16,OFFSET(U16,-1,0)&amp;IF(LEN(V16)=0,"",","&amp;V16))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v>
      </c>
      <c r="V16" t="str">
        <f t="shared" ref="V16" ca="1" si="40">"{"""&amp;A$1&amp;""":"&amp;A16
&amp;","""&amp;B$1&amp;""":"&amp;B16
&amp;IF(LEN(F16)=0,"",","""&amp;F$1&amp;""":"""&amp;F16&amp;"""")
&amp;IF(LEN(F16)=0,"",",""stats"":{")
&amp;IF(LEN(F16)=0,"",""""&amp;G$1&amp;""":"&amp;G16)
&amp;IF(LEN(F16)=0,"",","""&amp;H$1&amp;""":"&amp;H16)
&amp;IF(LEN(F16)=0,"",","""&amp;I$1&amp;""":"&amp;I16)
&amp;IF(LEN(F16)=0,"",","""&amp;J$1&amp;""":"&amp;J16)
&amp;IF(LEN(F16)=0,"",","""&amp;K$1&amp;""":"&amp;K16)
&amp;IF(LEN(F16)=0,"",","""&amp;L$1&amp;""":"&amp;L16)
&amp;IF(LEN(F16)=0,"",","""&amp;M$1&amp;""":"&amp;M16)
&amp;IF(LEN(F16)=0,"",","""&amp;N$1&amp;""":"&amp;N16)
&amp;IF(LEN(F16)=0,"",","""&amp;O$1&amp;""":"&amp;O16)
&amp;IF(LEN(F16)=0,"",","""&amp;P$1&amp;""":"&amp;P16)
&amp;IF(LEN(F16)=0,"",","""&amp;Q$1&amp;""":"&amp;Q16)
&amp;IF(LEN(F16)=0,"",","""&amp;R$1&amp;""":"&amp;R16)
&amp;IF(LEN(F16)=0,"","}")&amp;"}"</f>
        <v>{"dy":7,"sl":3,"id":"Actor2015m","stats":{"tr":3,"trp":6,"str":0,"dex":15,"int":0,"vit":0,"train":0,"wgGr0":0,"wgGr1":0,"wgGr2":0,"wgGr3":18,"wgLk":160}}</v>
      </c>
      <c r="Z16">
        <v>15</v>
      </c>
      <c r="AA16" t="s">
        <v>326</v>
      </c>
      <c r="AB16">
        <f>COUNTIF(F:F,AA16)</f>
        <v>3</v>
      </c>
      <c r="AD16">
        <v>15</v>
      </c>
      <c r="AE16">
        <v>154</v>
      </c>
      <c r="AF16">
        <f>COUNTIF(R:R,AE16)</f>
        <v>1</v>
      </c>
    </row>
    <row r="17" spans="1:32">
      <c r="A17">
        <v>8</v>
      </c>
      <c r="B17">
        <f t="shared" ca="1" si="0"/>
        <v>1</v>
      </c>
      <c r="C17" t="str">
        <f t="shared" ca="1" si="1"/>
        <v>Actor0113m</v>
      </c>
      <c r="D17" t="str">
        <f>IF(ISBLANK(F17),"",
IFERROR(VLOOKUP(F17,[2]ActorTable!$A:$H,MATCH("이름참고",[2]ActorTable!$1:$1,0),0),"캐릭터없음"))</f>
        <v>슬로니카</v>
      </c>
      <c r="E17" t="str">
        <f t="shared" ca="1" si="2"/>
        <v/>
      </c>
      <c r="F17" t="s">
        <v>361</v>
      </c>
      <c r="G17">
        <v>3</v>
      </c>
      <c r="H17">
        <v>6</v>
      </c>
      <c r="I17">
        <v>0</v>
      </c>
      <c r="J17">
        <v>0</v>
      </c>
      <c r="K17">
        <v>15</v>
      </c>
      <c r="L17">
        <v>0</v>
      </c>
      <c r="M17">
        <v>0</v>
      </c>
      <c r="N17">
        <v>0</v>
      </c>
      <c r="O17">
        <v>0</v>
      </c>
      <c r="P17">
        <v>0</v>
      </c>
      <c r="Q17">
        <v>18</v>
      </c>
      <c r="R17">
        <v>324</v>
      </c>
      <c r="S17" t="str">
        <f>IFERROR(VLOOKUP(R17,[2]WingLookTable!$A:$B,2,0),"캐릭터없음")</f>
        <v>Wing_DustMultiOtherSineOtherFast</v>
      </c>
      <c r="T17">
        <f t="shared" ca="1" si="3"/>
        <v>360</v>
      </c>
      <c r="U17"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v>
      </c>
      <c r="V17" t="str">
        <f t="shared" ca="1" si="6"/>
        <v>{"dy":8,"sl":1,"id":"Actor3114m","stats":{"tr":3,"trp":6,"str":0,"dex":0,"int":15,"vit":0,"train":0,"wgGr0":0,"wgGr1":0,"wgGr2":0,"wgGr3":18,"wgLk":324}}</v>
      </c>
      <c r="Z17">
        <v>16</v>
      </c>
      <c r="AA17" t="s">
        <v>327</v>
      </c>
      <c r="AB17">
        <f>COUNTIF(F:F,AA17)</f>
        <v>2</v>
      </c>
      <c r="AD17">
        <v>16</v>
      </c>
      <c r="AE17">
        <v>157</v>
      </c>
      <c r="AF17">
        <f>COUNTIF(R:R,AE17)</f>
        <v>1</v>
      </c>
    </row>
    <row r="18" spans="1:32">
      <c r="A18">
        <v>8</v>
      </c>
      <c r="B18">
        <f t="shared" ca="1" si="0"/>
        <v>2</v>
      </c>
      <c r="C18" t="str">
        <f t="shared" ref="C18" ca="1" si="41">VLOOKUP(RANDBETWEEN(1,COUNTA(Z:Z)-1),Z:AA,2,0)</f>
        <v>Actor1109m</v>
      </c>
      <c r="D18" t="str">
        <f>IF(ISBLANK(F18),"",
IFERROR(VLOOKUP(F18,[2]ActorTable!$A:$H,MATCH("이름참고",[2]ActorTable!$1:$1,0),0),"캐릭터없음"))</f>
        <v>러센트</v>
      </c>
      <c r="E18" t="str">
        <f t="shared" ref="E18" ca="1" si="42">IF(AND(B18&lt;=OFFSET(B18,1,0),NOT(ISBLANK(F18))),
IF(F18=OFFSET(F18,1,0),"같음",""),"")</f>
        <v/>
      </c>
      <c r="F18" t="s">
        <v>384</v>
      </c>
      <c r="G18">
        <v>3</v>
      </c>
      <c r="H18">
        <v>6</v>
      </c>
      <c r="I18">
        <v>0</v>
      </c>
      <c r="J18">
        <v>15</v>
      </c>
      <c r="K18">
        <v>0</v>
      </c>
      <c r="L18">
        <v>0</v>
      </c>
      <c r="M18">
        <v>0</v>
      </c>
      <c r="N18">
        <v>0</v>
      </c>
      <c r="O18">
        <v>0</v>
      </c>
      <c r="P18">
        <v>0</v>
      </c>
      <c r="Q18">
        <v>18</v>
      </c>
      <c r="R18">
        <v>297</v>
      </c>
      <c r="S18" t="str">
        <f>IFERROR(VLOOKUP(R18,[2]WingLookTable!$A:$B,2,0),"캐릭터없음")</f>
        <v>Wing_DustBlueOtherNoiseOtherFast</v>
      </c>
      <c r="T18">
        <f t="shared" ref="T18" ca="1" si="43">VLOOKUP(RANDBETWEEN(1,COUNTA(AD:AD)-1),AD:AE,2,0)</f>
        <v>328</v>
      </c>
      <c r="U18" t="str">
        <f t="shared" ref="U18" ca="1" si="44">IF(ROW()=2,V18,OFFSET(U18,-1,0)&amp;IF(LEN(V18)=0,"",","&amp;V18))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v>
      </c>
      <c r="V18" t="str">
        <f t="shared" ca="1" si="6"/>
        <v>{"dy":8,"sl":2,"id":"Actor0024m","stats":{"tr":3,"trp":6,"str":0,"dex":15,"int":0,"vit":0,"train":0,"wgGr0":0,"wgGr1":0,"wgGr2":0,"wgGr3":18,"wgLk":297}}</v>
      </c>
      <c r="Z18">
        <v>17</v>
      </c>
      <c r="AA18" t="s">
        <v>328</v>
      </c>
      <c r="AB18">
        <f>COUNTIF(F:F,AA18)</f>
        <v>3</v>
      </c>
      <c r="AD18">
        <v>17</v>
      </c>
      <c r="AE18">
        <v>160</v>
      </c>
      <c r="AF18">
        <f>COUNTIF(R:R,AE18)</f>
        <v>1</v>
      </c>
    </row>
    <row r="19" spans="1:32">
      <c r="A19">
        <v>9</v>
      </c>
      <c r="B19">
        <f t="shared" ca="1" si="0"/>
        <v>1</v>
      </c>
      <c r="C19" t="str">
        <f t="shared" ref="C19" ca="1" si="45">VLOOKUP(RANDBETWEEN(1,COUNTA(Z:Z)-1),Z:AA,2,0)</f>
        <v>Actor0024m</v>
      </c>
      <c r="D19" t="str">
        <f>IF(ISBLANK(F19),"",
IFERROR(VLOOKUP(F19,[2]ActorTable!$A:$H,MATCH("이름참고",[2]ActorTable!$1:$1,0),0),"캐릭터없음"))</f>
        <v>베이</v>
      </c>
      <c r="E19" t="str">
        <f t="shared" ref="E19" ca="1" si="46">IF(AND(B19&lt;=OFFSET(B19,1,0),NOT(ISBLANK(F19))),
IF(F19=OFFSET(F19,1,0),"같음",""),"")</f>
        <v/>
      </c>
      <c r="F19" t="s">
        <v>406</v>
      </c>
      <c r="G19">
        <v>3</v>
      </c>
      <c r="H19">
        <v>6</v>
      </c>
      <c r="I19">
        <v>5</v>
      </c>
      <c r="J19">
        <v>0</v>
      </c>
      <c r="K19">
        <v>10</v>
      </c>
      <c r="L19">
        <v>0</v>
      </c>
      <c r="M19">
        <v>0</v>
      </c>
      <c r="N19">
        <v>0</v>
      </c>
      <c r="O19">
        <v>0</v>
      </c>
      <c r="P19">
        <v>0</v>
      </c>
      <c r="Q19">
        <v>18</v>
      </c>
      <c r="R19">
        <v>145</v>
      </c>
      <c r="S19" t="str">
        <f>IFERROR(VLOOKUP(R19,[2]WingLookTable!$A:$B,2,0),"캐릭터없음")</f>
        <v>Wing_DustBlueSinePatternFullSlow</v>
      </c>
      <c r="T19">
        <f t="shared" ca="1" si="3"/>
        <v>109</v>
      </c>
      <c r="U1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v>
      </c>
      <c r="V19" t="str">
        <f t="shared" ca="1" si="6"/>
        <v>{"dy":9,"sl":1,"id":"Actor0104m","stats":{"tr":3,"trp":6,"str":5,"dex":0,"int":10,"vit":0,"train":0,"wgGr0":0,"wgGr1":0,"wgGr2":0,"wgGr3":18,"wgLk":145}}</v>
      </c>
      <c r="Z19">
        <v>18</v>
      </c>
      <c r="AA19" t="s">
        <v>329</v>
      </c>
      <c r="AB19">
        <f>COUNTIF(F:F,AA19)</f>
        <v>3</v>
      </c>
      <c r="AD19">
        <v>18</v>
      </c>
      <c r="AE19">
        <v>163</v>
      </c>
      <c r="AF19">
        <f>COUNTIF(R:R,AE19)</f>
        <v>1</v>
      </c>
    </row>
    <row r="20" spans="1:32">
      <c r="A20">
        <v>9</v>
      </c>
      <c r="B20">
        <f t="shared" ca="1" si="0"/>
        <v>2</v>
      </c>
      <c r="C20" t="str">
        <f t="shared" ref="C20" ca="1" si="47">VLOOKUP(RANDBETWEEN(1,COUNTA(Z:Z)-1),Z:AA,2,0)</f>
        <v>Actor2235m</v>
      </c>
      <c r="D20" t="str">
        <f>IF(ISBLANK(F20),"",
IFERROR(VLOOKUP(F20,[2]ActorTable!$A:$H,MATCH("이름참고",[2]ActorTable!$1:$1,0),0),"캐릭터없음"))</f>
        <v>소하</v>
      </c>
      <c r="E20" t="str">
        <f t="shared" ref="E20" ca="1" si="48">IF(AND(B20&lt;=OFFSET(B20,1,0),NOT(ISBLANK(F20))),
IF(F20=OFFSET(F20,1,0),"같음",""),"")</f>
        <v/>
      </c>
      <c r="F20" t="s">
        <v>424</v>
      </c>
      <c r="G20">
        <v>3</v>
      </c>
      <c r="H20">
        <v>6</v>
      </c>
      <c r="I20">
        <v>0</v>
      </c>
      <c r="J20">
        <v>10</v>
      </c>
      <c r="K20">
        <v>5</v>
      </c>
      <c r="L20">
        <v>0</v>
      </c>
      <c r="M20">
        <v>0</v>
      </c>
      <c r="N20">
        <v>0</v>
      </c>
      <c r="O20">
        <v>0</v>
      </c>
      <c r="P20">
        <v>0</v>
      </c>
      <c r="Q20">
        <v>18</v>
      </c>
      <c r="R20">
        <v>294</v>
      </c>
      <c r="S20" t="str">
        <f>IFERROR(VLOOKUP(R20,[2]WingLookTable!$A:$B,2,0),"캐릭터없음")</f>
        <v>Wing_BlueOtherFullOtherSlow</v>
      </c>
      <c r="T20">
        <f t="shared" ca="1" si="3"/>
        <v>137</v>
      </c>
      <c r="U2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v>
      </c>
      <c r="V20" t="str">
        <f t="shared" ca="1" si="6"/>
        <v>{"dy":9,"sl":2,"id":"Actor1002m","stats":{"tr":3,"trp":6,"str":0,"dex":10,"int":5,"vit":0,"train":0,"wgGr0":0,"wgGr1":0,"wgGr2":0,"wgGr3":18,"wgLk":294}}</v>
      </c>
      <c r="Z20">
        <v>19</v>
      </c>
      <c r="AA20" t="s">
        <v>330</v>
      </c>
      <c r="AB20">
        <f>COUNTIF(F:F,AA20)</f>
        <v>1</v>
      </c>
      <c r="AD20">
        <v>19</v>
      </c>
      <c r="AE20">
        <v>166</v>
      </c>
      <c r="AF20">
        <f>COUNTIF(R:R,AE20)</f>
        <v>1</v>
      </c>
    </row>
    <row r="21" spans="1:32">
      <c r="A21">
        <v>10</v>
      </c>
      <c r="B21">
        <f t="shared" ca="1" si="0"/>
        <v>1</v>
      </c>
      <c r="C21" t="str">
        <f t="shared" ref="C21" ca="1" si="49">VLOOKUP(RANDBETWEEN(1,COUNTA(Z:Z)-1),Z:AA,2,0)</f>
        <v>Actor2011m</v>
      </c>
      <c r="D21" t="str">
        <f>IF(ISBLANK(F21),"",
IFERROR(VLOOKUP(F21,[2]ActorTable!$A:$H,MATCH("이름참고",[2]ActorTable!$1:$1,0),0),"캐릭터없음"))</f>
        <v>오비우스</v>
      </c>
      <c r="E21" t="str">
        <f t="shared" ref="E21" ca="1" si="50">IF(AND(B21&lt;=OFFSET(B21,1,0),NOT(ISBLANK(F21))),
IF(F21=OFFSET(F21,1,0),"같음",""),"")</f>
        <v/>
      </c>
      <c r="F21" t="s">
        <v>349</v>
      </c>
      <c r="G21">
        <v>3</v>
      </c>
      <c r="H21">
        <v>6</v>
      </c>
      <c r="I21">
        <v>0</v>
      </c>
      <c r="J21">
        <v>5</v>
      </c>
      <c r="K21">
        <v>10</v>
      </c>
      <c r="L21">
        <v>0</v>
      </c>
      <c r="M21">
        <v>0</v>
      </c>
      <c r="N21">
        <v>0</v>
      </c>
      <c r="O21">
        <v>0</v>
      </c>
      <c r="P21">
        <v>0</v>
      </c>
      <c r="Q21">
        <v>18</v>
      </c>
      <c r="R21">
        <v>199</v>
      </c>
      <c r="S21" t="str">
        <f>IFERROR(VLOOKUP(R21,[2]WingLookTable!$A:$B,2,0),"캐릭터없음")</f>
        <v>Wing_FireFullNoiseOtherSlow</v>
      </c>
      <c r="T21">
        <f t="shared" ref="T21" ca="1" si="51">VLOOKUP(RANDBETWEEN(1,COUNTA(AD:AD)-1),AD:AE,2,0)</f>
        <v>332</v>
      </c>
      <c r="U21" t="str">
        <f t="shared" ref="U21" ca="1" si="52">IF(ROW()=2,V21,OFFSET(U21,-1,0)&amp;IF(LEN(V21)=0,"",","&amp;V21))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v>
      </c>
      <c r="V21" t="str">
        <f t="shared" ca="1" si="6"/>
        <v>{"dy":10,"sl":1,"id":"Actor1141m","stats":{"tr":3,"trp":6,"str":0,"dex":5,"int":10,"vit":0,"train":0,"wgGr0":0,"wgGr1":0,"wgGr2":0,"wgGr3":18,"wgLk":199}}</v>
      </c>
      <c r="Z21">
        <v>20</v>
      </c>
      <c r="AA21" t="s">
        <v>331</v>
      </c>
      <c r="AB21">
        <f>COUNTIF(F:F,AA21)</f>
        <v>3</v>
      </c>
      <c r="AD21">
        <v>20</v>
      </c>
      <c r="AE21">
        <v>169</v>
      </c>
      <c r="AF21">
        <f>COUNTIF(R:R,AE21)</f>
        <v>1</v>
      </c>
    </row>
    <row r="22" spans="1:32">
      <c r="A22">
        <v>10</v>
      </c>
      <c r="B22">
        <f t="shared" ca="1" si="0"/>
        <v>2</v>
      </c>
      <c r="C22" t="str">
        <f t="shared" ref="C22" ca="1" si="53">VLOOKUP(RANDBETWEEN(1,COUNTA(Z:Z)-1),Z:AA,2,0)</f>
        <v>Actor0113m</v>
      </c>
      <c r="D22" t="str">
        <f>IF(ISBLANK(F22),"",
IFERROR(VLOOKUP(F22,[2]ActorTable!$A:$H,MATCH("이름참고",[2]ActorTable!$1:$1,0),0),"캐릭터없음"))</f>
        <v>클라크</v>
      </c>
      <c r="E22" t="str">
        <f t="shared" ref="E22" ca="1" si="54">IF(AND(B22&lt;=OFFSET(B22,1,0),NOT(ISBLANK(F22))),
IF(F22=OFFSET(F22,1,0),"같음",""),"")</f>
        <v/>
      </c>
      <c r="F22" t="s">
        <v>370</v>
      </c>
      <c r="G22">
        <v>3</v>
      </c>
      <c r="H22">
        <v>6</v>
      </c>
      <c r="I22">
        <v>0</v>
      </c>
      <c r="J22">
        <v>8</v>
      </c>
      <c r="K22">
        <v>7</v>
      </c>
      <c r="L22">
        <v>0</v>
      </c>
      <c r="M22">
        <v>0</v>
      </c>
      <c r="N22">
        <v>0</v>
      </c>
      <c r="O22">
        <v>0</v>
      </c>
      <c r="P22">
        <v>0</v>
      </c>
      <c r="Q22">
        <v>18</v>
      </c>
      <c r="R22">
        <v>190</v>
      </c>
      <c r="S22" t="str">
        <f>IFERROR(VLOOKUP(R22,[2]WingLookTable!$A:$B,2,0),"캐릭터없음")</f>
        <v>Wing_DustYellowNoisePatternStripeSlow</v>
      </c>
      <c r="T22">
        <f t="shared" ref="T22:T23" ca="1" si="55">VLOOKUP(RANDBETWEEN(1,COUNTA(AD:AD)-1),AD:AE,2,0)</f>
        <v>166</v>
      </c>
      <c r="U22" t="str">
        <f t="shared" ref="U22:U23" ca="1" si="56">IF(ROW()=2,V22,OFFSET(U22,-1,0)&amp;IF(LEN(V22)=0,"",","&amp;V22))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v>
      </c>
      <c r="V22" t="str">
        <f t="shared" ref="V22:V23" ca="1" si="57">"{"""&amp;A$1&amp;""":"&amp;A22
&amp;","""&amp;B$1&amp;""":"&amp;B22
&amp;IF(LEN(F22)=0,"",","""&amp;F$1&amp;""":"""&amp;F22&amp;"""")
&amp;IF(LEN(F22)=0,"",",""stats"":{")
&amp;IF(LEN(F22)=0,"",""""&amp;G$1&amp;""":"&amp;G22)
&amp;IF(LEN(F22)=0,"",","""&amp;H$1&amp;""":"&amp;H22)
&amp;IF(LEN(F22)=0,"",","""&amp;I$1&amp;""":"&amp;I22)
&amp;IF(LEN(F22)=0,"",","""&amp;J$1&amp;""":"&amp;J22)
&amp;IF(LEN(F22)=0,"",","""&amp;K$1&amp;""":"&amp;K22)
&amp;IF(LEN(F22)=0,"",","""&amp;L$1&amp;""":"&amp;L22)
&amp;IF(LEN(F22)=0,"",","""&amp;M$1&amp;""":"&amp;M22)
&amp;IF(LEN(F22)=0,"",","""&amp;N$1&amp;""":"&amp;N22)
&amp;IF(LEN(F22)=0,"",","""&amp;O$1&amp;""":"&amp;O22)
&amp;IF(LEN(F22)=0,"",","""&amp;P$1&amp;""":"&amp;P22)
&amp;IF(LEN(F22)=0,"",","""&amp;Q$1&amp;""":"&amp;Q22)
&amp;IF(LEN(F22)=0,"",","""&amp;R$1&amp;""":"&amp;R22)
&amp;IF(LEN(F22)=0,"","}")&amp;"}"</f>
        <v>{"dy":10,"sl":2,"id":"Actor2011m","stats":{"tr":3,"trp":6,"str":0,"dex":8,"int":7,"vit":0,"train":0,"wgGr0":0,"wgGr1":0,"wgGr2":0,"wgGr3":18,"wgLk":190}}</v>
      </c>
      <c r="Z22">
        <v>21</v>
      </c>
      <c r="AA22" t="s">
        <v>332</v>
      </c>
      <c r="AB22">
        <f>COUNTIF(F:F,AA22)</f>
        <v>3</v>
      </c>
      <c r="AD22">
        <v>21</v>
      </c>
      <c r="AE22">
        <v>172</v>
      </c>
      <c r="AF22">
        <f>COUNTIF(R:R,AE22)</f>
        <v>0</v>
      </c>
    </row>
    <row r="23" spans="1:32">
      <c r="A23">
        <v>11</v>
      </c>
      <c r="B23">
        <f t="shared" ref="B23:B61" ca="1" si="58">IF(A23&lt;&gt;OFFSET(A23,-1,0),1,OFFSET(B23,-1,0)+1)</f>
        <v>1</v>
      </c>
      <c r="C23" t="str">
        <f t="shared" ref="C23" ca="1" si="59">VLOOKUP(RANDBETWEEN(1,COUNTA(Z:Z)-1),Z:AA,2,0)</f>
        <v>Actor3114m</v>
      </c>
      <c r="D23" t="str">
        <f>IF(ISBLANK(F23),"",
IFERROR(VLOOKUP(F23,[2]ActorTable!$A:$H,MATCH("이름참고",[2]ActorTable!$1:$1,0),0),"캐릭터없음"))</f>
        <v>니엘</v>
      </c>
      <c r="E23" t="str">
        <f t="shared" ref="E23" ca="1" si="60">IF(AND(B23&lt;=OFFSET(B23,1,0),NOT(ISBLANK(F23))),
IF(F23=OFFSET(F23,1,0),"같음",""),"")</f>
        <v/>
      </c>
      <c r="F23" t="s">
        <v>359</v>
      </c>
      <c r="G23">
        <v>3</v>
      </c>
      <c r="H23">
        <v>6</v>
      </c>
      <c r="I23">
        <v>0</v>
      </c>
      <c r="J23">
        <v>15</v>
      </c>
      <c r="K23">
        <v>0</v>
      </c>
      <c r="L23">
        <v>0</v>
      </c>
      <c r="M23">
        <v>0</v>
      </c>
      <c r="N23">
        <v>0</v>
      </c>
      <c r="O23">
        <v>0</v>
      </c>
      <c r="P23">
        <v>0</v>
      </c>
      <c r="Q23">
        <v>18</v>
      </c>
      <c r="R23">
        <v>151</v>
      </c>
      <c r="S23" t="str">
        <f>IFERROR(VLOOKUP(R23,[2]WingLookTable!$A:$B,2,0),"캐릭터없음")</f>
        <v>Wing_DustCyanSineOtherFullFast</v>
      </c>
      <c r="T23">
        <f t="shared" ca="1" si="55"/>
        <v>288</v>
      </c>
      <c r="U23" t="str">
        <f t="shared" ca="1" si="5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v>
      </c>
      <c r="V23" t="str">
        <f t="shared" ca="1" si="57"/>
        <v>{"dy":11,"sl":1,"id":"Actor2238m","stats":{"tr":3,"trp":6,"str":0,"dex":15,"int":0,"vit":0,"train":0,"wgGr0":0,"wgGr1":0,"wgGr2":0,"wgGr3":18,"wgLk":151}}</v>
      </c>
      <c r="Z23">
        <v>22</v>
      </c>
      <c r="AA23" t="s">
        <v>333</v>
      </c>
      <c r="AB23">
        <f>COUNTIF(F:F,AA23)</f>
        <v>2</v>
      </c>
      <c r="AD23">
        <v>22</v>
      </c>
      <c r="AE23">
        <v>175</v>
      </c>
      <c r="AF23">
        <f>COUNTIF(R:R,AE23)</f>
        <v>1</v>
      </c>
    </row>
    <row r="24" spans="1:32">
      <c r="A24">
        <v>11</v>
      </c>
      <c r="B24">
        <f t="shared" ca="1" si="58"/>
        <v>2</v>
      </c>
      <c r="C24" t="str">
        <f t="shared" ref="C24" ca="1" si="61">VLOOKUP(RANDBETWEEN(1,COUNTA(Z:Z)-1),Z:AA,2,0)</f>
        <v>Actor0240m</v>
      </c>
      <c r="D24" t="str">
        <f>IF(ISBLANK(F24),"",
IFERROR(VLOOKUP(F24,[2]ActorTable!$A:$H,MATCH("이름참고",[2]ActorTable!$1:$1,0),0),"캐릭터없음"))</f>
        <v>오비우스</v>
      </c>
      <c r="E24" t="str">
        <f t="shared" ref="E24" ca="1" si="62">IF(AND(B24&lt;=OFFSET(B24,1,0),NOT(ISBLANK(F24))),
IF(F24=OFFSET(F24,1,0),"같음",""),"")</f>
        <v/>
      </c>
      <c r="F24" t="s">
        <v>349</v>
      </c>
      <c r="G24">
        <v>3</v>
      </c>
      <c r="H24">
        <v>6</v>
      </c>
      <c r="I24">
        <v>5</v>
      </c>
      <c r="J24">
        <v>10</v>
      </c>
      <c r="K24">
        <v>0</v>
      </c>
      <c r="L24">
        <v>0</v>
      </c>
      <c r="M24">
        <v>0</v>
      </c>
      <c r="N24">
        <v>0</v>
      </c>
      <c r="O24">
        <v>0</v>
      </c>
      <c r="P24">
        <v>0</v>
      </c>
      <c r="Q24">
        <v>18</v>
      </c>
      <c r="R24">
        <v>226</v>
      </c>
      <c r="S24" t="str">
        <f>IFERROR(VLOOKUP(R24,[2]WingLookTable!$A:$B,2,0),"캐릭터없음")</f>
        <v>Wing_MultiOtherNoiseFullFast</v>
      </c>
      <c r="T24">
        <f t="shared" ref="T24:T26" ca="1" si="63">VLOOKUP(RANDBETWEEN(1,COUNTA(AD:AD)-1),AD:AE,2,0)</f>
        <v>220</v>
      </c>
      <c r="U24" t="str">
        <f t="shared" ref="U24:U26" ca="1" si="64">IF(ROW()=2,V24,OFFSET(U24,-1,0)&amp;IF(LEN(V24)=0,"",","&amp;V24))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v>
      </c>
      <c r="V24" t="str">
        <f t="shared" ref="V24:V25" ca="1" si="65">"{"""&amp;A$1&amp;""":"&amp;A24
&amp;","""&amp;B$1&amp;""":"&amp;B24
&amp;IF(LEN(F24)=0,"",","""&amp;F$1&amp;""":"""&amp;F24&amp;"""")
&amp;IF(LEN(F24)=0,"",",""stats"":{")
&amp;IF(LEN(F24)=0,"",""""&amp;G$1&amp;""":"&amp;G24)
&amp;IF(LEN(F24)=0,"",","""&amp;H$1&amp;""":"&amp;H24)
&amp;IF(LEN(F24)=0,"",","""&amp;I$1&amp;""":"&amp;I24)
&amp;IF(LEN(F24)=0,"",","""&amp;J$1&amp;""":"&amp;J24)
&amp;IF(LEN(F24)=0,"",","""&amp;K$1&amp;""":"&amp;K24)
&amp;IF(LEN(F24)=0,"",","""&amp;L$1&amp;""":"&amp;L24)
&amp;IF(LEN(F24)=0,"",","""&amp;M$1&amp;""":"&amp;M24)
&amp;IF(LEN(F24)=0,"",","""&amp;N$1&amp;""":"&amp;N24)
&amp;IF(LEN(F24)=0,"",","""&amp;O$1&amp;""":"&amp;O24)
&amp;IF(LEN(F24)=0,"",","""&amp;P$1&amp;""":"&amp;P24)
&amp;IF(LEN(F24)=0,"",","""&amp;Q$1&amp;""":"&amp;Q24)
&amp;IF(LEN(F24)=0,"",","""&amp;R$1&amp;""":"&amp;R24)
&amp;IF(LEN(F24)=0,"","}")&amp;"}"</f>
        <v>{"dy":11,"sl":2,"id":"Actor1141m","stats":{"tr":3,"trp":6,"str":5,"dex":10,"int":0,"vit":0,"train":0,"wgGr0":0,"wgGr1":0,"wgGr2":0,"wgGr3":18,"wgLk":226}}</v>
      </c>
      <c r="Z24">
        <v>23</v>
      </c>
      <c r="AA24" t="s">
        <v>334</v>
      </c>
      <c r="AB24">
        <f>COUNTIF(F:F,AA24)</f>
        <v>2</v>
      </c>
      <c r="AD24">
        <v>23</v>
      </c>
      <c r="AE24">
        <v>178</v>
      </c>
      <c r="AF24">
        <f>COUNTIF(R:R,AE24)</f>
        <v>0</v>
      </c>
    </row>
    <row r="25" spans="1:32">
      <c r="A25">
        <v>11</v>
      </c>
      <c r="B25">
        <f t="shared" ca="1" si="58"/>
        <v>3</v>
      </c>
      <c r="C25" t="str">
        <f t="shared" ref="C25" ca="1" si="66">VLOOKUP(RANDBETWEEN(1,COUNTA(Z:Z)-1),Z:AA,2,0)</f>
        <v>Actor2120m</v>
      </c>
      <c r="D25" t="str">
        <f>IF(ISBLANK(F25),"",
IFERROR(VLOOKUP(F25,[2]ActorTable!$A:$H,MATCH("이름참고",[2]ActorTable!$1:$1,0),0),"캐릭터없음"))</f>
        <v>무테이</v>
      </c>
      <c r="E25" t="str">
        <f t="shared" ref="E25" ca="1" si="67">IF(AND(B25&lt;=OFFSET(B25,1,0),NOT(ISBLANK(F25))),
IF(F25=OFFSET(F25,1,0),"같음",""),"")</f>
        <v/>
      </c>
      <c r="F25" t="s">
        <v>329</v>
      </c>
      <c r="G25">
        <v>3</v>
      </c>
      <c r="H25">
        <v>6</v>
      </c>
      <c r="I25">
        <v>0</v>
      </c>
      <c r="J25">
        <v>0</v>
      </c>
      <c r="K25">
        <v>15</v>
      </c>
      <c r="L25">
        <v>0</v>
      </c>
      <c r="M25">
        <v>0</v>
      </c>
      <c r="N25">
        <v>0</v>
      </c>
      <c r="O25">
        <v>0</v>
      </c>
      <c r="P25">
        <v>0</v>
      </c>
      <c r="Q25">
        <v>18</v>
      </c>
      <c r="R25">
        <v>196</v>
      </c>
      <c r="S25" t="str">
        <f>IFERROR(VLOOKUP(R25,[2]WingLookTable!$A:$B,2,0),"캐릭터없음")</f>
        <v>Wing_FireBeeSineWingSlow</v>
      </c>
      <c r="T25">
        <f t="shared" ca="1" si="63"/>
        <v>196</v>
      </c>
      <c r="U25" t="str">
        <f t="shared" ca="1" si="6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v>
      </c>
      <c r="V25" t="str">
        <f t="shared" ca="1" si="65"/>
        <v>{"dy":11,"sl":3,"id":"Actor3021m","stats":{"tr":3,"trp":6,"str":0,"dex":0,"int":15,"vit":0,"train":0,"wgGr0":0,"wgGr1":0,"wgGr2":0,"wgGr3":18,"wgLk":196}}</v>
      </c>
      <c r="Z25">
        <v>24</v>
      </c>
      <c r="AA25" t="s">
        <v>335</v>
      </c>
      <c r="AB25">
        <f>COUNTIF(F:F,AA25)</f>
        <v>2</v>
      </c>
      <c r="AD25">
        <v>24</v>
      </c>
      <c r="AE25">
        <v>181</v>
      </c>
      <c r="AF25">
        <f>COUNTIF(R:R,AE25)</f>
        <v>1</v>
      </c>
    </row>
    <row r="26" spans="1:32">
      <c r="A26">
        <v>12</v>
      </c>
      <c r="B26">
        <f t="shared" ca="1" si="58"/>
        <v>1</v>
      </c>
      <c r="C26" t="str">
        <f t="shared" ref="C26" ca="1" si="68">VLOOKUP(RANDBETWEEN(1,COUNTA(Z:Z)-1),Z:AA,2,0)</f>
        <v>Actor0125m</v>
      </c>
      <c r="D26" t="str">
        <f>IF(ISBLANK(F26),"",
IFERROR(VLOOKUP(F26,[2]ActorTable!$A:$H,MATCH("이름참고",[2]ActorTable!$1:$1,0),0),"캐릭터없음"))</f>
        <v>케이저</v>
      </c>
      <c r="E26" t="str">
        <f t="shared" ref="E26" ca="1" si="69">IF(AND(B26&lt;=OFFSET(B26,1,0),NOT(ISBLANK(F26))),
IF(F26=OFFSET(F26,1,0),"같음",""),"")</f>
        <v/>
      </c>
      <c r="F26" t="s">
        <v>322</v>
      </c>
      <c r="G26">
        <v>3</v>
      </c>
      <c r="H26">
        <v>6</v>
      </c>
      <c r="I26">
        <v>0</v>
      </c>
      <c r="J26">
        <v>0</v>
      </c>
      <c r="K26">
        <v>15</v>
      </c>
      <c r="L26">
        <v>0</v>
      </c>
      <c r="M26">
        <v>0</v>
      </c>
      <c r="N26">
        <v>0</v>
      </c>
      <c r="O26">
        <v>0</v>
      </c>
      <c r="P26">
        <v>0</v>
      </c>
      <c r="Q26">
        <v>18</v>
      </c>
      <c r="R26">
        <v>214</v>
      </c>
      <c r="S26" t="str">
        <f>IFERROR(VLOOKUP(R26,[2]WingLookTable!$A:$B,2,0),"캐릭터없음")</f>
        <v>Wing_GrayStripeSineFullFast</v>
      </c>
      <c r="T26">
        <f t="shared" ca="1" si="63"/>
        <v>166</v>
      </c>
      <c r="U26" t="str">
        <f t="shared" ca="1" si="6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v>
      </c>
      <c r="V26" t="str">
        <f t="shared" ref="V26:V63" ca="1" si="70">"{"""&amp;A$1&amp;""":"&amp;A26
&amp;","""&amp;B$1&amp;""":"&amp;B26
&amp;IF(LEN(F26)=0,"",","""&amp;F$1&amp;""":"""&amp;F26&amp;"""")
&amp;IF(LEN(F26)=0,"",",""stats"":{")
&amp;IF(LEN(F26)=0,"",""""&amp;G$1&amp;""":"&amp;G26)
&amp;IF(LEN(F26)=0,"",","""&amp;H$1&amp;""":"&amp;H26)
&amp;IF(LEN(F26)=0,"",","""&amp;I$1&amp;""":"&amp;I26)
&amp;IF(LEN(F26)=0,"",","""&amp;J$1&amp;""":"&amp;J26)
&amp;IF(LEN(F26)=0,"",","""&amp;K$1&amp;""":"&amp;K26)
&amp;IF(LEN(F26)=0,"",","""&amp;L$1&amp;""":"&amp;L26)
&amp;IF(LEN(F26)=0,"",","""&amp;M$1&amp;""":"&amp;M26)
&amp;IF(LEN(F26)=0,"",","""&amp;N$1&amp;""":"&amp;N26)
&amp;IF(LEN(F26)=0,"",","""&amp;O$1&amp;""":"&amp;O26)
&amp;IF(LEN(F26)=0,"",","""&amp;P$1&amp;""":"&amp;P26)
&amp;IF(LEN(F26)=0,"",","""&amp;Q$1&amp;""":"&amp;Q26)
&amp;IF(LEN(F26)=0,"",","""&amp;R$1&amp;""":"&amp;R26)
&amp;IF(LEN(F26)=0,"","}")&amp;"}"</f>
        <v>{"dy":12,"sl":1,"id":"Actor0113m","stats":{"tr":3,"trp":6,"str":0,"dex":0,"int":15,"vit":0,"train":0,"wgGr0":0,"wgGr1":0,"wgGr2":0,"wgGr3":18,"wgLk":214}}</v>
      </c>
      <c r="Z26">
        <v>25</v>
      </c>
      <c r="AA26" t="s">
        <v>336</v>
      </c>
      <c r="AB26">
        <f>COUNTIF(F:F,AA26)</f>
        <v>1</v>
      </c>
      <c r="AD26">
        <v>25</v>
      </c>
      <c r="AE26">
        <v>184</v>
      </c>
      <c r="AF26">
        <f>COUNTIF(R:R,AE26)</f>
        <v>1</v>
      </c>
    </row>
    <row r="27" spans="1:32">
      <c r="A27">
        <v>12</v>
      </c>
      <c r="B27">
        <f t="shared" ca="1" si="58"/>
        <v>2</v>
      </c>
      <c r="C27" t="str">
        <f t="shared" ref="C27" ca="1" si="71">VLOOKUP(RANDBETWEEN(1,COUNTA(Z:Z)-1),Z:AA,2,0)</f>
        <v>Actor2235m</v>
      </c>
      <c r="D27" t="str">
        <f>IF(ISBLANK(F27),"",
IFERROR(VLOOKUP(F27,[2]ActorTable!$A:$H,MATCH("이름참고",[2]ActorTable!$1:$1,0),0),"캐릭터없음"))</f>
        <v>그루퍼스</v>
      </c>
      <c r="E27" t="str">
        <f t="shared" ref="E27" ca="1" si="72">IF(AND(B27&lt;=OFFSET(B27,1,0),NOT(ISBLANK(F27))),
IF(F27=OFFSET(F27,1,0),"같음",""),"")</f>
        <v/>
      </c>
      <c r="F27" t="s">
        <v>320</v>
      </c>
      <c r="G27">
        <v>3</v>
      </c>
      <c r="H27">
        <v>6</v>
      </c>
      <c r="I27">
        <v>15</v>
      </c>
      <c r="J27">
        <v>0</v>
      </c>
      <c r="K27">
        <v>0</v>
      </c>
      <c r="L27">
        <v>0</v>
      </c>
      <c r="M27">
        <v>0</v>
      </c>
      <c r="N27">
        <v>0</v>
      </c>
      <c r="O27">
        <v>0</v>
      </c>
      <c r="P27">
        <v>0</v>
      </c>
      <c r="Q27">
        <v>18</v>
      </c>
      <c r="R27">
        <v>264</v>
      </c>
      <c r="S27" t="str">
        <f>IFERROR(VLOOKUP(R27,[2]WingLookTable!$A:$B,2,0),"캐릭터없음")</f>
        <v>Wing_SkySineNoneFullFast</v>
      </c>
      <c r="T27">
        <f t="shared" ref="T27" ca="1" si="73">VLOOKUP(RANDBETWEEN(1,COUNTA(AD:AD)-1),AD:AE,2,0)</f>
        <v>109</v>
      </c>
      <c r="U27" t="str">
        <f t="shared" ref="U27" ca="1" si="74">IF(ROW()=2,V27,OFFSET(U27,-1,0)&amp;IF(LEN(V27)=0,"",","&amp;V27))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v>
      </c>
      <c r="V27" t="str">
        <f t="shared" ca="1" si="70"/>
        <v>{"dy":12,"sl":2,"id":"Actor2010m","stats":{"tr":3,"trp":6,"str":15,"dex":0,"int":0,"vit":0,"train":0,"wgGr0":0,"wgGr1":0,"wgGr2":0,"wgGr3":18,"wgLk":264}}</v>
      </c>
      <c r="Z27">
        <v>26</v>
      </c>
      <c r="AA27" t="s">
        <v>337</v>
      </c>
      <c r="AB27">
        <f>COUNTIF(F:F,AA27)</f>
        <v>2</v>
      </c>
      <c r="AD27">
        <v>26</v>
      </c>
      <c r="AE27">
        <v>187</v>
      </c>
      <c r="AF27">
        <f>COUNTIF(R:R,AE27)</f>
        <v>1</v>
      </c>
    </row>
    <row r="28" spans="1:32">
      <c r="A28">
        <v>13</v>
      </c>
      <c r="B28">
        <f t="shared" ca="1" si="58"/>
        <v>1</v>
      </c>
      <c r="C28" t="str">
        <f t="shared" ca="1" si="1"/>
        <v>Actor3231m</v>
      </c>
      <c r="D28" t="str">
        <f>IF(ISBLANK(F28),"",
IFERROR(VLOOKUP(F28,[2]ActorTable!$A:$H,MATCH("이름참고",[2]ActorTable!$1:$1,0),0),"캐릭터없음"))</f>
        <v>클레타</v>
      </c>
      <c r="E28" t="str">
        <f t="shared" ca="1" si="2"/>
        <v/>
      </c>
      <c r="F28" t="s">
        <v>358</v>
      </c>
      <c r="G28">
        <v>3</v>
      </c>
      <c r="H28">
        <v>6</v>
      </c>
      <c r="I28">
        <v>10</v>
      </c>
      <c r="J28">
        <v>0</v>
      </c>
      <c r="K28">
        <v>0</v>
      </c>
      <c r="L28">
        <v>5</v>
      </c>
      <c r="M28">
        <v>0</v>
      </c>
      <c r="N28">
        <v>0</v>
      </c>
      <c r="O28">
        <v>0</v>
      </c>
      <c r="P28">
        <v>0</v>
      </c>
      <c r="Q28">
        <v>18</v>
      </c>
      <c r="R28">
        <v>344</v>
      </c>
      <c r="S28" t="str">
        <f>IFERROR(VLOOKUP(R28,[2]WingLookTable!$A:$B,2,0),"캐릭터없음")</f>
        <v>Wing_DustYellowOtherStripeFullSlow</v>
      </c>
      <c r="T28">
        <f t="shared" ca="1" si="3"/>
        <v>229</v>
      </c>
      <c r="U28"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v>
      </c>
      <c r="V28" t="str">
        <f t="shared" ca="1" si="70"/>
        <v>{"dy":13,"sl":1,"id":"Actor0240m","stats":{"tr":3,"trp":6,"str":10,"dex":0,"int":0,"vit":5,"train":0,"wgGr0":0,"wgGr1":0,"wgGr2":0,"wgGr3":18,"wgLk":344}}</v>
      </c>
      <c r="Z28">
        <v>27</v>
      </c>
      <c r="AA28" t="s">
        <v>338</v>
      </c>
      <c r="AB28">
        <f>COUNTIF(F:F,AA28)</f>
        <v>1</v>
      </c>
      <c r="AD28">
        <v>27</v>
      </c>
      <c r="AE28">
        <v>190</v>
      </c>
      <c r="AF28">
        <f>COUNTIF(R:R,AE28)</f>
        <v>1</v>
      </c>
    </row>
    <row r="29" spans="1:32">
      <c r="A29">
        <v>13</v>
      </c>
      <c r="B29">
        <f t="shared" ca="1" si="58"/>
        <v>2</v>
      </c>
      <c r="C29" t="str">
        <f t="shared" ca="1" si="1"/>
        <v>Actor0024m</v>
      </c>
      <c r="D29" t="str">
        <f>IF(ISBLANK(F29),"",
IFERROR(VLOOKUP(F29,[2]ActorTable!$A:$H,MATCH("이름참고",[2]ActorTable!$1:$1,0),0),"캐릭터없음"))</f>
        <v>미네락</v>
      </c>
      <c r="E29" t="str">
        <f t="shared" ca="1" si="2"/>
        <v/>
      </c>
      <c r="F29" t="s">
        <v>388</v>
      </c>
      <c r="G29">
        <v>3</v>
      </c>
      <c r="H29">
        <v>6</v>
      </c>
      <c r="I29">
        <v>8</v>
      </c>
      <c r="J29">
        <v>7</v>
      </c>
      <c r="K29">
        <v>0</v>
      </c>
      <c r="L29">
        <v>0</v>
      </c>
      <c r="M29">
        <v>0</v>
      </c>
      <c r="N29">
        <v>0</v>
      </c>
      <c r="O29">
        <v>0</v>
      </c>
      <c r="P29">
        <v>0</v>
      </c>
      <c r="Q29">
        <v>18</v>
      </c>
      <c r="R29">
        <v>284</v>
      </c>
      <c r="S29" t="str">
        <f>IFERROR(VLOOKUP(R29,[2]WingLookTable!$A:$B,2,0),"캐릭터없음")</f>
        <v>Wing_YellowOtherNoiseStripeFast</v>
      </c>
      <c r="T29">
        <f t="shared" ca="1" si="3"/>
        <v>256</v>
      </c>
      <c r="U2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v>
      </c>
      <c r="V29" t="str">
        <f t="shared" ca="1" si="70"/>
        <v>{"dy":13,"sl":2,"id":"Actor2120m","stats":{"tr":3,"trp":6,"str":8,"dex":7,"int":0,"vit":0,"train":0,"wgGr0":0,"wgGr1":0,"wgGr2":0,"wgGr3":18,"wgLk":284}}</v>
      </c>
      <c r="Z29">
        <v>28</v>
      </c>
      <c r="AA29" t="s">
        <v>339</v>
      </c>
      <c r="AB29">
        <f>COUNTIF(F:F,AA29)</f>
        <v>2</v>
      </c>
      <c r="AD29">
        <v>28</v>
      </c>
      <c r="AE29">
        <v>193</v>
      </c>
      <c r="AF29">
        <f>COUNTIF(R:R,AE29)</f>
        <v>0</v>
      </c>
    </row>
    <row r="30" spans="1:32">
      <c r="A30">
        <v>14</v>
      </c>
      <c r="B30">
        <f t="shared" ca="1" si="58"/>
        <v>1</v>
      </c>
      <c r="C30" t="str">
        <f t="shared" ca="1" si="1"/>
        <v>Actor0024m</v>
      </c>
      <c r="D30" t="str">
        <f>IF(ISBLANK(F30),"",
IFERROR(VLOOKUP(F30,[2]ActorTable!$A:$H,MATCH("이름참고",[2]ActorTable!$1:$1,0),0),"캐릭터없음"))</f>
        <v>나인</v>
      </c>
      <c r="E30" t="str">
        <f t="shared" ca="1" si="2"/>
        <v/>
      </c>
      <c r="F30" t="s">
        <v>453</v>
      </c>
      <c r="G30">
        <v>3</v>
      </c>
      <c r="H30">
        <v>6</v>
      </c>
      <c r="I30">
        <v>0</v>
      </c>
      <c r="J30">
        <v>8</v>
      </c>
      <c r="K30">
        <v>7</v>
      </c>
      <c r="L30">
        <v>0</v>
      </c>
      <c r="M30">
        <v>0</v>
      </c>
      <c r="N30">
        <v>0</v>
      </c>
      <c r="O30">
        <v>0</v>
      </c>
      <c r="P30">
        <v>0</v>
      </c>
      <c r="Q30">
        <v>18</v>
      </c>
      <c r="R30">
        <v>332</v>
      </c>
      <c r="S30" t="str">
        <f>IFERROR(VLOOKUP(R30,[2]WingLookTable!$A:$B,2,0),"캐릭터없음")</f>
        <v>Wing_DustRedMultiNoiseOtherFast</v>
      </c>
      <c r="T30">
        <f t="shared" ca="1" si="3"/>
        <v>199</v>
      </c>
      <c r="U3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v>
      </c>
      <c r="V30" t="str">
        <f t="shared" ca="1" si="70"/>
        <v>{"dy":14,"sl":1,"id":"Actor0236m","stats":{"tr":3,"trp":6,"str":0,"dex":8,"int":7,"vit":0,"train":0,"wgGr0":0,"wgGr1":0,"wgGr2":0,"wgGr3":18,"wgLk":332}}</v>
      </c>
      <c r="Z30">
        <v>29</v>
      </c>
      <c r="AA30" t="s">
        <v>340</v>
      </c>
      <c r="AB30">
        <f>COUNTIF(F:F,AA30)</f>
        <v>1</v>
      </c>
      <c r="AD30">
        <v>29</v>
      </c>
      <c r="AE30">
        <v>196</v>
      </c>
      <c r="AF30">
        <f>COUNTIF(R:R,AE30)</f>
        <v>1</v>
      </c>
    </row>
    <row r="31" spans="1:32">
      <c r="A31">
        <v>14</v>
      </c>
      <c r="B31">
        <f t="shared" ca="1" si="58"/>
        <v>2</v>
      </c>
      <c r="C31" t="str">
        <f t="shared" ca="1" si="1"/>
        <v>Actor1216m</v>
      </c>
      <c r="D31" t="str">
        <f>IF(ISBLANK(F31),"",
IFERROR(VLOOKUP(F31,[2]ActorTable!$A:$H,MATCH("이름참고",[2]ActorTable!$1:$1,0),0),"캐릭터없음"))</f>
        <v>데브샤</v>
      </c>
      <c r="E31" t="str">
        <f t="shared" ca="1" si="2"/>
        <v/>
      </c>
      <c r="F31" t="s">
        <v>401</v>
      </c>
      <c r="G31">
        <v>3</v>
      </c>
      <c r="H31">
        <v>6</v>
      </c>
      <c r="I31">
        <v>0</v>
      </c>
      <c r="J31">
        <v>5</v>
      </c>
      <c r="K31">
        <v>0</v>
      </c>
      <c r="L31">
        <v>10</v>
      </c>
      <c r="M31">
        <v>0</v>
      </c>
      <c r="N31">
        <v>0</v>
      </c>
      <c r="O31">
        <v>0</v>
      </c>
      <c r="P31">
        <v>0</v>
      </c>
      <c r="Q31">
        <v>18</v>
      </c>
      <c r="R31">
        <v>148</v>
      </c>
      <c r="S31" t="str">
        <f>IFERROR(VLOOKUP(R31,[2]WingLookTable!$A:$B,2,0),"캐릭터없음")</f>
        <v>Wing_DustCyanPatternFullFullSlow</v>
      </c>
      <c r="T31">
        <f t="shared" ref="T31:T32" ca="1" si="75">VLOOKUP(RANDBETWEEN(1,COUNTA(AD:AD)-1),AD:AE,2,0)</f>
        <v>328</v>
      </c>
      <c r="U31" t="str">
        <f t="shared" ref="U31:U32" ca="1" si="76">IF(ROW()=2,V31,OFFSET(U31,-1,0)&amp;IF(LEN(V31)=0,"",","&amp;V31))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v>
      </c>
      <c r="V31" t="str">
        <f t="shared" ref="V31:V32" ca="1" si="77">"{"""&amp;A$1&amp;""":"&amp;A31
&amp;","""&amp;B$1&amp;""":"&amp;B31
&amp;IF(LEN(F31)=0,"",","""&amp;F$1&amp;""":"""&amp;F31&amp;"""")
&amp;IF(LEN(F31)=0,"",",""stats"":{")
&amp;IF(LEN(F31)=0,"",""""&amp;G$1&amp;""":"&amp;G31)
&amp;IF(LEN(F31)=0,"",","""&amp;H$1&amp;""":"&amp;H31)
&amp;IF(LEN(F31)=0,"",","""&amp;I$1&amp;""":"&amp;I31)
&amp;IF(LEN(F31)=0,"",","""&amp;J$1&amp;""":"&amp;J31)
&amp;IF(LEN(F31)=0,"",","""&amp;K$1&amp;""":"&amp;K31)
&amp;IF(LEN(F31)=0,"",","""&amp;L$1&amp;""":"&amp;L31)
&amp;IF(LEN(F31)=0,"",","""&amp;M$1&amp;""":"&amp;M31)
&amp;IF(LEN(F31)=0,"",","""&amp;N$1&amp;""":"&amp;N31)
&amp;IF(LEN(F31)=0,"",","""&amp;O$1&amp;""":"&amp;O31)
&amp;IF(LEN(F31)=0,"",","""&amp;P$1&amp;""":"&amp;P31)
&amp;IF(LEN(F31)=0,"",","""&amp;Q$1&amp;""":"&amp;Q31)
&amp;IF(LEN(F31)=0,"",","""&amp;R$1&amp;""":"&amp;R31)
&amp;IF(LEN(F31)=0,"","}")&amp;"}"</f>
        <v>{"dy":14,"sl":2,"id":"Actor2103m","stats":{"tr":3,"trp":6,"str":0,"dex":5,"int":0,"vit":10,"train":0,"wgGr0":0,"wgGr1":0,"wgGr2":0,"wgGr3":18,"wgLk":148}}</v>
      </c>
      <c r="Z31">
        <v>30</v>
      </c>
      <c r="AA31" t="s">
        <v>341</v>
      </c>
      <c r="AB31">
        <f>COUNTIF(F:F,AA31)</f>
        <v>3</v>
      </c>
      <c r="AD31">
        <v>30</v>
      </c>
      <c r="AE31">
        <v>199</v>
      </c>
      <c r="AF31">
        <f>COUNTIF(R:R,AE31)</f>
        <v>1</v>
      </c>
    </row>
    <row r="32" spans="1:32">
      <c r="A32">
        <v>14</v>
      </c>
      <c r="B32">
        <f t="shared" ca="1" si="58"/>
        <v>3</v>
      </c>
      <c r="C32" t="str">
        <f t="shared" ref="C32" ca="1" si="78">VLOOKUP(RANDBETWEEN(1,COUNTA(Z:Z)-1),Z:AA,2,0)</f>
        <v>Actor0007m</v>
      </c>
      <c r="D32" t="str">
        <f>IF(ISBLANK(F32),"",
IFERROR(VLOOKUP(F32,[2]ActorTable!$A:$H,MATCH("이름참고",[2]ActorTable!$1:$1,0),0),"캐릭터없음"))</f>
        <v>에이잭</v>
      </c>
      <c r="E32" t="str">
        <f t="shared" ref="E32" ca="1" si="79">IF(AND(B32&lt;=OFFSET(B32,1,0),NOT(ISBLANK(F32))),
IF(F32=OFFSET(F32,1,0),"같음",""),"")</f>
        <v/>
      </c>
      <c r="F32" t="s">
        <v>405</v>
      </c>
      <c r="G32">
        <v>3</v>
      </c>
      <c r="H32">
        <v>6</v>
      </c>
      <c r="I32">
        <v>0</v>
      </c>
      <c r="J32">
        <v>5</v>
      </c>
      <c r="K32">
        <v>10</v>
      </c>
      <c r="L32">
        <v>0</v>
      </c>
      <c r="M32">
        <v>0</v>
      </c>
      <c r="N32">
        <v>0</v>
      </c>
      <c r="O32">
        <v>0</v>
      </c>
      <c r="P32">
        <v>0</v>
      </c>
      <c r="Q32">
        <v>18</v>
      </c>
      <c r="R32">
        <v>154</v>
      </c>
      <c r="S32" t="str">
        <f>IFERROR(VLOOKUP(R32,[2]WingLookTable!$A:$B,2,0),"캐릭터없음")</f>
        <v>Wing_DustFireSinePatternFullSlow</v>
      </c>
      <c r="T32">
        <f t="shared" ca="1" si="75"/>
        <v>268</v>
      </c>
      <c r="U32" t="str">
        <f t="shared" ca="1" si="7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v>
      </c>
      <c r="V32" t="str">
        <f t="shared" ca="1" si="77"/>
        <v>{"dy":14,"sl":3,"id":"Actor1029m","stats":{"tr":3,"trp":6,"str":0,"dex":5,"int":10,"vit":0,"train":0,"wgGr0":0,"wgGr1":0,"wgGr2":0,"wgGr3":18,"wgLk":154}}</v>
      </c>
      <c r="Z32">
        <v>31</v>
      </c>
      <c r="AA32" t="s">
        <v>418</v>
      </c>
      <c r="AB32">
        <f>COUNTIF(F:F,AA32)</f>
        <v>1</v>
      </c>
      <c r="AD32">
        <v>31</v>
      </c>
      <c r="AE32">
        <v>202</v>
      </c>
      <c r="AF32">
        <f>COUNTIF(R:R,AE32)</f>
        <v>1</v>
      </c>
    </row>
    <row r="33" spans="1:32">
      <c r="A33">
        <v>15</v>
      </c>
      <c r="B33">
        <f t="shared" ca="1" si="58"/>
        <v>1</v>
      </c>
      <c r="C33" t="str">
        <f t="shared" ca="1" si="1"/>
        <v>Actor0236m</v>
      </c>
      <c r="D33" t="str">
        <f>IF(ISBLANK(F33),"",
IFERROR(VLOOKUP(F33,[2]ActorTable!$A:$H,MATCH("이름참고",[2]ActorTable!$1:$1,0),0),"캐릭터없음"))</f>
        <v>카츄진</v>
      </c>
      <c r="E33" t="str">
        <f t="shared" ca="1" si="2"/>
        <v/>
      </c>
      <c r="F33" t="s">
        <v>354</v>
      </c>
      <c r="G33">
        <v>3</v>
      </c>
      <c r="H33">
        <v>6</v>
      </c>
      <c r="I33">
        <v>0</v>
      </c>
      <c r="J33">
        <v>0</v>
      </c>
      <c r="K33">
        <v>15</v>
      </c>
      <c r="L33">
        <v>0</v>
      </c>
      <c r="M33">
        <v>0</v>
      </c>
      <c r="N33">
        <v>0</v>
      </c>
      <c r="O33">
        <v>0</v>
      </c>
      <c r="P33">
        <v>0</v>
      </c>
      <c r="Q33">
        <v>18</v>
      </c>
      <c r="R33">
        <v>352</v>
      </c>
      <c r="S33" t="str">
        <f>IFERROR(VLOOKUP(R33,[2]WingLookTable!$A:$B,2,0),"캐릭터없음")</f>
        <v>Wing_GreenOtherOtherFullFast</v>
      </c>
      <c r="T33">
        <f t="shared" ca="1" si="3"/>
        <v>244</v>
      </c>
      <c r="U3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v>
      </c>
      <c r="V33" t="str">
        <f t="shared" ca="1" si="70"/>
        <v>{"dy":15,"sl":1,"id":"Actor3117m","stats":{"tr":3,"trp":6,"str":0,"dex":0,"int":15,"vit":0,"train":0,"wgGr0":0,"wgGr1":0,"wgGr2":0,"wgGr3":18,"wgLk":352}}</v>
      </c>
      <c r="Z33">
        <v>32</v>
      </c>
      <c r="AA33" t="s">
        <v>427</v>
      </c>
      <c r="AB33">
        <f>COUNTIF(F:F,AA33)</f>
        <v>1</v>
      </c>
      <c r="AD33">
        <v>32</v>
      </c>
      <c r="AE33">
        <v>205</v>
      </c>
      <c r="AF33">
        <f>COUNTIF(R:R,AE33)</f>
        <v>1</v>
      </c>
    </row>
    <row r="34" spans="1:32">
      <c r="A34">
        <v>15</v>
      </c>
      <c r="B34">
        <f t="shared" ca="1" si="58"/>
        <v>2</v>
      </c>
      <c r="C34" t="str">
        <f t="shared" ca="1" si="1"/>
        <v>Actor0236m</v>
      </c>
      <c r="D34" t="str">
        <f>IF(ISBLANK(F34),"",
IFERROR(VLOOKUP(F34,[2]ActorTable!$A:$H,MATCH("이름참고",[2]ActorTable!$1:$1,0),0),"캐릭터없음"))</f>
        <v>무테이</v>
      </c>
      <c r="E34" t="str">
        <f t="shared" ca="1" si="2"/>
        <v/>
      </c>
      <c r="F34" t="s">
        <v>368</v>
      </c>
      <c r="G34">
        <v>3</v>
      </c>
      <c r="H34">
        <v>6</v>
      </c>
      <c r="I34">
        <v>7</v>
      </c>
      <c r="J34">
        <v>8</v>
      </c>
      <c r="K34">
        <v>0</v>
      </c>
      <c r="L34">
        <v>0</v>
      </c>
      <c r="M34">
        <v>0</v>
      </c>
      <c r="N34">
        <v>0</v>
      </c>
      <c r="O34">
        <v>0</v>
      </c>
      <c r="P34">
        <v>0</v>
      </c>
      <c r="Q34">
        <v>18</v>
      </c>
      <c r="R34">
        <v>280</v>
      </c>
      <c r="S34" t="str">
        <f>IFERROR(VLOOKUP(R34,[2]WingLookTable!$A:$B,2,0),"캐릭터없음")</f>
        <v>Wing_YellowFullSineStripeSlow</v>
      </c>
      <c r="T34">
        <f t="shared" ca="1" si="3"/>
        <v>187</v>
      </c>
      <c r="U3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v>
      </c>
      <c r="V34" t="str">
        <f t="shared" ca="1" si="70"/>
        <v>{"dy":15,"sl":2,"id":"Actor3021m","stats":{"tr":3,"trp":6,"str":7,"dex":8,"int":0,"vit":0,"train":0,"wgGr0":0,"wgGr1":0,"wgGr2":0,"wgGr3":18,"wgLk":280}}</v>
      </c>
      <c r="Z34">
        <v>33</v>
      </c>
      <c r="AA34" t="s">
        <v>453</v>
      </c>
      <c r="AB34">
        <f>COUNTIF(F:F,AA34)</f>
        <v>2</v>
      </c>
      <c r="AD34">
        <v>33</v>
      </c>
      <c r="AE34">
        <v>208</v>
      </c>
      <c r="AF34">
        <f>COUNTIF(R:R,AE34)</f>
        <v>1</v>
      </c>
    </row>
    <row r="35" spans="1:32">
      <c r="A35">
        <v>16</v>
      </c>
      <c r="B35">
        <f t="shared" ca="1" si="58"/>
        <v>1</v>
      </c>
      <c r="C35" t="str">
        <f t="shared" ref="C35" ca="1" si="80">VLOOKUP(RANDBETWEEN(1,COUNTA(Z:Z)-1),Z:AA,2,0)</f>
        <v>Actor2011m</v>
      </c>
      <c r="D35" t="str">
        <f>IF(ISBLANK(F35),"",
IFERROR(VLOOKUP(F35,[2]ActorTable!$A:$H,MATCH("이름참고",[2]ActorTable!$1:$1,0),0),"캐릭터없음"))</f>
        <v>라무무</v>
      </c>
      <c r="E35" t="str">
        <f t="shared" ref="E35" ca="1" si="81">IF(AND(B35&lt;=OFFSET(B35,1,0),NOT(ISBLANK(F35))),
IF(F35=OFFSET(F35,1,0),"같음",""),"")</f>
        <v/>
      </c>
      <c r="F35" t="s">
        <v>366</v>
      </c>
      <c r="G35">
        <v>3</v>
      </c>
      <c r="H35">
        <v>6</v>
      </c>
      <c r="I35">
        <v>0</v>
      </c>
      <c r="J35">
        <v>8</v>
      </c>
      <c r="K35">
        <v>7</v>
      </c>
      <c r="L35">
        <v>0</v>
      </c>
      <c r="M35">
        <v>0</v>
      </c>
      <c r="N35">
        <v>0</v>
      </c>
      <c r="O35">
        <v>0</v>
      </c>
      <c r="P35">
        <v>0</v>
      </c>
      <c r="Q35">
        <v>18</v>
      </c>
      <c r="R35">
        <v>363</v>
      </c>
      <c r="S35" t="str">
        <f>IFERROR(VLOOKUP(R35,[2]WingLookTable!$A:$B,2,0),"캐릭터없음")</f>
        <v>Wing_PinkOtherFullOtherFast</v>
      </c>
      <c r="T35">
        <f t="shared" ref="T35" ca="1" si="82">VLOOKUP(RANDBETWEEN(1,COUNTA(AD:AD)-1),AD:AE,2,0)</f>
        <v>280</v>
      </c>
      <c r="U35" t="str">
        <f t="shared" ref="U35" ca="1" si="83">IF(ROW()=2,V35,OFFSET(U35,-1,0)&amp;IF(LEN(V35)=0,"",","&amp;V35))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v>
      </c>
      <c r="V35" t="str">
        <f t="shared" ca="1" si="70"/>
        <v>{"dy":16,"sl":1,"id":"Actor3231m","stats":{"tr":3,"trp":6,"str":0,"dex":8,"int":7,"vit":0,"train":0,"wgGr0":0,"wgGr1":0,"wgGr2":0,"wgGr3":18,"wgLk":363}}</v>
      </c>
      <c r="Z35">
        <v>34</v>
      </c>
      <c r="AA35" t="s">
        <v>454</v>
      </c>
      <c r="AB35">
        <f>COUNTIF(F:F,AA35)</f>
        <v>2</v>
      </c>
      <c r="AD35">
        <v>34</v>
      </c>
      <c r="AE35">
        <v>211</v>
      </c>
      <c r="AF35">
        <f>COUNTIF(R:R,AE35)</f>
        <v>1</v>
      </c>
    </row>
    <row r="36" spans="1:32">
      <c r="A36">
        <v>16</v>
      </c>
      <c r="B36">
        <f t="shared" ca="1" si="58"/>
        <v>2</v>
      </c>
      <c r="C36" t="str">
        <f t="shared" ref="C36" ca="1" si="84">VLOOKUP(RANDBETWEEN(1,COUNTA(Z:Z)-1),Z:AA,2,0)</f>
        <v>Actor0024m</v>
      </c>
      <c r="D36" t="str">
        <f>IF(ISBLANK(F36),"",
IFERROR(VLOOKUP(F36,[2]ActorTable!$A:$H,MATCH("이름참고",[2]ActorTable!$1:$1,0),0),"캐릭터없음"))</f>
        <v>러센트</v>
      </c>
      <c r="E36" t="str">
        <f t="shared" ref="E36" ca="1" si="85">IF(AND(B36&lt;=OFFSET(B36,1,0),NOT(ISBLANK(F36))),
IF(F36=OFFSET(F36,1,0),"같음",""),"")</f>
        <v/>
      </c>
      <c r="F36" t="s">
        <v>384</v>
      </c>
      <c r="G36">
        <v>3</v>
      </c>
      <c r="H36">
        <v>6</v>
      </c>
      <c r="I36">
        <v>0</v>
      </c>
      <c r="J36">
        <v>0</v>
      </c>
      <c r="K36">
        <v>15</v>
      </c>
      <c r="L36">
        <v>0</v>
      </c>
      <c r="M36">
        <v>0</v>
      </c>
      <c r="N36">
        <v>0</v>
      </c>
      <c r="O36">
        <v>0</v>
      </c>
      <c r="P36">
        <v>0</v>
      </c>
      <c r="Q36">
        <v>18</v>
      </c>
      <c r="R36">
        <v>340</v>
      </c>
      <c r="S36" t="str">
        <f>IFERROR(VLOOKUP(R36,[2]WingLookTable!$A:$B,2,0),"캐릭터없음")</f>
        <v>Wing_DustRedStripeFullOtherSlow</v>
      </c>
      <c r="T36">
        <f t="shared" ref="T36" ca="1" si="86">VLOOKUP(RANDBETWEEN(1,COUNTA(AD:AD)-1),AD:AE,2,0)</f>
        <v>166</v>
      </c>
      <c r="U36" t="str">
        <f t="shared" ref="U36" ca="1" si="87">IF(ROW()=2,V36,OFFSET(U36,-1,0)&amp;IF(LEN(V36)=0,"",","&amp;V36))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v>
      </c>
      <c r="V36" t="str">
        <f t="shared" ca="1" si="70"/>
        <v>{"dy":16,"sl":2,"id":"Actor0024m","stats":{"tr":3,"trp":6,"str":0,"dex":0,"int":15,"vit":0,"train":0,"wgGr0":0,"wgGr1":0,"wgGr2":0,"wgGr3":18,"wgLk":340}}</v>
      </c>
      <c r="AD36">
        <v>35</v>
      </c>
      <c r="AE36">
        <v>214</v>
      </c>
      <c r="AF36">
        <f>COUNTIF(R:R,AE36)</f>
        <v>1</v>
      </c>
    </row>
    <row r="37" spans="1:32">
      <c r="A37">
        <v>17</v>
      </c>
      <c r="B37">
        <f t="shared" ca="1" si="58"/>
        <v>1</v>
      </c>
      <c r="C37" t="str">
        <f t="shared" ref="C37" ca="1" si="88">VLOOKUP(RANDBETWEEN(1,COUNTA(Z:Z)-1),Z:AA,2,0)</f>
        <v>Actor2010m</v>
      </c>
      <c r="D37" t="str">
        <f>IF(ISBLANK(F37),"",
IFERROR(VLOOKUP(F37,[2]ActorTable!$A:$H,MATCH("이름참고",[2]ActorTable!$1:$1,0),0),"캐릭터없음"))</f>
        <v>원더</v>
      </c>
      <c r="E37" t="str">
        <f t="shared" ref="E37" ca="1" si="89">IF(AND(B37&lt;=OFFSET(B37,1,0),NOT(ISBLANK(F37))),
IF(F37=OFFSET(F37,1,0),"같음",""),"")</f>
        <v/>
      </c>
      <c r="F37" t="s">
        <v>333</v>
      </c>
      <c r="G37">
        <v>3</v>
      </c>
      <c r="H37">
        <v>6</v>
      </c>
      <c r="I37">
        <v>8</v>
      </c>
      <c r="J37">
        <v>7</v>
      </c>
      <c r="K37">
        <v>0</v>
      </c>
      <c r="L37">
        <v>0</v>
      </c>
      <c r="M37">
        <v>0</v>
      </c>
      <c r="N37">
        <v>0</v>
      </c>
      <c r="O37">
        <v>0</v>
      </c>
      <c r="P37">
        <v>0</v>
      </c>
      <c r="Q37">
        <v>18</v>
      </c>
      <c r="R37">
        <v>166</v>
      </c>
      <c r="S37" t="str">
        <f>IFERROR(VLOOKUP(R37,[2]WingLookTable!$A:$B,2,0),"캐릭터없음")</f>
        <v>Wing_DustMultiNoisePatternFullFast</v>
      </c>
      <c r="T37">
        <f t="shared" ref="T37" ca="1" si="90">VLOOKUP(RANDBETWEEN(1,COUNTA(AD:AD)-1),AD:AE,2,0)</f>
        <v>236</v>
      </c>
      <c r="U37" t="str">
        <f t="shared" ref="U37" ca="1" si="91">IF(ROW()=2,V37,OFFSET(U37,-1,0)&amp;IF(LEN(V37)=0,"",","&amp;V37))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v>
      </c>
      <c r="V37" t="str">
        <f t="shared" ca="1" si="70"/>
        <v>{"dy":17,"sl":1,"id":"Actor2128m","stats":{"tr":3,"trp":6,"str":8,"dex":7,"int":0,"vit":0,"train":0,"wgGr0":0,"wgGr1":0,"wgGr2":0,"wgGr3":18,"wgLk":166}}</v>
      </c>
      <c r="AD37">
        <v>36</v>
      </c>
      <c r="AE37">
        <v>217</v>
      </c>
      <c r="AF37">
        <f>COUNTIF(R:R,AE37)</f>
        <v>1</v>
      </c>
    </row>
    <row r="38" spans="1:32">
      <c r="A38">
        <v>17</v>
      </c>
      <c r="B38">
        <f t="shared" ca="1" si="58"/>
        <v>2</v>
      </c>
      <c r="C38" t="str">
        <f t="shared" ref="C38" ca="1" si="92">VLOOKUP(RANDBETWEEN(1,COUNTA(Z:Z)-1),Z:AA,2,0)</f>
        <v>Actor2128m</v>
      </c>
      <c r="D38" t="str">
        <f>IF(ISBLANK(F38),"",
IFERROR(VLOOKUP(F38,[2]ActorTable!$A:$H,MATCH("이름참고",[2]ActorTable!$1:$1,0),0),"캐릭터없음"))</f>
        <v>튤린</v>
      </c>
      <c r="E38" t="str">
        <f t="shared" ref="E38" ca="1" si="93">IF(AND(B38&lt;=OFFSET(B38,1,0),NOT(ISBLANK(F38))),
IF(F38=OFFSET(F38,1,0),"같음",""),"")</f>
        <v/>
      </c>
      <c r="F38" t="s">
        <v>380</v>
      </c>
      <c r="G38">
        <v>3</v>
      </c>
      <c r="H38">
        <v>6</v>
      </c>
      <c r="I38">
        <v>0</v>
      </c>
      <c r="J38">
        <v>5</v>
      </c>
      <c r="K38">
        <v>10</v>
      </c>
      <c r="L38">
        <v>0</v>
      </c>
      <c r="M38">
        <v>0</v>
      </c>
      <c r="N38">
        <v>0</v>
      </c>
      <c r="O38">
        <v>0</v>
      </c>
      <c r="P38">
        <v>0</v>
      </c>
      <c r="Q38">
        <v>18</v>
      </c>
      <c r="R38">
        <v>303</v>
      </c>
      <c r="S38" t="str">
        <f>IFERROR(VLOOKUP(R38,[2]WingLookTable!$A:$B,2,0),"캐릭터없음")</f>
        <v>Wing_DustFireOtherOtherStripeFast</v>
      </c>
      <c r="T38">
        <f t="shared" ref="T38" ca="1" si="94">VLOOKUP(RANDBETWEEN(1,COUNTA(AD:AD)-1),AD:AE,2,0)</f>
        <v>211</v>
      </c>
      <c r="U38" t="str">
        <f t="shared" ref="U38" ca="1" si="95">IF(ROW()=2,V38,OFFSET(U38,-1,0)&amp;IF(LEN(V38)=0,"",","&amp;V38))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v>
      </c>
      <c r="V38" t="str">
        <f t="shared" ca="1" si="70"/>
        <v>{"dy":17,"sl":2,"id":"Actor0037m","stats":{"tr":3,"trp":6,"str":0,"dex":5,"int":10,"vit":0,"train":0,"wgGr0":0,"wgGr1":0,"wgGr2":0,"wgGr3":18,"wgLk":303}}</v>
      </c>
      <c r="AD38">
        <v>37</v>
      </c>
      <c r="AE38">
        <v>220</v>
      </c>
      <c r="AF38">
        <f>COUNTIF(R:R,AE38)</f>
        <v>1</v>
      </c>
    </row>
    <row r="39" spans="1:32">
      <c r="A39">
        <v>18</v>
      </c>
      <c r="B39">
        <f t="shared" ca="1" si="58"/>
        <v>1</v>
      </c>
      <c r="C39" t="str">
        <f t="shared" ref="C39:C64" ca="1" si="96">VLOOKUP(RANDBETWEEN(1,COUNTA(Z:Z)-1),Z:AA,2,0)</f>
        <v>Actor3212m</v>
      </c>
      <c r="D39" t="str">
        <f>IF(ISBLANK(F39),"",
IFERROR(VLOOKUP(F39,[2]ActorTable!$A:$H,MATCH("이름참고",[2]ActorTable!$1:$1,0),0),"캐릭터없음"))</f>
        <v>미네락</v>
      </c>
      <c r="E39" t="str">
        <f t="shared" ref="E39:E64" ca="1" si="97">IF(AND(B39&lt;=OFFSET(B39,1,0),NOT(ISBLANK(F39))),
IF(F39=OFFSET(F39,1,0),"같음",""),"")</f>
        <v/>
      </c>
      <c r="F39" t="s">
        <v>388</v>
      </c>
      <c r="G39">
        <v>3</v>
      </c>
      <c r="H39">
        <v>6</v>
      </c>
      <c r="I39">
        <v>5</v>
      </c>
      <c r="J39">
        <v>5</v>
      </c>
      <c r="K39">
        <v>0</v>
      </c>
      <c r="L39">
        <v>5</v>
      </c>
      <c r="M39">
        <v>0</v>
      </c>
      <c r="N39">
        <v>0</v>
      </c>
      <c r="O39">
        <v>0</v>
      </c>
      <c r="P39">
        <v>0</v>
      </c>
      <c r="Q39">
        <v>18</v>
      </c>
      <c r="R39">
        <v>187</v>
      </c>
      <c r="S39" t="str">
        <f>IFERROR(VLOOKUP(R39,[2]WingLookTable!$A:$B,2,0),"캐릭터없음")</f>
        <v>Wing_DustPurpleSinePatternFullFast</v>
      </c>
      <c r="T39">
        <f t="shared" ref="T39:T62" ca="1" si="98">VLOOKUP(RANDBETWEEN(1,COUNTA(AD:AD)-1),AD:AE,2,0)</f>
        <v>372</v>
      </c>
      <c r="U3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v>
      </c>
      <c r="V39" t="str">
        <f t="shared" ca="1" si="70"/>
        <v>{"dy":18,"sl":1,"id":"Actor2120m","stats":{"tr":3,"trp":6,"str":5,"dex":5,"int":0,"vit":5,"train":0,"wgGr0":0,"wgGr1":0,"wgGr2":0,"wgGr3":18,"wgLk":187}}</v>
      </c>
      <c r="AD39">
        <v>38</v>
      </c>
      <c r="AE39">
        <v>223</v>
      </c>
      <c r="AF39">
        <f>COUNTIF(R:R,AE39)</f>
        <v>1</v>
      </c>
    </row>
    <row r="40" spans="1:32">
      <c r="A40">
        <v>18</v>
      </c>
      <c r="B40">
        <f t="shared" ca="1" si="58"/>
        <v>2</v>
      </c>
      <c r="C40" t="str">
        <f t="shared" ca="1" si="96"/>
        <v>Actor2128m</v>
      </c>
      <c r="D40" t="str">
        <f>IF(ISBLANK(F40),"",
IFERROR(VLOOKUP(F40,[2]ActorTable!$A:$H,MATCH("이름참고",[2]ActorTable!$1:$1,0),0),"캐릭터없음"))</f>
        <v>도스로프</v>
      </c>
      <c r="E40" t="str">
        <f t="shared" ca="1" si="97"/>
        <v/>
      </c>
      <c r="F40" t="s">
        <v>433</v>
      </c>
      <c r="G40">
        <v>3</v>
      </c>
      <c r="H40">
        <v>6</v>
      </c>
      <c r="I40">
        <v>0</v>
      </c>
      <c r="J40">
        <v>0</v>
      </c>
      <c r="K40">
        <v>0</v>
      </c>
      <c r="L40">
        <v>15</v>
      </c>
      <c r="M40">
        <v>0</v>
      </c>
      <c r="N40">
        <v>0</v>
      </c>
      <c r="O40">
        <v>0</v>
      </c>
      <c r="P40">
        <v>0</v>
      </c>
      <c r="Q40">
        <v>18</v>
      </c>
      <c r="R40">
        <v>256</v>
      </c>
      <c r="S40" t="str">
        <f>IFERROR(VLOOKUP(R40,[2]WingLookTable!$A:$B,2,0),"캐릭터없음")</f>
        <v>Wing_SkyFullNoiseOtherFast</v>
      </c>
      <c r="T40">
        <f t="shared" ca="1" si="98"/>
        <v>284</v>
      </c>
      <c r="U4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v>
      </c>
      <c r="V40" t="str">
        <f t="shared" ca="1" si="70"/>
        <v>{"dy":18,"sl":2,"id":"Actor0030m","stats":{"tr":3,"trp":6,"str":0,"dex":0,"int":0,"vit":15,"train":0,"wgGr0":0,"wgGr1":0,"wgGr2":0,"wgGr3":18,"wgLk":256}}</v>
      </c>
      <c r="AD40">
        <v>39</v>
      </c>
      <c r="AE40">
        <v>226</v>
      </c>
      <c r="AF40">
        <f>COUNTIF(R:R,AE40)</f>
        <v>1</v>
      </c>
    </row>
    <row r="41" spans="1:32">
      <c r="A41">
        <v>19</v>
      </c>
      <c r="B41">
        <f t="shared" ca="1" si="58"/>
        <v>1</v>
      </c>
      <c r="C41" t="str">
        <f t="shared" ref="C41:C42" ca="1" si="99">VLOOKUP(RANDBETWEEN(1,COUNTA(Z:Z)-1),Z:AA,2,0)</f>
        <v>Actor1141m</v>
      </c>
      <c r="D41" t="str">
        <f>IF(ISBLANK(F41),"",
IFERROR(VLOOKUP(F41,[2]ActorTable!$A:$H,MATCH("이름참고",[2]ActorTable!$1:$1,0),0),"캐릭터없음"))</f>
        <v>닉스</v>
      </c>
      <c r="E41" t="str">
        <f t="shared" ref="E41:E42" ca="1" si="100">IF(AND(B41&lt;=OFFSET(B41,1,0),NOT(ISBLANK(F41))),
IF(F41=OFFSET(F41,1,0),"같음",""),"")</f>
        <v/>
      </c>
      <c r="F41" t="s">
        <v>362</v>
      </c>
      <c r="G41">
        <v>3</v>
      </c>
      <c r="H41">
        <v>6</v>
      </c>
      <c r="I41">
        <v>0</v>
      </c>
      <c r="J41">
        <v>8</v>
      </c>
      <c r="K41">
        <v>7</v>
      </c>
      <c r="L41">
        <v>0</v>
      </c>
      <c r="M41">
        <v>0</v>
      </c>
      <c r="N41">
        <v>0</v>
      </c>
      <c r="O41">
        <v>0</v>
      </c>
      <c r="P41">
        <v>0</v>
      </c>
      <c r="Q41">
        <v>18</v>
      </c>
      <c r="R41">
        <v>276</v>
      </c>
      <c r="S41" t="str">
        <f>IFERROR(VLOOKUP(R41,[2]WingLookTable!$A:$B,2,0),"캐릭터없음")</f>
        <v>Wing_WhiteSineNoiseFullFast</v>
      </c>
      <c r="T41">
        <f t="shared" ref="T41:T42" ca="1" si="101">VLOOKUP(RANDBETWEEN(1,COUNTA(AD:AD)-1),AD:AE,2,0)</f>
        <v>303</v>
      </c>
      <c r="U41" t="str">
        <f t="shared" ref="U41:U42" ca="1" si="102">IF(ROW()=2,V41,OFFSET(U41,-1,0)&amp;IF(LEN(V41)=0,"",","&amp;V41))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v>
      </c>
      <c r="V41" t="str">
        <f t="shared" ca="1" si="70"/>
        <v>{"dy":19,"sl":1,"id":"Actor1109m","stats":{"tr":3,"trp":6,"str":0,"dex":8,"int":7,"vit":0,"train":0,"wgGr0":0,"wgGr1":0,"wgGr2":0,"wgGr3":18,"wgLk":276}}</v>
      </c>
      <c r="AD41">
        <v>40</v>
      </c>
      <c r="AE41">
        <v>229</v>
      </c>
      <c r="AF41">
        <f>COUNTIF(R:R,AE41)</f>
        <v>1</v>
      </c>
    </row>
    <row r="42" spans="1:32">
      <c r="A42">
        <v>19</v>
      </c>
      <c r="B42">
        <f t="shared" ca="1" si="58"/>
        <v>2</v>
      </c>
      <c r="C42" t="str">
        <f t="shared" ca="1" si="99"/>
        <v>Actor1039m</v>
      </c>
      <c r="D42" t="str">
        <f>IF(ISBLANK(F42),"",
IFERROR(VLOOKUP(F42,[2]ActorTable!$A:$H,MATCH("이름참고",[2]ActorTable!$1:$1,0),0),"캐릭터없음"))</f>
        <v>솔</v>
      </c>
      <c r="E42" t="str">
        <f t="shared" ca="1" si="100"/>
        <v/>
      </c>
      <c r="F42" t="s">
        <v>408</v>
      </c>
      <c r="G42">
        <v>3</v>
      </c>
      <c r="H42">
        <v>6</v>
      </c>
      <c r="I42">
        <v>0</v>
      </c>
      <c r="J42">
        <v>7</v>
      </c>
      <c r="K42">
        <v>8</v>
      </c>
      <c r="L42">
        <v>0</v>
      </c>
      <c r="M42">
        <v>0</v>
      </c>
      <c r="N42">
        <v>0</v>
      </c>
      <c r="O42">
        <v>0</v>
      </c>
      <c r="P42">
        <v>0</v>
      </c>
      <c r="Q42">
        <v>18</v>
      </c>
      <c r="R42">
        <v>101</v>
      </c>
      <c r="S42" t="str">
        <f>IFERROR(VLOOKUP(R42,[2]WingLookTable!$A:$B,2,0),"캐릭터없음")</f>
        <v>Wing_BlackFullSineStripeFast</v>
      </c>
      <c r="T42">
        <f t="shared" ca="1" si="101"/>
        <v>205</v>
      </c>
      <c r="U42" t="str">
        <f t="shared" ca="1" si="102"/>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v>
      </c>
      <c r="V42" t="str">
        <f t="shared" ca="1" si="70"/>
        <v>{"dy":19,"sl":2,"id":"Actor2015m","stats":{"tr":3,"trp":6,"str":0,"dex":7,"int":8,"vit":0,"train":0,"wgGr0":0,"wgGr1":0,"wgGr2":0,"wgGr3":18,"wgLk":101}}</v>
      </c>
      <c r="AD42">
        <v>41</v>
      </c>
      <c r="AE42">
        <v>232</v>
      </c>
      <c r="AF42">
        <f>COUNTIF(R:R,AE42)</f>
        <v>1</v>
      </c>
    </row>
    <row r="43" spans="1:32">
      <c r="A43">
        <v>20</v>
      </c>
      <c r="B43">
        <f t="shared" ca="1" si="58"/>
        <v>1</v>
      </c>
      <c r="C43" t="str">
        <f t="shared" ca="1" si="96"/>
        <v>Actor2120m</v>
      </c>
      <c r="D43" t="str">
        <f>IF(ISBLANK(F43),"",
IFERROR(VLOOKUP(F43,[2]ActorTable!$A:$H,MATCH("이름참고",[2]ActorTable!$1:$1,0),0),"캐릭터없음"))</f>
        <v>프로토27</v>
      </c>
      <c r="E43" t="str">
        <f t="shared" ca="1" si="97"/>
        <v/>
      </c>
      <c r="F43" t="s">
        <v>364</v>
      </c>
      <c r="G43">
        <v>3</v>
      </c>
      <c r="H43">
        <v>6</v>
      </c>
      <c r="I43">
        <v>0</v>
      </c>
      <c r="J43">
        <v>10</v>
      </c>
      <c r="K43">
        <v>5</v>
      </c>
      <c r="L43">
        <v>0</v>
      </c>
      <c r="M43">
        <v>0</v>
      </c>
      <c r="N43">
        <v>0</v>
      </c>
      <c r="O43">
        <v>0</v>
      </c>
      <c r="P43">
        <v>0</v>
      </c>
      <c r="Q43">
        <v>18</v>
      </c>
      <c r="R43">
        <v>184</v>
      </c>
      <c r="S43" t="str">
        <f>IFERROR(VLOOKUP(R43,[2]WingLookTable!$A:$B,2,0),"캐릭터없음")</f>
        <v>Wing_DustPurpleOtherSineFullSlow</v>
      </c>
      <c r="T43">
        <f t="shared" ca="1" si="98"/>
        <v>321</v>
      </c>
      <c r="U4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v>
      </c>
      <c r="V43" t="str">
        <f t="shared" ca="1" si="70"/>
        <v>{"dy":20,"sl":1,"id":"Actor1216m","stats":{"tr":3,"trp":6,"str":0,"dex":10,"int":5,"vit":0,"train":0,"wgGr0":0,"wgGr1":0,"wgGr2":0,"wgGr3":18,"wgLk":184}}</v>
      </c>
      <c r="AD43">
        <v>42</v>
      </c>
      <c r="AE43">
        <v>236</v>
      </c>
      <c r="AF43">
        <f>COUNTIF(R:R,AE43)</f>
        <v>0</v>
      </c>
    </row>
    <row r="44" spans="1:32">
      <c r="A44">
        <v>20</v>
      </c>
      <c r="B44">
        <f t="shared" ca="1" si="58"/>
        <v>2</v>
      </c>
      <c r="C44" t="str">
        <f t="shared" ca="1" si="96"/>
        <v>Actor3114m</v>
      </c>
      <c r="D44" t="str">
        <f>IF(ISBLANK(F44),"",
IFERROR(VLOOKUP(F44,[2]ActorTable!$A:$H,MATCH("이름참고",[2]ActorTable!$1:$1,0),0),"캐릭터없음"))</f>
        <v>튤린</v>
      </c>
      <c r="E44" t="str">
        <f t="shared" ca="1" si="97"/>
        <v/>
      </c>
      <c r="F44" t="s">
        <v>380</v>
      </c>
      <c r="G44">
        <v>3</v>
      </c>
      <c r="H44">
        <v>6</v>
      </c>
      <c r="I44">
        <v>10</v>
      </c>
      <c r="J44">
        <v>5</v>
      </c>
      <c r="K44">
        <v>0</v>
      </c>
      <c r="L44">
        <v>0</v>
      </c>
      <c r="M44">
        <v>0</v>
      </c>
      <c r="N44">
        <v>0</v>
      </c>
      <c r="O44">
        <v>0</v>
      </c>
      <c r="P44">
        <v>0</v>
      </c>
      <c r="Q44">
        <v>18</v>
      </c>
      <c r="R44">
        <v>300</v>
      </c>
      <c r="S44" t="str">
        <f>IFERROR(VLOOKUP(R44,[2]WingLookTable!$A:$B,2,0),"캐릭터없음")</f>
        <v>Wing_DustBlueOtherOtherStripeSlow</v>
      </c>
      <c r="T44">
        <f t="shared" ca="1" si="98"/>
        <v>145</v>
      </c>
      <c r="U4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v>
      </c>
      <c r="V44" t="str">
        <f t="shared" ca="1" si="70"/>
        <v>{"dy":20,"sl":2,"id":"Actor0037m","stats":{"tr":3,"trp":6,"str":10,"dex":5,"int":0,"vit":0,"train":0,"wgGr0":0,"wgGr1":0,"wgGr2":0,"wgGr3":18,"wgLk":300}}</v>
      </c>
      <c r="AD44">
        <v>43</v>
      </c>
      <c r="AE44">
        <v>240</v>
      </c>
      <c r="AF44">
        <f>COUNTIF(R:R,AE44)</f>
        <v>1</v>
      </c>
    </row>
    <row r="45" spans="1:32">
      <c r="A45">
        <v>21</v>
      </c>
      <c r="B45">
        <f t="shared" ca="1" si="58"/>
        <v>1</v>
      </c>
      <c r="C45" t="str">
        <f t="shared" ca="1" si="96"/>
        <v>Actor2010m</v>
      </c>
      <c r="D45" t="str">
        <f>IF(ISBLANK(F45),"",
IFERROR(VLOOKUP(F45,[2]ActorTable!$A:$H,MATCH("이름참고",[2]ActorTable!$1:$1,0),0),"캐릭터없음"))</f>
        <v>케이저</v>
      </c>
      <c r="E45" t="str">
        <f t="shared" ca="1" si="97"/>
        <v/>
      </c>
      <c r="F45" t="s">
        <v>371</v>
      </c>
      <c r="G45">
        <v>3</v>
      </c>
      <c r="H45">
        <v>6</v>
      </c>
      <c r="I45">
        <v>0</v>
      </c>
      <c r="J45">
        <v>5</v>
      </c>
      <c r="K45">
        <v>10</v>
      </c>
      <c r="L45">
        <v>0</v>
      </c>
      <c r="M45">
        <v>0</v>
      </c>
      <c r="N45">
        <v>0</v>
      </c>
      <c r="O45">
        <v>0</v>
      </c>
      <c r="P45">
        <v>0</v>
      </c>
      <c r="Q45">
        <v>18</v>
      </c>
      <c r="R45">
        <v>169</v>
      </c>
      <c r="S45" t="str">
        <f>IFERROR(VLOOKUP(R45,[2]WingLookTable!$A:$B,2,0),"캐릭터없음")</f>
        <v>Wing_DustMultiOtherOtherFullFast</v>
      </c>
      <c r="T45">
        <f t="shared" ca="1" si="98"/>
        <v>172</v>
      </c>
      <c r="U45"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v>
      </c>
      <c r="V45" t="str">
        <f t="shared" ca="1" si="70"/>
        <v>{"dy":21,"sl":1,"id":"Actor0113m","stats":{"tr":3,"trp":6,"str":0,"dex":5,"int":10,"vit":0,"train":0,"wgGr0":0,"wgGr1":0,"wgGr2":0,"wgGr3":18,"wgLk":169}}</v>
      </c>
      <c r="AD45">
        <v>44</v>
      </c>
      <c r="AE45">
        <v>244</v>
      </c>
      <c r="AF45">
        <f>COUNTIF(R:R,AE45)</f>
        <v>0</v>
      </c>
    </row>
    <row r="46" spans="1:32">
      <c r="A46">
        <v>21</v>
      </c>
      <c r="B46">
        <f t="shared" ca="1" si="58"/>
        <v>2</v>
      </c>
      <c r="C46" t="str">
        <f t="shared" ref="C46" ca="1" si="103">VLOOKUP(RANDBETWEEN(1,COUNTA(Z:Z)-1),Z:AA,2,0)</f>
        <v>Actor2128m</v>
      </c>
      <c r="D46" t="str">
        <f>IF(ISBLANK(F46),"",
IFERROR(VLOOKUP(F46,[2]ActorTable!$A:$H,MATCH("이름참고",[2]ActorTable!$1:$1,0),0),"캐릭터없음"))</f>
        <v>플랜도</v>
      </c>
      <c r="E46" t="str">
        <f t="shared" ref="E46" ca="1" si="104">IF(AND(B46&lt;=OFFSET(B46,1,0),NOT(ISBLANK(F46))),
IF(F46=OFFSET(F46,1,0),"같음",""),"")</f>
        <v/>
      </c>
      <c r="F46" t="s">
        <v>339</v>
      </c>
      <c r="G46">
        <v>3</v>
      </c>
      <c r="H46">
        <v>6</v>
      </c>
      <c r="I46">
        <v>7</v>
      </c>
      <c r="J46">
        <v>8</v>
      </c>
      <c r="K46">
        <v>0</v>
      </c>
      <c r="L46">
        <v>0</v>
      </c>
      <c r="M46">
        <v>0</v>
      </c>
      <c r="N46">
        <v>0</v>
      </c>
      <c r="O46">
        <v>0</v>
      </c>
      <c r="P46">
        <v>0</v>
      </c>
      <c r="Q46">
        <v>18</v>
      </c>
      <c r="R46">
        <v>157</v>
      </c>
      <c r="S46" t="str">
        <f>IFERROR(VLOOKUP(R46,[2]WingLookTable!$A:$B,2,0),"캐릭터없음")</f>
        <v>Wing_DustGreenPatternPatternStripeSlow</v>
      </c>
      <c r="T46">
        <f t="shared" ref="T46" ca="1" si="105">VLOOKUP(RANDBETWEEN(1,COUNTA(AD:AD)-1),AD:AE,2,0)</f>
        <v>248</v>
      </c>
      <c r="U46" t="str">
        <f t="shared" ref="U46" ca="1" si="106">IF(ROW()=2,V46,OFFSET(U46,-1,0)&amp;IF(LEN(V46)=0,"",","&amp;V46))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v>
      </c>
      <c r="V46" t="str">
        <f t="shared" ca="1" si="70"/>
        <v>{"dy":21,"sl":2,"id":"Actor1039m","stats":{"tr":3,"trp":6,"str":7,"dex":8,"int":0,"vit":0,"train":0,"wgGr0":0,"wgGr1":0,"wgGr2":0,"wgGr3":18,"wgLk":157}}</v>
      </c>
      <c r="AD46">
        <v>45</v>
      </c>
      <c r="AE46">
        <v>248</v>
      </c>
      <c r="AF46">
        <f>COUNTIF(R:R,AE46)</f>
        <v>0</v>
      </c>
    </row>
    <row r="47" spans="1:32">
      <c r="A47">
        <v>22</v>
      </c>
      <c r="B47">
        <f t="shared" ca="1" si="58"/>
        <v>1</v>
      </c>
      <c r="C47" t="str">
        <f t="shared" ref="C47" ca="1" si="107">VLOOKUP(RANDBETWEEN(1,COUNTA(Z:Z)-1),Z:AA,2,0)</f>
        <v>Actor2015m</v>
      </c>
      <c r="D47" t="str">
        <f>IF(ISBLANK(F47),"",
IFERROR(VLOOKUP(F47,[2]ActorTable!$A:$H,MATCH("이름참고",[2]ActorTable!$1:$1,0),0),"캐릭터없음"))</f>
        <v>프리스</v>
      </c>
      <c r="E47" t="str">
        <f t="shared" ref="E47" ca="1" si="108">IF(AND(B47&lt;=OFFSET(B47,1,0),NOT(ISBLANK(F47))),
IF(F47=OFFSET(F47,1,0),"같음",""),"")</f>
        <v/>
      </c>
      <c r="F47" t="s">
        <v>367</v>
      </c>
      <c r="G47">
        <v>3</v>
      </c>
      <c r="H47">
        <v>6</v>
      </c>
      <c r="I47">
        <v>8</v>
      </c>
      <c r="J47">
        <v>7</v>
      </c>
      <c r="K47">
        <v>0</v>
      </c>
      <c r="L47">
        <v>0</v>
      </c>
      <c r="M47">
        <v>0</v>
      </c>
      <c r="N47">
        <v>0</v>
      </c>
      <c r="O47">
        <v>0</v>
      </c>
      <c r="P47">
        <v>0</v>
      </c>
      <c r="Q47">
        <v>18</v>
      </c>
      <c r="R47">
        <v>372</v>
      </c>
      <c r="S47" t="str">
        <f>IFERROR(VLOOKUP(R47,[2]WingLookTable!$A:$B,2,0),"캐릭터없음")</f>
        <v>Wing_WhiteFullNoiseOtherFast</v>
      </c>
      <c r="T47">
        <f t="shared" ref="T47" ca="1" si="109">VLOOKUP(RANDBETWEEN(1,COUNTA(AD:AD)-1),AD:AE,2,0)</f>
        <v>318</v>
      </c>
      <c r="U47" t="str">
        <f t="shared" ref="U47" ca="1" si="110">IF(ROW()=2,V47,OFFSET(U47,-1,0)&amp;IF(LEN(V47)=0,"",","&amp;V47))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v>
      </c>
      <c r="V47" t="str">
        <f t="shared" ca="1" si="70"/>
        <v>{"dy":22,"sl":1,"id":"Actor0125m","stats":{"tr":3,"trp":6,"str":8,"dex":7,"int":0,"vit":0,"train":0,"wgGr0":0,"wgGr1":0,"wgGr2":0,"wgGr3":18,"wgLk":372}}</v>
      </c>
      <c r="AD47">
        <v>46</v>
      </c>
      <c r="AE47">
        <v>252</v>
      </c>
      <c r="AF47">
        <f>COUNTIF(R:R,AE47)</f>
        <v>1</v>
      </c>
    </row>
    <row r="48" spans="1:32">
      <c r="A48">
        <v>22</v>
      </c>
      <c r="B48">
        <f t="shared" ca="1" si="58"/>
        <v>2</v>
      </c>
      <c r="C48" t="str">
        <f t="shared" ref="C48" ca="1" si="111">VLOOKUP(RANDBETWEEN(1,COUNTA(Z:Z)-1),Z:AA,2,0)</f>
        <v>Actor3231m</v>
      </c>
      <c r="D48" t="str">
        <f>IF(ISBLANK(F48),"",
IFERROR(VLOOKUP(F48,[2]ActorTable!$A:$H,MATCH("이름참고",[2]ActorTable!$1:$1,0),0),"캐릭터없음"))</f>
        <v>젤리아</v>
      </c>
      <c r="E48" t="str">
        <f t="shared" ref="E48" ca="1" si="112">IF(AND(B48&lt;=OFFSET(B48,1,0),NOT(ISBLANK(F48))),
IF(F48=OFFSET(F48,1,0),"같음",""),"")</f>
        <v/>
      </c>
      <c r="F48" t="s">
        <v>383</v>
      </c>
      <c r="G48">
        <v>3</v>
      </c>
      <c r="H48">
        <v>6</v>
      </c>
      <c r="I48">
        <v>8</v>
      </c>
      <c r="J48">
        <v>0</v>
      </c>
      <c r="K48">
        <v>7</v>
      </c>
      <c r="L48">
        <v>0</v>
      </c>
      <c r="M48">
        <v>0</v>
      </c>
      <c r="N48">
        <v>0</v>
      </c>
      <c r="O48">
        <v>0</v>
      </c>
      <c r="P48">
        <v>0</v>
      </c>
      <c r="Q48">
        <v>18</v>
      </c>
      <c r="R48">
        <v>321</v>
      </c>
      <c r="S48" t="str">
        <f>IFERROR(VLOOKUP(R48,[2]WingLookTable!$A:$B,2,0),"캐릭터없음")</f>
        <v>Wing_DustMultiOtherOtherOtherSlow</v>
      </c>
      <c r="T48">
        <f t="shared" ref="T48" ca="1" si="113">VLOOKUP(RANDBETWEEN(1,COUNTA(AD:AD)-1),AD:AE,2,0)</f>
        <v>178</v>
      </c>
      <c r="U48" t="str">
        <f t="shared" ref="U48" ca="1" si="114">IF(ROW()=2,V48,OFFSET(U48,-1,0)&amp;IF(LEN(V48)=0,"",","&amp;V48))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v>
      </c>
      <c r="V48" t="str">
        <f t="shared" ca="1" si="70"/>
        <v>{"dy":22,"sl":2,"id":"Actor1005m","stats":{"tr":3,"trp":6,"str":8,"dex":0,"int":7,"vit":0,"train":0,"wgGr0":0,"wgGr1":0,"wgGr2":0,"wgGr3":18,"wgLk":321}}</v>
      </c>
      <c r="AD48">
        <v>47</v>
      </c>
      <c r="AE48">
        <v>256</v>
      </c>
      <c r="AF48">
        <f>COUNTIF(R:R,AE48)</f>
        <v>1</v>
      </c>
    </row>
    <row r="49" spans="1:32">
      <c r="A49">
        <v>23</v>
      </c>
      <c r="B49">
        <f t="shared" ca="1" si="58"/>
        <v>1</v>
      </c>
      <c r="C49" t="str">
        <f t="shared" ref="C49" ca="1" si="115">VLOOKUP(RANDBETWEEN(1,COUNTA(Z:Z)-1),Z:AA,2,0)</f>
        <v>Actor1029m</v>
      </c>
      <c r="D49" t="str">
        <f>IF(ISBLANK(F49),"",
IFERROR(VLOOKUP(F49,[2]ActorTable!$A:$H,MATCH("이름참고",[2]ActorTable!$1:$1,0),0),"캐릭터없음"))</f>
        <v>오비우스</v>
      </c>
      <c r="E49" t="str">
        <f t="shared" ref="E49" ca="1" si="116">IF(AND(B49&lt;=OFFSET(B49,1,0),NOT(ISBLANK(F49))),
IF(F49=OFFSET(F49,1,0),"같음",""),"")</f>
        <v/>
      </c>
      <c r="F49" t="s">
        <v>349</v>
      </c>
      <c r="G49">
        <v>3</v>
      </c>
      <c r="H49">
        <v>6</v>
      </c>
      <c r="I49">
        <v>0</v>
      </c>
      <c r="J49">
        <v>15</v>
      </c>
      <c r="K49">
        <v>0</v>
      </c>
      <c r="L49">
        <v>0</v>
      </c>
      <c r="M49">
        <v>0</v>
      </c>
      <c r="N49">
        <v>0</v>
      </c>
      <c r="O49">
        <v>0</v>
      </c>
      <c r="P49">
        <v>0</v>
      </c>
      <c r="Q49">
        <v>18</v>
      </c>
      <c r="R49">
        <v>336</v>
      </c>
      <c r="S49" t="str">
        <f>IFERROR(VLOOKUP(R49,[2]WingLookTable!$A:$B,2,0),"캐릭터없음")</f>
        <v>Wing_DustRedSineNoiseOtherSlow</v>
      </c>
      <c r="T49">
        <f t="shared" ref="T49" ca="1" si="117">VLOOKUP(RANDBETWEEN(1,COUNTA(AD:AD)-1),AD:AE,2,0)</f>
        <v>190</v>
      </c>
      <c r="U49" t="str">
        <f t="shared" ref="U49" ca="1" si="118">IF(ROW()=2,V49,OFFSET(U49,-1,0)&amp;IF(LEN(V49)=0,"",","&amp;V49))</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v>
      </c>
      <c r="V49" t="str">
        <f t="shared" ca="1" si="70"/>
        <v>{"dy":23,"sl":1,"id":"Actor1141m","stats":{"tr":3,"trp":6,"str":0,"dex":15,"int":0,"vit":0,"train":0,"wgGr0":0,"wgGr1":0,"wgGr2":0,"wgGr3":18,"wgLk":336}}</v>
      </c>
      <c r="AD49">
        <v>48</v>
      </c>
      <c r="AE49">
        <v>260</v>
      </c>
      <c r="AF49">
        <f>COUNTIF(R:R,AE49)</f>
        <v>1</v>
      </c>
    </row>
    <row r="50" spans="1:32">
      <c r="A50">
        <v>23</v>
      </c>
      <c r="B50">
        <f t="shared" ca="1" si="58"/>
        <v>2</v>
      </c>
      <c r="C50" t="str">
        <f t="shared" ref="C50" ca="1" si="119">VLOOKUP(RANDBETWEEN(1,COUNTA(Z:Z)-1),Z:AA,2,0)</f>
        <v>Actor2128m</v>
      </c>
      <c r="D50" t="str">
        <f>IF(ISBLANK(F50),"",
IFERROR(VLOOKUP(F50,[2]ActorTable!$A:$H,MATCH("이름참고",[2]ActorTable!$1:$1,0),0),"캐릭터없음"))</f>
        <v>도스로프</v>
      </c>
      <c r="E50" t="str">
        <f t="shared" ref="E50" ca="1" si="120">IF(AND(B50&lt;=OFFSET(B50,1,0),NOT(ISBLANK(F50))),
IF(F50=OFFSET(F50,1,0),"같음",""),"")</f>
        <v/>
      </c>
      <c r="F50" t="s">
        <v>389</v>
      </c>
      <c r="G50">
        <v>3</v>
      </c>
      <c r="H50">
        <v>6</v>
      </c>
      <c r="I50">
        <v>0</v>
      </c>
      <c r="J50">
        <v>0</v>
      </c>
      <c r="K50">
        <v>15</v>
      </c>
      <c r="L50">
        <v>0</v>
      </c>
      <c r="M50">
        <v>0</v>
      </c>
      <c r="N50">
        <v>0</v>
      </c>
      <c r="O50">
        <v>0</v>
      </c>
      <c r="P50">
        <v>0</v>
      </c>
      <c r="Q50">
        <v>18</v>
      </c>
      <c r="R50">
        <v>163</v>
      </c>
      <c r="S50" t="str">
        <f>IFERROR(VLOOKUP(R50,[2]WingLookTable!$A:$B,2,0),"캐릭터없음")</f>
        <v>Wing_DustGreenSineOtherFullFast</v>
      </c>
      <c r="T50">
        <f t="shared" ref="T50" ca="1" si="121">VLOOKUP(RANDBETWEEN(1,COUNTA(AD:AD)-1),AD:AE,2,0)</f>
        <v>336</v>
      </c>
      <c r="U50" t="str">
        <f t="shared" ref="U50" ca="1" si="122">IF(ROW()=2,V50,OFFSET(U50,-1,0)&amp;IF(LEN(V50)=0,"",","&amp;V50))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v>
      </c>
      <c r="V50" t="str">
        <f t="shared" ca="1" si="70"/>
        <v>{"dy":23,"sl":2,"id":"Actor0030m","stats":{"tr":3,"trp":6,"str":0,"dex":0,"int":15,"vit":0,"train":0,"wgGr0":0,"wgGr1":0,"wgGr2":0,"wgGr3":18,"wgLk":163}}</v>
      </c>
      <c r="AD50">
        <v>49</v>
      </c>
      <c r="AE50">
        <v>264</v>
      </c>
      <c r="AF50">
        <f>COUNTIF(R:R,AE50)</f>
        <v>1</v>
      </c>
    </row>
    <row r="51" spans="1:32">
      <c r="A51">
        <v>24</v>
      </c>
      <c r="B51">
        <f t="shared" ca="1" si="58"/>
        <v>1</v>
      </c>
      <c r="C51" t="str">
        <f t="shared" ca="1" si="96"/>
        <v>Actor1029m</v>
      </c>
      <c r="D51" t="str">
        <f>IF(ISBLANK(F51),"",
IFERROR(VLOOKUP(F51,[2]ActorTable!$A:$H,MATCH("이름참고",[2]ActorTable!$1:$1,0),0),"캐릭터없음"))</f>
        <v>린하이</v>
      </c>
      <c r="E51" t="str">
        <f t="shared" ca="1" si="97"/>
        <v/>
      </c>
      <c r="F51" t="s">
        <v>475</v>
      </c>
      <c r="G51">
        <v>3</v>
      </c>
      <c r="H51">
        <v>6</v>
      </c>
      <c r="I51">
        <v>15</v>
      </c>
      <c r="J51">
        <v>0</v>
      </c>
      <c r="K51">
        <v>0</v>
      </c>
      <c r="L51">
        <v>0</v>
      </c>
      <c r="M51">
        <v>0</v>
      </c>
      <c r="N51">
        <v>0</v>
      </c>
      <c r="O51">
        <v>0</v>
      </c>
      <c r="P51">
        <v>0</v>
      </c>
      <c r="Q51">
        <v>18</v>
      </c>
      <c r="R51">
        <v>121</v>
      </c>
      <c r="S51" t="str">
        <f>IFERROR(VLOOKUP(R51,[2]WingLookTable!$A:$B,2,0),"캐릭터없음")</f>
        <v>Wing_BlueSinePatternFullSlow</v>
      </c>
      <c r="T51">
        <f t="shared" ca="1" si="98"/>
        <v>240</v>
      </c>
      <c r="U51"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v>
      </c>
      <c r="V51" t="str">
        <f t="shared" ca="1" si="70"/>
        <v>{"dy":24,"sl":1,"id":"Actor2235m","stats":{"tr":3,"trp":6,"str":15,"dex":0,"int":0,"vit":0,"train":0,"wgGr0":0,"wgGr1":0,"wgGr2":0,"wgGr3":18,"wgLk":121}}</v>
      </c>
      <c r="AD51">
        <v>50</v>
      </c>
      <c r="AE51">
        <v>268</v>
      </c>
      <c r="AF51">
        <f>COUNTIF(R:R,AE51)</f>
        <v>0</v>
      </c>
    </row>
    <row r="52" spans="1:32">
      <c r="A52">
        <v>24</v>
      </c>
      <c r="B52">
        <f t="shared" ca="1" si="58"/>
        <v>2</v>
      </c>
      <c r="C52" t="str">
        <f t="shared" ca="1" si="96"/>
        <v>Actor2011m</v>
      </c>
      <c r="D52" t="str">
        <f>IF(ISBLANK(F52),"",
IFERROR(VLOOKUP(F52,[2]ActorTable!$A:$H,MATCH("이름참고",[2]ActorTable!$1:$1,0),0),"캐릭터없음"))</f>
        <v>카츄진</v>
      </c>
      <c r="E52" t="str">
        <f t="shared" ca="1" si="97"/>
        <v/>
      </c>
      <c r="F52" t="s">
        <v>354</v>
      </c>
      <c r="G52">
        <v>3</v>
      </c>
      <c r="H52">
        <v>6</v>
      </c>
      <c r="I52">
        <v>7</v>
      </c>
      <c r="J52">
        <v>8</v>
      </c>
      <c r="K52">
        <v>0</v>
      </c>
      <c r="L52">
        <v>0</v>
      </c>
      <c r="M52">
        <v>0</v>
      </c>
      <c r="N52">
        <v>0</v>
      </c>
      <c r="O52">
        <v>0</v>
      </c>
      <c r="P52">
        <v>0</v>
      </c>
      <c r="Q52">
        <v>18</v>
      </c>
      <c r="R52">
        <v>105</v>
      </c>
      <c r="S52" t="str">
        <f>IFERROR(VLOOKUP(R52,[2]WingLookTable!$A:$B,2,0),"캐릭터없음")</f>
        <v>Wing_BlueNoisePatternFullFast</v>
      </c>
      <c r="T52">
        <f t="shared" ca="1" si="98"/>
        <v>360</v>
      </c>
      <c r="U52" t="str">
        <f t="shared" ref="U52" ca="1" si="123">IF(ROW()=2,V52,OFFSET(U52,-1,0)&amp;IF(LEN(V52)=0,"",","&amp;V52))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v>
      </c>
      <c r="V52" t="str">
        <f t="shared" ref="V52" ca="1" si="124">"{"""&amp;A$1&amp;""":"&amp;A52
&amp;","""&amp;B$1&amp;""":"&amp;B52
&amp;IF(LEN(F52)=0,"",","""&amp;F$1&amp;""":"""&amp;F52&amp;"""")
&amp;IF(LEN(F52)=0,"",",""stats"":{")
&amp;IF(LEN(F52)=0,"",""""&amp;G$1&amp;""":"&amp;G52)
&amp;IF(LEN(F52)=0,"",","""&amp;H$1&amp;""":"&amp;H52)
&amp;IF(LEN(F52)=0,"",","""&amp;I$1&amp;""":"&amp;I52)
&amp;IF(LEN(F52)=0,"",","""&amp;J$1&amp;""":"&amp;J52)
&amp;IF(LEN(F52)=0,"",","""&amp;K$1&amp;""":"&amp;K52)
&amp;IF(LEN(F52)=0,"",","""&amp;L$1&amp;""":"&amp;L52)
&amp;IF(LEN(F52)=0,"",","""&amp;M$1&amp;""":"&amp;M52)
&amp;IF(LEN(F52)=0,"",","""&amp;N$1&amp;""":"&amp;N52)
&amp;IF(LEN(F52)=0,"",","""&amp;O$1&amp;""":"&amp;O52)
&amp;IF(LEN(F52)=0,"",","""&amp;P$1&amp;""":"&amp;P52)
&amp;IF(LEN(F52)=0,"",","""&amp;Q$1&amp;""":"&amp;Q52)
&amp;IF(LEN(F52)=0,"",","""&amp;R$1&amp;""":"&amp;R52)
&amp;IF(LEN(F52)=0,"","}")&amp;"}"</f>
        <v>{"dy":24,"sl":2,"id":"Actor3117m","stats":{"tr":3,"trp":6,"str":7,"dex":8,"int":0,"vit":0,"train":0,"wgGr0":0,"wgGr1":0,"wgGr2":0,"wgGr3":18,"wgLk":105}}</v>
      </c>
      <c r="AD52">
        <v>51</v>
      </c>
      <c r="AE52">
        <v>272</v>
      </c>
      <c r="AF52">
        <f>COUNTIF(R:R,AE52)</f>
        <v>1</v>
      </c>
    </row>
    <row r="53" spans="1:32">
      <c r="A53">
        <v>24</v>
      </c>
      <c r="B53">
        <f t="shared" ca="1" si="58"/>
        <v>3</v>
      </c>
      <c r="C53" t="str">
        <f t="shared" ref="C53" ca="1" si="125">VLOOKUP(RANDBETWEEN(1,COUNTA(Z:Z)-1),Z:AA,2,0)</f>
        <v>Actor3019m</v>
      </c>
      <c r="D53" t="str">
        <f>IF(ISBLANK(F53),"",
IFERROR(VLOOKUP(F53,[2]ActorTable!$A:$H,MATCH("이름참고",[2]ActorTable!$1:$1,0),0),"캐릭터없음"))</f>
        <v>헤르윈</v>
      </c>
      <c r="E53" t="str">
        <f t="shared" ref="E53" ca="1" si="126">IF(AND(B53&lt;=OFFSET(B53,1,0),NOT(ISBLANK(F53))),
IF(F53=OFFSET(F53,1,0),"같음",""),"")</f>
        <v/>
      </c>
      <c r="F53" t="s">
        <v>365</v>
      </c>
      <c r="G53">
        <v>3</v>
      </c>
      <c r="H53">
        <v>6</v>
      </c>
      <c r="I53">
        <v>0</v>
      </c>
      <c r="J53">
        <v>8</v>
      </c>
      <c r="K53">
        <v>7</v>
      </c>
      <c r="L53">
        <v>0</v>
      </c>
      <c r="M53">
        <v>0</v>
      </c>
      <c r="N53">
        <v>0</v>
      </c>
      <c r="O53">
        <v>0</v>
      </c>
      <c r="P53">
        <v>0</v>
      </c>
      <c r="Q53">
        <v>18</v>
      </c>
      <c r="R53">
        <v>315</v>
      </c>
      <c r="S53" t="str">
        <f>IFERROR(VLOOKUP(R53,[2]WingLookTable!$A:$B,2,0),"캐릭터없음")</f>
        <v>Wing_DustMultiNoiseOtherOtherSlow</v>
      </c>
      <c r="T53">
        <f t="shared" ref="T53" ca="1" si="127">VLOOKUP(RANDBETWEEN(1,COUNTA(AD:AD)-1),AD:AE,2,0)</f>
        <v>190</v>
      </c>
      <c r="U53" t="str">
        <f t="shared" ref="U53" ca="1" si="128">IF(ROW()=2,V53,OFFSET(U53,-1,0)&amp;IF(LEN(V53)=0,"",","&amp;V53))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v>
      </c>
      <c r="V53" t="str">
        <f t="shared" ref="V53" ca="1" si="129">"{"""&amp;A$1&amp;""":"&amp;A53
&amp;","""&amp;B$1&amp;""":"&amp;B53
&amp;IF(LEN(F53)=0,"",","""&amp;F$1&amp;""":"""&amp;F53&amp;"""")
&amp;IF(LEN(F53)=0,"",",""stats"":{")
&amp;IF(LEN(F53)=0,"",""""&amp;G$1&amp;""":"&amp;G53)
&amp;IF(LEN(F53)=0,"",","""&amp;H$1&amp;""":"&amp;H53)
&amp;IF(LEN(F53)=0,"",","""&amp;I$1&amp;""":"&amp;I53)
&amp;IF(LEN(F53)=0,"",","""&amp;J$1&amp;""":"&amp;J53)
&amp;IF(LEN(F53)=0,"",","""&amp;K$1&amp;""":"&amp;K53)
&amp;IF(LEN(F53)=0,"",","""&amp;L$1&amp;""":"&amp;L53)
&amp;IF(LEN(F53)=0,"",","""&amp;M$1&amp;""":"&amp;M53)
&amp;IF(LEN(F53)=0,"",","""&amp;N$1&amp;""":"&amp;N53)
&amp;IF(LEN(F53)=0,"",","""&amp;O$1&amp;""":"&amp;O53)
&amp;IF(LEN(F53)=0,"",","""&amp;P$1&amp;""":"&amp;P53)
&amp;IF(LEN(F53)=0,"",","""&amp;Q$1&amp;""":"&amp;Q53)
&amp;IF(LEN(F53)=0,"",","""&amp;R$1&amp;""":"&amp;R53)
&amp;IF(LEN(F53)=0,"","}")&amp;"}"</f>
        <v>{"dy":24,"sl":3,"id":"Actor0007m","stats":{"tr":3,"trp":6,"str":0,"dex":8,"int":7,"vit":0,"train":0,"wgGr0":0,"wgGr1":0,"wgGr2":0,"wgGr3":18,"wgLk":315}}</v>
      </c>
      <c r="AD53">
        <v>52</v>
      </c>
      <c r="AE53">
        <v>276</v>
      </c>
      <c r="AF53">
        <f>COUNTIF(R:R,AE53)</f>
        <v>1</v>
      </c>
    </row>
    <row r="54" spans="1:32">
      <c r="A54">
        <v>25</v>
      </c>
      <c r="B54">
        <f t="shared" ca="1" si="58"/>
        <v>1</v>
      </c>
      <c r="C54" t="str">
        <f t="shared" ca="1" si="96"/>
        <v>Actor1029m</v>
      </c>
      <c r="D54" t="str">
        <f>IF(ISBLANK(F54),"",
IFERROR(VLOOKUP(F54,[2]ActorTable!$A:$H,MATCH("이름참고",[2]ActorTable!$1:$1,0),0),"캐릭터없음"))</f>
        <v>닉스</v>
      </c>
      <c r="E54" t="str">
        <f t="shared" ca="1" si="97"/>
        <v/>
      </c>
      <c r="F54" t="s">
        <v>319</v>
      </c>
      <c r="G54">
        <v>3</v>
      </c>
      <c r="H54">
        <v>6</v>
      </c>
      <c r="I54">
        <v>8</v>
      </c>
      <c r="J54">
        <v>7</v>
      </c>
      <c r="K54">
        <v>0</v>
      </c>
      <c r="L54">
        <v>0</v>
      </c>
      <c r="M54">
        <v>0</v>
      </c>
      <c r="N54">
        <v>0</v>
      </c>
      <c r="O54">
        <v>0</v>
      </c>
      <c r="P54">
        <v>0</v>
      </c>
      <c r="Q54">
        <v>18</v>
      </c>
      <c r="R54">
        <v>220</v>
      </c>
      <c r="S54" t="str">
        <f>IFERROR(VLOOKUP(R54,[2]WingLookTable!$A:$B,2,0),"캐릭터없음")</f>
        <v>Wing_GreenPatternPatternFullSlow</v>
      </c>
      <c r="T54">
        <f t="shared" ca="1" si="98"/>
        <v>344</v>
      </c>
      <c r="U5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v>
      </c>
      <c r="V54" t="str">
        <f t="shared" ca="1" si="70"/>
        <v>{"dy":25,"sl":1,"id":"Actor1109m","stats":{"tr":3,"trp":6,"str":8,"dex":7,"int":0,"vit":0,"train":0,"wgGr0":0,"wgGr1":0,"wgGr2":0,"wgGr3":18,"wgLk":220}}</v>
      </c>
      <c r="AD54">
        <v>53</v>
      </c>
      <c r="AE54">
        <v>280</v>
      </c>
      <c r="AF54">
        <f>COUNTIF(R:R,AE54)</f>
        <v>1</v>
      </c>
    </row>
    <row r="55" spans="1:32">
      <c r="A55">
        <v>25</v>
      </c>
      <c r="B55">
        <f t="shared" ca="1" si="58"/>
        <v>2</v>
      </c>
      <c r="C55" t="str">
        <f t="shared" ref="C55" ca="1" si="130">VLOOKUP(RANDBETWEEN(1,COUNTA(Z:Z)-1),Z:AA,2,0)</f>
        <v>Actor0007m</v>
      </c>
      <c r="D55" t="str">
        <f>IF(ISBLANK(F55),"",
IFERROR(VLOOKUP(F55,[2]ActorTable!$A:$H,MATCH("이름참고",[2]ActorTable!$1:$1,0),0),"캐릭터없음"))</f>
        <v>러센트</v>
      </c>
      <c r="E55" t="str">
        <f t="shared" ref="E55" ca="1" si="131">IF(AND(B55&lt;=OFFSET(B55,1,0),NOT(ISBLANK(F55))),
IF(F55=OFFSET(F55,1,0),"같음",""),"")</f>
        <v/>
      </c>
      <c r="F55" t="s">
        <v>384</v>
      </c>
      <c r="G55">
        <v>3</v>
      </c>
      <c r="H55">
        <v>6</v>
      </c>
      <c r="I55">
        <v>7</v>
      </c>
      <c r="J55">
        <v>0</v>
      </c>
      <c r="K55">
        <v>0</v>
      </c>
      <c r="L55">
        <v>8</v>
      </c>
      <c r="M55">
        <v>0</v>
      </c>
      <c r="N55">
        <v>0</v>
      </c>
      <c r="O55">
        <v>0</v>
      </c>
      <c r="P55">
        <v>0</v>
      </c>
      <c r="Q55">
        <v>18</v>
      </c>
      <c r="R55">
        <v>312</v>
      </c>
      <c r="S55" t="str">
        <f>IFERROR(VLOOKUP(R55,[2]WingLookTable!$A:$B,2,0),"캐릭터없음")</f>
        <v>Wing_DustMultiNoiseOtherFullFast</v>
      </c>
      <c r="T55">
        <f t="shared" ref="T55" ca="1" si="132">VLOOKUP(RANDBETWEEN(1,COUNTA(AD:AD)-1),AD:AE,2,0)</f>
        <v>196</v>
      </c>
      <c r="U55" t="str">
        <f t="shared" ref="U55" ca="1" si="133">IF(ROW()=2,V55,OFFSET(U55,-1,0)&amp;IF(LEN(V55)=0,"",","&amp;V55))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v>
      </c>
      <c r="V55" t="str">
        <f t="shared" ca="1" si="70"/>
        <v>{"dy":25,"sl":2,"id":"Actor0024m","stats":{"tr":3,"trp":6,"str":7,"dex":0,"int":0,"vit":8,"train":0,"wgGr0":0,"wgGr1":0,"wgGr2":0,"wgGr3":18,"wgLk":312}}</v>
      </c>
      <c r="AD55">
        <v>54</v>
      </c>
      <c r="AE55">
        <v>284</v>
      </c>
      <c r="AF55">
        <f>COUNTIF(R:R,AE55)</f>
        <v>1</v>
      </c>
    </row>
    <row r="56" spans="1:32">
      <c r="A56">
        <v>26</v>
      </c>
      <c r="B56">
        <f t="shared" ca="1" si="58"/>
        <v>1</v>
      </c>
      <c r="C56" t="str">
        <f t="shared" ref="C56" ca="1" si="134">VLOOKUP(RANDBETWEEN(1,COUNTA(Z:Z)-1),Z:AA,2,0)</f>
        <v>Actor3019m</v>
      </c>
      <c r="D56" t="str">
        <f>IF(ISBLANK(F56),"",
IFERROR(VLOOKUP(F56,[2]ActorTable!$A:$H,MATCH("이름참고",[2]ActorTable!$1:$1,0),0),"캐릭터없음"))</f>
        <v>베이</v>
      </c>
      <c r="E56" t="str">
        <f t="shared" ref="E56" ca="1" si="135">IF(AND(B56&lt;=OFFSET(B56,1,0),NOT(ISBLANK(F56))),
IF(F56=OFFSET(F56,1,0),"같음",""),"")</f>
        <v/>
      </c>
      <c r="F56" t="s">
        <v>315</v>
      </c>
      <c r="G56">
        <v>3</v>
      </c>
      <c r="H56">
        <v>6</v>
      </c>
      <c r="I56">
        <v>15</v>
      </c>
      <c r="J56">
        <v>0</v>
      </c>
      <c r="K56">
        <v>0</v>
      </c>
      <c r="L56">
        <v>0</v>
      </c>
      <c r="M56">
        <v>0</v>
      </c>
      <c r="N56">
        <v>0</v>
      </c>
      <c r="O56">
        <v>0</v>
      </c>
      <c r="P56">
        <v>0</v>
      </c>
      <c r="Q56">
        <v>18</v>
      </c>
      <c r="R56">
        <v>328</v>
      </c>
      <c r="S56" t="str">
        <f>IFERROR(VLOOKUP(R56,[2]WingLookTable!$A:$B,2,0),"캐릭터없음")</f>
        <v>Wing_DustRedFullBeeOtherSlow</v>
      </c>
      <c r="T56">
        <f t="shared" ref="T56" ca="1" si="136">VLOOKUP(RANDBETWEEN(1,COUNTA(AD:AD)-1),AD:AE,2,0)</f>
        <v>172</v>
      </c>
      <c r="U56" t="str">
        <f t="shared" ref="U56" ca="1" si="137">IF(ROW()=2,V56,OFFSET(U56,-1,0)&amp;IF(LEN(V56)=0,"",","&amp;V56))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v>
      </c>
      <c r="V56" t="str">
        <f t="shared" ca="1" si="70"/>
        <v>{"dy":26,"sl":1,"id":"Actor0104m","stats":{"tr":3,"trp":6,"str":15,"dex":0,"int":0,"vit":0,"train":0,"wgGr0":0,"wgGr1":0,"wgGr2":0,"wgGr3":18,"wgLk":328}}</v>
      </c>
      <c r="AD56">
        <v>55</v>
      </c>
      <c r="AE56">
        <v>288</v>
      </c>
      <c r="AF56">
        <f>COUNTIF(R:R,AE56)</f>
        <v>1</v>
      </c>
    </row>
    <row r="57" spans="1:32">
      <c r="A57">
        <v>26</v>
      </c>
      <c r="B57">
        <f t="shared" ca="1" si="58"/>
        <v>2</v>
      </c>
      <c r="C57" t="str">
        <f t="shared" ref="C57" ca="1" si="138">VLOOKUP(RANDBETWEEN(1,COUNTA(Z:Z)-1),Z:AA,2,0)</f>
        <v>Actor0030m</v>
      </c>
      <c r="D57" t="str">
        <f>IF(ISBLANK(F57),"",
IFERROR(VLOOKUP(F57,[2]ActorTable!$A:$H,MATCH("이름참고",[2]ActorTable!$1:$1,0),0),"캐릭터없음"))</f>
        <v>딘즈</v>
      </c>
      <c r="E57" t="str">
        <f t="shared" ref="E57" ca="1" si="139">IF(AND(B57&lt;=OFFSET(B57,1,0),NOT(ISBLANK(F57))),
IF(F57=OFFSET(F57,1,0),"같음",""),"")</f>
        <v/>
      </c>
      <c r="F57" t="s">
        <v>460</v>
      </c>
      <c r="G57">
        <v>3</v>
      </c>
      <c r="H57">
        <v>6</v>
      </c>
      <c r="I57">
        <v>7</v>
      </c>
      <c r="J57">
        <v>0</v>
      </c>
      <c r="K57">
        <v>8</v>
      </c>
      <c r="L57">
        <v>0</v>
      </c>
      <c r="M57">
        <v>0</v>
      </c>
      <c r="N57">
        <v>0</v>
      </c>
      <c r="O57">
        <v>0</v>
      </c>
      <c r="P57">
        <v>0</v>
      </c>
      <c r="Q57">
        <v>18</v>
      </c>
      <c r="R57">
        <v>229</v>
      </c>
      <c r="S57" t="str">
        <f>IFERROR(VLOOKUP(R57,[2]WingLookTable!$A:$B,2,0),"캐릭터없음")</f>
        <v>Wing_MultiOtherOtherOtherFast</v>
      </c>
      <c r="T57">
        <f t="shared" ref="T57" ca="1" si="140">VLOOKUP(RANDBETWEEN(1,COUNTA(AD:AD)-1),AD:AE,2,0)</f>
        <v>211</v>
      </c>
      <c r="U57" t="str">
        <f t="shared" ref="U57" ca="1" si="141">IF(ROW()=2,V57,OFFSET(U57,-1,0)&amp;IF(LEN(V57)=0,"",","&amp;V57))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v>
      </c>
      <c r="V57" t="str">
        <f t="shared" ca="1" si="70"/>
        <v>{"dy":26,"sl":2,"id":"Actor3022m","stats":{"tr":3,"trp":6,"str":7,"dex":0,"int":8,"vit":0,"train":0,"wgGr0":0,"wgGr1":0,"wgGr2":0,"wgGr3":18,"wgLk":229}}</v>
      </c>
      <c r="AD57">
        <v>56</v>
      </c>
      <c r="AE57">
        <v>291</v>
      </c>
      <c r="AF57">
        <f>COUNTIF(R:R,AE57)</f>
        <v>0</v>
      </c>
    </row>
    <row r="58" spans="1:32">
      <c r="A58">
        <v>27</v>
      </c>
      <c r="B58">
        <f t="shared" ca="1" si="58"/>
        <v>1</v>
      </c>
      <c r="C58" t="str">
        <f t="shared" ca="1" si="96"/>
        <v>Actor3117m</v>
      </c>
      <c r="D58" t="str">
        <f>IF(ISBLANK(F58),"",
IFERROR(VLOOKUP(F58,[2]ActorTable!$A:$H,MATCH("이름참고",[2]ActorTable!$1:$1,0),0),"캐릭터없음"))</f>
        <v>테이슨</v>
      </c>
      <c r="E58" t="str">
        <f t="shared" ca="1" si="97"/>
        <v/>
      </c>
      <c r="F58" t="s">
        <v>360</v>
      </c>
      <c r="G58">
        <v>3</v>
      </c>
      <c r="H58">
        <v>6</v>
      </c>
      <c r="I58">
        <v>15</v>
      </c>
      <c r="J58">
        <v>0</v>
      </c>
      <c r="K58">
        <v>0</v>
      </c>
      <c r="L58">
        <v>0</v>
      </c>
      <c r="M58">
        <v>0</v>
      </c>
      <c r="N58">
        <v>0</v>
      </c>
      <c r="O58">
        <v>0</v>
      </c>
      <c r="P58">
        <v>0</v>
      </c>
      <c r="Q58">
        <v>18</v>
      </c>
      <c r="R58">
        <v>318</v>
      </c>
      <c r="S58" t="str">
        <f>IFERROR(VLOOKUP(R58,[2]WingLookTable!$A:$B,2,0),"캐릭터없음")</f>
        <v>Wing_DustMultiOtherOtherOtherFast</v>
      </c>
      <c r="T58">
        <f t="shared" ref="T58:T60" ca="1" si="142">VLOOKUP(RANDBETWEEN(1,COUNTA(AD:AD)-1),AD:AE,2,0)</f>
        <v>163</v>
      </c>
      <c r="U58" t="str">
        <f t="shared" ref="U58:U60" ca="1" si="143">IF(ROW()=2,V58,OFFSET(U58,-1,0)&amp;IF(LEN(V58)=0,"",","&amp;V58))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v>
      </c>
      <c r="V58" t="str">
        <f t="shared" ca="1" si="70"/>
        <v>{"dy":27,"sl":1,"id":"Actor1108m","stats":{"tr":3,"trp":6,"str":15,"dex":0,"int":0,"vit":0,"train":0,"wgGr0":0,"wgGr1":0,"wgGr2":0,"wgGr3":18,"wgLk":318}}</v>
      </c>
      <c r="AD58">
        <v>57</v>
      </c>
      <c r="AE58">
        <v>294</v>
      </c>
      <c r="AF58">
        <f>COUNTIF(R:R,AE58)</f>
        <v>1</v>
      </c>
    </row>
    <row r="59" spans="1:32">
      <c r="A59">
        <v>27</v>
      </c>
      <c r="B59">
        <f t="shared" ca="1" si="58"/>
        <v>2</v>
      </c>
      <c r="C59" t="str">
        <f t="shared" ref="C59" ca="1" si="144">VLOOKUP(RANDBETWEEN(1,COUNTA(Z:Z)-1),Z:AA,2,0)</f>
        <v>Actor1005m</v>
      </c>
      <c r="D59" t="str">
        <f>IF(ISBLANK(F59),"",
IFERROR(VLOOKUP(F59,[2]ActorTable!$A:$H,MATCH("이름참고",[2]ActorTable!$1:$1,0),0),"캐릭터없음"))</f>
        <v>롤라</v>
      </c>
      <c r="E59" t="str">
        <f t="shared" ref="E59" ca="1" si="145">IF(AND(B59&lt;=OFFSET(B59,1,0),NOT(ISBLANK(F59))),
IF(F59=OFFSET(F59,1,0),"같음",""),"")</f>
        <v/>
      </c>
      <c r="F59" t="s">
        <v>327</v>
      </c>
      <c r="G59">
        <v>3</v>
      </c>
      <c r="H59">
        <v>6</v>
      </c>
      <c r="I59">
        <v>0</v>
      </c>
      <c r="J59">
        <v>0</v>
      </c>
      <c r="K59">
        <v>0</v>
      </c>
      <c r="L59">
        <v>15</v>
      </c>
      <c r="M59">
        <v>0</v>
      </c>
      <c r="N59">
        <v>0</v>
      </c>
      <c r="O59">
        <v>0</v>
      </c>
      <c r="P59">
        <v>0</v>
      </c>
      <c r="Q59">
        <v>18</v>
      </c>
      <c r="R59">
        <v>109</v>
      </c>
      <c r="S59" t="str">
        <f>IFERROR(VLOOKUP(R59,[2]WingLookTable!$A:$B,2,0),"캐릭터없음")</f>
        <v>Wing_BlueOtherNoiseFullFast</v>
      </c>
      <c r="T59">
        <f t="shared" ca="1" si="142"/>
        <v>336</v>
      </c>
      <c r="U59" t="str">
        <f t="shared" ca="1" si="143"/>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v>
      </c>
      <c r="V59" t="str">
        <f t="shared" ca="1" si="70"/>
        <v>{"dy":27,"sl":2,"id":"Actor3019m","stats":{"tr":3,"trp":6,"str":0,"dex":0,"int":0,"vit":15,"train":0,"wgGr0":0,"wgGr1":0,"wgGr2":0,"wgGr3":18,"wgLk":109}}</v>
      </c>
      <c r="AD59">
        <v>58</v>
      </c>
      <c r="AE59">
        <v>297</v>
      </c>
      <c r="AF59">
        <f>COUNTIF(R:R,AE59)</f>
        <v>1</v>
      </c>
    </row>
    <row r="60" spans="1:32">
      <c r="A60">
        <v>28</v>
      </c>
      <c r="B60">
        <f t="shared" ca="1" si="58"/>
        <v>1</v>
      </c>
      <c r="C60" t="str">
        <f t="shared" ref="C60" ca="1" si="146">VLOOKUP(RANDBETWEEN(1,COUNTA(Z:Z)-1),Z:AA,2,0)</f>
        <v>Actor0037m</v>
      </c>
      <c r="D60" t="str">
        <f>IF(ISBLANK(F60),"",
IFERROR(VLOOKUP(F60,[2]ActorTable!$A:$H,MATCH("이름참고",[2]ActorTable!$1:$1,0),0),"캐릭터없음"))</f>
        <v>카츄진</v>
      </c>
      <c r="E60" t="str">
        <f t="shared" ref="E60" ca="1" si="147">IF(AND(B60&lt;=OFFSET(B60,1,0),NOT(ISBLANK(F60))),
IF(F60=OFFSET(F60,1,0),"같음",""),"")</f>
        <v/>
      </c>
      <c r="F60" t="s">
        <v>326</v>
      </c>
      <c r="G60">
        <v>3</v>
      </c>
      <c r="H60">
        <v>6</v>
      </c>
      <c r="I60">
        <v>0</v>
      </c>
      <c r="J60">
        <v>15</v>
      </c>
      <c r="K60">
        <v>0</v>
      </c>
      <c r="L60">
        <v>0</v>
      </c>
      <c r="M60">
        <v>0</v>
      </c>
      <c r="N60">
        <v>0</v>
      </c>
      <c r="O60">
        <v>0</v>
      </c>
      <c r="P60">
        <v>0</v>
      </c>
      <c r="Q60">
        <v>18</v>
      </c>
      <c r="R60">
        <v>208</v>
      </c>
      <c r="S60" t="str">
        <f>IFERROR(VLOOKUP(R60,[2]WingLookTable!$A:$B,2,0),"캐릭터없음")</f>
        <v>Wing_FireSineBeeFullSlow</v>
      </c>
      <c r="T60">
        <f t="shared" ca="1" si="142"/>
        <v>166</v>
      </c>
      <c r="U60" t="str">
        <f t="shared" ca="1" si="143"/>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v>
      </c>
      <c r="V60" t="str">
        <f t="shared" ca="1" si="70"/>
        <v>{"dy":28,"sl":1,"id":"Actor3117m","stats":{"tr":3,"trp":6,"str":0,"dex":15,"int":0,"vit":0,"train":0,"wgGr0":0,"wgGr1":0,"wgGr2":0,"wgGr3":18,"wgLk":208}}</v>
      </c>
      <c r="AD60">
        <v>59</v>
      </c>
      <c r="AE60">
        <v>300</v>
      </c>
      <c r="AF60">
        <f>COUNTIF(R:R,AE60)</f>
        <v>1</v>
      </c>
    </row>
    <row r="61" spans="1:32">
      <c r="A61">
        <v>28</v>
      </c>
      <c r="B61">
        <f t="shared" ca="1" si="58"/>
        <v>2</v>
      </c>
      <c r="C61" t="str">
        <f t="shared" ref="C61" ca="1" si="148">VLOOKUP(RANDBETWEEN(1,COUNTA(Z:Z)-1),Z:AA,2,0)</f>
        <v>Actor0024m</v>
      </c>
      <c r="D61" t="str">
        <f>IF(ISBLANK(F61),"",
IFERROR(VLOOKUP(F61,[2]ActorTable!$A:$H,MATCH("이름참고",[2]ActorTable!$1:$1,0),0),"캐릭터없음"))</f>
        <v>헤르윈</v>
      </c>
      <c r="E61" t="str">
        <f t="shared" ref="E61" ca="1" si="149">IF(AND(B61&lt;=OFFSET(B61,1,0),NOT(ISBLANK(F61))),
IF(F61=OFFSET(F61,1,0),"같음",""),"")</f>
        <v/>
      </c>
      <c r="F61" t="s">
        <v>365</v>
      </c>
      <c r="G61">
        <v>3</v>
      </c>
      <c r="H61">
        <v>6</v>
      </c>
      <c r="I61">
        <v>0</v>
      </c>
      <c r="J61">
        <v>8</v>
      </c>
      <c r="K61">
        <v>7</v>
      </c>
      <c r="L61">
        <v>0</v>
      </c>
      <c r="M61">
        <v>0</v>
      </c>
      <c r="N61">
        <v>0</v>
      </c>
      <c r="O61">
        <v>0</v>
      </c>
      <c r="P61">
        <v>0</v>
      </c>
      <c r="Q61">
        <v>18</v>
      </c>
      <c r="R61">
        <v>348</v>
      </c>
      <c r="S61" t="str">
        <f>IFERROR(VLOOKUP(R61,[2]WingLookTable!$A:$B,2,0),"캐릭터없음")</f>
        <v>Wing_DustYellowSineSineOtherFast</v>
      </c>
      <c r="T61">
        <f t="shared" ref="T61" ca="1" si="150">VLOOKUP(RANDBETWEEN(1,COUNTA(AD:AD)-1),AD:AE,2,0)</f>
        <v>172</v>
      </c>
      <c r="U61" t="str">
        <f t="shared" ref="U61" ca="1" si="151">IF(ROW()=2,V61,OFFSET(U61,-1,0)&amp;IF(LEN(V61)=0,"",","&amp;V61))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v>
      </c>
      <c r="V61" t="str">
        <f t="shared" ca="1" si="70"/>
        <v>{"dy":28,"sl":2,"id":"Actor0007m","stats":{"tr":3,"trp":6,"str":0,"dex":8,"int":7,"vit":0,"train":0,"wgGr0":0,"wgGr1":0,"wgGr2":0,"wgGr3":18,"wgLk":348}}</v>
      </c>
      <c r="AD61">
        <v>60</v>
      </c>
      <c r="AE61">
        <v>303</v>
      </c>
      <c r="AF61">
        <f>COUNTIF(R:R,AE61)</f>
        <v>1</v>
      </c>
    </row>
    <row r="62" spans="1:32">
      <c r="A62">
        <v>29</v>
      </c>
      <c r="B62">
        <f t="shared" ref="B62:B68" ca="1" si="152">IF(A62&lt;&gt;OFFSET(A62,-1,0),1,OFFSET(B62,-1,0)+1)</f>
        <v>1</v>
      </c>
      <c r="C62" t="str">
        <f t="shared" ca="1" si="96"/>
        <v>Actor0030m</v>
      </c>
      <c r="D62" t="str">
        <f>IF(ISBLANK(F62),"",
IFERROR(VLOOKUP(F62,[2]ActorTable!$A:$H,MATCH("이름참고",[2]ActorTable!$1:$1,0),0),"캐릭터없음"))</f>
        <v>프리스</v>
      </c>
      <c r="E62" t="str">
        <f t="shared" ca="1" si="97"/>
        <v/>
      </c>
      <c r="F62" t="s">
        <v>332</v>
      </c>
      <c r="G62">
        <v>3</v>
      </c>
      <c r="H62">
        <v>6</v>
      </c>
      <c r="I62">
        <v>0</v>
      </c>
      <c r="J62">
        <v>0</v>
      </c>
      <c r="K62">
        <v>7</v>
      </c>
      <c r="L62">
        <v>8</v>
      </c>
      <c r="M62">
        <v>0</v>
      </c>
      <c r="N62">
        <v>0</v>
      </c>
      <c r="O62">
        <v>0</v>
      </c>
      <c r="P62">
        <v>0</v>
      </c>
      <c r="Q62">
        <v>18</v>
      </c>
      <c r="R62">
        <v>217</v>
      </c>
      <c r="S62" t="str">
        <f>IFERROR(VLOOKUP(R62,[2]WingLookTable!$A:$B,2,0),"캐릭터없음")</f>
        <v>Wing_GreenOtherSineFullFast</v>
      </c>
      <c r="T62">
        <f t="shared" ca="1" si="98"/>
        <v>129</v>
      </c>
      <c r="U62"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v>
      </c>
      <c r="V62" t="str">
        <f t="shared" ca="1" si="70"/>
        <v>{"dy":29,"sl":1,"id":"Actor0125m","stats":{"tr":3,"trp":6,"str":0,"dex":0,"int":7,"vit":8,"train":0,"wgGr0":0,"wgGr1":0,"wgGr2":0,"wgGr3":18,"wgLk":217}}</v>
      </c>
      <c r="AD62">
        <v>61</v>
      </c>
      <c r="AE62">
        <v>306</v>
      </c>
      <c r="AF62">
        <f>COUNTIF(R:R,AE62)</f>
        <v>1</v>
      </c>
    </row>
    <row r="63" spans="1:32">
      <c r="A63">
        <v>29</v>
      </c>
      <c r="B63">
        <f t="shared" ca="1" si="152"/>
        <v>2</v>
      </c>
      <c r="C63" t="str">
        <f t="shared" ref="C63" ca="1" si="153">VLOOKUP(RANDBETWEEN(1,COUNTA(Z:Z)-1),Z:AA,2,0)</f>
        <v>Actor3021m</v>
      </c>
      <c r="D63" t="str">
        <f>IF(ISBLANK(F63),"",
IFERROR(VLOOKUP(F63,[2]ActorTable!$A:$H,MATCH("이름참고",[2]ActorTable!$1:$1,0),0),"캐릭터없음"))</f>
        <v>그루퍼스</v>
      </c>
      <c r="E63" t="str">
        <f t="shared" ref="E63" ca="1" si="154">IF(AND(B63&lt;=OFFSET(B63,1,0),NOT(ISBLANK(F63))),
IF(F63=OFFSET(F63,1,0),"같음",""),"")</f>
        <v/>
      </c>
      <c r="F63" t="s">
        <v>320</v>
      </c>
      <c r="G63">
        <v>3</v>
      </c>
      <c r="H63">
        <v>6</v>
      </c>
      <c r="I63">
        <v>15</v>
      </c>
      <c r="J63">
        <v>0</v>
      </c>
      <c r="K63">
        <v>0</v>
      </c>
      <c r="L63">
        <v>0</v>
      </c>
      <c r="M63">
        <v>0</v>
      </c>
      <c r="N63">
        <v>0</v>
      </c>
      <c r="O63">
        <v>0</v>
      </c>
      <c r="P63">
        <v>0</v>
      </c>
      <c r="Q63">
        <v>18</v>
      </c>
      <c r="R63">
        <v>137</v>
      </c>
      <c r="S63" t="str">
        <f>IFERROR(VLOOKUP(R63,[2]WingLookTable!$A:$B,2,0),"캐릭터없음")</f>
        <v>Wing_CyanStripePatternFullFast</v>
      </c>
      <c r="T63">
        <f t="shared" ref="T63:T64" ca="1" si="155">VLOOKUP(RANDBETWEEN(1,COUNTA(AD:AD)-1),AD:AE,2,0)</f>
        <v>300</v>
      </c>
      <c r="U63" t="str">
        <f t="shared" ref="U63:U64" ca="1" si="156">IF(ROW()=2,V63,OFFSET(U63,-1,0)&amp;IF(LEN(V63)=0,"",","&amp;V63))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v>
      </c>
      <c r="V63" t="str">
        <f t="shared" ca="1" si="70"/>
        <v>{"dy":29,"sl":2,"id":"Actor2010m","stats":{"tr":3,"trp":6,"str":15,"dex":0,"int":0,"vit":0,"train":0,"wgGr0":0,"wgGr1":0,"wgGr2":0,"wgGr3":18,"wgLk":137}}</v>
      </c>
      <c r="AD63">
        <v>62</v>
      </c>
      <c r="AE63">
        <v>309</v>
      </c>
      <c r="AF63">
        <f>COUNTIF(R:R,AE63)</f>
        <v>0</v>
      </c>
    </row>
    <row r="64" spans="1:32">
      <c r="A64">
        <v>30</v>
      </c>
      <c r="B64">
        <f t="shared" ca="1" si="152"/>
        <v>1</v>
      </c>
      <c r="C64" t="str">
        <f t="shared" ca="1" si="96"/>
        <v>Actor2128m</v>
      </c>
      <c r="D64" t="str">
        <f>IF(ISBLANK(F64),"",
IFERROR(VLOOKUP(F64,[2]ActorTable!$A:$H,MATCH("이름참고",[2]ActorTable!$1:$1,0),0),"캐릭터없음"))</f>
        <v>메릴</v>
      </c>
      <c r="E64" t="str">
        <f t="shared" ca="1" si="97"/>
        <v/>
      </c>
      <c r="F64" t="s">
        <v>427</v>
      </c>
      <c r="G64">
        <v>3</v>
      </c>
      <c r="H64">
        <v>6</v>
      </c>
      <c r="I64">
        <v>0</v>
      </c>
      <c r="J64">
        <v>8</v>
      </c>
      <c r="K64">
        <v>7</v>
      </c>
      <c r="L64">
        <v>0</v>
      </c>
      <c r="M64">
        <v>0</v>
      </c>
      <c r="N64">
        <v>0</v>
      </c>
      <c r="O64">
        <v>0</v>
      </c>
      <c r="P64">
        <v>0</v>
      </c>
      <c r="Q64">
        <v>18</v>
      </c>
      <c r="R64">
        <v>260</v>
      </c>
      <c r="S64" t="str">
        <f>IFERROR(VLOOKUP(R64,[2]WingLookTable!$A:$B,2,0),"캐릭터없음")</f>
        <v>Wing_SkySineNoiseFullSlow</v>
      </c>
      <c r="T64">
        <f t="shared" ca="1" si="155"/>
        <v>169</v>
      </c>
      <c r="U64" t="str">
        <f t="shared" ca="1" si="15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v>
      </c>
      <c r="V64" t="str">
        <f t="shared" ref="V64" ca="1" si="157">"{"""&amp;A$1&amp;""":"&amp;A64
&amp;","""&amp;B$1&amp;""":"&amp;B64
&amp;IF(LEN(F64)=0,"",","""&amp;F$1&amp;""":"""&amp;F64&amp;"""")
&amp;IF(LEN(F64)=0,"",",""stats"":{")
&amp;IF(LEN(F64)=0,"",""""&amp;G$1&amp;""":"&amp;G64)
&amp;IF(LEN(F64)=0,"",","""&amp;H$1&amp;""":"&amp;H64)
&amp;IF(LEN(F64)=0,"",","""&amp;I$1&amp;""":"&amp;I64)
&amp;IF(LEN(F64)=0,"",","""&amp;J$1&amp;""":"&amp;J64)
&amp;IF(LEN(F64)=0,"",","""&amp;K$1&amp;""":"&amp;K64)
&amp;IF(LEN(F64)=0,"",","""&amp;L$1&amp;""":"&amp;L64)
&amp;IF(LEN(F64)=0,"",","""&amp;M$1&amp;""":"&amp;M64)
&amp;IF(LEN(F64)=0,"",","""&amp;N$1&amp;""":"&amp;N64)
&amp;IF(LEN(F64)=0,"",","""&amp;O$1&amp;""":"&amp;O64)
&amp;IF(LEN(F64)=0,"",","""&amp;P$1&amp;""":"&amp;P64)
&amp;IF(LEN(F64)=0,"",","""&amp;Q$1&amp;""":"&amp;Q64)
&amp;IF(LEN(F64)=0,"",","""&amp;R$1&amp;""":"&amp;R64)
&amp;IF(LEN(F64)=0,"","}")&amp;"}"</f>
        <v>{"dy":30,"sl":1,"id":"Actor3212m","stats":{"tr":3,"trp":6,"str":0,"dex":8,"int":7,"vit":0,"train":0,"wgGr0":0,"wgGr1":0,"wgGr2":0,"wgGr3":18,"wgLk":260}}</v>
      </c>
      <c r="AD64">
        <v>63</v>
      </c>
      <c r="AE64">
        <v>312</v>
      </c>
      <c r="AF64">
        <f>COUNTIF(R:R,AE64)</f>
        <v>1</v>
      </c>
    </row>
    <row r="65" spans="1:32">
      <c r="A65">
        <v>30</v>
      </c>
      <c r="B65">
        <f t="shared" ca="1" si="152"/>
        <v>2</v>
      </c>
      <c r="C65" t="str">
        <f t="shared" ref="C65" ca="1" si="158">VLOOKUP(RANDBETWEEN(1,COUNTA(Z:Z)-1),Z:AA,2,0)</f>
        <v>Actor1108m</v>
      </c>
      <c r="D65" t="str">
        <f>IF(ISBLANK(F65),"",
IFERROR(VLOOKUP(F65,[2]ActorTable!$A:$H,MATCH("이름참고",[2]ActorTable!$1:$1,0),0),"캐릭터없음"))</f>
        <v>케이저</v>
      </c>
      <c r="E65" t="str">
        <f t="shared" ref="E65" ca="1" si="159">IF(AND(B65&lt;=OFFSET(B65,1,0),NOT(ISBLANK(F65))),
IF(F65=OFFSET(F65,1,0),"같음",""),"")</f>
        <v/>
      </c>
      <c r="F65" t="s">
        <v>371</v>
      </c>
      <c r="G65">
        <v>3</v>
      </c>
      <c r="H65">
        <v>6</v>
      </c>
      <c r="I65">
        <v>8</v>
      </c>
      <c r="J65">
        <v>0</v>
      </c>
      <c r="K65">
        <v>7</v>
      </c>
      <c r="L65">
        <v>0</v>
      </c>
      <c r="M65">
        <v>0</v>
      </c>
      <c r="N65">
        <v>0</v>
      </c>
      <c r="O65">
        <v>0</v>
      </c>
      <c r="P65">
        <v>0</v>
      </c>
      <c r="Q65">
        <v>18</v>
      </c>
      <c r="R65">
        <v>175</v>
      </c>
      <c r="S65" t="str">
        <f>IFERROR(VLOOKUP(R65,[2]WingLookTable!$A:$B,2,0),"캐릭터없음")</f>
        <v>Wing_DustMultiSineOtherFullSlow2</v>
      </c>
      <c r="T65">
        <f t="shared" ref="T65:T67" ca="1" si="160">VLOOKUP(RANDBETWEEN(1,COUNTA(AD:AD)-1),AD:AE,2,0)</f>
        <v>272</v>
      </c>
      <c r="U65" t="str">
        <f t="shared" ref="U65:U67" ca="1" si="161">IF(ROW()=2,V65,OFFSET(U65,-1,0)&amp;IF(LEN(V65)=0,"",","&amp;V65))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v>
      </c>
      <c r="V65" t="str">
        <f t="shared" ref="V65:V67" ca="1" si="162">"{"""&amp;A$1&amp;""":"&amp;A65
&amp;","""&amp;B$1&amp;""":"&amp;B65
&amp;IF(LEN(F65)=0,"",","""&amp;F$1&amp;""":"""&amp;F65&amp;"""")
&amp;IF(LEN(F65)=0,"",",""stats"":{")
&amp;IF(LEN(F65)=0,"",""""&amp;G$1&amp;""":"&amp;G65)
&amp;IF(LEN(F65)=0,"",","""&amp;H$1&amp;""":"&amp;H65)
&amp;IF(LEN(F65)=0,"",","""&amp;I$1&amp;""":"&amp;I65)
&amp;IF(LEN(F65)=0,"",","""&amp;J$1&amp;""":"&amp;J65)
&amp;IF(LEN(F65)=0,"",","""&amp;K$1&amp;""":"&amp;K65)
&amp;IF(LEN(F65)=0,"",","""&amp;L$1&amp;""":"&amp;L65)
&amp;IF(LEN(F65)=0,"",","""&amp;M$1&amp;""":"&amp;M65)
&amp;IF(LEN(F65)=0,"",","""&amp;N$1&amp;""":"&amp;N65)
&amp;IF(LEN(F65)=0,"",","""&amp;O$1&amp;""":"&amp;O65)
&amp;IF(LEN(F65)=0,"",","""&amp;P$1&amp;""":"&amp;P65)
&amp;IF(LEN(F65)=0,"",","""&amp;Q$1&amp;""":"&amp;Q65)
&amp;IF(LEN(F65)=0,"",","""&amp;R$1&amp;""":"&amp;R65)
&amp;IF(LEN(F65)=0,"","}")&amp;"}"</f>
        <v>{"dy":30,"sl":2,"id":"Actor0113m","stats":{"tr":3,"trp":6,"str":8,"dex":0,"int":7,"vit":0,"train":0,"wgGr0":0,"wgGr1":0,"wgGr2":0,"wgGr3":18,"wgLk":175}}</v>
      </c>
      <c r="AD65">
        <v>64</v>
      </c>
      <c r="AE65">
        <v>315</v>
      </c>
      <c r="AF65">
        <f>COUNTIF(R:R,AE65)</f>
        <v>1</v>
      </c>
    </row>
    <row r="66" spans="1:32">
      <c r="A66">
        <v>30</v>
      </c>
      <c r="B66">
        <f t="shared" ref="B66" ca="1" si="163">IF(A66&lt;&gt;OFFSET(A66,-1,0),1,OFFSET(B66,-1,0)+1)</f>
        <v>3</v>
      </c>
      <c r="C66" t="str">
        <f t="shared" ref="C66" ca="1" si="164">VLOOKUP(RANDBETWEEN(1,COUNTA(Z:Z)-1),Z:AA,2,0)</f>
        <v>Actor1141m</v>
      </c>
      <c r="D66" t="str">
        <f>IF(ISBLANK(F66),"",
IFERROR(VLOOKUP(F66,[2]ActorTable!$A:$H,MATCH("이름참고",[2]ActorTable!$1:$1,0),0),"캐릭터없음"))</f>
        <v>에이잭</v>
      </c>
      <c r="E66" t="str">
        <f t="shared" ref="E66" ca="1" si="165">IF(AND(B66&lt;=OFFSET(B66,1,0),NOT(ISBLANK(F66))),
IF(F66=OFFSET(F66,1,0),"같음",""),"")</f>
        <v/>
      </c>
      <c r="F66" t="s">
        <v>405</v>
      </c>
      <c r="G66">
        <v>3</v>
      </c>
      <c r="H66">
        <v>6</v>
      </c>
      <c r="I66">
        <v>0</v>
      </c>
      <c r="J66">
        <v>0</v>
      </c>
      <c r="K66">
        <v>15</v>
      </c>
      <c r="L66">
        <v>0</v>
      </c>
      <c r="M66">
        <v>0</v>
      </c>
      <c r="N66">
        <v>0</v>
      </c>
      <c r="O66">
        <v>0</v>
      </c>
      <c r="P66">
        <v>0</v>
      </c>
      <c r="Q66">
        <v>18</v>
      </c>
      <c r="R66">
        <v>141</v>
      </c>
      <c r="S66" t="str">
        <f>IFERROR(VLOOKUP(R66,[2]WingLookTable!$A:$B,2,0),"캐릭터없음")</f>
        <v>Wing_DustBlueOtherFullOtherFast</v>
      </c>
      <c r="T66">
        <f t="shared" ca="1" si="160"/>
        <v>318</v>
      </c>
      <c r="U66" t="str">
        <f t="shared" ca="1" si="161"/>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v>
      </c>
      <c r="V66" t="str">
        <f t="shared" ca="1" si="162"/>
        <v>{"dy":30,"sl":3,"id":"Actor1029m","stats":{"tr":3,"trp":6,"str":0,"dex":0,"int":15,"vit":0,"train":0,"wgGr0":0,"wgGr1":0,"wgGr2":0,"wgGr3":18,"wgLk":141}}</v>
      </c>
      <c r="AD66">
        <v>65</v>
      </c>
      <c r="AE66">
        <v>318</v>
      </c>
      <c r="AF66">
        <f>COUNTIF(R:R,AE66)</f>
        <v>1</v>
      </c>
    </row>
    <row r="67" spans="1:32">
      <c r="A67">
        <v>31</v>
      </c>
      <c r="B67">
        <f t="shared" ca="1" si="152"/>
        <v>1</v>
      </c>
      <c r="C67" t="str">
        <f t="shared" ref="C67" ca="1" si="166">VLOOKUP(RANDBETWEEN(1,COUNTA(Z:Z)-1),Z:AA,2,0)</f>
        <v>Actor2120m</v>
      </c>
      <c r="D67" t="str">
        <f>IF(ISBLANK(F67),"",
IFERROR(VLOOKUP(F67,[2]ActorTable!$A:$H,MATCH("이름참고",[2]ActorTable!$1:$1,0),0),"캐릭터없음"))</f>
        <v>나인</v>
      </c>
      <c r="E67" t="str">
        <f t="shared" ref="E67" ca="1" si="167">IF(AND(B67&lt;=OFFSET(B67,1,0),NOT(ISBLANK(F67))),
IF(F67=OFFSET(F67,1,0),"같음",""),"")</f>
        <v/>
      </c>
      <c r="F67" t="s">
        <v>455</v>
      </c>
      <c r="G67">
        <v>3</v>
      </c>
      <c r="H67">
        <v>6</v>
      </c>
      <c r="I67">
        <v>8</v>
      </c>
      <c r="J67">
        <v>7</v>
      </c>
      <c r="K67">
        <v>0</v>
      </c>
      <c r="L67">
        <v>0</v>
      </c>
      <c r="M67">
        <v>0</v>
      </c>
      <c r="N67">
        <v>0</v>
      </c>
      <c r="O67">
        <v>0</v>
      </c>
      <c r="P67">
        <v>0</v>
      </c>
      <c r="Q67">
        <v>18</v>
      </c>
      <c r="R67">
        <v>232</v>
      </c>
      <c r="S67" t="str">
        <f>IFERROR(VLOOKUP(R67,[2]WingLookTable!$A:$B,2,0),"캐릭터없음")</f>
        <v>Wing_MultiOtherOtherStripeSlow</v>
      </c>
      <c r="T67">
        <f t="shared" ca="1" si="160"/>
        <v>276</v>
      </c>
      <c r="U67" t="str">
        <f t="shared" ca="1" si="161"/>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v>
      </c>
      <c r="V67" t="str">
        <f t="shared" ca="1" si="162"/>
        <v>{"dy":31,"sl":1,"id":"Actor0236m","stats":{"tr":3,"trp":6,"str":8,"dex":7,"int":0,"vit":0,"train":0,"wgGr0":0,"wgGr1":0,"wgGr2":0,"wgGr3":18,"wgLk":232}}</v>
      </c>
      <c r="AD67">
        <v>66</v>
      </c>
      <c r="AE67">
        <v>321</v>
      </c>
      <c r="AF67">
        <f>COUNTIF(R:R,AE67)</f>
        <v>1</v>
      </c>
    </row>
    <row r="68" spans="1:32">
      <c r="A68">
        <v>31</v>
      </c>
      <c r="B68">
        <f t="shared" ca="1" si="152"/>
        <v>2</v>
      </c>
      <c r="C68" t="str">
        <f t="shared" ref="C68" ca="1" si="168">VLOOKUP(RANDBETWEEN(1,COUNTA(Z:Z)-1),Z:AA,2,0)</f>
        <v>Actor2103m</v>
      </c>
      <c r="D68" t="str">
        <f>IF(ISBLANK(F68),"",
IFERROR(VLOOKUP(F68,[2]ActorTable!$A:$H,MATCH("이름참고",[2]ActorTable!$1:$1,0),0),"캐릭터없음"))</f>
        <v>슬로니카</v>
      </c>
      <c r="E68" t="str">
        <f t="shared" ref="E68" ca="1" si="169">IF(AND(B68&lt;=OFFSET(B68,1,0),NOT(ISBLANK(F68))),
IF(F68=OFFSET(F68,1,0),"같음",""),"")</f>
        <v/>
      </c>
      <c r="F68" t="s">
        <v>361</v>
      </c>
      <c r="G68">
        <v>3</v>
      </c>
      <c r="H68">
        <v>6</v>
      </c>
      <c r="I68">
        <v>0</v>
      </c>
      <c r="J68">
        <v>7</v>
      </c>
      <c r="K68">
        <v>8</v>
      </c>
      <c r="L68">
        <v>0</v>
      </c>
      <c r="M68">
        <v>0</v>
      </c>
      <c r="N68">
        <v>0</v>
      </c>
      <c r="O68">
        <v>0</v>
      </c>
      <c r="P68">
        <v>0</v>
      </c>
      <c r="Q68">
        <v>18</v>
      </c>
      <c r="R68">
        <v>240</v>
      </c>
      <c r="S68" t="str">
        <f>IFERROR(VLOOKUP(R68,[2]WingLookTable!$A:$B,2,0),"캐릭터없음")</f>
        <v>Wing_MultiStripeOtherOtherSlow</v>
      </c>
      <c r="T68">
        <f t="shared" ref="T68:T69" ca="1" si="170">VLOOKUP(RANDBETWEEN(1,COUNTA(AD:AD)-1),AD:AE,2,0)</f>
        <v>205</v>
      </c>
      <c r="U68" t="str">
        <f t="shared" ref="U68:U69" ca="1" si="171">IF(ROW()=2,V68,OFFSET(U68,-1,0)&amp;IF(LEN(V68)=0,"",","&amp;V68))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v>
      </c>
      <c r="V68" t="str">
        <f t="shared" ref="V68:V69" ca="1" si="172">"{"""&amp;A$1&amp;""":"&amp;A68
&amp;","""&amp;B$1&amp;""":"&amp;B68
&amp;IF(LEN(F68)=0,"",","""&amp;F$1&amp;""":"""&amp;F68&amp;"""")
&amp;IF(LEN(F68)=0,"",",""stats"":{")
&amp;IF(LEN(F68)=0,"",""""&amp;G$1&amp;""":"&amp;G68)
&amp;IF(LEN(F68)=0,"",","""&amp;H$1&amp;""":"&amp;H68)
&amp;IF(LEN(F68)=0,"",","""&amp;I$1&amp;""":"&amp;I68)
&amp;IF(LEN(F68)=0,"",","""&amp;J$1&amp;""":"&amp;J68)
&amp;IF(LEN(F68)=0,"",","""&amp;K$1&amp;""":"&amp;K68)
&amp;IF(LEN(F68)=0,"",","""&amp;L$1&amp;""":"&amp;L68)
&amp;IF(LEN(F68)=0,"",","""&amp;M$1&amp;""":"&amp;M68)
&amp;IF(LEN(F68)=0,"",","""&amp;N$1&amp;""":"&amp;N68)
&amp;IF(LEN(F68)=0,"",","""&amp;O$1&amp;""":"&amp;O68)
&amp;IF(LEN(F68)=0,"",","""&amp;P$1&amp;""":"&amp;P68)
&amp;IF(LEN(F68)=0,"",","""&amp;Q$1&amp;""":"&amp;Q68)
&amp;IF(LEN(F68)=0,"",","""&amp;R$1&amp;""":"&amp;R68)
&amp;IF(LEN(F68)=0,"","}")&amp;"}"</f>
        <v>{"dy":31,"sl":2,"id":"Actor3114m","stats":{"tr":3,"trp":6,"str":0,"dex":7,"int":8,"vit":0,"train":0,"wgGr0":0,"wgGr1":0,"wgGr2":0,"wgGr3":18,"wgLk":240}}</v>
      </c>
      <c r="AD68">
        <v>67</v>
      </c>
      <c r="AE68">
        <v>324</v>
      </c>
      <c r="AF68">
        <f>COUNTIF(R:R,AE68)</f>
        <v>1</v>
      </c>
    </row>
    <row r="69" spans="1:32">
      <c r="A69">
        <v>31</v>
      </c>
      <c r="B69">
        <f t="shared" ref="B69" ca="1" si="173">IF(A69&lt;&gt;OFFSET(A69,-1,0),1,OFFSET(B69,-1,0)+1)</f>
        <v>3</v>
      </c>
      <c r="C69" t="str">
        <f t="shared" ref="C69" ca="1" si="174">VLOOKUP(RANDBETWEEN(1,COUNTA(Z:Z)-1),Z:AA,2,0)</f>
        <v>Actor1108m</v>
      </c>
      <c r="D69" t="str">
        <f>IF(ISBLANK(F69),"",
IFERROR(VLOOKUP(F69,[2]ActorTable!$A:$H,MATCH("이름참고",[2]ActorTable!$1:$1,0),0),"캐릭터없음"))</f>
        <v>클라크</v>
      </c>
      <c r="E69" t="str">
        <f t="shared" ref="E69" ca="1" si="175">IF(AND(B69&lt;=OFFSET(B69,1,0),NOT(ISBLANK(F69))),
IF(F69=OFFSET(F69,1,0),"같음",""),"")</f>
        <v/>
      </c>
      <c r="F69" t="s">
        <v>370</v>
      </c>
      <c r="G69">
        <v>3</v>
      </c>
      <c r="H69">
        <v>6</v>
      </c>
      <c r="I69">
        <v>8</v>
      </c>
      <c r="J69">
        <v>0</v>
      </c>
      <c r="K69">
        <v>7</v>
      </c>
      <c r="L69">
        <v>0</v>
      </c>
      <c r="M69">
        <v>0</v>
      </c>
      <c r="N69">
        <v>0</v>
      </c>
      <c r="O69">
        <v>0</v>
      </c>
      <c r="P69">
        <v>0</v>
      </c>
      <c r="Q69">
        <v>18</v>
      </c>
      <c r="R69">
        <v>223</v>
      </c>
      <c r="S69" t="str">
        <f>IFERROR(VLOOKUP(R69,[2]WingLookTable!$A:$B,2,0),"캐릭터없음")</f>
        <v>Wing_MultiFullOtherFullFast</v>
      </c>
      <c r="T69">
        <f t="shared" ca="1" si="170"/>
        <v>151</v>
      </c>
      <c r="U69" t="str">
        <f t="shared" ca="1" si="171"/>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0104m","stats":{"tr":3,"trp":6,"str":0,"dex":8,"int":0,"vit":7,"train":0,"wgGr0":0,"wgGr1":0,"wgGr2":0,"wgGr3":18,"wgLk":181}},{"dy":3,"sl":2,"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2235m","stats":{"tr":3,"trp":6,"str":0,"dex":0,"int":15,"vit":0,"train":0,"wgGr0":0,"wgGr1":0,"wgGr2":0,"wgGr3":18,"wgLk":272}},{"dy":6,"sl":2,"id":"Actor1108m","stats":{"tr":3,"trp":6,"str":0,"dex":0,"int":10,"vit":5,"train":0,"wgGr0":0,"wgGr1":0,"wgGr2":0,"wgGr3":18,"wgLk":366}},{"dy":7,"sl":1,"id":"Actor0201m","stats":{"tr":3,"trp":6,"str":15,"dex":0,"int":0,"vit":0,"train":0,"wgGr0":0,"wgGr1":0,"wgGr2":0,"wgGr3":18,"wgLk":356}},{"dy":7,"sl":2,"id":"Actor1108m","stats":{"tr":3,"trp":6,"str":5,"dex":0,"int":10,"vit":0,"train":0,"wgGr0":0,"wgGr1":0,"wgGr2":0,"wgGr3":18,"wgLk":252}},{"dy":7,"sl":3,"id":"Actor2015m","stats":{"tr":3,"trp":6,"str":0,"dex":15,"int":0,"vit":0,"train":0,"wgGr0":0,"wgGr1":0,"wgGr2":0,"wgGr3":18,"wgLk":160}},{"dy":8,"sl":1,"id":"Actor3114m","stats":{"tr":3,"trp":6,"str":0,"dex":0,"int":15,"vit":0,"train":0,"wgGr0":0,"wgGr1":0,"wgGr2":0,"wgGr3":18,"wgLk":324}},{"dy":8,"sl":2,"id":"Actor0024m","stats":{"tr":3,"trp":6,"str":0,"dex":15,"int":0,"vit":0,"train":0,"wgGr0":0,"wgGr1":0,"wgGr2":0,"wgGr3":18,"wgLk":297}},{"dy":9,"sl":1,"id":"Actor0104m","stats":{"tr":3,"trp":6,"str":5,"dex":0,"int":10,"vit":0,"train":0,"wgGr0":0,"wgGr1":0,"wgGr2":0,"wgGr3":18,"wgLk":145}},{"dy":9,"sl":2,"id":"Actor1002m","stats":{"tr":3,"trp":6,"str":0,"dex":10,"int":5,"vit":0,"train":0,"wgGr0":0,"wgGr1":0,"wgGr2":0,"wgGr3":18,"wgLk":294}},{"dy":10,"sl":1,"id":"Actor1141m","stats":{"tr":3,"trp":6,"str":0,"dex":5,"int":10,"vit":0,"train":0,"wgGr0":0,"wgGr1":0,"wgGr2":0,"wgGr3":18,"wgLk":199}},{"dy":10,"sl":2,"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0,"dex":0,"int":15,"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0236m","stats":{"tr":3,"trp":6,"str":0,"dex":8,"int":7,"vit":0,"train":0,"wgGr0":0,"wgGr1":0,"wgGr2":0,"wgGr3":18,"wgLk":332}},{"dy":14,"sl":2,"id":"Actor2103m","stats":{"tr":3,"trp":6,"str":0,"dex":5,"int":0,"vit":10,"train":0,"wgGr0":0,"wgGr1":0,"wgGr2":0,"wgGr3":18,"wgLk":148}},{"dy":14,"sl":3,"id":"Actor1029m","stats":{"tr":3,"trp":6,"str":0,"dex":5,"int":10,"vit":0,"train":0,"wgGr0":0,"wgGr1":0,"wgGr2":0,"wgGr3":18,"wgLk":154}},{"dy":15,"sl":1,"id":"Actor3117m","stats":{"tr":3,"trp":6,"str":0,"dex":0,"int":15,"vit":0,"train":0,"wgGr0":0,"wgGr1":0,"wgGr2":0,"wgGr3":18,"wgLk":352}},{"dy":15,"sl":2,"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2120m","stats":{"tr":3,"trp":6,"str":5,"dex":5,"int":0,"vit":5,"train":0,"wgGr0":0,"wgGr1":0,"wgGr2":0,"wgGr3":18,"wgLk":187}},{"dy":18,"sl":2,"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0113m","stats":{"tr":3,"trp":6,"str":0,"dex":5,"int":10,"vit":0,"train":0,"wgGr0":0,"wgGr1":0,"wgGr2":0,"wgGr3":18,"wgLk":169}},{"dy":21,"sl":2,"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2235m","stats":{"tr":3,"trp":6,"str":15,"dex":0,"int":0,"vit":0,"train":0,"wgGr0":0,"wgGr1":0,"wgGr2":0,"wgGr3":18,"wgLk":121}},{"dy":24,"sl":2,"id":"Actor3117m","stats":{"tr":3,"trp":6,"str":7,"dex":8,"int":0,"vit":0,"train":0,"wgGr0":0,"wgGr1":0,"wgGr2":0,"wgGr3":18,"wgLk":105}},{"dy":24,"sl":3,"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1108m","stats":{"tr":3,"trp":6,"str":15,"dex":0,"int":0,"vit":0,"train":0,"wgGr0":0,"wgGr1":0,"wgGr2":0,"wgGr3":18,"wgLk":318}},{"dy":27,"sl":2,"id":"Actor3019m","stats":{"tr":3,"trp":6,"str":0,"dex":0,"int":0,"vit":15,"train":0,"wgGr0":0,"wgGr1":0,"wgGr2":0,"wgGr3":18,"wgLk":109}},{"dy":28,"sl":1,"id":"Actor3117m","stats":{"tr":3,"trp":6,"str":0,"dex":15,"int":0,"vit":0,"train":0,"wgGr0":0,"wgGr1":0,"wgGr2":0,"wgGr3":18,"wgLk":208}},{"dy":28,"sl":2,"id":"Actor0007m","stats":{"tr":3,"trp":6,"str":0,"dex":8,"int":7,"vit":0,"train":0,"wgGr0":0,"wgGr1":0,"wgGr2":0,"wgGr3":18,"wgLk":348}},{"dy":29,"sl":1,"id":"Actor0125m","stats":{"tr":3,"trp":6,"str":0,"dex":0,"int":7,"vit":8,"train":0,"wgGr0":0,"wgGr1":0,"wgGr2":0,"wgGr3":18,"wgLk":217}},{"dy":29,"sl":2,"id":"Actor2010m","stats":{"tr":3,"trp":6,"str":15,"dex":0,"int":0,"vit":0,"train":0,"wgGr0":0,"wgGr1":0,"wgGr2":0,"wgGr3":18,"wgLk":137}},{"dy":30,"sl":1,"id":"Actor3212m","stats":{"tr":3,"trp":6,"str":0,"dex":8,"int":7,"vit":0,"train":0,"wgGr0":0,"wgGr1":0,"wgGr2":0,"wgGr3":18,"wgLk":260}},{"dy":30,"sl":2,"id":"Actor0113m","stats":{"tr":3,"trp":6,"str":8,"dex":0,"int":7,"vit":0,"train":0,"wgGr0":0,"wgGr1":0,"wgGr2":0,"wgGr3":18,"wgLk":175}},{"dy":30,"sl":3,"id":"Actor1029m","stats":{"tr":3,"trp":6,"str":0,"dex":0,"int":15,"vit":0,"train":0,"wgGr0":0,"wgGr1":0,"wgGr2":0,"wgGr3":18,"wgLk":141}},{"dy":31,"sl":1,"id":"Actor0236m","stats":{"tr":3,"trp":6,"str":8,"dex":7,"int":0,"vit":0,"train":0,"wgGr0":0,"wgGr1":0,"wgGr2":0,"wgGr3":18,"wgLk":232}},{"dy":31,"sl":2,"id":"Actor3114m","stats":{"tr":3,"trp":6,"str":0,"dex":7,"int":8,"vit":0,"train":0,"wgGr0":0,"wgGr1":0,"wgGr2":0,"wgGr3":18,"wgLk":240}},{"dy":31,"sl":3,"id":"Actor2011m","stats":{"tr":3,"trp":6,"str":8,"dex":0,"int":7,"vit":0,"train":0,"wgGr0":0,"wgGr1":0,"wgGr2":0,"wgGr3":18,"wgLk":223}}</v>
      </c>
      <c r="V69" t="str">
        <f t="shared" ca="1" si="172"/>
        <v>{"dy":31,"sl":3,"id":"Actor2011m","stats":{"tr":3,"trp":6,"str":8,"dex":0,"int":7,"vit":0,"train":0,"wgGr0":0,"wgGr1":0,"wgGr2":0,"wgGr3":18,"wgLk":223}}</v>
      </c>
      <c r="AD69">
        <v>68</v>
      </c>
      <c r="AE69">
        <v>328</v>
      </c>
      <c r="AF69">
        <f>COUNTIF(R:R,AE69)</f>
        <v>1</v>
      </c>
    </row>
    <row r="70" spans="1:32">
      <c r="AD70">
        <v>69</v>
      </c>
      <c r="AE70">
        <v>332</v>
      </c>
      <c r="AF70">
        <f>COUNTIF(R:R,AE70)</f>
        <v>1</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1</v>
      </c>
    </row>
    <row r="77" spans="1:32">
      <c r="AD77">
        <v>76</v>
      </c>
      <c r="AE77">
        <v>360</v>
      </c>
      <c r="AF77">
        <f>COUNTIF(R:R,AE77)</f>
        <v>0</v>
      </c>
    </row>
    <row r="78" spans="1:32">
      <c r="AD78">
        <v>77</v>
      </c>
      <c r="AE78">
        <v>363</v>
      </c>
      <c r="AF78">
        <f>COUNTIF(R:R,AE78)</f>
        <v>1</v>
      </c>
    </row>
    <row r="79" spans="1:32">
      <c r="AD79">
        <v>78</v>
      </c>
      <c r="AE79">
        <v>366</v>
      </c>
      <c r="AF79">
        <f>COUNTIF(R:R,AE79)</f>
        <v>1</v>
      </c>
    </row>
    <row r="80" spans="1:32">
      <c r="AD80">
        <v>79</v>
      </c>
      <c r="AE80">
        <v>369</v>
      </c>
      <c r="AF80">
        <f>COUNTIF(R:R,AE80)</f>
        <v>1</v>
      </c>
    </row>
    <row r="81" spans="30:32">
      <c r="AD81">
        <v>80</v>
      </c>
      <c r="AE81">
        <v>372</v>
      </c>
      <c r="AF81">
        <f>COUNTIF(R:R,AE81)</f>
        <v>1</v>
      </c>
    </row>
  </sheetData>
  <sortState xmlns:xlrd2="http://schemas.microsoft.com/office/spreadsheetml/2017/richdata2" ref="Z2:AA36">
    <sortCondition ref="Z2:Z36"/>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387</v>
      </c>
      <c r="B5">
        <v>175</v>
      </c>
      <c r="C5" t="s">
        <v>385</v>
      </c>
      <c r="D5" t="s">
        <v>386</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2022-07-20T00:19:20Z</dcterms:modified>
</cp:coreProperties>
</file>