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4ADA831-7DBC-41D9-BC61-468202CA17D5}" xr6:coauthVersionLast="45" xr6:coauthVersionMax="45" xr10:uidLastSave="{00000000-0000-0000-0000-000000000000}"/>
  <bookViews>
    <workbookView xWindow="-28920" yWindow="-120" windowWidth="29040" windowHeight="15840" tabRatio="653"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323" i="9" l="1"/>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W5"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70" i="9"/>
  <c r="AH266" i="9"/>
  <c r="AH265" i="9"/>
  <c r="AH264" i="9"/>
  <c r="AH261" i="9"/>
  <c r="AH260" i="9"/>
  <c r="AH256" i="9"/>
  <c r="AH255" i="9"/>
  <c r="AH254" i="9"/>
  <c r="AH251" i="9"/>
  <c r="AH250" i="9"/>
  <c r="AH246" i="9"/>
  <c r="AH245" i="9"/>
  <c r="AH244" i="9"/>
  <c r="AH241" i="9"/>
  <c r="AH240" i="9"/>
  <c r="AH237" i="9"/>
  <c r="AH236" i="9"/>
  <c r="AH235" i="9"/>
  <c r="AH234" i="9"/>
  <c r="AH231" i="9"/>
  <c r="AH230" i="9"/>
  <c r="AH227" i="9"/>
  <c r="AH226" i="9"/>
  <c r="AH225" i="9"/>
  <c r="AH224" i="9"/>
  <c r="AH221" i="9"/>
  <c r="AH220" i="9"/>
  <c r="AH216" i="9"/>
  <c r="AH215" i="9"/>
  <c r="AH214" i="9"/>
  <c r="AH211" i="9"/>
  <c r="AH210" i="9"/>
  <c r="AH207"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07" i="9"/>
  <c r="AK210" i="9"/>
  <c r="AK211" i="9"/>
  <c r="AK214" i="9"/>
  <c r="AK215" i="9"/>
  <c r="AK216" i="9"/>
  <c r="AK220" i="9"/>
  <c r="AK221" i="9"/>
  <c r="AK224" i="9"/>
  <c r="AK225" i="9"/>
  <c r="AK226" i="9"/>
  <c r="AK227" i="9"/>
  <c r="AK230" i="9"/>
  <c r="AK231" i="9"/>
  <c r="AK234" i="9"/>
  <c r="AK235" i="9"/>
  <c r="AK236" i="9"/>
  <c r="AK237" i="9"/>
  <c r="AK240" i="9"/>
  <c r="AK241" i="9"/>
  <c r="AK244" i="9"/>
  <c r="AK245" i="9"/>
  <c r="AK246" i="9"/>
  <c r="AK250" i="9"/>
  <c r="AK251" i="9"/>
  <c r="AK254" i="9"/>
  <c r="AK255" i="9"/>
  <c r="AK256" i="9"/>
  <c r="AK260" i="9"/>
  <c r="AK261" i="9"/>
  <c r="AK264" i="9"/>
  <c r="AK265" i="9"/>
  <c r="AK266"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3" i="9"/>
  <c r="AK324"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4" i="9"/>
  <c r="AK355"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B45" i="9" l="1"/>
  <c r="CB44" i="9"/>
  <c r="BX44" i="9" l="1"/>
  <c r="BX45" i="9"/>
  <c r="AZ6" i="9" l="1"/>
  <c r="CA43" i="9" l="1"/>
  <c r="CB43" i="9" s="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CB38" i="9" l="1"/>
  <c r="CB8" i="9"/>
  <c r="CB14" i="9"/>
  <c r="CB2" i="9"/>
  <c r="CB39" i="9"/>
  <c r="CB19" i="9"/>
  <c r="CB29" i="9"/>
  <c r="CB7" i="9"/>
  <c r="CB6" i="9"/>
  <c r="CB30" i="9"/>
  <c r="CB41" i="9"/>
  <c r="CB40" i="9"/>
  <c r="CB35" i="9"/>
  <c r="CB5" i="9"/>
  <c r="CB42" i="9"/>
  <c r="CB21" i="9"/>
  <c r="CB37" i="9"/>
  <c r="CB23" i="9"/>
  <c r="CB10" i="9"/>
  <c r="CB11" i="9"/>
  <c r="CB31" i="9"/>
  <c r="CB33" i="9"/>
  <c r="CB3" i="9"/>
  <c r="CB32" i="9"/>
  <c r="CB12" i="9"/>
  <c r="CB13" i="9"/>
  <c r="CB27" i="9"/>
  <c r="CB28" i="9"/>
  <c r="CB20" i="9"/>
  <c r="CB36" i="9"/>
  <c r="CB17" i="9"/>
  <c r="CB9" i="9"/>
  <c r="CB15" i="9"/>
  <c r="CB25" i="9"/>
  <c r="CB18" i="9"/>
  <c r="CB26" i="9"/>
  <c r="CB16" i="9"/>
  <c r="CB4" i="9"/>
  <c r="CB34" i="9"/>
  <c r="CB24" i="9"/>
  <c r="CB2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5" i="9"/>
  <c r="AV12" i="9"/>
  <c r="AV11" i="9"/>
  <c r="AV10" i="9"/>
  <c r="S336" i="9"/>
  <c r="S318" i="9"/>
  <c r="S60" i="9"/>
  <c r="P367" i="9"/>
  <c r="N367" i="9"/>
  <c r="T367" i="9" s="1"/>
  <c r="R346" i="9"/>
  <c r="Q346" i="9"/>
  <c r="R80" i="9"/>
  <c r="Q80" i="9"/>
  <c r="Q191" i="9"/>
  <c r="R191" i="9"/>
  <c r="Q362" i="9"/>
  <c r="R362" i="9"/>
  <c r="R318" i="9"/>
  <c r="R319" i="9" s="1"/>
  <c r="Q317" i="9"/>
  <c r="R317" i="9"/>
  <c r="R322" i="9"/>
  <c r="Q322" i="9"/>
  <c r="R310" i="9"/>
  <c r="Q310" i="9"/>
  <c r="R330" i="9"/>
  <c r="Q330" i="9"/>
  <c r="R180" i="9"/>
  <c r="Q180" i="9"/>
  <c r="Q140" i="9"/>
  <c r="R140" i="9"/>
  <c r="R336" i="9"/>
  <c r="Q335" i="9"/>
  <c r="R335" i="9"/>
  <c r="Q326" i="9"/>
  <c r="R326" i="9"/>
  <c r="R325" i="9"/>
  <c r="Q325" i="9"/>
  <c r="Q251" i="9"/>
  <c r="R251" i="9"/>
  <c r="R71" i="9"/>
  <c r="Q71" i="9"/>
  <c r="R340" i="9"/>
  <c r="Q340" i="9"/>
  <c r="Q344" i="9"/>
  <c r="R344" i="9"/>
  <c r="R331" i="9"/>
  <c r="Q331" i="9"/>
  <c r="Q21" i="9"/>
  <c r="R21" i="9"/>
  <c r="Q131" i="9"/>
  <c r="R131" i="9"/>
  <c r="Q221" i="9"/>
  <c r="R221" i="9"/>
  <c r="R369" i="9"/>
  <c r="Q369" i="9"/>
  <c r="R339" i="9"/>
  <c r="Q339" i="9"/>
  <c r="R343" i="9"/>
  <c r="Q343" i="9"/>
  <c r="R358" i="9"/>
  <c r="Q358" i="9"/>
  <c r="Q353" i="9"/>
  <c r="R353" i="9"/>
  <c r="R241" i="9"/>
  <c r="Q241" i="9"/>
  <c r="R51" i="9"/>
  <c r="Q51" i="9"/>
  <c r="Q311" i="9"/>
  <c r="R311" i="9"/>
  <c r="R250" i="9"/>
  <c r="Q250" i="9"/>
  <c r="R201" i="9"/>
  <c r="Q201"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R361" i="9"/>
  <c r="Q361" i="9"/>
  <c r="Q329" i="9"/>
  <c r="R329"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Q200" i="9"/>
  <c r="R200" i="9"/>
  <c r="R141" i="9"/>
  <c r="Q141" i="9"/>
  <c r="R160" i="9"/>
  <c r="Q160" i="9"/>
  <c r="R291" i="9"/>
  <c r="Q291" i="9"/>
  <c r="R190" i="9"/>
  <c r="Q190"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264" i="9"/>
  <c r="Q264" i="9" s="1"/>
  <c r="P104" i="9"/>
  <c r="Q104" i="9" s="1"/>
  <c r="P174" i="9"/>
  <c r="Q174" i="9" s="1"/>
  <c r="P46" i="9"/>
  <c r="Q46" i="9" s="1"/>
  <c r="P66" i="9"/>
  <c r="Q66" i="9" s="1"/>
  <c r="P295" i="9"/>
  <c r="Q295" i="9" s="1"/>
  <c r="P286" i="9"/>
  <c r="Q286" i="9" s="1"/>
  <c r="P185" i="9"/>
  <c r="Q185" i="9" s="1"/>
  <c r="P255" i="9"/>
  <c r="Q255" i="9" s="1"/>
  <c r="P317" i="9"/>
  <c r="P348" i="9"/>
  <c r="P256" i="9"/>
  <c r="Q256" i="9" s="1"/>
  <c r="P5" i="9"/>
  <c r="Q5" i="9" s="1"/>
  <c r="P266" i="9"/>
  <c r="Q266" i="9" s="1"/>
  <c r="P234" i="9"/>
  <c r="Q234" i="9" s="1"/>
  <c r="P44" i="9"/>
  <c r="Q44" i="9" s="1"/>
  <c r="P154" i="9"/>
  <c r="Q154" i="9" s="1"/>
  <c r="P114" i="9"/>
  <c r="Q114" i="9" s="1"/>
  <c r="P224" i="9"/>
  <c r="Q224" i="9" s="1"/>
  <c r="P206" i="9"/>
  <c r="Q206" i="9" s="1"/>
  <c r="P26" i="9"/>
  <c r="Q26" i="9" s="1"/>
  <c r="P246" i="9"/>
  <c r="Q24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45" i="9"/>
  <c r="Q245" i="9" s="1"/>
  <c r="P296" i="9"/>
  <c r="Q296" i="9" s="1"/>
  <c r="P51" i="9"/>
  <c r="P95" i="9"/>
  <c r="Q95" i="9" s="1"/>
  <c r="P76" i="9"/>
  <c r="Q76" i="9" s="1"/>
  <c r="P146" i="9"/>
  <c r="Q146" i="9" s="1"/>
  <c r="P194" i="9"/>
  <c r="Q194" i="9" s="1"/>
  <c r="P204" i="9"/>
  <c r="Q204" i="9" s="1"/>
  <c r="P244" i="9"/>
  <c r="Q24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54" i="9"/>
  <c r="Q254"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265" i="9"/>
  <c r="Q265" i="9" s="1"/>
  <c r="P165" i="9"/>
  <c r="Q165" i="9" s="1"/>
  <c r="P195" i="9"/>
  <c r="Q195" i="9" s="1"/>
  <c r="P156" i="9"/>
  <c r="Q156" i="9" s="1"/>
  <c r="P116" i="9"/>
  <c r="Q116" i="9" s="1"/>
  <c r="N361" i="9"/>
  <c r="T361" i="9" s="1"/>
  <c r="P361" i="9"/>
  <c r="N329" i="9"/>
  <c r="T329" i="9" s="1"/>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N323" i="9"/>
  <c r="T323" i="9" s="1"/>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N200" i="9"/>
  <c r="T200" i="9" s="1"/>
  <c r="P200" i="9"/>
  <c r="N141" i="9"/>
  <c r="T141" i="9" s="1"/>
  <c r="P141" i="9"/>
  <c r="N160" i="9"/>
  <c r="T160" i="9" s="1"/>
  <c r="P160" i="9"/>
  <c r="N291" i="9"/>
  <c r="T291" i="9" s="1"/>
  <c r="P291" i="9"/>
  <c r="N190" i="9"/>
  <c r="T190" i="9" s="1"/>
  <c r="P190" i="9"/>
  <c r="N115" i="9"/>
  <c r="T115" i="9" s="1"/>
  <c r="P105" i="9"/>
  <c r="Q105" i="9" s="1"/>
  <c r="N370" i="9"/>
  <c r="T370" i="9" s="1"/>
  <c r="P370" i="9"/>
  <c r="N359" i="9"/>
  <c r="T359" i="9" s="1"/>
  <c r="P359" i="9"/>
  <c r="N352" i="9"/>
  <c r="T352" i="9" s="1"/>
  <c r="P352" i="9"/>
  <c r="N362" i="9"/>
  <c r="T362" i="9" s="1"/>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N354" i="9"/>
  <c r="T354" i="9" s="1"/>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N191" i="9"/>
  <c r="T191" i="9" s="1"/>
  <c r="P191" i="9"/>
  <c r="N71" i="9"/>
  <c r="T71" i="9" s="1"/>
  <c r="P71" i="9"/>
  <c r="N294" i="9"/>
  <c r="T294" i="9" s="1"/>
  <c r="P294" i="9"/>
  <c r="Q294" i="9" s="1"/>
  <c r="N175" i="9"/>
  <c r="T175" i="9" s="1"/>
  <c r="P175" i="9"/>
  <c r="Q175" i="9" s="1"/>
  <c r="N326" i="9"/>
  <c r="T326" i="9" s="1"/>
  <c r="P326" i="9"/>
  <c r="N316" i="9"/>
  <c r="T316" i="9" s="1"/>
  <c r="P316" i="9"/>
  <c r="N340" i="9"/>
  <c r="T340" i="9" s="1"/>
  <c r="P340" i="9"/>
  <c r="N330" i="9"/>
  <c r="T330" i="9" s="1"/>
  <c r="P330" i="9"/>
  <c r="N347" i="9"/>
  <c r="T347" i="9" s="1"/>
  <c r="P347" i="9"/>
  <c r="N364" i="9"/>
  <c r="T364" i="9" s="1"/>
  <c r="P364" i="9"/>
  <c r="N328" i="9"/>
  <c r="T328" i="9" s="1"/>
  <c r="P328" i="9"/>
  <c r="N344" i="9"/>
  <c r="T344" i="9" s="1"/>
  <c r="P344" i="9"/>
  <c r="N321" i="9"/>
  <c r="T321" i="9" s="1"/>
  <c r="P321" i="9"/>
  <c r="P355" i="9"/>
  <c r="N331" i="9"/>
  <c r="T331" i="9" s="1"/>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N324" i="9"/>
  <c r="T324" i="9" s="1"/>
  <c r="P324" i="9"/>
  <c r="N353" i="9"/>
  <c r="T353" i="9" s="1"/>
  <c r="P353" i="9"/>
  <c r="N241" i="9"/>
  <c r="T241" i="9" s="1"/>
  <c r="P241" i="9"/>
  <c r="N311" i="9"/>
  <c r="T311" i="9" s="1"/>
  <c r="P311" i="9"/>
  <c r="N250" i="9"/>
  <c r="T250" i="9" s="1"/>
  <c r="P250" i="9"/>
  <c r="N201" i="9"/>
  <c r="T201" i="9" s="1"/>
  <c r="P201" i="9"/>
  <c r="N70" i="9"/>
  <c r="T70" i="9" s="1"/>
  <c r="P70" i="9"/>
  <c r="N41" i="9"/>
  <c r="T41" i="9" s="1"/>
  <c r="P41" i="9"/>
  <c r="N150" i="9"/>
  <c r="T150" i="9" s="1"/>
  <c r="P150" i="9"/>
  <c r="N40" i="9"/>
  <c r="T40" i="9" s="1"/>
  <c r="P40" i="9"/>
  <c r="N275" i="9"/>
  <c r="T275" i="9" s="1"/>
  <c r="P275" i="9"/>
  <c r="Q275" i="9" s="1"/>
  <c r="N144" i="9"/>
  <c r="T144" i="9" s="1"/>
  <c r="P144" i="9"/>
  <c r="Q144" i="9" s="1"/>
  <c r="N304" i="9"/>
  <c r="T304" i="9" s="1"/>
  <c r="N245" i="9"/>
  <c r="T245" i="9" s="1"/>
  <c r="N15" i="9"/>
  <c r="T15" i="9" s="1"/>
  <c r="N254" i="9"/>
  <c r="T254" i="9" s="1"/>
  <c r="N196" i="9"/>
  <c r="T196" i="9" s="1"/>
  <c r="N85" i="9"/>
  <c r="T85" i="9" s="1"/>
  <c r="N174" i="9"/>
  <c r="T174" i="9" s="1"/>
  <c r="O317" i="9"/>
  <c r="N317" i="9"/>
  <c r="T317" i="9" s="1"/>
  <c r="O348" i="9"/>
  <c r="O59" i="9"/>
  <c r="O309" i="9"/>
  <c r="O49" i="9"/>
  <c r="O249" i="9"/>
  <c r="O99" i="9"/>
  <c r="O289" i="9"/>
  <c r="O219" i="9"/>
  <c r="O29" i="9"/>
  <c r="O256" i="9"/>
  <c r="R256" i="9" s="1"/>
  <c r="N256" i="9"/>
  <c r="T256" i="9" s="1"/>
  <c r="O217" i="9"/>
  <c r="O188" i="9"/>
  <c r="O5" i="9"/>
  <c r="R5" i="9" s="1"/>
  <c r="N5" i="9"/>
  <c r="T5" i="9" s="1"/>
  <c r="O37" i="9"/>
  <c r="O78" i="9"/>
  <c r="N266" i="9"/>
  <c r="T266" i="9" s="1"/>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R246" i="9" s="1"/>
  <c r="N246" i="9"/>
  <c r="T246" i="9" s="1"/>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44" i="9"/>
  <c r="T244" i="9" s="1"/>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R265" i="9" s="1"/>
  <c r="N265" i="9"/>
  <c r="T265" i="9" s="1"/>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R264" i="9" s="1"/>
  <c r="N264" i="9"/>
  <c r="T264" i="9" s="1"/>
  <c r="O112" i="9"/>
  <c r="N104" i="9"/>
  <c r="T104" i="9" s="1"/>
  <c r="O73" i="9"/>
  <c r="O282" i="9"/>
  <c r="O33" i="9"/>
  <c r="O262" i="9"/>
  <c r="O113" i="9"/>
  <c r="O23" i="9"/>
  <c r="O43" i="9"/>
  <c r="O46" i="9"/>
  <c r="R46" i="9" s="1"/>
  <c r="N46" i="9"/>
  <c r="T46" i="9" s="1"/>
  <c r="N66" i="9"/>
  <c r="T66" i="9" s="1"/>
  <c r="O267" i="9"/>
  <c r="N295" i="9"/>
  <c r="T295" i="9" s="1"/>
  <c r="N286" i="9"/>
  <c r="T286" i="9" s="1"/>
  <c r="O227" i="9"/>
  <c r="N185" i="9"/>
  <c r="T185" i="9" s="1"/>
  <c r="N255" i="9"/>
  <c r="T255" i="9" s="1"/>
  <c r="O168" i="9"/>
  <c r="O18" i="9"/>
  <c r="O137" i="9"/>
  <c r="O287" i="9"/>
  <c r="O247" i="9"/>
  <c r="O294" i="9"/>
  <c r="R294" i="9" s="1"/>
  <c r="O175" i="9"/>
  <c r="R175" i="9" s="1"/>
  <c r="O84" i="9"/>
  <c r="R84" i="9" s="1"/>
  <c r="O126" i="9"/>
  <c r="R126" i="9" s="1"/>
  <c r="O275" i="9"/>
  <c r="R275" i="9" s="1"/>
  <c r="O144" i="9"/>
  <c r="R144" i="9" s="1"/>
  <c r="O2" i="9"/>
  <c r="O117" i="9"/>
  <c r="O362"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R255" i="9" s="1"/>
  <c r="O327" i="9"/>
  <c r="O338" i="9"/>
  <c r="O372" i="9"/>
  <c r="O91" i="9"/>
  <c r="O326" i="9"/>
  <c r="O346" i="9"/>
  <c r="O322" i="9"/>
  <c r="O80" i="9"/>
  <c r="O101" i="9"/>
  <c r="O260" i="9"/>
  <c r="O191" i="9"/>
  <c r="O71" i="9"/>
  <c r="O266" i="9"/>
  <c r="R266" i="9" s="1"/>
  <c r="O154" i="9"/>
  <c r="R154" i="9" s="1"/>
  <c r="O26" i="9"/>
  <c r="R26" i="9" s="1"/>
  <c r="O176" i="9"/>
  <c r="R176" i="9" s="1"/>
  <c r="O75" i="9"/>
  <c r="R75" i="9" s="1"/>
  <c r="O334" i="9"/>
  <c r="O356" i="9"/>
  <c r="O181" i="9"/>
  <c r="O316" i="9"/>
  <c r="O325" i="9"/>
  <c r="O345" i="9"/>
  <c r="O357" i="9"/>
  <c r="O251" i="9"/>
  <c r="O220" i="9"/>
  <c r="O310" i="9"/>
  <c r="O340" i="9"/>
  <c r="O330" i="9"/>
  <c r="O347" i="9"/>
  <c r="O364" i="9"/>
  <c r="O328" i="9"/>
  <c r="O344" i="9"/>
  <c r="O321" i="9"/>
  <c r="O355" i="9"/>
  <c r="O331"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R245" i="9" s="1"/>
  <c r="O57" i="9"/>
  <c r="O296" i="9"/>
  <c r="R296" i="9" s="1"/>
  <c r="O197" i="9"/>
  <c r="O341" i="9"/>
  <c r="O280" i="9"/>
  <c r="O369" i="9"/>
  <c r="O339" i="9"/>
  <c r="O358" i="9"/>
  <c r="O353" i="9"/>
  <c r="O70" i="9"/>
  <c r="O150" i="9"/>
  <c r="O40" i="9"/>
  <c r="O204" i="9"/>
  <c r="R204" i="9" s="1"/>
  <c r="O244" i="9"/>
  <c r="R244" i="9" s="1"/>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R254" i="9" s="1"/>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N355" i="9" l="1"/>
  <c r="T355" i="9" s="1"/>
  <c r="Q354" i="9"/>
  <c r="Q355" i="9" s="1"/>
  <c r="AV7" i="9"/>
  <c r="R354" i="9"/>
  <c r="R355" i="9" s="1"/>
  <c r="Q323" i="9"/>
  <c r="Q324" i="9" s="1"/>
  <c r="AV6" i="9"/>
  <c r="R323" i="9"/>
  <c r="R324" i="9" s="1"/>
  <c r="S195" i="9"/>
  <c r="S306" i="9"/>
  <c r="S174" i="9"/>
  <c r="S175" i="9"/>
  <c r="S345" i="9"/>
  <c r="S30" i="9"/>
  <c r="S290" i="9"/>
  <c r="S200" i="9"/>
  <c r="S185" i="9"/>
  <c r="S46" i="9"/>
  <c r="S106" i="9"/>
  <c r="S156" i="9"/>
  <c r="S74" i="9"/>
  <c r="S35" i="9"/>
  <c r="S214" i="9"/>
  <c r="S96" i="9"/>
  <c r="S125" i="9"/>
  <c r="S186" i="9"/>
  <c r="S274" i="9"/>
  <c r="S146" i="9"/>
  <c r="S76" i="9"/>
  <c r="S145" i="9"/>
  <c r="S236" i="9"/>
  <c r="S26" i="9"/>
  <c r="S154" i="9"/>
  <c r="S234" i="9"/>
  <c r="S256" i="9"/>
  <c r="S245" i="9"/>
  <c r="S244" i="9"/>
  <c r="S40" i="9"/>
  <c r="S171" i="9"/>
  <c r="S281" i="9"/>
  <c r="S34" i="9"/>
  <c r="S319" i="9"/>
  <c r="S286" i="9"/>
  <c r="S45" i="9"/>
  <c r="S4" i="9"/>
  <c r="S134" i="9"/>
  <c r="S155" i="9"/>
  <c r="S215" i="9"/>
  <c r="S136" i="9"/>
  <c r="S285" i="9"/>
  <c r="S95" i="9"/>
  <c r="S75" i="9"/>
  <c r="S44" i="9"/>
  <c r="S5" i="9"/>
  <c r="S85" i="9"/>
  <c r="S216" i="9"/>
  <c r="S124" i="9"/>
  <c r="S10" i="9"/>
  <c r="S191" i="9"/>
  <c r="S354" i="9"/>
  <c r="S120" i="9"/>
  <c r="S300" i="9"/>
  <c r="S314" i="9"/>
  <c r="S332" i="9"/>
  <c r="S295" i="9"/>
  <c r="S104" i="9"/>
  <c r="S55" i="9"/>
  <c r="S165" i="9"/>
  <c r="S284" i="9"/>
  <c r="S65" i="9"/>
  <c r="S226" i="9"/>
  <c r="S164" i="9"/>
  <c r="S204" i="9"/>
  <c r="S296" i="9"/>
  <c r="S64" i="9"/>
  <c r="S176" i="9"/>
  <c r="S114" i="9"/>
  <c r="S196" i="9"/>
  <c r="S144" i="9"/>
  <c r="S150" i="9"/>
  <c r="S201" i="9"/>
  <c r="S241" i="9"/>
  <c r="S358" i="9"/>
  <c r="S320" i="9"/>
  <c r="S126" i="9"/>
  <c r="S84" i="9"/>
  <c r="S140" i="9"/>
  <c r="S131" i="9"/>
  <c r="S180" i="9"/>
  <c r="S331" i="9"/>
  <c r="S344" i="9"/>
  <c r="S316" i="9"/>
  <c r="S294" i="9"/>
  <c r="S260" i="9"/>
  <c r="S220" i="9"/>
  <c r="S322" i="9"/>
  <c r="S211" i="9"/>
  <c r="S280" i="9"/>
  <c r="S315" i="9"/>
  <c r="S115" i="9"/>
  <c r="S160" i="9"/>
  <c r="S230" i="9"/>
  <c r="S261" i="9"/>
  <c r="S323" i="9"/>
  <c r="S36" i="9"/>
  <c r="S130" i="9"/>
  <c r="S90" i="9"/>
  <c r="S166" i="9"/>
  <c r="S335" i="9"/>
  <c r="S240" i="9"/>
  <c r="S321" i="9"/>
  <c r="S225" i="9"/>
  <c r="S235" i="9"/>
  <c r="S61" i="9"/>
  <c r="S25" i="9"/>
  <c r="S56" i="9"/>
  <c r="S16" i="9"/>
  <c r="S6" i="9"/>
  <c r="S246" i="9"/>
  <c r="S224" i="9"/>
  <c r="S254" i="9"/>
  <c r="S367" i="9"/>
  <c r="S135" i="9"/>
  <c r="S206" i="9"/>
  <c r="S304" i="9"/>
  <c r="S311" i="9"/>
  <c r="S205" i="9"/>
  <c r="S255" i="9"/>
  <c r="S66" i="9"/>
  <c r="S264" i="9"/>
  <c r="S116" i="9"/>
  <c r="S265" i="9"/>
  <c r="S24" i="9"/>
  <c r="S94" i="9"/>
  <c r="S105" i="9"/>
  <c r="S86" i="9"/>
  <c r="S305" i="9"/>
  <c r="S194" i="9"/>
  <c r="S54" i="9"/>
  <c r="S266" i="9"/>
  <c r="S317" i="9"/>
  <c r="S15" i="9"/>
  <c r="S275" i="9"/>
  <c r="S41" i="9"/>
  <c r="S250" i="9"/>
  <c r="S343" i="9"/>
  <c r="S14" i="9"/>
  <c r="S276" i="9"/>
  <c r="S271" i="9"/>
  <c r="S21" i="9"/>
  <c r="S330" i="9"/>
  <c r="S310" i="9"/>
  <c r="S80" i="9"/>
  <c r="S346" i="9"/>
  <c r="S50" i="9"/>
  <c r="S313" i="9"/>
  <c r="S356" i="9"/>
  <c r="S341" i="9"/>
  <c r="S190" i="9"/>
  <c r="S210" i="9"/>
  <c r="S170" i="9"/>
  <c r="S312" i="9"/>
  <c r="S337" i="9"/>
  <c r="S184" i="9"/>
  <c r="S110" i="9"/>
  <c r="S100" i="9"/>
  <c r="S270" i="9"/>
  <c r="S70" i="9"/>
  <c r="S324" i="9"/>
  <c r="S339" i="9"/>
  <c r="S161" i="9"/>
  <c r="S364" i="9"/>
  <c r="S340" i="9"/>
  <c r="S338" i="9"/>
  <c r="S370" i="9"/>
  <c r="S31" i="9"/>
  <c r="S301" i="9"/>
  <c r="S329" i="9"/>
  <c r="S363" i="9"/>
  <c r="S291" i="9"/>
  <c r="Q347" i="9"/>
  <c r="Q348" i="9" s="1"/>
  <c r="Q349" i="9" s="1"/>
  <c r="Q350" i="9" s="1"/>
  <c r="S347" i="9"/>
  <c r="S325" i="9"/>
  <c r="S333" i="9"/>
  <c r="S91" i="9"/>
  <c r="S373" i="9"/>
  <c r="S334" i="9"/>
  <c r="S352" i="9"/>
  <c r="S151" i="9"/>
  <c r="S111" i="9"/>
  <c r="S121" i="9"/>
  <c r="S365" i="9"/>
  <c r="S371" i="9"/>
  <c r="S361" i="9"/>
  <c r="S351" i="9"/>
  <c r="S101" i="9"/>
  <c r="S251" i="9"/>
  <c r="S372" i="9"/>
  <c r="S362" i="9"/>
  <c r="S360" i="9"/>
  <c r="S81" i="9"/>
  <c r="S51" i="9"/>
  <c r="S366" i="9"/>
  <c r="S353" i="9"/>
  <c r="S369" i="9"/>
  <c r="S221" i="9"/>
  <c r="S355"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61" i="9" l="1"/>
  <c r="AA344" i="9"/>
  <c r="AA338" i="9"/>
  <c r="AA331" i="9"/>
  <c r="AA325" i="9"/>
  <c r="AA317" i="9"/>
  <c r="AA300" i="9"/>
  <c r="AA270" i="9"/>
  <c r="AA240" i="9"/>
  <c r="AA210" i="9"/>
  <c r="AA360" i="9"/>
  <c r="AA343" i="9"/>
  <c r="AA337" i="9"/>
  <c r="AA330" i="9"/>
  <c r="AA313" i="9"/>
  <c r="AA291" i="9"/>
  <c r="AA261" i="9"/>
  <c r="AA231" i="9"/>
  <c r="AA201" i="9"/>
  <c r="AA359" i="9"/>
  <c r="AA353" i="9"/>
  <c r="AA342" i="9"/>
  <c r="AA335" i="9"/>
  <c r="AA329" i="9"/>
  <c r="AA312" i="9"/>
  <c r="AA290" i="9"/>
  <c r="AA260" i="9"/>
  <c r="AA230" i="9"/>
  <c r="AA200" i="9"/>
  <c r="AA358" i="9"/>
  <c r="AA352" i="9"/>
  <c r="AA341" i="9"/>
  <c r="AA334" i="9"/>
  <c r="AA328" i="9"/>
  <c r="AA322" i="9"/>
  <c r="AA311" i="9"/>
  <c r="AA281" i="9"/>
  <c r="AA251" i="9"/>
  <c r="AA221" i="9"/>
  <c r="AA357" i="9"/>
  <c r="AA351" i="9"/>
  <c r="AA340" i="9"/>
  <c r="AA333" i="9"/>
  <c r="AA327" i="9"/>
  <c r="AA321" i="9"/>
  <c r="AA310" i="9"/>
  <c r="AA280" i="9"/>
  <c r="AA250" i="9"/>
  <c r="AA220" i="9"/>
  <c r="AA356" i="9"/>
  <c r="AA339" i="9"/>
  <c r="AA332" i="9"/>
  <c r="AA326" i="9"/>
  <c r="AA320" i="9"/>
  <c r="AA301" i="9"/>
  <c r="AA271" i="9"/>
  <c r="AA241" i="9"/>
  <c r="AA211" i="9"/>
  <c r="AA51" i="9"/>
  <c r="AA41" i="9"/>
  <c r="AA40" i="9"/>
  <c r="AA181" i="9"/>
  <c r="AA180" i="9"/>
  <c r="AA371" i="9"/>
  <c r="AA150" i="9"/>
  <c r="AA365" i="9"/>
  <c r="AA141" i="9"/>
  <c r="AA363" i="9"/>
  <c r="AA140" i="9"/>
  <c r="AA373" i="9"/>
  <c r="AA160" i="9"/>
  <c r="AA161" i="9"/>
  <c r="AA151" i="9"/>
  <c r="AA31" i="9"/>
  <c r="AA21" i="9"/>
  <c r="AA30" i="9"/>
  <c r="AA80" i="9"/>
  <c r="AA11" i="9"/>
  <c r="AA20" i="9"/>
  <c r="AA70" i="9"/>
  <c r="AA10" i="9"/>
  <c r="AA71" i="9"/>
  <c r="AA81" i="9"/>
  <c r="AA50" i="9"/>
  <c r="AA91" i="9"/>
  <c r="AA368" i="9"/>
  <c r="AA190" i="9"/>
  <c r="AA90" i="9"/>
  <c r="AA121" i="9"/>
  <c r="AA101" i="9"/>
  <c r="AA110" i="9"/>
  <c r="AA370" i="9"/>
  <c r="AA362" i="9"/>
  <c r="AA111" i="9"/>
  <c r="AA364" i="9"/>
  <c r="AA131" i="9"/>
  <c r="AA372" i="9"/>
  <c r="AA369" i="9"/>
  <c r="AA171" i="9"/>
  <c r="AA170" i="9"/>
  <c r="AA191" i="9"/>
  <c r="AA366" i="9"/>
  <c r="AA130" i="9"/>
  <c r="AA120" i="9"/>
  <c r="AA100" i="9"/>
  <c r="AA314" i="9"/>
  <c r="AA345" i="9"/>
  <c r="AA316" i="9"/>
  <c r="AA346" i="9"/>
  <c r="AA315" i="9"/>
  <c r="AA350" i="9"/>
  <c r="AA347" i="9"/>
  <c r="AN315" i="9" l="1"/>
  <c r="AN346" i="9"/>
  <c r="AN316" i="9"/>
  <c r="AN345" i="9"/>
  <c r="AN314" i="9"/>
  <c r="AN347" i="9"/>
  <c r="AN100" i="9"/>
  <c r="AN120" i="9"/>
  <c r="AN130" i="9"/>
  <c r="AN366" i="9"/>
  <c r="AN191" i="9"/>
  <c r="AN170" i="9"/>
  <c r="AN171" i="9"/>
  <c r="AN369" i="9"/>
  <c r="AN372" i="9"/>
  <c r="AN131" i="9"/>
  <c r="AN364" i="9"/>
  <c r="AN111" i="9"/>
  <c r="AN362" i="9"/>
  <c r="AN370" i="9"/>
  <c r="AN110" i="9"/>
  <c r="AN101" i="9"/>
  <c r="AN121" i="9"/>
  <c r="AN90" i="9"/>
  <c r="AN190" i="9"/>
  <c r="AN368" i="9"/>
  <c r="AN91" i="9"/>
  <c r="AN50" i="9"/>
  <c r="AN81" i="9"/>
  <c r="AN71" i="9"/>
  <c r="AN10" i="9"/>
  <c r="AN70" i="9"/>
  <c r="AN20" i="9"/>
  <c r="AN11" i="9"/>
  <c r="AN80" i="9"/>
  <c r="AN30" i="9"/>
  <c r="AN21" i="9"/>
  <c r="AN31" i="9"/>
  <c r="AN151" i="9"/>
  <c r="AN161" i="9"/>
  <c r="AN160" i="9"/>
  <c r="AN373" i="9"/>
  <c r="AN140" i="9"/>
  <c r="AN363" i="9"/>
  <c r="AN141" i="9"/>
  <c r="AN365" i="9"/>
  <c r="AN150" i="9"/>
  <c r="AN371" i="9"/>
  <c r="AN180" i="9"/>
  <c r="AN181" i="9"/>
  <c r="AN40" i="9"/>
  <c r="AN41" i="9"/>
  <c r="AN51" i="9"/>
  <c r="AN211" i="9"/>
  <c r="AN241" i="9"/>
  <c r="AN271" i="9"/>
  <c r="AN301" i="9"/>
  <c r="AN320" i="9"/>
  <c r="AN326" i="9"/>
  <c r="AN332" i="9"/>
  <c r="AN339" i="9"/>
  <c r="AN356" i="9"/>
  <c r="AN220" i="9"/>
  <c r="AN250" i="9"/>
  <c r="AN280" i="9"/>
  <c r="AN310" i="9"/>
  <c r="AN321" i="9"/>
  <c r="AN327" i="9"/>
  <c r="AN333" i="9"/>
  <c r="AN340" i="9"/>
  <c r="AN351" i="9"/>
  <c r="AN357" i="9"/>
  <c r="AN221" i="9"/>
  <c r="AN251" i="9"/>
  <c r="AN281" i="9"/>
  <c r="AN311" i="9"/>
  <c r="AN322" i="9"/>
  <c r="AN328" i="9"/>
  <c r="AN334" i="9"/>
  <c r="AN341" i="9"/>
  <c r="AN352" i="9"/>
  <c r="AN358" i="9"/>
  <c r="AN200" i="9"/>
  <c r="AN230" i="9"/>
  <c r="AN260" i="9"/>
  <c r="AN290" i="9"/>
  <c r="AN312" i="9"/>
  <c r="AN329" i="9"/>
  <c r="AN335" i="9"/>
  <c r="AN342" i="9"/>
  <c r="AN353" i="9"/>
  <c r="AN359" i="9"/>
  <c r="AN201" i="9"/>
  <c r="AN231" i="9"/>
  <c r="AN261" i="9"/>
  <c r="AN291" i="9"/>
  <c r="AN313" i="9"/>
  <c r="AN330" i="9"/>
  <c r="AN337" i="9"/>
  <c r="AN343" i="9"/>
  <c r="AN360" i="9"/>
  <c r="AN210" i="9"/>
  <c r="AN240" i="9"/>
  <c r="AN270" i="9"/>
  <c r="AN300" i="9"/>
  <c r="AN317" i="9"/>
  <c r="AN325" i="9"/>
  <c r="AN331" i="9"/>
  <c r="AN338" i="9"/>
  <c r="AN344" i="9"/>
  <c r="AN361"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O110" i="9" l="1"/>
  <c r="BM110" i="9" l="1"/>
  <c r="BN110" i="9"/>
  <c r="AH2" i="9"/>
  <c r="AH228" i="9"/>
  <c r="AH179" i="9"/>
  <c r="AH309" i="9"/>
  <c r="AH12" i="9"/>
  <c r="AH109" i="9"/>
  <c r="AH53" i="9"/>
  <c r="AH232" i="9"/>
  <c r="AH63" i="9"/>
  <c r="AH212" i="9"/>
  <c r="AH288" i="9"/>
  <c r="AH233" i="9"/>
  <c r="AH28" i="9"/>
  <c r="AH217" i="9"/>
  <c r="AH199" i="9"/>
  <c r="AH78" i="9"/>
  <c r="AH17" i="9"/>
  <c r="AH183" i="9"/>
  <c r="AH149" i="9"/>
  <c r="AH73" i="9"/>
  <c r="AH122" i="9"/>
  <c r="AH172" i="9"/>
  <c r="AH3" i="9"/>
  <c r="AK17" i="9"/>
  <c r="AK222" i="9"/>
  <c r="AK209" i="9"/>
  <c r="AK252" i="9"/>
  <c r="BN84" i="9"/>
  <c r="AK122" i="9"/>
  <c r="AK153" i="9"/>
  <c r="AK52" i="9"/>
  <c r="AK157" i="9"/>
  <c r="BO84" i="9"/>
  <c r="AK83" i="9"/>
  <c r="AK238" i="9"/>
  <c r="AK292" i="9"/>
  <c r="AK283" i="9"/>
  <c r="BM67" i="9"/>
  <c r="AK9" i="9"/>
  <c r="AK299" i="9"/>
  <c r="AK43" i="9"/>
  <c r="BO83" i="9"/>
  <c r="AK182" i="9"/>
  <c r="AK213" i="9"/>
  <c r="AK112" i="9"/>
  <c r="AK193" i="9"/>
  <c r="BO86" i="9"/>
  <c r="BN128" i="9"/>
  <c r="BO85" i="9"/>
  <c r="AH247" i="9"/>
  <c r="AH138" i="9"/>
  <c r="AH119" i="9"/>
  <c r="AH243" i="9"/>
  <c r="AH29" i="9"/>
  <c r="AH43" i="9"/>
  <c r="AH299" i="9"/>
  <c r="AH142" i="9"/>
  <c r="AH278" i="9"/>
  <c r="AH283" i="9"/>
  <c r="AH198" i="9"/>
  <c r="AH167" i="9"/>
  <c r="AH279" i="9"/>
  <c r="AH192" i="9"/>
  <c r="AH139" i="9"/>
  <c r="AH113" i="9"/>
  <c r="AH268" i="9"/>
  <c r="AH99" i="9"/>
  <c r="AH112" i="9"/>
  <c r="AH152" i="9"/>
  <c r="AH263" i="9"/>
  <c r="AH82" i="9"/>
  <c r="AH38" i="9"/>
  <c r="AK2" i="9"/>
  <c r="AK63" i="9"/>
  <c r="AK72" i="9"/>
  <c r="AK79" i="9"/>
  <c r="BO82" i="9"/>
  <c r="AK212" i="9"/>
  <c r="AK243" i="9"/>
  <c r="AK142" i="9"/>
  <c r="AK217" i="9"/>
  <c r="BM84" i="9"/>
  <c r="AK293" i="9"/>
  <c r="AK77" i="9"/>
  <c r="AK203" i="9"/>
  <c r="AK138" i="9"/>
  <c r="AK38" i="9"/>
  <c r="AK99" i="9"/>
  <c r="AK228" i="9"/>
  <c r="AK109" i="9"/>
  <c r="BN87" i="9"/>
  <c r="AK272" i="9"/>
  <c r="AK279" i="9"/>
  <c r="AK202" i="9"/>
  <c r="AK253" i="9"/>
  <c r="BM128" i="9"/>
  <c r="AK137" i="9"/>
  <c r="AK132" i="9"/>
  <c r="AK282" i="9"/>
  <c r="AK108" i="9"/>
  <c r="AH187" i="9"/>
  <c r="AH48" i="9"/>
  <c r="AH188" i="9"/>
  <c r="AH153" i="9"/>
  <c r="AH273" i="9"/>
  <c r="AH8" i="9"/>
  <c r="AH239" i="9"/>
  <c r="AH52" i="9"/>
  <c r="AH277" i="9"/>
  <c r="AH223" i="9"/>
  <c r="AH108" i="9"/>
  <c r="AH59" i="9"/>
  <c r="AH213" i="9"/>
  <c r="AH287" i="9"/>
  <c r="AH79" i="9"/>
  <c r="AH182" i="9"/>
  <c r="AH178" i="9"/>
  <c r="AH9" i="9"/>
  <c r="AH33" i="9"/>
  <c r="AH252" i="9"/>
  <c r="AH197" i="9"/>
  <c r="AH68" i="9"/>
  <c r="AH13" i="9"/>
  <c r="AK98" i="9"/>
  <c r="AK147" i="9"/>
  <c r="AK28" i="9"/>
  <c r="AK139" i="9"/>
  <c r="BN83" i="9"/>
  <c r="AK308" i="9"/>
  <c r="AK309" i="9"/>
  <c r="AK232" i="9"/>
  <c r="AK277" i="9"/>
  <c r="BM83" i="9"/>
  <c r="AK3" i="9"/>
  <c r="AK269" i="9"/>
  <c r="AK19" i="9"/>
  <c r="BO114" i="9"/>
  <c r="AK152" i="9"/>
  <c r="AK183" i="9"/>
  <c r="AK82" i="9"/>
  <c r="AK169" i="9"/>
  <c r="BN85" i="9"/>
  <c r="AK173" i="9"/>
  <c r="AK298" i="9"/>
  <c r="AK89" i="9"/>
  <c r="AK287" i="9"/>
  <c r="AK68" i="9"/>
  <c r="AK158" i="9"/>
  <c r="AK248" i="9"/>
  <c r="AK149" i="9"/>
  <c r="AK33" i="9"/>
  <c r="AH127" i="9"/>
  <c r="AH77" i="9"/>
  <c r="AH238" i="9"/>
  <c r="AH69" i="9"/>
  <c r="AH289" i="9"/>
  <c r="AH222" i="9"/>
  <c r="AH173" i="9"/>
  <c r="AH303" i="9"/>
  <c r="AH282" i="9"/>
  <c r="AH163" i="9"/>
  <c r="AH18" i="9"/>
  <c r="AH298" i="9"/>
  <c r="AH129" i="9"/>
  <c r="AH202" i="9"/>
  <c r="AH218" i="9"/>
  <c r="AH269" i="9"/>
  <c r="AH88" i="9"/>
  <c r="AH128" i="9"/>
  <c r="AH253" i="9"/>
  <c r="AH162" i="9"/>
  <c r="AH137" i="9"/>
  <c r="AH249" i="9"/>
  <c r="AH242" i="9"/>
  <c r="AK188" i="9"/>
  <c r="AK219" i="9"/>
  <c r="AK118" i="9"/>
  <c r="AK199" i="9"/>
  <c r="BV2" i="9"/>
  <c r="AK257" i="9"/>
  <c r="AK53" i="9"/>
  <c r="AK167" i="9"/>
  <c r="AK78" i="9"/>
  <c r="AK32" i="9"/>
  <c r="AK93" i="9"/>
  <c r="AK162" i="9"/>
  <c r="AK103" i="9"/>
  <c r="BN114" i="9"/>
  <c r="AK242" i="9"/>
  <c r="AK267" i="9"/>
  <c r="AK172" i="9"/>
  <c r="AK229" i="9"/>
  <c r="BM87" i="9"/>
  <c r="AK168" i="9"/>
  <c r="AK179" i="9"/>
  <c r="AK198" i="9"/>
  <c r="BO67" i="9"/>
  <c r="AK123" i="9"/>
  <c r="AK189" i="9"/>
  <c r="AK273" i="9"/>
  <c r="AK268" i="9"/>
  <c r="AK12" i="9"/>
  <c r="AH49" i="9"/>
  <c r="AH32" i="9"/>
  <c r="AH148" i="9"/>
  <c r="AH308" i="9"/>
  <c r="AH229" i="9"/>
  <c r="AH132" i="9"/>
  <c r="AH89" i="9"/>
  <c r="AH219" i="9"/>
  <c r="AH209" i="9"/>
  <c r="AH103" i="9"/>
  <c r="AH23" i="9"/>
  <c r="AH208" i="9"/>
  <c r="AH39" i="9"/>
  <c r="AH123" i="9"/>
  <c r="AH258" i="9"/>
  <c r="AH203" i="9"/>
  <c r="AH158" i="9"/>
  <c r="AH157" i="9"/>
  <c r="AH193" i="9"/>
  <c r="AH72" i="9"/>
  <c r="AH248" i="9"/>
  <c r="AH159" i="9"/>
  <c r="AH292" i="9"/>
  <c r="AK278" i="9"/>
  <c r="AK303" i="9"/>
  <c r="AK208" i="9"/>
  <c r="AK259" i="9"/>
  <c r="BM82" i="9"/>
  <c r="AK288" i="9"/>
  <c r="AK239" i="9"/>
  <c r="AK13" i="9"/>
  <c r="BN82" i="9"/>
  <c r="AK128" i="9"/>
  <c r="AK159" i="9"/>
  <c r="AK58" i="9"/>
  <c r="AK163" i="9"/>
  <c r="BO128" i="9"/>
  <c r="AK119" i="9"/>
  <c r="AK262" i="9"/>
  <c r="AK29" i="9"/>
  <c r="AK289" i="9"/>
  <c r="BM114" i="9"/>
  <c r="AK39" i="9"/>
  <c r="AK42" i="9"/>
  <c r="AK73" i="9"/>
  <c r="BN81" i="9"/>
  <c r="AK258" i="9"/>
  <c r="AK88" i="9"/>
  <c r="AK178" i="9"/>
  <c r="AK59" i="9"/>
  <c r="AK49" i="9"/>
  <c r="AH92" i="9"/>
  <c r="AH257" i="9"/>
  <c r="AH58" i="9"/>
  <c r="AH97" i="9"/>
  <c r="AH169" i="9"/>
  <c r="AH42" i="9"/>
  <c r="AH98" i="9"/>
  <c r="AH147" i="9"/>
  <c r="AH22" i="9"/>
  <c r="AH19" i="9"/>
  <c r="AH293" i="9"/>
  <c r="AH118" i="9"/>
  <c r="AH272" i="9"/>
  <c r="AH259" i="9"/>
  <c r="AH168" i="9"/>
  <c r="AH143" i="9"/>
  <c r="AH267" i="9"/>
  <c r="AH102" i="9"/>
  <c r="AH133" i="9"/>
  <c r="AH83" i="9"/>
  <c r="AH262" i="9"/>
  <c r="AH93" i="9"/>
  <c r="AH189" i="9"/>
  <c r="AK197" i="9"/>
  <c r="AK23" i="9"/>
  <c r="AK143" i="9"/>
  <c r="AK48" i="9"/>
  <c r="AK8" i="9"/>
  <c r="AK69" i="9"/>
  <c r="AK102" i="9"/>
  <c r="AK97" i="9"/>
  <c r="BN86" i="9"/>
  <c r="AK218" i="9"/>
  <c r="AK249" i="9"/>
  <c r="AK148" i="9"/>
  <c r="AK223" i="9"/>
  <c r="BM85" i="9"/>
  <c r="AK18" i="9"/>
  <c r="AK113" i="9"/>
  <c r="AK263" i="9"/>
  <c r="AK192" i="9"/>
  <c r="AK92" i="9"/>
  <c r="AK129" i="9"/>
  <c r="AK22" i="9"/>
  <c r="AK133" i="9"/>
  <c r="BO81" i="9"/>
  <c r="AK127" i="9"/>
  <c r="AK187" i="9"/>
  <c r="AK247" i="9"/>
  <c r="BO87" i="9"/>
  <c r="AK233" i="9"/>
  <c r="BM86" i="9"/>
  <c r="BN67" i="9"/>
  <c r="BM81" i="9"/>
  <c r="BO92" i="9"/>
  <c r="BM92" i="9"/>
  <c r="BN92" i="9"/>
  <c r="BN103" i="9"/>
  <c r="BO103" i="9"/>
  <c r="BM103" i="9"/>
  <c r="BO115" i="9"/>
  <c r="BN115" i="9"/>
  <c r="BM115" i="9"/>
  <c r="BN126" i="9"/>
  <c r="BM126" i="9"/>
  <c r="BO126" i="9"/>
  <c r="BO9" i="9"/>
  <c r="BM9" i="9"/>
  <c r="BN9" i="9"/>
  <c r="BM124" i="9"/>
  <c r="BN124" i="9"/>
  <c r="BO124" i="9"/>
  <c r="BO55" i="9"/>
  <c r="BN55" i="9"/>
  <c r="BM55" i="9"/>
  <c r="BN49" i="9"/>
  <c r="BO49" i="9"/>
  <c r="BM49" i="9"/>
  <c r="BO31" i="9"/>
  <c r="BM31" i="9"/>
  <c r="BN31" i="9"/>
  <c r="BO17" i="9"/>
  <c r="BM17" i="9"/>
  <c r="BN17" i="9"/>
  <c r="BO28" i="9"/>
  <c r="BM28" i="9"/>
  <c r="BN28" i="9"/>
  <c r="BN76" i="9"/>
  <c r="BO76" i="9"/>
  <c r="BM76" i="9"/>
  <c r="BO88" i="9"/>
  <c r="BM88" i="9"/>
  <c r="BN88" i="9"/>
  <c r="BN47" i="9"/>
  <c r="BM111" i="9"/>
  <c r="BN6" i="9"/>
  <c r="BM11" i="9"/>
  <c r="BO47" i="9"/>
  <c r="BN111" i="9"/>
  <c r="BM6" i="9"/>
  <c r="BO11" i="9"/>
  <c r="BM47" i="9"/>
  <c r="BO111" i="9"/>
  <c r="BO6" i="9"/>
  <c r="BN11" i="9"/>
  <c r="BO102" i="9"/>
  <c r="BM37" i="9"/>
  <c r="BO30" i="9"/>
  <c r="BN102" i="9"/>
  <c r="BO37" i="9"/>
  <c r="BM30" i="9"/>
  <c r="BM102" i="9"/>
  <c r="BN37" i="9"/>
  <c r="BN30" i="9"/>
  <c r="BN113" i="9"/>
  <c r="BO113" i="9"/>
  <c r="BM113" i="9"/>
  <c r="BM58" i="9"/>
  <c r="BO58" i="9"/>
  <c r="BN58" i="9"/>
  <c r="BM119" i="9"/>
  <c r="BO119" i="9"/>
  <c r="BN119" i="9"/>
  <c r="BN33" i="9"/>
  <c r="BO33" i="9"/>
  <c r="BM33" i="9"/>
  <c r="BO105" i="9"/>
  <c r="BM75" i="9"/>
  <c r="BM105" i="9"/>
  <c r="BN75" i="9"/>
  <c r="BN105" i="9"/>
  <c r="BO75" i="9"/>
  <c r="BN32" i="9"/>
  <c r="BM32" i="9"/>
  <c r="BO32" i="9"/>
  <c r="BN79" i="9"/>
  <c r="BM79" i="9"/>
  <c r="BO79" i="9"/>
  <c r="BN25" i="9"/>
  <c r="BM25" i="9"/>
  <c r="BO25" i="9"/>
  <c r="BM19" i="9"/>
  <c r="BN118" i="9"/>
  <c r="BN19" i="9"/>
  <c r="BO118" i="9"/>
  <c r="BO19" i="9"/>
  <c r="BM118" i="9"/>
  <c r="BN48" i="9"/>
  <c r="BN122" i="9"/>
  <c r="BO48" i="9"/>
  <c r="BO122" i="9"/>
  <c r="BM48" i="9"/>
  <c r="BM122" i="9"/>
  <c r="BO41" i="9"/>
  <c r="BM78" i="9"/>
  <c r="BM41" i="9"/>
  <c r="BN78" i="9"/>
  <c r="BN41" i="9"/>
  <c r="BO78" i="9"/>
  <c r="BO5" i="9"/>
  <c r="BN96" i="9"/>
  <c r="BM5" i="9"/>
  <c r="BM96" i="9"/>
  <c r="BN5" i="9"/>
  <c r="BO96" i="9"/>
  <c r="BM52" i="9"/>
  <c r="BM107" i="9"/>
  <c r="BN52" i="9"/>
  <c r="BN107" i="9"/>
  <c r="BO52" i="9"/>
  <c r="BO107" i="9"/>
  <c r="BM16" i="9"/>
  <c r="BN16" i="9"/>
  <c r="BO16" i="9"/>
  <c r="BN63" i="9"/>
  <c r="BM112" i="9"/>
  <c r="BO63" i="9"/>
  <c r="BN112" i="9"/>
  <c r="BM63" i="9"/>
  <c r="BO112" i="9"/>
  <c r="BM27" i="9"/>
  <c r="BN27" i="9"/>
  <c r="BO27" i="9"/>
  <c r="BO26" i="9"/>
  <c r="BO93" i="9"/>
  <c r="BM26" i="9"/>
  <c r="BN93" i="9"/>
  <c r="BN26" i="9"/>
  <c r="BM93" i="9"/>
  <c r="BO69" i="9"/>
  <c r="BN69" i="9"/>
  <c r="BM69" i="9"/>
  <c r="BO71" i="9"/>
  <c r="BO13" i="9"/>
  <c r="BM61" i="9"/>
  <c r="BM71" i="9"/>
  <c r="BM13" i="9"/>
  <c r="BN61" i="9"/>
  <c r="BN71" i="9"/>
  <c r="BN13" i="9"/>
  <c r="BO61" i="9"/>
  <c r="BM59" i="9"/>
  <c r="BN66" i="9"/>
  <c r="BO59" i="9"/>
  <c r="BM66" i="9"/>
  <c r="BN59" i="9"/>
  <c r="BO66" i="9"/>
  <c r="BN104" i="9"/>
  <c r="BM45" i="9"/>
  <c r="BM104" i="9"/>
  <c r="BN45" i="9"/>
  <c r="BO104" i="9"/>
  <c r="BO45" i="9"/>
  <c r="BN50" i="9"/>
  <c r="BO50" i="9"/>
  <c r="BM50" i="9"/>
  <c r="BM97" i="9"/>
  <c r="BO97" i="9"/>
  <c r="BN97" i="9"/>
  <c r="BO38" i="9"/>
  <c r="BN38" i="9"/>
  <c r="BM38" i="9"/>
  <c r="BO44" i="9"/>
  <c r="BO125" i="9"/>
  <c r="BM120" i="9"/>
  <c r="BM44" i="9"/>
  <c r="BN125" i="9"/>
  <c r="BN120" i="9"/>
  <c r="BN44" i="9"/>
  <c r="BM125" i="9"/>
  <c r="BO120" i="9"/>
  <c r="BN108" i="9"/>
  <c r="BN98" i="9"/>
  <c r="BO108" i="9"/>
  <c r="BO98" i="9"/>
  <c r="BM108" i="9"/>
  <c r="BM98" i="9"/>
  <c r="BN20" i="9"/>
  <c r="BO20" i="9"/>
  <c r="BM20" i="9"/>
  <c r="BO91" i="9"/>
  <c r="BM91" i="9"/>
  <c r="BN91" i="9"/>
  <c r="BM22" i="9"/>
  <c r="BN22" i="9"/>
  <c r="BO22" i="9"/>
  <c r="BO99" i="9"/>
  <c r="BM99" i="9"/>
  <c r="BN99" i="9"/>
  <c r="BO116" i="9"/>
  <c r="BM36" i="9"/>
  <c r="BN116" i="9"/>
  <c r="BN36" i="9"/>
  <c r="BM116" i="9"/>
  <c r="BO36" i="9"/>
  <c r="BM7" i="9"/>
  <c r="BN7" i="9"/>
  <c r="BO7" i="9"/>
  <c r="BO35" i="9"/>
  <c r="BO127" i="9"/>
  <c r="BM35" i="9"/>
  <c r="BM127" i="9"/>
  <c r="BN35" i="9"/>
  <c r="BN127" i="9"/>
  <c r="BN72" i="9"/>
  <c r="BO72" i="9"/>
  <c r="BM72" i="9"/>
  <c r="BO90" i="9"/>
  <c r="BO101" i="9"/>
  <c r="BM90" i="9"/>
  <c r="BM101" i="9"/>
  <c r="BN90" i="9"/>
  <c r="BN101" i="9"/>
  <c r="BN10" i="9"/>
  <c r="BM46" i="9"/>
  <c r="BM10" i="9"/>
  <c r="BN46" i="9"/>
  <c r="BO10" i="9"/>
  <c r="BO46" i="9"/>
  <c r="BM57" i="9"/>
  <c r="BN106" i="9"/>
  <c r="BO57" i="9"/>
  <c r="BO106" i="9"/>
  <c r="BM21" i="9"/>
  <c r="BN57" i="9"/>
  <c r="BM106" i="9"/>
  <c r="BO21" i="9"/>
  <c r="BN21" i="9"/>
  <c r="BO62" i="9"/>
  <c r="BM14" i="9"/>
  <c r="BM62" i="9"/>
  <c r="BN14" i="9"/>
  <c r="BN62" i="9"/>
  <c r="BO14" i="9"/>
  <c r="BN80" i="9"/>
  <c r="BO80" i="9"/>
  <c r="BM80" i="9"/>
  <c r="BN54" i="9"/>
  <c r="BO23" i="9"/>
  <c r="BN117" i="9"/>
  <c r="BN3" i="9"/>
  <c r="BO54" i="9"/>
  <c r="BM23" i="9"/>
  <c r="BO117" i="9"/>
  <c r="BO3" i="9"/>
  <c r="BM54" i="9"/>
  <c r="BN23" i="9"/>
  <c r="BM117" i="9"/>
  <c r="BM3" i="9"/>
  <c r="BN12" i="9"/>
  <c r="BO34" i="9"/>
  <c r="BN89" i="9"/>
  <c r="BM12" i="9"/>
  <c r="BN34" i="9"/>
  <c r="BO89" i="9"/>
  <c r="BO12" i="9"/>
  <c r="BM34" i="9"/>
  <c r="BM89" i="9"/>
  <c r="BO73" i="9"/>
  <c r="BN24" i="9"/>
  <c r="BM73" i="9"/>
  <c r="BO24" i="9"/>
  <c r="BN73" i="9"/>
  <c r="BM24" i="9"/>
  <c r="BN94" i="9"/>
  <c r="BO94" i="9"/>
  <c r="BM94" i="9"/>
  <c r="BN53" i="9"/>
  <c r="BM43" i="9"/>
  <c r="BN60" i="9"/>
  <c r="BM53" i="9"/>
  <c r="BN43" i="9"/>
  <c r="BO60" i="9"/>
  <c r="BO53" i="9"/>
  <c r="BO43" i="9"/>
  <c r="BM60" i="9"/>
  <c r="BM64" i="9"/>
  <c r="BO39" i="9"/>
  <c r="BO70" i="9"/>
  <c r="BO64" i="9"/>
  <c r="BN39" i="9"/>
  <c r="BN70" i="9"/>
  <c r="BN64" i="9"/>
  <c r="BM39" i="9"/>
  <c r="BM70" i="9"/>
  <c r="BO123" i="9"/>
  <c r="BO18" i="9"/>
  <c r="BM123" i="9"/>
  <c r="BN18" i="9"/>
  <c r="BN123" i="9"/>
  <c r="BM18" i="9"/>
  <c r="BN109" i="9"/>
  <c r="BN74" i="9"/>
  <c r="BO109" i="9"/>
  <c r="BO74" i="9"/>
  <c r="BM109" i="9"/>
  <c r="BM74" i="9"/>
  <c r="BN65" i="9"/>
  <c r="BN121" i="9"/>
  <c r="BO65" i="9"/>
  <c r="BO121" i="9"/>
  <c r="BM65" i="9"/>
  <c r="BM121" i="9"/>
  <c r="BN29" i="9"/>
  <c r="BO29" i="9"/>
  <c r="BM29" i="9"/>
  <c r="BM77" i="9"/>
  <c r="BN95" i="9"/>
  <c r="BO77" i="9"/>
  <c r="BM95" i="9"/>
  <c r="BN77" i="9"/>
  <c r="BO95" i="9"/>
  <c r="BN4" i="9"/>
  <c r="BN40" i="9"/>
  <c r="BM4" i="9"/>
  <c r="BM40" i="9"/>
  <c r="BO4" i="9"/>
  <c r="BO40" i="9"/>
  <c r="BM51" i="9"/>
  <c r="BM100" i="9"/>
  <c r="BN51" i="9"/>
  <c r="BN100" i="9"/>
  <c r="BO51" i="9"/>
  <c r="BO100" i="9"/>
  <c r="BN15" i="9"/>
  <c r="BM15" i="9"/>
  <c r="BO15" i="9"/>
  <c r="BM56" i="9"/>
  <c r="BM68" i="9"/>
  <c r="BO56" i="9"/>
  <c r="BO68" i="9"/>
  <c r="BN56" i="9"/>
  <c r="BN68" i="9"/>
  <c r="BN8" i="9"/>
  <c r="BM8" i="9"/>
  <c r="BO8" i="9"/>
  <c r="BM42" i="9"/>
  <c r="BO42" i="9"/>
  <c r="BN42" i="9"/>
  <c r="AD1" i="9" l="1" a="1"/>
  <c r="AD1" i="9" s="1"/>
  <c r="AI1" i="9" a="1"/>
  <c r="AI1" i="9" s="1"/>
  <c r="BN2" i="9"/>
  <c r="BQ95" i="9" s="1"/>
  <c r="BO2" i="9"/>
  <c r="BR13" i="9" s="1"/>
  <c r="BM2" i="9"/>
  <c r="BP4" i="9" s="1"/>
  <c r="BS1" i="9"/>
  <c r="BR63" i="9" l="1"/>
  <c r="BR36" i="9"/>
  <c r="BR15" i="9"/>
  <c r="BR16" i="9"/>
  <c r="BR46" i="9"/>
  <c r="BR107" i="9"/>
  <c r="BR57" i="9"/>
  <c r="BR74" i="9"/>
  <c r="BP44" i="9"/>
  <c r="BP113" i="9"/>
  <c r="BP74" i="9"/>
  <c r="BR116" i="9"/>
  <c r="BP13" i="9"/>
  <c r="BP85" i="9"/>
  <c r="BR68" i="9"/>
  <c r="BR52" i="9"/>
  <c r="BP25" i="9"/>
  <c r="BP105" i="9"/>
  <c r="BP93" i="9"/>
  <c r="BP62" i="9"/>
  <c r="BP29" i="9"/>
  <c r="BR12" i="9"/>
  <c r="BR3" i="9"/>
  <c r="BR88" i="9"/>
  <c r="BP20" i="9"/>
  <c r="BP125" i="9"/>
  <c r="BP79" i="9"/>
  <c r="BR32" i="9"/>
  <c r="BR66" i="9"/>
  <c r="BP80" i="9"/>
  <c r="BP81" i="9"/>
  <c r="BR100" i="9"/>
  <c r="BR81" i="9"/>
  <c r="BR53" i="9"/>
  <c r="BR43" i="9"/>
  <c r="BP119" i="9"/>
  <c r="BR14" i="9"/>
  <c r="BP116" i="9"/>
  <c r="BP55" i="9"/>
  <c r="BP70" i="9"/>
  <c r="BP118" i="9"/>
  <c r="BR45" i="9"/>
  <c r="BR89" i="9"/>
  <c r="BR126" i="9"/>
  <c r="BR82" i="9"/>
  <c r="BR102" i="9"/>
  <c r="BP126" i="9"/>
  <c r="BP49" i="9"/>
  <c r="BR98" i="9"/>
  <c r="BP9" i="9"/>
  <c r="BR54" i="9"/>
  <c r="BP84" i="9"/>
  <c r="BR96" i="9"/>
  <c r="BP120" i="9"/>
  <c r="BR60" i="9"/>
  <c r="BP47" i="9"/>
  <c r="BP19" i="9"/>
  <c r="BR76" i="9"/>
  <c r="BP38" i="9"/>
  <c r="BP101" i="9"/>
  <c r="BR47" i="9"/>
  <c r="BR39" i="9"/>
  <c r="BP115" i="9"/>
  <c r="BR25" i="9"/>
  <c r="BR27" i="9"/>
  <c r="BP98" i="9"/>
  <c r="BP3" i="9"/>
  <c r="BR77" i="9"/>
  <c r="BR48" i="9"/>
  <c r="BR86" i="9"/>
  <c r="BR67" i="9"/>
  <c r="BP58" i="9"/>
  <c r="BP22" i="9"/>
  <c r="BR24" i="9"/>
  <c r="BP17" i="9"/>
  <c r="BP78" i="9"/>
  <c r="BP34" i="9"/>
  <c r="BR112" i="9"/>
  <c r="BP67" i="9"/>
  <c r="BR111" i="9"/>
  <c r="BR99" i="9"/>
  <c r="BP51" i="9"/>
  <c r="BP10" i="9"/>
  <c r="BP31" i="9"/>
  <c r="BP48" i="9"/>
  <c r="BP99" i="9"/>
  <c r="BR94" i="9"/>
  <c r="BP30" i="9"/>
  <c r="BP122" i="9"/>
  <c r="BR61" i="9"/>
  <c r="BP35" i="9"/>
  <c r="BP94" i="9"/>
  <c r="BP87" i="9"/>
  <c r="BP26" i="9"/>
  <c r="BP124" i="9"/>
  <c r="BR41" i="9"/>
  <c r="BP127" i="9"/>
  <c r="BP95" i="9"/>
  <c r="BR11" i="9"/>
  <c r="BP45" i="9"/>
  <c r="BR4" i="9"/>
  <c r="BR7" i="9"/>
  <c r="BR92" i="9"/>
  <c r="BR105" i="9"/>
  <c r="BR106" i="9"/>
  <c r="BR124" i="9"/>
  <c r="BP89" i="9"/>
  <c r="BR6" i="9"/>
  <c r="BP112" i="9"/>
  <c r="BR72" i="9"/>
  <c r="BP109" i="9"/>
  <c r="BR17" i="9"/>
  <c r="BP16" i="9"/>
  <c r="BP57" i="9"/>
  <c r="BP56" i="9"/>
  <c r="BR58" i="9"/>
  <c r="BR101" i="9"/>
  <c r="BP68" i="9"/>
  <c r="BP24" i="9"/>
  <c r="BR9" i="9"/>
  <c r="BP96" i="9"/>
  <c r="BR73" i="9"/>
  <c r="BP33" i="9"/>
  <c r="BR95" i="9"/>
  <c r="BR113" i="9"/>
  <c r="BR104" i="9"/>
  <c r="BP21" i="9"/>
  <c r="BP65" i="9"/>
  <c r="BP6" i="9"/>
  <c r="BR69" i="9"/>
  <c r="BP106" i="9"/>
  <c r="BR83" i="9"/>
  <c r="BR33" i="9"/>
  <c r="BR23" i="9"/>
  <c r="BP103" i="9"/>
  <c r="BR109" i="9"/>
  <c r="BR28" i="9"/>
  <c r="BR71" i="9"/>
  <c r="BP64" i="9"/>
  <c r="BP69" i="9"/>
  <c r="BR8" i="9"/>
  <c r="BP32" i="9"/>
  <c r="BR97" i="9"/>
  <c r="BP14" i="9"/>
  <c r="BR42" i="9"/>
  <c r="BQ89" i="9"/>
  <c r="BQ104" i="9"/>
  <c r="BQ82" i="9"/>
  <c r="BQ117" i="9"/>
  <c r="BQ3" i="9"/>
  <c r="BQ85" i="9"/>
  <c r="BQ31" i="9"/>
  <c r="BQ112" i="9"/>
  <c r="BQ50" i="9"/>
  <c r="BQ98" i="9"/>
  <c r="BQ71" i="9"/>
  <c r="BQ23" i="9"/>
  <c r="BQ64" i="9"/>
  <c r="BQ6" i="9"/>
  <c r="BQ97" i="9"/>
  <c r="BQ126" i="9"/>
  <c r="BQ79" i="9"/>
  <c r="BQ69" i="9"/>
  <c r="BQ77" i="9"/>
  <c r="BQ4" i="9"/>
  <c r="BQ24" i="9"/>
  <c r="BQ56" i="9"/>
  <c r="BQ61" i="9"/>
  <c r="BQ60" i="9"/>
  <c r="BQ65" i="9"/>
  <c r="BQ8" i="9"/>
  <c r="BQ67" i="9"/>
  <c r="BQ96" i="9"/>
  <c r="BQ39" i="9"/>
  <c r="BP114" i="9"/>
  <c r="BQ28" i="9"/>
  <c r="BQ119" i="9"/>
  <c r="BR78" i="9"/>
  <c r="BP61" i="9"/>
  <c r="BR120" i="9"/>
  <c r="BP72" i="9"/>
  <c r="BP23" i="9"/>
  <c r="BR70" i="9"/>
  <c r="BQ42" i="9"/>
  <c r="BQ58" i="9"/>
  <c r="BP50" i="9"/>
  <c r="BP123" i="9"/>
  <c r="BR114" i="9"/>
  <c r="BR128" i="9"/>
  <c r="BQ49" i="9"/>
  <c r="BP102" i="9"/>
  <c r="BQ48" i="9"/>
  <c r="BR26" i="9"/>
  <c r="BR38" i="9"/>
  <c r="BP7" i="9"/>
  <c r="BQ14" i="9"/>
  <c r="BQ53" i="9"/>
  <c r="BQ29" i="9"/>
  <c r="BQ110" i="9"/>
  <c r="BR103" i="9"/>
  <c r="BP111" i="9"/>
  <c r="BQ105" i="9"/>
  <c r="BP107" i="9"/>
  <c r="BQ66" i="9"/>
  <c r="BR20" i="9"/>
  <c r="BP46" i="9"/>
  <c r="BR34" i="9"/>
  <c r="BR18" i="9"/>
  <c r="BR51" i="9"/>
  <c r="BP76" i="9"/>
  <c r="BR108" i="9"/>
  <c r="BP60" i="9"/>
  <c r="BQ83" i="9"/>
  <c r="BR115" i="9"/>
  <c r="BP11" i="9"/>
  <c r="BQ32" i="9"/>
  <c r="BQ107" i="9"/>
  <c r="BP66" i="9"/>
  <c r="BR91" i="9"/>
  <c r="BQ46" i="9"/>
  <c r="BP12" i="9"/>
  <c r="BQ18" i="9"/>
  <c r="BQ15" i="9"/>
  <c r="BR30" i="9"/>
  <c r="BP104" i="9"/>
  <c r="BP54" i="9"/>
  <c r="BR84" i="9"/>
  <c r="BQ55" i="9"/>
  <c r="BR37" i="9"/>
  <c r="BR19" i="9"/>
  <c r="BQ27" i="9"/>
  <c r="BR125" i="9"/>
  <c r="BR127" i="9"/>
  <c r="BR80" i="9"/>
  <c r="BQ43" i="9"/>
  <c r="BQ59" i="9"/>
  <c r="BQ2" i="9"/>
  <c r="BT3" i="9" s="1"/>
  <c r="BQ125" i="9"/>
  <c r="BQ74" i="9"/>
  <c r="BQ114" i="9"/>
  <c r="BQ25" i="9"/>
  <c r="BQ26" i="9"/>
  <c r="BQ40" i="9"/>
  <c r="BQ51" i="9"/>
  <c r="BQ17" i="9"/>
  <c r="BQ109" i="9"/>
  <c r="BQ35" i="9"/>
  <c r="BQ44" i="9"/>
  <c r="BQ92" i="9"/>
  <c r="BQ88" i="9"/>
  <c r="BQ101" i="9"/>
  <c r="BQ30" i="9"/>
  <c r="BQ63" i="9"/>
  <c r="BQ86" i="9"/>
  <c r="BQ111" i="9"/>
  <c r="BQ91" i="9"/>
  <c r="BQ127" i="9"/>
  <c r="BP18" i="9"/>
  <c r="BP2" i="9"/>
  <c r="BS3" i="9" s="1"/>
  <c r="BS4" i="9" s="1"/>
  <c r="BS5" i="9" s="1"/>
  <c r="BP86" i="9"/>
  <c r="BQ76" i="9"/>
  <c r="BQ33" i="9"/>
  <c r="BR5" i="9"/>
  <c r="BP71" i="9"/>
  <c r="BQ108" i="9"/>
  <c r="BR90" i="9"/>
  <c r="BR117" i="9"/>
  <c r="BR64" i="9"/>
  <c r="BP40" i="9"/>
  <c r="BQ128" i="9"/>
  <c r="BQ124" i="9"/>
  <c r="BP37" i="9"/>
  <c r="BQ118" i="9"/>
  <c r="BP63" i="9"/>
  <c r="BR50" i="9"/>
  <c r="BP36" i="9"/>
  <c r="BR21" i="9"/>
  <c r="BQ73" i="9"/>
  <c r="BQ121" i="9"/>
  <c r="BP8" i="9"/>
  <c r="BR75" i="9"/>
  <c r="BP90" i="9"/>
  <c r="BR40" i="9"/>
  <c r="BP82" i="9"/>
  <c r="BR55" i="9"/>
  <c r="BQ102" i="9"/>
  <c r="BR118" i="9"/>
  <c r="BP27" i="9"/>
  <c r="BP97" i="9"/>
  <c r="BQ36" i="9"/>
  <c r="BR62" i="9"/>
  <c r="BQ94" i="9"/>
  <c r="BR121" i="9"/>
  <c r="BP42" i="9"/>
  <c r="BR79" i="9"/>
  <c r="BR22" i="9"/>
  <c r="BQ70" i="9"/>
  <c r="BR87" i="9"/>
  <c r="BP28" i="9"/>
  <c r="BR119" i="9"/>
  <c r="BQ41" i="9"/>
  <c r="BP108" i="9"/>
  <c r="BQ90" i="9"/>
  <c r="BP117" i="9"/>
  <c r="BP39" i="9"/>
  <c r="BP100" i="9"/>
  <c r="BQ68" i="9"/>
  <c r="BQ78" i="9"/>
  <c r="BQ72" i="9"/>
  <c r="BQ52" i="9"/>
  <c r="BQ115" i="9"/>
  <c r="BQ19" i="9"/>
  <c r="BQ120" i="9"/>
  <c r="BQ54" i="9"/>
  <c r="BQ16" i="9"/>
  <c r="BQ22" i="9"/>
  <c r="BQ106" i="9"/>
  <c r="BQ45" i="9"/>
  <c r="BQ84" i="9"/>
  <c r="BQ9" i="9"/>
  <c r="BQ11" i="9"/>
  <c r="BQ99" i="9"/>
  <c r="BQ57" i="9"/>
  <c r="BP73" i="9"/>
  <c r="BP121" i="9"/>
  <c r="BP110" i="9"/>
  <c r="BR59" i="9"/>
  <c r="BR2" i="9"/>
  <c r="BU3" i="9" s="1"/>
  <c r="BR110" i="9"/>
  <c r="BQ103" i="9"/>
  <c r="BQ47" i="9"/>
  <c r="BQ75" i="9"/>
  <c r="BP52" i="9"/>
  <c r="BP59" i="9"/>
  <c r="BQ20" i="9"/>
  <c r="BQ10" i="9"/>
  <c r="BQ12" i="9"/>
  <c r="BR123" i="9"/>
  <c r="BQ100" i="9"/>
  <c r="BP128" i="9"/>
  <c r="BR49" i="9"/>
  <c r="BQ37" i="9"/>
  <c r="BQ122" i="9"/>
  <c r="BR93" i="9"/>
  <c r="BQ38" i="9"/>
  <c r="BQ7" i="9"/>
  <c r="BQ62" i="9"/>
  <c r="BP43" i="9"/>
  <c r="BR29" i="9"/>
  <c r="BP83" i="9"/>
  <c r="BP41" i="9"/>
  <c r="BQ21" i="9"/>
  <c r="BR56" i="9"/>
  <c r="BQ81" i="9"/>
  <c r="BR31" i="9"/>
  <c r="BQ113" i="9"/>
  <c r="BR122" i="9"/>
  <c r="BQ93" i="9"/>
  <c r="BR44" i="9"/>
  <c r="BR35" i="9"/>
  <c r="BQ80" i="9"/>
  <c r="BP53" i="9"/>
  <c r="BP77" i="9"/>
  <c r="BQ87" i="9"/>
  <c r="BP5" i="9"/>
  <c r="BQ116" i="9"/>
  <c r="BR65" i="9"/>
  <c r="BP92" i="9"/>
  <c r="BP88" i="9"/>
  <c r="BP75" i="9"/>
  <c r="BQ5" i="9"/>
  <c r="BQ13" i="9"/>
  <c r="BP91" i="9"/>
  <c r="BR10" i="9"/>
  <c r="BQ34" i="9"/>
  <c r="BQ123" i="9"/>
  <c r="BP15" i="9"/>
  <c r="BR85"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6" i="9"/>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47" i="9" s="1"/>
  <c r="BT4" i="9"/>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T47" i="9" l="1"/>
  <c r="P47" i="9"/>
  <c r="S47" i="9"/>
  <c r="N177" i="9"/>
  <c r="T177" i="9" s="1"/>
  <c r="N137" i="9"/>
  <c r="N287" i="9"/>
  <c r="N297" i="9"/>
  <c r="N307" i="9"/>
  <c r="N247" i="9"/>
  <c r="N117" i="9"/>
  <c r="N67" i="9"/>
  <c r="N272" i="9"/>
  <c r="N127" i="9"/>
  <c r="N237" i="9"/>
  <c r="N72" i="9"/>
  <c r="N267" i="9"/>
  <c r="N157" i="9"/>
  <c r="N187" i="9"/>
  <c r="N197" i="9"/>
  <c r="N168" i="9"/>
  <c r="N28" i="9"/>
  <c r="N38" i="9"/>
  <c r="N228" i="9"/>
  <c r="N48" i="9"/>
  <c r="N118" i="9"/>
  <c r="N248" i="9"/>
  <c r="N308" i="9"/>
  <c r="N218" i="9"/>
  <c r="N258" i="9"/>
  <c r="N158" i="9"/>
  <c r="N288" i="9"/>
  <c r="N88" i="9"/>
  <c r="N238" i="9"/>
  <c r="N8" i="9"/>
  <c r="N68" i="9"/>
  <c r="N128" i="9"/>
  <c r="N198" i="9"/>
  <c r="N148" i="9"/>
  <c r="N108" i="9"/>
  <c r="N298" i="9"/>
  <c r="N208" i="9"/>
  <c r="N138" i="9"/>
  <c r="N188" i="9"/>
  <c r="N58" i="9"/>
  <c r="N18" i="9"/>
  <c r="N178" i="9"/>
  <c r="N278" i="9"/>
  <c r="N78" i="9"/>
  <c r="N98" i="9"/>
  <c r="N268" i="9"/>
  <c r="N97" i="9"/>
  <c r="N153" i="9"/>
  <c r="N242" i="9"/>
  <c r="N7" i="9"/>
  <c r="N53" i="9"/>
  <c r="N83" i="9"/>
  <c r="N93" i="9"/>
  <c r="N192" i="9"/>
  <c r="N193" i="9"/>
  <c r="N273" i="9"/>
  <c r="N277" i="9"/>
  <c r="N257" i="9"/>
  <c r="N213" i="9"/>
  <c r="N262" i="9"/>
  <c r="N22" i="9"/>
  <c r="N302" i="9"/>
  <c r="N167" i="9"/>
  <c r="N212" i="9"/>
  <c r="N73" i="9"/>
  <c r="N87" i="9"/>
  <c r="N233" i="9"/>
  <c r="N102" i="9"/>
  <c r="N33" i="9"/>
  <c r="N92" i="9"/>
  <c r="N52" i="9"/>
  <c r="N147" i="9"/>
  <c r="N42" i="9"/>
  <c r="N143" i="9"/>
  <c r="N222" i="9"/>
  <c r="N57" i="9"/>
  <c r="N217" i="9"/>
  <c r="N103" i="9"/>
  <c r="N253" i="9"/>
  <c r="N303" i="9"/>
  <c r="N112" i="9"/>
  <c r="N132" i="9"/>
  <c r="N32" i="9"/>
  <c r="N243" i="9"/>
  <c r="N2" i="9"/>
  <c r="N152" i="9"/>
  <c r="N12" i="9"/>
  <c r="N13" i="9"/>
  <c r="N282" i="9"/>
  <c r="N82" i="9"/>
  <c r="N113" i="9"/>
  <c r="N63" i="9"/>
  <c r="N37" i="9"/>
  <c r="N172" i="9"/>
  <c r="N27" i="9"/>
  <c r="N293" i="9"/>
  <c r="N133" i="9"/>
  <c r="N252" i="9"/>
  <c r="N203" i="9"/>
  <c r="N207" i="9"/>
  <c r="N283" i="9"/>
  <c r="N232" i="9"/>
  <c r="N183" i="9"/>
  <c r="N23" i="9"/>
  <c r="N142" i="9"/>
  <c r="N62" i="9"/>
  <c r="N3" i="9"/>
  <c r="N17" i="9"/>
  <c r="N173" i="9"/>
  <c r="N202" i="9"/>
  <c r="N43" i="9"/>
  <c r="N122" i="9"/>
  <c r="N292" i="9"/>
  <c r="N162" i="9"/>
  <c r="N107" i="9"/>
  <c r="N163" i="9"/>
  <c r="N227" i="9"/>
  <c r="N223" i="9"/>
  <c r="N182" i="9"/>
  <c r="N123" i="9"/>
  <c r="N77" i="9"/>
  <c r="N263" i="9"/>
  <c r="N69" i="9"/>
  <c r="N79" i="9"/>
  <c r="N219" i="9"/>
  <c r="N199" i="9"/>
  <c r="N229" i="9"/>
  <c r="N209" i="9"/>
  <c r="N259" i="9"/>
  <c r="N49" i="9"/>
  <c r="N269" i="9"/>
  <c r="N239" i="9"/>
  <c r="N39" i="9"/>
  <c r="N149" i="9"/>
  <c r="N299" i="9"/>
  <c r="N179" i="9"/>
  <c r="N109" i="9"/>
  <c r="N89" i="9"/>
  <c r="N29" i="9"/>
  <c r="N119" i="9"/>
  <c r="N139" i="9"/>
  <c r="N9" i="9"/>
  <c r="N169" i="9"/>
  <c r="N159" i="9"/>
  <c r="N19" i="9"/>
  <c r="N309" i="9"/>
  <c r="N99" i="9"/>
  <c r="N59" i="9"/>
  <c r="N249" i="9"/>
  <c r="N129" i="9"/>
  <c r="N279" i="9"/>
  <c r="N189" i="9"/>
  <c r="N289" i="9"/>
  <c r="P177" i="9" l="1"/>
  <c r="Q177" i="9" s="1"/>
  <c r="Q47" i="9"/>
  <c r="R47" i="9"/>
  <c r="S177" i="9"/>
  <c r="T137" i="9"/>
  <c r="P137" i="9"/>
  <c r="S137" i="9"/>
  <c r="T307" i="9"/>
  <c r="S307" i="9"/>
  <c r="P307" i="9"/>
  <c r="T297" i="9"/>
  <c r="P297" i="9"/>
  <c r="S297" i="9"/>
  <c r="T287" i="9"/>
  <c r="S287" i="9"/>
  <c r="P287" i="9"/>
  <c r="T67" i="9"/>
  <c r="P67" i="9"/>
  <c r="S67" i="9"/>
  <c r="P117" i="9"/>
  <c r="T117" i="9"/>
  <c r="S117" i="9"/>
  <c r="T247" i="9"/>
  <c r="S247" i="9"/>
  <c r="P247" i="9"/>
  <c r="T157" i="9"/>
  <c r="S157" i="9"/>
  <c r="P157" i="9"/>
  <c r="S267" i="9"/>
  <c r="T267" i="9"/>
  <c r="P267" i="9"/>
  <c r="S72" i="9"/>
  <c r="T72" i="9"/>
  <c r="P72" i="9"/>
  <c r="T237" i="9"/>
  <c r="P237" i="9"/>
  <c r="S237" i="9"/>
  <c r="T197" i="9"/>
  <c r="P197" i="9"/>
  <c r="S197" i="9"/>
  <c r="T127" i="9"/>
  <c r="S127" i="9"/>
  <c r="P127" i="9"/>
  <c r="T187" i="9"/>
  <c r="S187" i="9"/>
  <c r="P187" i="9"/>
  <c r="T272" i="9"/>
  <c r="S272" i="9"/>
  <c r="P272" i="9"/>
  <c r="P263" i="9"/>
  <c r="T263" i="9"/>
  <c r="S263" i="9"/>
  <c r="S229" i="9"/>
  <c r="T229" i="9"/>
  <c r="P229" i="9"/>
  <c r="T159" i="9"/>
  <c r="S159" i="9"/>
  <c r="P159" i="9"/>
  <c r="S123" i="9"/>
  <c r="T123" i="9"/>
  <c r="P123" i="9"/>
  <c r="P293" i="9"/>
  <c r="S293" i="9"/>
  <c r="T293" i="9"/>
  <c r="P109" i="9"/>
  <c r="T109" i="9"/>
  <c r="S109" i="9"/>
  <c r="P182" i="9"/>
  <c r="S182" i="9"/>
  <c r="T182" i="9"/>
  <c r="P289" i="9"/>
  <c r="S289" i="9"/>
  <c r="T289" i="9"/>
  <c r="T99" i="9"/>
  <c r="P99" i="9"/>
  <c r="S99" i="9"/>
  <c r="S139" i="9"/>
  <c r="P139" i="9"/>
  <c r="T139" i="9"/>
  <c r="S299" i="9"/>
  <c r="P299" i="9"/>
  <c r="T299" i="9"/>
  <c r="S259" i="9"/>
  <c r="T259" i="9"/>
  <c r="P259" i="9"/>
  <c r="T69" i="9"/>
  <c r="P69" i="9"/>
  <c r="S69" i="9"/>
  <c r="T227" i="9"/>
  <c r="S227" i="9"/>
  <c r="P227" i="9"/>
  <c r="P43" i="9"/>
  <c r="T43" i="9"/>
  <c r="S43" i="9"/>
  <c r="S142" i="9"/>
  <c r="T142" i="9"/>
  <c r="P142" i="9"/>
  <c r="T203" i="9"/>
  <c r="S203" i="9"/>
  <c r="P203" i="9"/>
  <c r="P37" i="9"/>
  <c r="S37" i="9"/>
  <c r="T37" i="9"/>
  <c r="S12" i="9"/>
  <c r="P12" i="9"/>
  <c r="T12" i="9"/>
  <c r="T112" i="9"/>
  <c r="S112" i="9"/>
  <c r="P112" i="9"/>
  <c r="P222" i="9"/>
  <c r="T222" i="9"/>
  <c r="S222" i="9"/>
  <c r="T33" i="9"/>
  <c r="P33" i="9"/>
  <c r="S33" i="9"/>
  <c r="S167" i="9"/>
  <c r="T167" i="9"/>
  <c r="P167" i="9"/>
  <c r="P277" i="9"/>
  <c r="S277" i="9"/>
  <c r="T277" i="9"/>
  <c r="S53" i="9"/>
  <c r="T53" i="9"/>
  <c r="P53" i="9"/>
  <c r="T98" i="9"/>
  <c r="S98" i="9"/>
  <c r="P98" i="9"/>
  <c r="T188" i="9"/>
  <c r="S188" i="9"/>
  <c r="P188" i="9"/>
  <c r="T198" i="9"/>
  <c r="S198" i="9"/>
  <c r="P198" i="9"/>
  <c r="T288" i="9"/>
  <c r="P288" i="9"/>
  <c r="S288" i="9"/>
  <c r="T118" i="9"/>
  <c r="S118" i="9"/>
  <c r="P118" i="9"/>
  <c r="P189" i="9"/>
  <c r="T189" i="9"/>
  <c r="S189" i="9"/>
  <c r="T163" i="9"/>
  <c r="P163" i="9"/>
  <c r="S163" i="9"/>
  <c r="S202" i="9"/>
  <c r="T202" i="9"/>
  <c r="P202" i="9"/>
  <c r="P23" i="9"/>
  <c r="T23" i="9"/>
  <c r="S23" i="9"/>
  <c r="S252" i="9"/>
  <c r="T252" i="9"/>
  <c r="P252" i="9"/>
  <c r="P63" i="9"/>
  <c r="T63" i="9"/>
  <c r="S63" i="9"/>
  <c r="P152" i="9"/>
  <c r="T152" i="9"/>
  <c r="S152" i="9"/>
  <c r="T303" i="9"/>
  <c r="S303" i="9"/>
  <c r="P303" i="9"/>
  <c r="S143" i="9"/>
  <c r="P143" i="9"/>
  <c r="T143" i="9"/>
  <c r="S102" i="9"/>
  <c r="P102" i="9"/>
  <c r="T102" i="9"/>
  <c r="P302" i="9"/>
  <c r="T302" i="9"/>
  <c r="S302" i="9"/>
  <c r="T273" i="9"/>
  <c r="P273" i="9"/>
  <c r="S273" i="9"/>
  <c r="P7" i="9"/>
  <c r="S7" i="9"/>
  <c r="T7" i="9"/>
  <c r="T78" i="9"/>
  <c r="S78" i="9"/>
  <c r="P78" i="9"/>
  <c r="P138" i="9"/>
  <c r="S138" i="9"/>
  <c r="T138" i="9"/>
  <c r="T128" i="9"/>
  <c r="S128" i="9"/>
  <c r="P128" i="9"/>
  <c r="P158" i="9"/>
  <c r="S158" i="9"/>
  <c r="T158" i="9"/>
  <c r="T48" i="9"/>
  <c r="P48" i="9"/>
  <c r="S48" i="9"/>
  <c r="T119" i="9"/>
  <c r="P119" i="9"/>
  <c r="S119" i="9"/>
  <c r="T29" i="9"/>
  <c r="P29" i="9"/>
  <c r="S29" i="9"/>
  <c r="S173" i="9"/>
  <c r="T173" i="9"/>
  <c r="P173" i="9"/>
  <c r="T183" i="9"/>
  <c r="P183" i="9"/>
  <c r="S183" i="9"/>
  <c r="T133" i="9"/>
  <c r="P133" i="9"/>
  <c r="S133" i="9"/>
  <c r="P113" i="9"/>
  <c r="T113" i="9"/>
  <c r="S113" i="9"/>
  <c r="P2" i="9"/>
  <c r="AT20" i="9"/>
  <c r="AT21" i="9"/>
  <c r="AT19" i="9"/>
  <c r="T2" i="9"/>
  <c r="S2" i="9"/>
  <c r="S253" i="9"/>
  <c r="T253" i="9"/>
  <c r="P253" i="9"/>
  <c r="T42" i="9"/>
  <c r="S42" i="9"/>
  <c r="P42" i="9"/>
  <c r="S233" i="9"/>
  <c r="T233" i="9"/>
  <c r="P233" i="9"/>
  <c r="S22" i="9"/>
  <c r="P22" i="9"/>
  <c r="T22" i="9"/>
  <c r="P193" i="9"/>
  <c r="T193" i="9"/>
  <c r="S193" i="9"/>
  <c r="P242" i="9"/>
  <c r="T242" i="9"/>
  <c r="S242" i="9"/>
  <c r="P278" i="9"/>
  <c r="T278" i="9"/>
  <c r="S278" i="9"/>
  <c r="T208" i="9"/>
  <c r="P208" i="9"/>
  <c r="S208" i="9"/>
  <c r="P68" i="9"/>
  <c r="S68" i="9"/>
  <c r="T68" i="9"/>
  <c r="T258" i="9"/>
  <c r="P258" i="9"/>
  <c r="S258" i="9"/>
  <c r="S228" i="9"/>
  <c r="T228" i="9"/>
  <c r="P228" i="9"/>
  <c r="P209" i="9"/>
  <c r="T209" i="9"/>
  <c r="S209" i="9"/>
  <c r="P39" i="9"/>
  <c r="T39" i="9"/>
  <c r="S39" i="9"/>
  <c r="P129" i="9"/>
  <c r="T129" i="9"/>
  <c r="S129" i="9"/>
  <c r="T199" i="9"/>
  <c r="S199" i="9"/>
  <c r="P199" i="9"/>
  <c r="S232" i="9"/>
  <c r="P232" i="9"/>
  <c r="T232" i="9"/>
  <c r="T82" i="9"/>
  <c r="P82" i="9"/>
  <c r="S82" i="9"/>
  <c r="T243" i="9"/>
  <c r="P243" i="9"/>
  <c r="S243" i="9"/>
  <c r="P103" i="9"/>
  <c r="S103" i="9"/>
  <c r="T103" i="9"/>
  <c r="S147" i="9"/>
  <c r="P147" i="9"/>
  <c r="T147" i="9"/>
  <c r="S87" i="9"/>
  <c r="T87" i="9"/>
  <c r="P87" i="9"/>
  <c r="T262" i="9"/>
  <c r="S262" i="9"/>
  <c r="P262" i="9"/>
  <c r="T192" i="9"/>
  <c r="S192" i="9"/>
  <c r="P192" i="9"/>
  <c r="T153" i="9"/>
  <c r="S153" i="9"/>
  <c r="P153" i="9"/>
  <c r="S178" i="9"/>
  <c r="T178" i="9"/>
  <c r="P178" i="9"/>
  <c r="S298" i="9"/>
  <c r="T298" i="9"/>
  <c r="P298" i="9"/>
  <c r="T8" i="9"/>
  <c r="S8" i="9"/>
  <c r="P8" i="9"/>
  <c r="T218" i="9"/>
  <c r="P218" i="9"/>
  <c r="S218" i="9"/>
  <c r="P38" i="9"/>
  <c r="T38" i="9"/>
  <c r="S38" i="9"/>
  <c r="T309" i="9"/>
  <c r="P309" i="9"/>
  <c r="S309" i="9"/>
  <c r="P279" i="9"/>
  <c r="T279" i="9"/>
  <c r="S279" i="9"/>
  <c r="S77" i="9"/>
  <c r="P77" i="9"/>
  <c r="T77" i="9"/>
  <c r="P89" i="9"/>
  <c r="S89" i="9"/>
  <c r="T89" i="9"/>
  <c r="S162" i="9"/>
  <c r="T162" i="9"/>
  <c r="P162" i="9"/>
  <c r="T249" i="9"/>
  <c r="P249" i="9"/>
  <c r="S249" i="9"/>
  <c r="T269" i="9"/>
  <c r="P269" i="9"/>
  <c r="S269" i="9"/>
  <c r="T292" i="9"/>
  <c r="S292" i="9"/>
  <c r="P292" i="9"/>
  <c r="P3" i="9"/>
  <c r="S3" i="9"/>
  <c r="T3" i="9"/>
  <c r="S283" i="9"/>
  <c r="T283" i="9"/>
  <c r="P283" i="9"/>
  <c r="P27" i="9"/>
  <c r="S27" i="9"/>
  <c r="T27" i="9"/>
  <c r="T282" i="9"/>
  <c r="S282" i="9"/>
  <c r="P282" i="9"/>
  <c r="P32" i="9"/>
  <c r="T32" i="9"/>
  <c r="S32" i="9"/>
  <c r="P217" i="9"/>
  <c r="S217" i="9"/>
  <c r="T217" i="9"/>
  <c r="T52" i="9"/>
  <c r="P52" i="9"/>
  <c r="S52" i="9"/>
  <c r="T73" i="9"/>
  <c r="S73" i="9"/>
  <c r="P73" i="9"/>
  <c r="S213" i="9"/>
  <c r="P213" i="9"/>
  <c r="T213" i="9"/>
  <c r="T93" i="9"/>
  <c r="P93" i="9"/>
  <c r="S93" i="9"/>
  <c r="T97" i="9"/>
  <c r="S97" i="9"/>
  <c r="P97" i="9"/>
  <c r="T18" i="9"/>
  <c r="S18" i="9"/>
  <c r="P18" i="9"/>
  <c r="T108" i="9"/>
  <c r="P108" i="9"/>
  <c r="S108" i="9"/>
  <c r="T238" i="9"/>
  <c r="P238" i="9"/>
  <c r="S238" i="9"/>
  <c r="S308" i="9"/>
  <c r="P308" i="9"/>
  <c r="T308" i="9"/>
  <c r="P28" i="9"/>
  <c r="S28" i="9"/>
  <c r="T28" i="9"/>
  <c r="T149" i="9"/>
  <c r="P149" i="9"/>
  <c r="S149" i="9"/>
  <c r="S19" i="9"/>
  <c r="T19" i="9"/>
  <c r="P19" i="9"/>
  <c r="P107" i="9"/>
  <c r="T107" i="9"/>
  <c r="S107" i="9"/>
  <c r="T239" i="9"/>
  <c r="S239" i="9"/>
  <c r="P239" i="9"/>
  <c r="T17" i="9"/>
  <c r="S17" i="9"/>
  <c r="P17" i="9"/>
  <c r="S169" i="9"/>
  <c r="P169" i="9"/>
  <c r="T169" i="9"/>
  <c r="P219" i="9"/>
  <c r="S219" i="9"/>
  <c r="T219" i="9"/>
  <c r="P59" i="9"/>
  <c r="T59" i="9"/>
  <c r="S59" i="9"/>
  <c r="T9" i="9"/>
  <c r="S9" i="9"/>
  <c r="P9" i="9"/>
  <c r="T179" i="9"/>
  <c r="S179" i="9"/>
  <c r="P179" i="9"/>
  <c r="S49" i="9"/>
  <c r="P49" i="9"/>
  <c r="T49" i="9"/>
  <c r="T79" i="9"/>
  <c r="S79" i="9"/>
  <c r="P79" i="9"/>
  <c r="T223" i="9"/>
  <c r="P223" i="9"/>
  <c r="S223" i="9"/>
  <c r="T122" i="9"/>
  <c r="P122" i="9"/>
  <c r="S122" i="9"/>
  <c r="T62" i="9"/>
  <c r="AV4" i="9" s="1"/>
  <c r="P62" i="9"/>
  <c r="S62" i="9"/>
  <c r="T207" i="9"/>
  <c r="S207" i="9"/>
  <c r="P207" i="9"/>
  <c r="P172" i="9"/>
  <c r="T172" i="9"/>
  <c r="S172" i="9"/>
  <c r="T13" i="9"/>
  <c r="P13" i="9"/>
  <c r="S13" i="9"/>
  <c r="P132" i="9"/>
  <c r="T132" i="9"/>
  <c r="S132" i="9"/>
  <c r="S57" i="9"/>
  <c r="P57" i="9"/>
  <c r="T57" i="9"/>
  <c r="P92" i="9"/>
  <c r="T92" i="9"/>
  <c r="S92" i="9"/>
  <c r="S212" i="9"/>
  <c r="P212" i="9"/>
  <c r="T212" i="9"/>
  <c r="T257" i="9"/>
  <c r="S257" i="9"/>
  <c r="P257" i="9"/>
  <c r="T83" i="9"/>
  <c r="S83" i="9"/>
  <c r="P83" i="9"/>
  <c r="T268" i="9"/>
  <c r="P268" i="9"/>
  <c r="S268" i="9"/>
  <c r="P58" i="9"/>
  <c r="T58" i="9"/>
  <c r="S58" i="9"/>
  <c r="S148" i="9"/>
  <c r="P148" i="9"/>
  <c r="T148" i="9"/>
  <c r="T88" i="9"/>
  <c r="P88" i="9"/>
  <c r="S88" i="9"/>
  <c r="S248" i="9"/>
  <c r="P248" i="9"/>
  <c r="T248" i="9"/>
  <c r="T168" i="9"/>
  <c r="S168" i="9"/>
  <c r="P168" i="9"/>
  <c r="R177" i="9" l="1"/>
  <c r="R137" i="9"/>
  <c r="Q137" i="9"/>
  <c r="R297" i="9"/>
  <c r="Q297" i="9"/>
  <c r="R287" i="9"/>
  <c r="Q287" i="9"/>
  <c r="R307" i="9"/>
  <c r="Q307" i="9"/>
  <c r="R117" i="9"/>
  <c r="Q117" i="9"/>
  <c r="AV15" i="9"/>
  <c r="Q247" i="9"/>
  <c r="R247" i="9"/>
  <c r="R67" i="9"/>
  <c r="Q67" i="9"/>
  <c r="Q272" i="9"/>
  <c r="R272" i="9"/>
  <c r="Q127" i="9"/>
  <c r="R127" i="9"/>
  <c r="Q267" i="9"/>
  <c r="R267" i="9"/>
  <c r="R237" i="9"/>
  <c r="Q237" i="9"/>
  <c r="AV14" i="9"/>
  <c r="Q187" i="9"/>
  <c r="R187" i="9"/>
  <c r="R72" i="9"/>
  <c r="Q72" i="9"/>
  <c r="R157" i="9"/>
  <c r="Q157" i="9"/>
  <c r="R197" i="9"/>
  <c r="Q197" i="9"/>
  <c r="AV3" i="9"/>
  <c r="T1" i="9" a="1"/>
  <c r="T1" i="9" s="1"/>
  <c r="Q128" i="9"/>
  <c r="R128" i="9"/>
  <c r="R78" i="9"/>
  <c r="Q78" i="9"/>
  <c r="R303" i="9"/>
  <c r="Q303" i="9"/>
  <c r="R118" i="9"/>
  <c r="Q118" i="9"/>
  <c r="R198" i="9"/>
  <c r="Q198" i="9"/>
  <c r="R98" i="9"/>
  <c r="Q98" i="9"/>
  <c r="Q112" i="9"/>
  <c r="R112" i="9"/>
  <c r="Q142" i="9"/>
  <c r="R142" i="9"/>
  <c r="R227" i="9"/>
  <c r="Q227" i="9"/>
  <c r="R259" i="9"/>
  <c r="Q259" i="9"/>
  <c r="Q123" i="9"/>
  <c r="R123" i="9"/>
  <c r="R229" i="9"/>
  <c r="Q229" i="9"/>
  <c r="R92" i="9"/>
  <c r="Q92" i="9"/>
  <c r="Q172" i="9"/>
  <c r="R172" i="9"/>
  <c r="R219" i="9"/>
  <c r="Q219" i="9"/>
  <c r="R32" i="9"/>
  <c r="Q32" i="9"/>
  <c r="Q27" i="9"/>
  <c r="R27" i="9"/>
  <c r="R129" i="9"/>
  <c r="Q129" i="9"/>
  <c r="R209" i="9"/>
  <c r="Q209" i="9"/>
  <c r="Q168" i="9"/>
  <c r="R168" i="9"/>
  <c r="Q83" i="9"/>
  <c r="R83" i="9"/>
  <c r="R207" i="9"/>
  <c r="Q207" i="9"/>
  <c r="R179" i="9"/>
  <c r="Q179" i="9"/>
  <c r="Q19" i="9"/>
  <c r="R19" i="9"/>
  <c r="R18" i="9"/>
  <c r="Q18" i="9"/>
  <c r="R73" i="9"/>
  <c r="Q73" i="9"/>
  <c r="R282" i="9"/>
  <c r="Q282" i="9"/>
  <c r="R283" i="9"/>
  <c r="Q283" i="9"/>
  <c r="Q292" i="9"/>
  <c r="R292" i="9"/>
  <c r="Q8" i="9"/>
  <c r="R8" i="9"/>
  <c r="R192" i="9"/>
  <c r="Q192" i="9"/>
  <c r="R257" i="9"/>
  <c r="Q257" i="9"/>
  <c r="R9" i="9"/>
  <c r="Q9" i="9"/>
  <c r="Q17" i="9"/>
  <c r="R17" i="9"/>
  <c r="R97" i="9"/>
  <c r="Q97" i="9"/>
  <c r="R162" i="9"/>
  <c r="Q162" i="9"/>
  <c r="R298" i="9"/>
  <c r="Q298" i="9"/>
  <c r="Q153" i="9"/>
  <c r="R153" i="9"/>
  <c r="R262" i="9"/>
  <c r="Q262" i="9"/>
  <c r="R42" i="9"/>
  <c r="Q42" i="9"/>
  <c r="R248" i="9"/>
  <c r="Q248" i="9"/>
  <c r="Q148" i="9"/>
  <c r="R148" i="9"/>
  <c r="R268" i="9"/>
  <c r="Q268" i="9"/>
  <c r="R62" i="9"/>
  <c r="Q62" i="9"/>
  <c r="R223" i="9"/>
  <c r="Q223" i="9"/>
  <c r="Q49" i="9"/>
  <c r="R49" i="9"/>
  <c r="R149" i="9"/>
  <c r="Q149" i="9"/>
  <c r="Q308" i="9"/>
  <c r="R308" i="9"/>
  <c r="Q108" i="9"/>
  <c r="R108" i="9"/>
  <c r="Q213" i="9"/>
  <c r="R213" i="9"/>
  <c r="Q52" i="9"/>
  <c r="R52" i="9"/>
  <c r="Q269" i="9"/>
  <c r="R269" i="9"/>
  <c r="Q77" i="9"/>
  <c r="R77" i="9"/>
  <c r="R309" i="9"/>
  <c r="Q309" i="9"/>
  <c r="R218" i="9"/>
  <c r="Q218" i="9"/>
  <c r="Q147" i="9"/>
  <c r="R147" i="9"/>
  <c r="Q243" i="9"/>
  <c r="R243" i="9"/>
  <c r="Q232" i="9"/>
  <c r="R232" i="9"/>
  <c r="R258" i="9"/>
  <c r="Q258" i="9"/>
  <c r="R208" i="9"/>
  <c r="Q208" i="9"/>
  <c r="R22" i="9"/>
  <c r="Q22" i="9"/>
  <c r="AV2" i="9"/>
  <c r="R183" i="9"/>
  <c r="Q183" i="9"/>
  <c r="R29" i="9"/>
  <c r="Q29" i="9"/>
  <c r="Q48" i="9"/>
  <c r="R48" i="9"/>
  <c r="Q273" i="9"/>
  <c r="R273" i="9"/>
  <c r="R102" i="9"/>
  <c r="Q102" i="9"/>
  <c r="R163" i="9"/>
  <c r="Q163" i="9"/>
  <c r="Q33" i="9"/>
  <c r="R33" i="9"/>
  <c r="R139" i="9"/>
  <c r="Q139" i="9"/>
  <c r="AT18" i="9"/>
  <c r="AT17" i="9"/>
  <c r="R113" i="9"/>
  <c r="Q113" i="9"/>
  <c r="R63" i="9"/>
  <c r="Q63" i="9"/>
  <c r="R23" i="9"/>
  <c r="Q23" i="9"/>
  <c r="R277" i="9"/>
  <c r="Q277" i="9"/>
  <c r="R37" i="9"/>
  <c r="Q37" i="9"/>
  <c r="Q289" i="9"/>
  <c r="R289" i="9"/>
  <c r="R109" i="9"/>
  <c r="Q109" i="9"/>
  <c r="Q173" i="9"/>
  <c r="R173" i="9"/>
  <c r="Q252" i="9"/>
  <c r="R252" i="9"/>
  <c r="R202" i="9"/>
  <c r="Q202" i="9"/>
  <c r="R188" i="9"/>
  <c r="Q188" i="9"/>
  <c r="R53" i="9"/>
  <c r="Q53" i="9"/>
  <c r="Q167" i="9"/>
  <c r="R167" i="9"/>
  <c r="Q203" i="9"/>
  <c r="R203" i="9"/>
  <c r="R159" i="9"/>
  <c r="Q159" i="9"/>
  <c r="Q133" i="9"/>
  <c r="R133" i="9"/>
  <c r="R119" i="9"/>
  <c r="Q119" i="9"/>
  <c r="Q143" i="9"/>
  <c r="R143" i="9"/>
  <c r="Q288" i="9"/>
  <c r="R288" i="9"/>
  <c r="R12" i="9"/>
  <c r="Q12" i="9"/>
  <c r="Q69" i="9"/>
  <c r="R69" i="9"/>
  <c r="R299" i="9"/>
  <c r="Q299" i="9"/>
  <c r="Q99" i="9"/>
  <c r="R99" i="9"/>
  <c r="Q132" i="9"/>
  <c r="R132" i="9"/>
  <c r="Q107" i="9"/>
  <c r="R107" i="9"/>
  <c r="Q3" i="9"/>
  <c r="R3" i="9"/>
  <c r="R242" i="9"/>
  <c r="Q242" i="9"/>
  <c r="Q79" i="9"/>
  <c r="R79" i="9"/>
  <c r="Q239" i="9"/>
  <c r="R239" i="9"/>
  <c r="R178" i="9"/>
  <c r="Q178" i="9"/>
  <c r="Q87" i="9"/>
  <c r="R87" i="9"/>
  <c r="Q199" i="9"/>
  <c r="R199" i="9"/>
  <c r="R228" i="9"/>
  <c r="Q228" i="9"/>
  <c r="R233" i="9"/>
  <c r="Q233" i="9"/>
  <c r="R253" i="9"/>
  <c r="Q253" i="9"/>
  <c r="Q88" i="9"/>
  <c r="R88" i="9"/>
  <c r="Q212" i="9"/>
  <c r="R212" i="9"/>
  <c r="Q57" i="9"/>
  <c r="R57" i="9"/>
  <c r="Q13" i="9"/>
  <c r="R13" i="9"/>
  <c r="Q122" i="9"/>
  <c r="R122" i="9"/>
  <c r="R169" i="9"/>
  <c r="Q169" i="9"/>
  <c r="R238" i="9"/>
  <c r="Q238" i="9"/>
  <c r="Q93" i="9"/>
  <c r="R93" i="9"/>
  <c r="Q249" i="9"/>
  <c r="R249" i="9"/>
  <c r="Q82" i="9"/>
  <c r="R82" i="9"/>
  <c r="Q58" i="9"/>
  <c r="R58" i="9"/>
  <c r="Q59" i="9"/>
  <c r="R59" i="9"/>
  <c r="R28" i="9"/>
  <c r="Q28" i="9"/>
  <c r="Q217" i="9"/>
  <c r="R217" i="9"/>
  <c r="R89" i="9"/>
  <c r="Q89" i="9"/>
  <c r="R279" i="9"/>
  <c r="Q279" i="9"/>
  <c r="Q38" i="9"/>
  <c r="R38" i="9"/>
  <c r="Q103" i="9"/>
  <c r="R103" i="9"/>
  <c r="Q39" i="9"/>
  <c r="R39" i="9"/>
  <c r="R68" i="9"/>
  <c r="Q68" i="9"/>
  <c r="R278" i="9"/>
  <c r="Q278" i="9"/>
  <c r="R193" i="9"/>
  <c r="Q193" i="9"/>
  <c r="R2" i="9"/>
  <c r="Q2" i="9"/>
  <c r="Q158" i="9"/>
  <c r="R158" i="9"/>
  <c r="Q138" i="9"/>
  <c r="R138" i="9"/>
  <c r="R7" i="9"/>
  <c r="Q7" i="9"/>
  <c r="Q302" i="9"/>
  <c r="R302" i="9"/>
  <c r="Q152" i="9"/>
  <c r="R152" i="9"/>
  <c r="Q189" i="9"/>
  <c r="R189" i="9"/>
  <c r="R222" i="9"/>
  <c r="Q222" i="9"/>
  <c r="R43" i="9"/>
  <c r="Q43" i="9"/>
  <c r="R182" i="9"/>
  <c r="Q182" i="9"/>
  <c r="R293" i="9"/>
  <c r="Q293" i="9"/>
  <c r="Q263" i="9"/>
  <c r="R263" i="9"/>
  <c r="AA324" i="9"/>
  <c r="AA323" i="9"/>
  <c r="AA355" i="9"/>
  <c r="AA354" i="9"/>
  <c r="AA174" i="9"/>
  <c r="AA187" i="9"/>
  <c r="AA103" i="9"/>
  <c r="AA292" i="9"/>
  <c r="AA157" i="9"/>
  <c r="AA196" i="9"/>
  <c r="AA145" i="9"/>
  <c r="AA139" i="9"/>
  <c r="AA37" i="9"/>
  <c r="AA287" i="9"/>
  <c r="AA162" i="9"/>
  <c r="AA308" i="9"/>
  <c r="AA198" i="9"/>
  <c r="AA283" i="9"/>
  <c r="AA154" i="9"/>
  <c r="AA12" i="9"/>
  <c r="AA277" i="9"/>
  <c r="AA124" i="9"/>
  <c r="AA167" i="9"/>
  <c r="AA294" i="9"/>
  <c r="AA28" i="9"/>
  <c r="AA105" i="9"/>
  <c r="AA202" i="9"/>
  <c r="AA266" i="9"/>
  <c r="AA59" i="9"/>
  <c r="AA132" i="9"/>
  <c r="AA48" i="9"/>
  <c r="AA178" i="9"/>
  <c r="AA274" i="9"/>
  <c r="AA276" i="9"/>
  <c r="AA129" i="9"/>
  <c r="AA112" i="9"/>
  <c r="AA186" i="9"/>
  <c r="AA14" i="9"/>
  <c r="AA108" i="9"/>
  <c r="AA66" i="9"/>
  <c r="AA2" i="9"/>
  <c r="AA293" i="9"/>
  <c r="AA305" i="9"/>
  <c r="AA193" i="9"/>
  <c r="AA75" i="9"/>
  <c r="AA78" i="9"/>
  <c r="AA244" i="9"/>
  <c r="AA267" i="9"/>
  <c r="AA297" i="9"/>
  <c r="AA227" i="9"/>
  <c r="AA38" i="9"/>
  <c r="AA289" i="9"/>
  <c r="AA15" i="9"/>
  <c r="AA155" i="9"/>
  <c r="AA36" i="9"/>
  <c r="AA163" i="9"/>
  <c r="AA222" i="9"/>
  <c r="AA182" i="9"/>
  <c r="AA138" i="9"/>
  <c r="AA136" i="9"/>
  <c r="AA64" i="9"/>
  <c r="AA16" i="9"/>
  <c r="AA303" i="9"/>
  <c r="AA213" i="9"/>
  <c r="AA122" i="9"/>
  <c r="AA246" i="9"/>
  <c r="AA92" i="9"/>
  <c r="AA156" i="9"/>
  <c r="AA223" i="9"/>
  <c r="AA296" i="9"/>
  <c r="AA34" i="9"/>
  <c r="AA169" i="9"/>
  <c r="AA3" i="9"/>
  <c r="AA309" i="9"/>
  <c r="AA259" i="9"/>
  <c r="AA219" i="9"/>
  <c r="AA104" i="9"/>
  <c r="AA164" i="9"/>
  <c r="AA58" i="9"/>
  <c r="AA82" i="9"/>
  <c r="AA83" i="9"/>
  <c r="AA74" i="9"/>
  <c r="AA44" i="9"/>
  <c r="AA159" i="9"/>
  <c r="AA128" i="9"/>
  <c r="AA68" i="9"/>
  <c r="AA216" i="9"/>
  <c r="AA229" i="9"/>
  <c r="AA85" i="9"/>
  <c r="AA237" i="9"/>
  <c r="AA218" i="9"/>
  <c r="AA215" i="9"/>
  <c r="AA232" i="9"/>
  <c r="AA197" i="9"/>
  <c r="AA252" i="9"/>
  <c r="AA189" i="9"/>
  <c r="AA242" i="9"/>
  <c r="AA152" i="9"/>
  <c r="AA153" i="9"/>
  <c r="AA203" i="9"/>
  <c r="AA86" i="9"/>
  <c r="AA272" i="9"/>
  <c r="AA53" i="9"/>
  <c r="AA285" i="9"/>
  <c r="AA123" i="9"/>
  <c r="AA144" i="9"/>
  <c r="AA76" i="9"/>
  <c r="AA113" i="9"/>
  <c r="AA79" i="9"/>
  <c r="AA204" i="9"/>
  <c r="AA172" i="9"/>
  <c r="AA257" i="9"/>
  <c r="AA166" i="9"/>
  <c r="AA46" i="9"/>
  <c r="AA47" i="9"/>
  <c r="AA69" i="9"/>
  <c r="AA109" i="9"/>
  <c r="AA224" i="9"/>
  <c r="AA96" i="9"/>
  <c r="AA119" i="9"/>
  <c r="AA304" i="9"/>
  <c r="AA255" i="9"/>
  <c r="AA245" i="9"/>
  <c r="AA185" i="9"/>
  <c r="AA87" i="9"/>
  <c r="AA192" i="9"/>
  <c r="AA212" i="9"/>
  <c r="AA295" i="9"/>
  <c r="AA235" i="9"/>
  <c r="AA32" i="9"/>
  <c r="AA302" i="9"/>
  <c r="AA184" i="9"/>
  <c r="AA125" i="9"/>
  <c r="AA35" i="9"/>
  <c r="AA89" i="9"/>
  <c r="AA62" i="9"/>
  <c r="AA256" i="9"/>
  <c r="AA39" i="9"/>
  <c r="AA6" i="9"/>
  <c r="AA217" i="9"/>
  <c r="AA95" i="9"/>
  <c r="AA158" i="9"/>
  <c r="AA278" i="9"/>
  <c r="AA238" i="9"/>
  <c r="AA248" i="9"/>
  <c r="AA116" i="9"/>
  <c r="AA298" i="9"/>
  <c r="AA43" i="9"/>
  <c r="AA254" i="9"/>
  <c r="AA288" i="9"/>
  <c r="AA56" i="9"/>
  <c r="AA24" i="9"/>
  <c r="AA268" i="9"/>
  <c r="AA133" i="9"/>
  <c r="AA234" i="9"/>
  <c r="AA228" i="9"/>
  <c r="AA84" i="9"/>
  <c r="AA286" i="9"/>
  <c r="AA33" i="9"/>
  <c r="AA194" i="9"/>
  <c r="AA13" i="9"/>
  <c r="AA279" i="9"/>
  <c r="AA207" i="9"/>
  <c r="AA88" i="9"/>
  <c r="AA143" i="9"/>
  <c r="AA8" i="9"/>
  <c r="AA284" i="9"/>
  <c r="AA106" i="9"/>
  <c r="AA247" i="9"/>
  <c r="AA149" i="9"/>
  <c r="AA9" i="9"/>
  <c r="AA307" i="9"/>
  <c r="AA165" i="9"/>
  <c r="AA99" i="9"/>
  <c r="AA45" i="9"/>
  <c r="AA98" i="9"/>
  <c r="AA199" i="9"/>
  <c r="AA173" i="9"/>
  <c r="AA54" i="9"/>
  <c r="AA233" i="9"/>
  <c r="AA209" i="9"/>
  <c r="AA273" i="9"/>
  <c r="AA17" i="9"/>
  <c r="AA55" i="9"/>
  <c r="AA208" i="9"/>
  <c r="AA179" i="9"/>
  <c r="AA264" i="9"/>
  <c r="AA117" i="9"/>
  <c r="AA52" i="9"/>
  <c r="AA102" i="9"/>
  <c r="AA118" i="9"/>
  <c r="AA299" i="9"/>
  <c r="AA65" i="9"/>
  <c r="AA29" i="9"/>
  <c r="AA253" i="9"/>
  <c r="AA126" i="9"/>
  <c r="AA206" i="9"/>
  <c r="AA177" i="9"/>
  <c r="AA262" i="9"/>
  <c r="AA57" i="9"/>
  <c r="AA243" i="9"/>
  <c r="AA282" i="9"/>
  <c r="AA114" i="9"/>
  <c r="AA239" i="9"/>
  <c r="AA63" i="9"/>
  <c r="AA77" i="9"/>
  <c r="AA97" i="9"/>
  <c r="AA42" i="9"/>
  <c r="AA214" i="9"/>
  <c r="AA18" i="9"/>
  <c r="AA306" i="9"/>
  <c r="AA188" i="9"/>
  <c r="AA146" i="9"/>
  <c r="AA168" i="9"/>
  <c r="AA142" i="9"/>
  <c r="AA115" i="9"/>
  <c r="AA226" i="9"/>
  <c r="AA205" i="9"/>
  <c r="AA265" i="9"/>
  <c r="AA26" i="9"/>
  <c r="AA148" i="9"/>
  <c r="AA67" i="9"/>
  <c r="AA236" i="9"/>
  <c r="AA134" i="9"/>
  <c r="AA137" i="9"/>
  <c r="AA176" i="9"/>
  <c r="AA23" i="9"/>
  <c r="AA147" i="9"/>
  <c r="AA94" i="9"/>
  <c r="AA22" i="9"/>
  <c r="AA27" i="9"/>
  <c r="AA7" i="9"/>
  <c r="AA127" i="9"/>
  <c r="AA49" i="9"/>
  <c r="AA107" i="9"/>
  <c r="AA175" i="9"/>
  <c r="AA263" i="9"/>
  <c r="AA249" i="9"/>
  <c r="AA72" i="9"/>
  <c r="AA258" i="9"/>
  <c r="AA135" i="9"/>
  <c r="AA19" i="9"/>
  <c r="AA195" i="9"/>
  <c r="AA183" i="9"/>
  <c r="AA269" i="9"/>
  <c r="AA5" i="9"/>
  <c r="AA225" i="9"/>
  <c r="AA25" i="9"/>
  <c r="AA73" i="9"/>
  <c r="AA275" i="9"/>
  <c r="AA4" i="9"/>
  <c r="AA93" i="9"/>
  <c r="AN323" i="9" l="1"/>
  <c r="AN324" i="9"/>
  <c r="AN354" i="9"/>
  <c r="AN355" i="9"/>
  <c r="AN229" i="9"/>
  <c r="AN78" i="9"/>
  <c r="AN8" i="9"/>
  <c r="AN93" i="9"/>
  <c r="AN176" i="9"/>
  <c r="AN235" i="9"/>
  <c r="AN216" i="9"/>
  <c r="AN75" i="9"/>
  <c r="AN5" i="9"/>
  <c r="AN63" i="9"/>
  <c r="AN253" i="9"/>
  <c r="AN295" i="9"/>
  <c r="AN68" i="9"/>
  <c r="AN193" i="9"/>
  <c r="AN143" i="9"/>
  <c r="AN248" i="9"/>
  <c r="AN137" i="9"/>
  <c r="AN212" i="9"/>
  <c r="AN128" i="9"/>
  <c r="AN305" i="9"/>
  <c r="AN269" i="9"/>
  <c r="AN239" i="9"/>
  <c r="AN29" i="9"/>
  <c r="AN192" i="9"/>
  <c r="AN159" i="9"/>
  <c r="AN293" i="9"/>
  <c r="AN88" i="9"/>
  <c r="AN4" i="9"/>
  <c r="AN134" i="9"/>
  <c r="AN87" i="9"/>
  <c r="AN44" i="9"/>
  <c r="AN2" i="9"/>
  <c r="AM2" i="9" s="1"/>
  <c r="AN183" i="9"/>
  <c r="AN45" i="9"/>
  <c r="AN65" i="9"/>
  <c r="AN185" i="9"/>
  <c r="AN74" i="9"/>
  <c r="AN66" i="9"/>
  <c r="AN207" i="9"/>
  <c r="AN238" i="9"/>
  <c r="AN236" i="9"/>
  <c r="AN245" i="9"/>
  <c r="AN83" i="9"/>
  <c r="AN108" i="9"/>
  <c r="AN195" i="9"/>
  <c r="AN114" i="9"/>
  <c r="AN299" i="9"/>
  <c r="AN255" i="9"/>
  <c r="AN82" i="9"/>
  <c r="AN14" i="9"/>
  <c r="AN279" i="9"/>
  <c r="AN275" i="9"/>
  <c r="AN67" i="9"/>
  <c r="AN304" i="9"/>
  <c r="AN58" i="9"/>
  <c r="AN186" i="9"/>
  <c r="AN19" i="9"/>
  <c r="AN99" i="9"/>
  <c r="AN118" i="9"/>
  <c r="AN119" i="9"/>
  <c r="AN164" i="9"/>
  <c r="AN112" i="9"/>
  <c r="AN13" i="9"/>
  <c r="AN278" i="9"/>
  <c r="AN148" i="9"/>
  <c r="AN96" i="9"/>
  <c r="AN104" i="9"/>
  <c r="AN129" i="9"/>
  <c r="AN135" i="9"/>
  <c r="AN282" i="9"/>
  <c r="AN102" i="9"/>
  <c r="AN224" i="9"/>
  <c r="AN219" i="9"/>
  <c r="AN276" i="9"/>
  <c r="AN194" i="9"/>
  <c r="AN158" i="9"/>
  <c r="AN26" i="9"/>
  <c r="AN109" i="9"/>
  <c r="AN259" i="9"/>
  <c r="AN274" i="9"/>
  <c r="AN258" i="9"/>
  <c r="AN165" i="9"/>
  <c r="AN52" i="9"/>
  <c r="AN69" i="9"/>
  <c r="AN309" i="9"/>
  <c r="AN178" i="9"/>
  <c r="AN33" i="9"/>
  <c r="AN73" i="9"/>
  <c r="AN265" i="9"/>
  <c r="AN47" i="9"/>
  <c r="AN3" i="9"/>
  <c r="AN48" i="9"/>
  <c r="AN72" i="9"/>
  <c r="AN243" i="9"/>
  <c r="AN117" i="9"/>
  <c r="AN46" i="9"/>
  <c r="AN169" i="9"/>
  <c r="AN132" i="9"/>
  <c r="AN286" i="9"/>
  <c r="AN95" i="9"/>
  <c r="AN205" i="9"/>
  <c r="AN166" i="9"/>
  <c r="AN34" i="9"/>
  <c r="AN59" i="9"/>
  <c r="AN249" i="9"/>
  <c r="AN307" i="9"/>
  <c r="AN264" i="9"/>
  <c r="AN257" i="9"/>
  <c r="AN296" i="9"/>
  <c r="AN266" i="9"/>
  <c r="AN84" i="9"/>
  <c r="AN217" i="9"/>
  <c r="AN226" i="9"/>
  <c r="AN172" i="9"/>
  <c r="AN223" i="9"/>
  <c r="AN202" i="9"/>
  <c r="AN263" i="9"/>
  <c r="AN9" i="9"/>
  <c r="AN179" i="9"/>
  <c r="AN204" i="9"/>
  <c r="AN156" i="9"/>
  <c r="AN105" i="9"/>
  <c r="AN228" i="9"/>
  <c r="AN25" i="9"/>
  <c r="AN115" i="9"/>
  <c r="AN79" i="9"/>
  <c r="AN92" i="9"/>
  <c r="AN28" i="9"/>
  <c r="AN175" i="9"/>
  <c r="AN57" i="9"/>
  <c r="AN208" i="9"/>
  <c r="AN113" i="9"/>
  <c r="AN246" i="9"/>
  <c r="AN294" i="9"/>
  <c r="AN234" i="9"/>
  <c r="AN6" i="9"/>
  <c r="AN142" i="9"/>
  <c r="AN76" i="9"/>
  <c r="AN122" i="9"/>
  <c r="AN167" i="9"/>
  <c r="AN107" i="9"/>
  <c r="AN149" i="9"/>
  <c r="AN55" i="9"/>
  <c r="AN144" i="9"/>
  <c r="AN213" i="9"/>
  <c r="AN124" i="9"/>
  <c r="AN133" i="9"/>
  <c r="AN39" i="9"/>
  <c r="AN168" i="9"/>
  <c r="AN123" i="9"/>
  <c r="AN303" i="9"/>
  <c r="AN277" i="9"/>
  <c r="AN49" i="9"/>
  <c r="AN262" i="9"/>
  <c r="AN17" i="9"/>
  <c r="AN285" i="9"/>
  <c r="AN16" i="9"/>
  <c r="AN12" i="9"/>
  <c r="AN268" i="9"/>
  <c r="AN256" i="9"/>
  <c r="AN146" i="9"/>
  <c r="AN53" i="9"/>
  <c r="AN64" i="9"/>
  <c r="AN154" i="9"/>
  <c r="AN127" i="9"/>
  <c r="AN247" i="9"/>
  <c r="AN273" i="9"/>
  <c r="AN272" i="9"/>
  <c r="AN136" i="9"/>
  <c r="AN283" i="9"/>
  <c r="AN24" i="9"/>
  <c r="AN225" i="9"/>
  <c r="AN188" i="9"/>
  <c r="AN86" i="9"/>
  <c r="AN138" i="9"/>
  <c r="AN198" i="9"/>
  <c r="AN7" i="9"/>
  <c r="AN177" i="9"/>
  <c r="AN209" i="9"/>
  <c r="AN203" i="9"/>
  <c r="AN182" i="9"/>
  <c r="AN308" i="9"/>
  <c r="AN56" i="9"/>
  <c r="AN62" i="9"/>
  <c r="AN306" i="9"/>
  <c r="AN153" i="9"/>
  <c r="AN222" i="9"/>
  <c r="AN162" i="9"/>
  <c r="AN27" i="9"/>
  <c r="AN106" i="9"/>
  <c r="AN233" i="9"/>
  <c r="AN152" i="9"/>
  <c r="AN163" i="9"/>
  <c r="AN287" i="9"/>
  <c r="AN288" i="9"/>
  <c r="AN89" i="9"/>
  <c r="AN18" i="9"/>
  <c r="AN242" i="9"/>
  <c r="AN36" i="9"/>
  <c r="AN37" i="9"/>
  <c r="AN22" i="9"/>
  <c r="AN206" i="9"/>
  <c r="AN54" i="9"/>
  <c r="AN189" i="9"/>
  <c r="AN155" i="9"/>
  <c r="AN139" i="9"/>
  <c r="AN254" i="9"/>
  <c r="AN35" i="9"/>
  <c r="AN214" i="9"/>
  <c r="AN252" i="9"/>
  <c r="AN15" i="9"/>
  <c r="AN145" i="9"/>
  <c r="AN94" i="9"/>
  <c r="AN284" i="9"/>
  <c r="AN173" i="9"/>
  <c r="AN197" i="9"/>
  <c r="AN289" i="9"/>
  <c r="AN196" i="9"/>
  <c r="AN43" i="9"/>
  <c r="AN125" i="9"/>
  <c r="AN42" i="9"/>
  <c r="AN232" i="9"/>
  <c r="AN38" i="9"/>
  <c r="AN157" i="9"/>
  <c r="AN147" i="9"/>
  <c r="AN126" i="9"/>
  <c r="AN199" i="9"/>
  <c r="AN215" i="9"/>
  <c r="AN227" i="9"/>
  <c r="AN292" i="9"/>
  <c r="AN298" i="9"/>
  <c r="AN184" i="9"/>
  <c r="AN97" i="9"/>
  <c r="AN218" i="9"/>
  <c r="AN297" i="9"/>
  <c r="AN103" i="9"/>
  <c r="AN23" i="9"/>
  <c r="AN77" i="9"/>
  <c r="AN302" i="9"/>
  <c r="AN237" i="9"/>
  <c r="AN267" i="9"/>
  <c r="AN187" i="9"/>
  <c r="AN98" i="9"/>
  <c r="AN116" i="9"/>
  <c r="AN32" i="9"/>
  <c r="AN85" i="9"/>
  <c r="AN244" i="9"/>
  <c r="AN174"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<sst xmlns="http://schemas.openxmlformats.org/spreadsheetml/2006/main" count="1669" uniqueCount="328">
  <si>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</si>
  <si>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</si>
  <si>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</si>
  <si>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</si>
  <si>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</si>
  <si>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</si>
  <si>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</si>
  <si>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</si>
  <si>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</si>
  <si>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</si>
  <si>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</si>
  <si>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</si>
  <si>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</si>
  <si>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</si>
  <si>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</si>
  <si>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</si>
  <si>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</si>
  <si>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</si>
  <si>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</si>
  <si>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</si>
  <si>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</si>
  <si>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</si>
  <si>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</si>
  <si>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</si>
  <si>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</si>
  <si>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</si>
  <si>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</si>
  <si>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</si>
  <si>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</si>
  <si>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</si>
  <si>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</si>
  <si>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</si>
  <si>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</si>
  <si>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</si>
  <si>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</si>
  <si>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</si>
  <si>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</si>
  <si>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</si>
  <si>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</si>
  <si>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</si>
  <si>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</si>
  <si>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</si>
  <si>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</si>
  <si>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</si>
  <si>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</si>
  <si>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</si>
  <si>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</si>
  <si>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</si>
  <si>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</si>
  <si>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</si>
  <si>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</si>
  <si>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</si>
  <si>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</si>
  <si>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</si>
  <si>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</si>
  <si>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</si>
  <si>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</si>
  <si>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</si>
  <si>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</si>
  <si>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</si>
  <si>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</si>
  <si>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</si>
  <si>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</si>
  <si>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</si>
  <si>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</si>
  <si>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</si>
  <si>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</si>
  <si>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</si>
  <si>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</si>
  <si>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</si>
  <si>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</si>
  <si>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</si>
  <si>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</si>
  <si>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</si>
  <si>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</si>
  <si>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</si>
  <si>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</si>
  <si>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</si>
  <si>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</si>
  <si>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</si>
  <si>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</si>
  <si>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</si>
  <si>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</si>
  <si>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</si>
  <si>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</si>
  <si>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</si>
  <si>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</si>
  <si>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</si>
  <si>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</si>
  <si>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</si>
  <si>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</si>
  <si>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</si>
  <si>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</si>
  <si>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</si>
  <si>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</si>
  <si>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</si>
  <si>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</si>
  <si>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</si>
  <si>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</si>
  <si>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</si>
  <si>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</si>
  <si>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</si>
  <si>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</si>
  <si>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</si>
  <si>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</si>
  <si>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</si>
  <si>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</si>
  <si>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</si>
  <si>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</si>
  <si>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</si>
  <si>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</si>
  <si>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</si>
  <si>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</si>
  <si>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</si>
  <si>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</si>
  <si>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</si>
  <si>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</si>
  <si>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</si>
  <si>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</si>
  <si>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</si>
  <si>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</si>
  <si>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</si>
  <si>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</si>
  <si>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</si>
  <si>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</si>
  <si>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</si>
  <si>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</si>
  <si>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</si>
  <si>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</si>
  <si>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</si>
  <si>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</si>
  <si>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</si>
  <si>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</si>
  <si>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</si>
  <si>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</si>
  <si>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</si>
  <si>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</si>
  <si>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</si>
  <si>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</si>
  <si>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</si>
  <si>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</si>
  <si>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</si>
  <si>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</si>
  <si>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</si>
  <si>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</si>
  <si>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</si>
  <si>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</si>
  <si>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</si>
  <si>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</si>
  <si>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</si>
  <si>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</si>
  <si>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</si>
  <si>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</si>
  <si>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</si>
  <si>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</si>
  <si>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</si>
  <si>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</si>
  <si>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</si>
  <si>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</si>
  <si>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</si>
  <si>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</si>
  <si>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</si>
  <si>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</si>
  <si>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</si>
  <si>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</si>
  <si>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</si>
  <si>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</si>
  <si>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</si>
  <si>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</si>
  <si>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</si>
  <si>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</si>
  <si>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</si>
  <si>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</si>
  <si>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</si>
  <si>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</si>
  <si>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</si>
  <si>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</si>
  <si>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</si>
  <si>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</si>
  <si>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</si>
  <si>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</si>
  <si>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</si>
  <si>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</si>
  <si>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</si>
  <si>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</si>
  <si>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</si>
  <si>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</si>
  <si>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</si>
  <si>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</si>
  <si>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</si>
  <si>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</si>
  <si>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</si>
  <si>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</si>
  <si>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</si>
  <si>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</si>
  <si>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</si>
  <si>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</si>
  <si>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</si>
  <si>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</si>
  <si>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</si>
  <si>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</si>
  <si>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</si>
  <si>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</si>
  <si>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</si>
  <si>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</si>
  <si>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</si>
  <si>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</si>
  <si>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</si>
  <si>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</si>
  <si>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</si>
  <si>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</si>
  <si>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</si>
  <si>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</si>
  <si>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</si>
  <si>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</si>
  <si>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</si>
  <si>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</si>
  <si>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</si>
  <si>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</si>
  <si>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</si>
  <si>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</si>
  <si>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</si>
  <si>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</si>
  <si>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</si>
  <si>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</si>
  <si>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</si>
  <si>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</si>
  <si>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</si>
  <si>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</si>
  <si>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</si>
  <si>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</si>
  <si>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</si>
  <si>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</si>
  <si>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</si>
  <si>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</si>
  <si>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</si>
  <si>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</si>
  <si>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</si>
  <si>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</si>
  <si>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</si>
  <si>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</si>
  <si>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</si>
  <si>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</si>
  <si>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</si>
  <si>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</si>
  <si>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</si>
  <si>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</si>
  <si>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</si>
  <si>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</si>
  <si>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</si>
  <si>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</si>
  <si>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</si>
  <si>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</si>
  <si>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Actor0240</t>
  </si>
  <si>
    <t>Actor0037</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</si>
  <si>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</si>
  <si>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</si>
  <si>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</si>
  <si>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</si>
  <si>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</si>
  <si>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</si>
  <si>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</si>
  <si>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</si>
  <si>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</si>
  <si>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</si>
  <si>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</si>
  <si>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</si>
  <si>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</si>
  <si>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</si>
  <si>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</si>
  <si>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</si>
  <si>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</si>
  <si>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</si>
  <si>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</si>
  <si>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</si>
  <si>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</si>
  <si>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</si>
  <si>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</si>
  <si>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</si>
  <si>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Actor2238</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</si>
  <si>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</si>
  <si>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</si>
  <si>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</si>
  <si>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</si>
  <si>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</si>
  <si>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</si>
  <si>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</si>
  <si>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</si>
  <si>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</si>
  <si>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</si>
  <si>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</si>
  <si>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</si>
  <si>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</si>
  <si>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</si>
  <si>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</si>
  <si>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</si>
  <si>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</si>
  <si>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</si>
  <si>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</si>
  <si>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</si>
  <si>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</si>
  <si>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</si>
  <si>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</si>
  <si>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</si>
  <si>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</si>
  <si>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</si>
  <si>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</si>
  <si>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</si>
  <si>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</si>
  <si>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</si>
  <si>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</si>
  <si>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</si>
  <si>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</si>
  <si>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</si>
  <si>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</si>
  <si>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</si>
  <si>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</si>
  <si>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</si>
  <si>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</si>
  <si>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</si>
  <si>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</si>
  <si>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</si>
  <si>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</si>
  <si>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</si>
  <si>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젤리아</t>
  </si>
  <si>
    <t>Actor1005</t>
  </si>
  <si>
    <t>Equip0201</t>
    <phoneticPr fontId="1" type="noConversion"/>
  </si>
  <si>
    <t>Equip1002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</si>
</sst>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7.7619078707751612</v>
          </cell>
          <cell r="W2">
            <v>10.53953346609909</v>
          </cell>
          <cell r="X2">
            <v>11.64</v>
          </cell>
          <cell r="Y2">
            <v>15.81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7.2281476714702428</v>
          </cell>
          <cell r="W3">
            <v>11.339937298686406</v>
          </cell>
          <cell r="X3">
            <v>10.84</v>
          </cell>
          <cell r="Y3">
            <v>17.010000000000002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8.1143655150123344</v>
          </cell>
          <cell r="W4">
            <v>10.666776129391058</v>
          </cell>
          <cell r="X4">
            <v>17.82</v>
          </cell>
          <cell r="Y4">
            <v>23.43</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7.2061117307317826</v>
          </cell>
          <cell r="W5">
            <v>11.852425250308247</v>
          </cell>
          <cell r="X5">
            <v>15.83</v>
          </cell>
          <cell r="Y5">
            <v>26.03</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7.6980956273548165</v>
          </cell>
          <cell r="W6">
            <v>11.013529860862221</v>
          </cell>
          <cell r="X6">
            <v>27.23</v>
          </cell>
          <cell r="Y6">
            <v>38.950000000000003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7.3485180117612288</v>
          </cell>
          <cell r="W7">
            <v>11.501097929459407</v>
          </cell>
          <cell r="X7">
            <v>25.99</v>
          </cell>
          <cell r="Y7">
            <v>40.68</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8.0726230968602888</v>
          </cell>
          <cell r="W8">
            <v>10.423628158038778</v>
          </cell>
          <cell r="X8">
            <v>55.64</v>
          </cell>
          <cell r="Y8">
            <v>71.84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7.278315995659848</v>
          </cell>
          <cell r="W9">
            <v>11.674045257752239</v>
          </cell>
          <cell r="X9">
            <v>50.17</v>
          </cell>
          <cell r="Y9">
            <v>80.459999999999994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7.5825030359407766</v>
          </cell>
          <cell r="W10">
            <v>10.721934078064326</v>
          </cell>
          <cell r="X10">
            <v>112.03</v>
          </cell>
          <cell r="Y10">
            <v>158.41</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6.6767534104512372</v>
          </cell>
          <cell r="W11">
            <v>11.439187828228336</v>
          </cell>
          <cell r="X11">
            <v>98.65</v>
          </cell>
          <cell r="Y11">
            <v>169.01</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7.6410359929348424</v>
          </cell>
          <cell r="W12">
            <v>10.576504181825474</v>
          </cell>
          <cell r="X12">
            <v>147.13</v>
          </cell>
          <cell r="Y12">
            <v>203.65</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7.0838095525100417</v>
          </cell>
          <cell r="W13">
            <v>11.623496178699988</v>
          </cell>
          <cell r="X13">
            <v>136.4</v>
          </cell>
          <cell r="Y13">
            <v>223.81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8.1683495274535005</v>
          </cell>
          <cell r="W14">
            <v>10.610139236844104</v>
          </cell>
          <cell r="X14">
            <v>204.99</v>
          </cell>
          <cell r="Y14">
            <v>266.26</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7.5973981334475544</v>
          </cell>
          <cell r="W15">
            <v>11.057159448987344</v>
          </cell>
          <cell r="X15">
            <v>11.4</v>
          </cell>
          <cell r="Y15">
            <v>16.59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7.3315843673306667</v>
          </cell>
          <cell r="W16">
            <v>11.803234699922939</v>
          </cell>
          <cell r="X16">
            <v>11</v>
          </cell>
          <cell r="Y16">
            <v>17.7</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8.0272209895943814</v>
          </cell>
          <cell r="W17">
            <v>10.744595776841985</v>
          </cell>
          <cell r="X17">
            <v>17.63</v>
          </cell>
          <cell r="Y17">
            <v>23.6</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7.3210613222365186</v>
          </cell>
          <cell r="W18">
            <v>11.834290062015974</v>
          </cell>
          <cell r="X18">
            <v>16.079999999999998</v>
          </cell>
          <cell r="Y18">
            <v>25.99</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7.5174879705417696</v>
          </cell>
          <cell r="W19">
            <v>10.999634183095152</v>
          </cell>
          <cell r="X19">
            <v>26.59</v>
          </cell>
          <cell r="Y19">
            <v>38.9</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7.2701496937529786</v>
          </cell>
          <cell r="W20">
            <v>11.705246717297848</v>
          </cell>
          <cell r="X20">
            <v>25.71</v>
          </cell>
          <cell r="Y20">
            <v>41.4</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8.0899550399072222</v>
          </cell>
          <cell r="W21">
            <v>10.683393611697289</v>
          </cell>
          <cell r="X21">
            <v>55.76</v>
          </cell>
          <cell r="Y21">
            <v>73.63</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7.1593652833592278</v>
          </cell>
          <cell r="W22">
            <v>11.351303972925567</v>
          </cell>
          <cell r="X22">
            <v>49.35</v>
          </cell>
          <cell r="Y22">
            <v>78.239999999999995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7.6230899904562373</v>
          </cell>
          <cell r="W23">
            <v>10.738709633911897</v>
          </cell>
          <cell r="X23">
            <v>112.63</v>
          </cell>
          <cell r="Y23">
            <v>158.66</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7.3419055828284838</v>
          </cell>
          <cell r="W24">
            <v>11.130167339592917</v>
          </cell>
          <cell r="X24">
            <v>108.47</v>
          </cell>
          <cell r="Y24">
            <v>164.44</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7.9442746920506435</v>
          </cell>
          <cell r="W25">
            <v>10.862235127807027</v>
          </cell>
          <cell r="X25">
            <v>152.97</v>
          </cell>
          <cell r="Y25">
            <v>209.16</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7.0952036344743217</v>
          </cell>
          <cell r="W26">
            <v>11.327500872843116</v>
          </cell>
          <cell r="X26">
            <v>136.62</v>
          </cell>
          <cell r="Y26">
            <v>218.12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8.0936932834146678</v>
          </cell>
          <cell r="W27">
            <v>10.812792930324481</v>
          </cell>
          <cell r="X27">
            <v>203.11</v>
          </cell>
          <cell r="Y27">
            <v>271.35000000000002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7.5452820083739542</v>
          </cell>
          <cell r="W28">
            <v>10.925416753137073</v>
          </cell>
          <cell r="X28">
            <v>11.32</v>
          </cell>
          <cell r="Y28">
            <v>16.39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7.0367692862464333</v>
          </cell>
          <cell r="W29">
            <v>11.731654485030615</v>
          </cell>
          <cell r="X29">
            <v>10.56</v>
          </cell>
          <cell r="Y29">
            <v>17.600000000000001</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7.4526827685272998</v>
          </cell>
          <cell r="W30">
            <v>10.360003302444559</v>
          </cell>
          <cell r="X30">
            <v>16.37</v>
          </cell>
          <cell r="Y30">
            <v>22.75</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7.2602408174857853</v>
          </cell>
          <cell r="W31">
            <v>11.147454034160228</v>
          </cell>
          <cell r="X31">
            <v>15.94</v>
          </cell>
          <cell r="Y31">
            <v>24.48</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8.0827339932710629</v>
          </cell>
          <cell r="W32">
            <v>10.683741097405083</v>
          </cell>
          <cell r="X32">
            <v>28.59</v>
          </cell>
          <cell r="Y32">
            <v>37.79</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7.3315745585890966</v>
          </cell>
          <cell r="W33">
            <v>11.684977219458716</v>
          </cell>
          <cell r="X33">
            <v>25.93</v>
          </cell>
          <cell r="Y33">
            <v>41.33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7.9076063290425562</v>
          </cell>
          <cell r="W34">
            <v>10.784400218285677</v>
          </cell>
          <cell r="X34">
            <v>54.5</v>
          </cell>
          <cell r="Y34">
            <v>74.33</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6.9225255368469485</v>
          </cell>
          <cell r="W35">
            <v>11.682511365796692</v>
          </cell>
          <cell r="X35">
            <v>47.71</v>
          </cell>
          <cell r="Y35">
            <v>80.52</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8.0464472288492033</v>
          </cell>
          <cell r="W36">
            <v>10.554882267509004</v>
          </cell>
          <cell r="X36">
            <v>118.88</v>
          </cell>
          <cell r="Y36">
            <v>155.94</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6.8176132131543383</v>
          </cell>
          <cell r="W37">
            <v>11.621494261437887</v>
          </cell>
          <cell r="X37">
            <v>100.73</v>
          </cell>
          <cell r="Y37">
            <v>171.7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7.9871994363348593</v>
          </cell>
          <cell r="W38">
            <v>10.99191350257899</v>
          </cell>
          <cell r="X38">
            <v>153.80000000000001</v>
          </cell>
          <cell r="Y38">
            <v>211.65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7.0807759587705252</v>
          </cell>
          <cell r="W39">
            <v>11.174641872432282</v>
          </cell>
          <cell r="X39">
            <v>136.34</v>
          </cell>
          <cell r="Y39">
            <v>215.17</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7.6870344742407575</v>
          </cell>
          <cell r="W40">
            <v>10.773689262948787</v>
          </cell>
          <cell r="X40">
            <v>192.91</v>
          </cell>
          <cell r="Y40">
            <v>270.37</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7.9563260798715234</v>
          </cell>
          <cell r="W41">
            <v>11.096534714378011</v>
          </cell>
          <cell r="X41">
            <v>11.93</v>
          </cell>
          <cell r="Y41">
            <v>16.64</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6.9943588379919905</v>
          </cell>
          <cell r="W42">
            <v>11.57713516159394</v>
          </cell>
          <cell r="X42">
            <v>10.49</v>
          </cell>
          <cell r="Y42">
            <v>17.37</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7.5210676427646455</v>
          </cell>
          <cell r="W43">
            <v>10.449834766982985</v>
          </cell>
          <cell r="X43">
            <v>16.52</v>
          </cell>
          <cell r="Y43">
            <v>22.95</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6.6653390713861755</v>
          </cell>
          <cell r="W44">
            <v>11.660752506258904</v>
          </cell>
          <cell r="X44">
            <v>14.64</v>
          </cell>
          <cell r="Y44">
            <v>25.61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7.6936365969981146</v>
          </cell>
          <cell r="W45">
            <v>10.75403382466912</v>
          </cell>
          <cell r="X45">
            <v>27.21</v>
          </cell>
          <cell r="Y45">
            <v>38.04</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7.074316904468974</v>
          </cell>
          <cell r="W46">
            <v>11.328923170179586</v>
          </cell>
          <cell r="X46">
            <v>25.02</v>
          </cell>
          <cell r="Y46">
            <v>40.07</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7.6009748182505339</v>
          </cell>
          <cell r="W47">
            <v>10.318288141939661</v>
          </cell>
          <cell r="X47">
            <v>52.39</v>
          </cell>
          <cell r="Y47">
            <v>71.12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6.6914544725786076</v>
          </cell>
          <cell r="W48">
            <v>11.620944515422682</v>
          </cell>
          <cell r="X48">
            <v>46.12</v>
          </cell>
          <cell r="Y48">
            <v>80.099999999999994</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7.4607360931768998</v>
          </cell>
          <cell r="W49">
            <v>10.442205885739327</v>
          </cell>
          <cell r="X49">
            <v>110.23</v>
          </cell>
          <cell r="Y49">
            <v>154.28</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6.9378791869378338</v>
          </cell>
          <cell r="W50">
            <v>11.550070585828456</v>
          </cell>
          <cell r="X50">
            <v>102.5</v>
          </cell>
          <cell r="Y50">
            <v>170.65</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7.8224453222650263</v>
          </cell>
          <cell r="W51">
            <v>10.813399158722198</v>
          </cell>
          <cell r="X51">
            <v>150.62</v>
          </cell>
          <cell r="Y51">
            <v>208.22</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7.2765788080952536</v>
          </cell>
          <cell r="W52">
            <v>11.4831209601184</v>
          </cell>
          <cell r="X52">
            <v>140.11000000000001</v>
          </cell>
          <cell r="Y52">
            <v>221.11</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7.4668712921281202</v>
          </cell>
          <cell r="W53">
            <v>10.720706799430129</v>
          </cell>
          <cell r="X53">
            <v>187.38</v>
          </cell>
          <cell r="Y53">
            <v>269.04000000000002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7.9354686906540044</v>
          </cell>
          <cell r="W54">
            <v>10.635341748595572</v>
          </cell>
          <cell r="X54">
            <v>11.9</v>
          </cell>
          <cell r="Y54">
            <v>15.95</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6.9617118049099354</v>
          </cell>
          <cell r="W55">
            <v>11.476246834902179</v>
          </cell>
          <cell r="X55">
            <v>10.44</v>
          </cell>
          <cell r="Y55">
            <v>17.21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7.8196403725965142</v>
          </cell>
          <cell r="W56">
            <v>10.79734491569203</v>
          </cell>
          <cell r="X56">
            <v>17.170000000000002</v>
          </cell>
          <cell r="Y56">
            <v>23.71</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7.0531725293420626</v>
          </cell>
          <cell r="W57">
            <v>11.775795812420197</v>
          </cell>
          <cell r="X57">
            <v>15.49</v>
          </cell>
          <cell r="Y57">
            <v>25.86</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7.9528075740121125</v>
          </cell>
          <cell r="W58">
            <v>10.951220310389736</v>
          </cell>
          <cell r="X58">
            <v>28.13</v>
          </cell>
          <cell r="Y58">
            <v>38.729999999999997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7.0729599701804915</v>
          </cell>
          <cell r="W59">
            <v>11.463374564655599</v>
          </cell>
          <cell r="X59">
            <v>25.02</v>
          </cell>
          <cell r="Y59">
            <v>40.549999999999997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7.4652026617584379</v>
          </cell>
          <cell r="W60">
            <v>10.730089847478459</v>
          </cell>
          <cell r="X60">
            <v>51.45</v>
          </cell>
          <cell r="Y60">
            <v>73.959999999999994</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6.6139603757768262</v>
          </cell>
          <cell r="W61">
            <v>11.537965820312639</v>
          </cell>
          <cell r="X61">
            <v>45.59</v>
          </cell>
          <cell r="Y61">
            <v>79.52</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7.9194474496580058</v>
          </cell>
          <cell r="W62">
            <v>10.747158676602631</v>
          </cell>
          <cell r="X62">
            <v>117.01</v>
          </cell>
          <cell r="Y62">
            <v>158.78</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7.3777896606195412</v>
          </cell>
          <cell r="W63">
            <v>11.69097828703822</v>
          </cell>
          <cell r="X63">
            <v>109</v>
          </cell>
          <cell r="Y63">
            <v>172.73</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7.4358759601742639</v>
          </cell>
          <cell r="W64">
            <v>11.088544914415047</v>
          </cell>
          <cell r="X64">
            <v>143.18</v>
          </cell>
          <cell r="Y64">
            <v>213.51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6.8325317576892539</v>
          </cell>
          <cell r="W65">
            <v>11.46627448170525</v>
          </cell>
          <cell r="X65">
            <v>131.56</v>
          </cell>
          <cell r="Y65">
            <v>220.79</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7.7037960685079456</v>
          </cell>
          <cell r="W66">
            <v>10.610194422109755</v>
          </cell>
          <cell r="X66">
            <v>193.33</v>
          </cell>
          <cell r="Y66">
            <v>266.26</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8.0042148310404642</v>
          </cell>
          <cell r="W68">
            <v>10.448041471061675</v>
          </cell>
          <cell r="X68">
            <v>12.01</v>
          </cell>
          <cell r="Y68">
            <v>15.67</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6.7151885099675663</v>
          </cell>
          <cell r="W69">
            <v>11.424506392857381</v>
          </cell>
          <cell r="X69">
            <v>10.07</v>
          </cell>
          <cell r="Y69">
            <v>17.14</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7.9797258559279944</v>
          </cell>
          <cell r="W70">
            <v>10.37629764489718</v>
          </cell>
          <cell r="X70">
            <v>17.52</v>
          </cell>
          <cell r="Y70">
            <v>22.79</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6.6813399243480163</v>
          </cell>
          <cell r="W71">
            <v>11.388140580118714</v>
          </cell>
          <cell r="X71">
            <v>14.67</v>
          </cell>
          <cell r="Y71">
            <v>25.01</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8.1080030978702968</v>
          </cell>
          <cell r="W72">
            <v>10.397174528168618</v>
          </cell>
          <cell r="X72">
            <v>28.68</v>
          </cell>
          <cell r="Y72">
            <v>36.770000000000003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7.0560740218111242</v>
          </cell>
          <cell r="W73">
            <v>11.219153110328682</v>
          </cell>
          <cell r="X73">
            <v>24.96</v>
          </cell>
          <cell r="Y73">
            <v>39.68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7.5266701717312658</v>
          </cell>
          <cell r="W74">
            <v>10.615855862269557</v>
          </cell>
          <cell r="X74">
            <v>51.88</v>
          </cell>
          <cell r="Y74">
            <v>73.17</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6.7913105419545063</v>
          </cell>
          <cell r="W75">
            <v>11.652450112844965</v>
          </cell>
          <cell r="X75">
            <v>46.81</v>
          </cell>
          <cell r="Y75">
            <v>80.31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7.4212587172672784</v>
          </cell>
          <cell r="W76">
            <v>10.393333124843378</v>
          </cell>
          <cell r="X76">
            <v>109.65</v>
          </cell>
          <cell r="Y76">
            <v>153.56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6.9300953861436314</v>
          </cell>
          <cell r="W77">
            <v>11.635798823861888</v>
          </cell>
          <cell r="X77">
            <v>102.39</v>
          </cell>
          <cell r="Y77">
            <v>171.91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7.6753144220619101</v>
          </cell>
          <cell r="W78">
            <v>10.54568995736188</v>
          </cell>
          <cell r="X78">
            <v>147.79</v>
          </cell>
          <cell r="Y78">
            <v>203.06</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6.7667947175275618</v>
          </cell>
          <cell r="W79">
            <v>11.496201082576698</v>
          </cell>
          <cell r="X79">
            <v>130.30000000000001</v>
          </cell>
          <cell r="Y79">
            <v>221.36</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7.8347270761852377</v>
          </cell>
          <cell r="W80">
            <v>11.02778549742577</v>
          </cell>
          <cell r="X80">
            <v>196.61</v>
          </cell>
          <cell r="Y80">
            <v>276.74</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7.8377493908919407</v>
          </cell>
          <cell r="W88">
            <v>10.505716540643604</v>
          </cell>
          <cell r="X88">
            <v>11.76</v>
          </cell>
          <cell r="Y88">
            <v>15.76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7.0988449011767036</v>
          </cell>
          <cell r="W89">
            <v>11.889213945548555</v>
          </cell>
          <cell r="X89">
            <v>10.65</v>
          </cell>
          <cell r="Y89">
            <v>17.829999999999998</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8.0204182692475676</v>
          </cell>
          <cell r="W90">
            <v>10.826674781327652</v>
          </cell>
          <cell r="X90">
            <v>17.61</v>
          </cell>
          <cell r="Y90">
            <v>23.78</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6.8915116874413647</v>
          </cell>
          <cell r="W91">
            <v>11.18266055639651</v>
          </cell>
          <cell r="X91">
            <v>15.13</v>
          </cell>
          <cell r="Y91">
            <v>24.56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8.139457042966816</v>
          </cell>
          <cell r="W92">
            <v>10.811460639642684</v>
          </cell>
          <cell r="X92">
            <v>28.79</v>
          </cell>
          <cell r="Y92">
            <v>38.24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7.0922627221272823</v>
          </cell>
          <cell r="W93">
            <v>11.638964008613245</v>
          </cell>
          <cell r="X93">
            <v>25.08</v>
          </cell>
          <cell r="Y93">
            <v>41.17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7.9019702058707821</v>
          </cell>
          <cell r="W94">
            <v>10.443332678249943</v>
          </cell>
          <cell r="X94">
            <v>54.46</v>
          </cell>
          <cell r="Y94">
            <v>71.98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6.823046792115055</v>
          </cell>
          <cell r="W95">
            <v>11.228594376796242</v>
          </cell>
          <cell r="X95">
            <v>47.03</v>
          </cell>
          <cell r="Y95">
            <v>77.39</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8.1482562612867753</v>
          </cell>
          <cell r="W96">
            <v>10.344732006692384</v>
          </cell>
          <cell r="X96">
            <v>120.39</v>
          </cell>
          <cell r="Y96">
            <v>152.84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6.8456348191349976</v>
          </cell>
          <cell r="W97">
            <v>11.872673964875395</v>
          </cell>
          <cell r="X97">
            <v>101.14</v>
          </cell>
          <cell r="Y97">
            <v>175.41</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8.2016824432085471</v>
          </cell>
          <cell r="W98">
            <v>10.682371597696564</v>
          </cell>
          <cell r="X98">
            <v>157.93</v>
          </cell>
          <cell r="Y98">
            <v>205.69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6.9419558050056036</v>
          </cell>
          <cell r="W99">
            <v>11.527212564848922</v>
          </cell>
          <cell r="X99">
            <v>133.66999999999999</v>
          </cell>
          <cell r="Y99">
            <v>221.96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7.8523421032147933</v>
          </cell>
          <cell r="W100">
            <v>10.921184543521735</v>
          </cell>
          <cell r="X100">
            <v>197.06</v>
          </cell>
          <cell r="Y100">
            <v>274.07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7.9754911140858482</v>
          </cell>
          <cell r="W101">
            <v>10.70787209488244</v>
          </cell>
          <cell r="X101">
            <v>11.96</v>
          </cell>
          <cell r="Y101">
            <v>16.059999999999999</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7.3427105891693651</v>
          </cell>
          <cell r="W102">
            <v>11.873883501094056</v>
          </cell>
          <cell r="X102">
            <v>11.01</v>
          </cell>
          <cell r="Y102">
            <v>17.809999999999999</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7.9117798496179548</v>
          </cell>
          <cell r="W103">
            <v>10.93600181988303</v>
          </cell>
          <cell r="X103">
            <v>17.38</v>
          </cell>
          <cell r="Y103">
            <v>24.02</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6.7727650005706499</v>
          </cell>
          <cell r="W104">
            <v>11.448905511348828</v>
          </cell>
          <cell r="X104">
            <v>14.87</v>
          </cell>
          <cell r="Y104">
            <v>25.14</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7.9443643408329754</v>
          </cell>
          <cell r="W105">
            <v>10.816951433931095</v>
          </cell>
          <cell r="X105">
            <v>28.1</v>
          </cell>
          <cell r="Y105">
            <v>38.26</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7.2858846602347214</v>
          </cell>
          <cell r="W106">
            <v>11.356995647525821</v>
          </cell>
          <cell r="X106">
            <v>25.77</v>
          </cell>
          <cell r="Y106">
            <v>40.17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7.6028706178643146</v>
          </cell>
          <cell r="W107">
            <v>10.920777594877915</v>
          </cell>
          <cell r="X107">
            <v>52.4</v>
          </cell>
          <cell r="Y107">
            <v>75.27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6.9972811445190457</v>
          </cell>
          <cell r="W108">
            <v>11.456352585410245</v>
          </cell>
          <cell r="X108">
            <v>48.23</v>
          </cell>
          <cell r="Y108">
            <v>78.959999999999994</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7.697696544811313</v>
          </cell>
          <cell r="W109">
            <v>10.75596086770549</v>
          </cell>
          <cell r="X109">
            <v>113.73</v>
          </cell>
          <cell r="Y109">
            <v>158.91999999999999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6.85502520977907</v>
          </cell>
          <cell r="W110">
            <v>11.727596960934108</v>
          </cell>
          <cell r="X110">
            <v>101.28</v>
          </cell>
          <cell r="Y110">
            <v>173.27</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7.6031106637871559</v>
          </cell>
          <cell r="W111">
            <v>10.658880245504058</v>
          </cell>
          <cell r="X111">
            <v>146.4</v>
          </cell>
          <cell r="Y111">
            <v>205.24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6.94379082005808</v>
          </cell>
          <cell r="W112">
            <v>11.306197383204159</v>
          </cell>
          <cell r="X112">
            <v>133.71</v>
          </cell>
          <cell r="Y112">
            <v>217.71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8.2009957779062859</v>
          </cell>
          <cell r="W113">
            <v>11.094221688907064</v>
          </cell>
          <cell r="X113">
            <v>205.8</v>
          </cell>
          <cell r="Y113">
            <v>278.41000000000003</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7.4818529179416569</v>
          </cell>
          <cell r="W115">
            <v>10.553800414946011</v>
          </cell>
          <cell r="X115">
            <v>11.22</v>
          </cell>
          <cell r="Y115">
            <v>15.83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6.9526260835672558</v>
          </cell>
          <cell r="W116">
            <v>11.619205074905274</v>
          </cell>
          <cell r="X116">
            <v>10.43</v>
          </cell>
          <cell r="Y116">
            <v>17.43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7.6826214058993267</v>
          </cell>
          <cell r="W117">
            <v>10.738051010061612</v>
          </cell>
          <cell r="X117">
            <v>16.87</v>
          </cell>
          <cell r="Y117">
            <v>23.58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6.711404366809564</v>
          </cell>
          <cell r="W118">
            <v>11.43991161279749</v>
          </cell>
          <cell r="X118">
            <v>14.74</v>
          </cell>
          <cell r="Y118">
            <v>25.12</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7.8944334635075801</v>
          </cell>
          <cell r="W119">
            <v>10.789043621448567</v>
          </cell>
          <cell r="X119">
            <v>27.92</v>
          </cell>
          <cell r="Y119">
            <v>38.159999999999997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6.7212247238223926</v>
          </cell>
          <cell r="W120">
            <v>11.453812258355832</v>
          </cell>
          <cell r="X120">
            <v>23.77</v>
          </cell>
          <cell r="Y120">
            <v>40.51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7.7270652517512008</v>
          </cell>
          <cell r="W121">
            <v>10.976845455390514</v>
          </cell>
          <cell r="X121">
            <v>53.26</v>
          </cell>
          <cell r="Y121">
            <v>75.66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6.8778630774189242</v>
          </cell>
          <cell r="W122">
            <v>11.513907194804453</v>
          </cell>
          <cell r="X122">
            <v>47.41</v>
          </cell>
          <cell r="Y122">
            <v>79.36</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8.0519120545054186</v>
          </cell>
          <cell r="W123">
            <v>10.454429770433071</v>
          </cell>
          <cell r="X123">
            <v>118.96</v>
          </cell>
          <cell r="Y123">
            <v>154.46</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7.0654432373101672</v>
          </cell>
          <cell r="W124">
            <v>11.83316018866628</v>
          </cell>
          <cell r="X124">
            <v>104.39</v>
          </cell>
          <cell r="Y124">
            <v>174.83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7.7640220692342403</v>
          </cell>
          <cell r="W125">
            <v>10.95618003540813</v>
          </cell>
          <cell r="X125">
            <v>149.5</v>
          </cell>
          <cell r="Y125">
            <v>210.97</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6.8796373366572894</v>
          </cell>
          <cell r="W126">
            <v>11.153376279279252</v>
          </cell>
          <cell r="X126">
            <v>132.47</v>
          </cell>
          <cell r="Y126">
            <v>214.76</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7.4232251330719166</v>
          </cell>
          <cell r="W127">
            <v>10.688373178352169</v>
          </cell>
          <cell r="X127">
            <v>186.29</v>
          </cell>
          <cell r="Y127">
            <v>268.23</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B2" sqref="B2"/>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D2" s="1">
        <v>0.99</v>
      </c>
      <c r="E2" s="1">
        <v>1200</v>
      </c>
      <c r="F2" t="s">
        <v>42</v>
      </c>
      <c r="G2" t="s">
        <v>234</v>
      </c>
      <c r="H2">
        <v>35</v>
      </c>
      <c r="I2">
        <v>15000</v>
      </c>
      <c r="M2">
        <v>4</v>
      </c>
      <c r="N2" t="s">
        <v>54</v>
      </c>
      <c r="O2" t="s">
        <v>50</v>
      </c>
    </row>
    <row r="3" spans="1:16">
      <c r="A3">
        <v>5</v>
      </c>
      <c r="D3" s="1">
        <v>1.99</v>
      </c>
      <c r="E3" s="1">
        <v>2500</v>
      </c>
      <c r="F3" t="s">
        <v>35</v>
      </c>
      <c r="G3" t="s">
        <v>235</v>
      </c>
      <c r="H3">
        <v>50</v>
      </c>
      <c r="I3">
        <v>25000</v>
      </c>
      <c r="K3">
        <v>1</v>
      </c>
      <c r="M3">
        <v>4</v>
      </c>
      <c r="N3" t="s">
        <v>55</v>
      </c>
      <c r="O3" t="s">
        <v>50</v>
      </c>
      <c r="P3" t="s">
        <v>45</v>
      </c>
    </row>
    <row r="4" spans="1:16">
      <c r="A4">
        <v>15</v>
      </c>
      <c r="D4" s="1">
        <v>2.99</v>
      </c>
      <c r="E4" s="1">
        <v>3900</v>
      </c>
      <c r="F4" t="s">
        <v>36</v>
      </c>
      <c r="G4" t="s">
        <v>236</v>
      </c>
      <c r="H4">
        <v>65</v>
      </c>
      <c r="I4">
        <v>30000</v>
      </c>
      <c r="L4">
        <v>2</v>
      </c>
      <c r="M4">
        <v>4</v>
      </c>
      <c r="N4" t="s">
        <v>56</v>
      </c>
      <c r="O4" t="s">
        <v>50</v>
      </c>
      <c r="P4" t="s">
        <v>47</v>
      </c>
    </row>
    <row r="5" spans="1:16">
      <c r="A5">
        <v>25</v>
      </c>
      <c r="D5" s="1">
        <v>3.99</v>
      </c>
      <c r="E5" s="1">
        <v>4900</v>
      </c>
      <c r="F5" t="s">
        <v>37</v>
      </c>
      <c r="G5" t="s">
        <v>237</v>
      </c>
      <c r="H5">
        <v>80</v>
      </c>
      <c r="I5">
        <v>30000</v>
      </c>
      <c r="L5">
        <v>3</v>
      </c>
      <c r="M5">
        <v>4</v>
      </c>
      <c r="N5" t="s">
        <v>57</v>
      </c>
      <c r="O5" t="s">
        <v>50</v>
      </c>
      <c r="P5" t="s">
        <v>48</v>
      </c>
    </row>
    <row r="6" spans="1:16">
      <c r="A6">
        <v>35</v>
      </c>
      <c r="D6" s="1">
        <v>4.99</v>
      </c>
      <c r="E6" s="1">
        <v>5900</v>
      </c>
      <c r="F6" t="s">
        <v>38</v>
      </c>
      <c r="G6" t="s">
        <v>238</v>
      </c>
      <c r="H6">
        <v>100</v>
      </c>
      <c r="I6">
        <v>30000</v>
      </c>
      <c r="L6">
        <v>4</v>
      </c>
      <c r="M6">
        <v>4</v>
      </c>
      <c r="N6" t="s">
        <v>58</v>
      </c>
      <c r="O6" t="s">
        <v>50</v>
      </c>
      <c r="P6" t="s">
        <v>227</v>
      </c>
    </row>
    <row r="7" spans="1:16">
      <c r="A7">
        <v>45</v>
      </c>
      <c r="D7" s="1">
        <v>5.99</v>
      </c>
      <c r="E7" s="1">
        <v>7500</v>
      </c>
      <c r="F7" t="s">
        <v>223</v>
      </c>
      <c r="G7" t="s">
        <v>239</v>
      </c>
      <c r="H7">
        <v>100</v>
      </c>
      <c r="I7">
        <v>35000</v>
      </c>
      <c r="L7">
        <v>5</v>
      </c>
      <c r="M7">
        <v>4</v>
      </c>
      <c r="N7" t="s">
        <v>230</v>
      </c>
      <c r="O7" t="s">
        <v>50</v>
      </c>
      <c r="P7" t="s">
        <v>228</v>
      </c>
    </row>
    <row r="8" spans="1:16">
      <c r="A8">
        <v>55</v>
      </c>
      <c r="D8" s="1">
        <v>7.99</v>
      </c>
      <c r="E8" s="1">
        <v>9900</v>
      </c>
      <c r="F8" t="s">
        <v>224</v>
      </c>
      <c r="G8" t="s">
        <v>240</v>
      </c>
      <c r="H8">
        <v>120</v>
      </c>
      <c r="I8">
        <v>35000</v>
      </c>
      <c r="L8">
        <v>6</v>
      </c>
      <c r="M8">
        <v>4</v>
      </c>
      <c r="N8" t="s">
        <v>231</v>
      </c>
      <c r="O8" t="s">
        <v>50</v>
      </c>
      <c r="P8" t="s">
        <v>229</v>
      </c>
    </row>
    <row r="9" spans="1:16">
      <c r="A9">
        <v>65</v>
      </c>
      <c r="D9" s="1">
        <v>8.99</v>
      </c>
      <c r="E9" s="1">
        <v>11000</v>
      </c>
      <c r="F9" t="s">
        <v>225</v>
      </c>
      <c r="G9" t="s">
        <v>241</v>
      </c>
      <c r="H9">
        <v>120</v>
      </c>
      <c r="I9">
        <v>40000</v>
      </c>
      <c r="L9">
        <v>7</v>
      </c>
      <c r="M9">
        <v>4</v>
      </c>
      <c r="N9" t="s">
        <v>232</v>
      </c>
      <c r="O9" t="s">
        <v>50</v>
      </c>
      <c r="P9" t="s">
        <v>49</v>
      </c>
    </row>
    <row r="10" spans="1:16">
      <c r="A10">
        <v>75</v>
      </c>
      <c r="D10" s="1">
        <v>9.99</v>
      </c>
      <c r="E10" s="1">
        <v>12000</v>
      </c>
      <c r="F10" t="s">
        <v>226</v>
      </c>
      <c r="G10" t="s">
        <v>242</v>
      </c>
      <c r="H10">
        <v>135</v>
      </c>
      <c r="I10">
        <v>45000</v>
      </c>
      <c r="L10">
        <v>7</v>
      </c>
      <c r="M10">
        <v>4</v>
      </c>
      <c r="N10" t="s">
        <v>233</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243</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2" activePane="bottomLeft" state="frozen"/>
      <selection pane="bottomLeft" activeCell="K3" sqref="K3"/>
    </sheetView>
    <sheetView zoomScaleNormal="100" workbookViewId="1">
      <selection activeCell="F13" sqref="A13:XFD13"/>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64</v>
      </c>
      <c r="B1" s="8" t="s">
        <v>118</v>
      </c>
      <c r="C1" s="6" t="s">
        <v>119</v>
      </c>
      <c r="D1" s="6" t="s">
        <v>120</v>
      </c>
      <c r="E1" s="6" t="s">
        <v>121</v>
      </c>
      <c r="F1" s="6" t="s">
        <v>149</v>
      </c>
      <c r="G1" s="6" t="s">
        <v>150</v>
      </c>
      <c r="H1" s="3" t="s">
        <v>65</v>
      </c>
      <c r="I1" s="3" t="s">
        <v>66</v>
      </c>
      <c r="J1" s="6" t="s">
        <v>322</v>
      </c>
      <c r="K1" s="8" t="s">
        <v>107</v>
      </c>
      <c r="L1" s="8" t="s">
        <v>106</v>
      </c>
      <c r="N1" t="s">
        <v>139</v>
      </c>
      <c r="P1" t="s">
        <v>100</v>
      </c>
      <c r="Q1" t="s">
        <v>135</v>
      </c>
      <c r="R1" t="s">
        <v>101</v>
      </c>
      <c r="S1" t="s">
        <v>102</v>
      </c>
      <c r="T1" t="s">
        <v>122</v>
      </c>
      <c r="U1" t="s">
        <v>136</v>
      </c>
      <c r="V1" t="s">
        <v>137</v>
      </c>
      <c r="W1" t="s">
        <v>138</v>
      </c>
      <c r="Y1" t="s">
        <v>123</v>
      </c>
      <c r="Z1" t="s">
        <v>128</v>
      </c>
      <c r="AA1" t="s">
        <v>124</v>
      </c>
      <c r="AB1" t="s">
        <v>125</v>
      </c>
      <c r="AC1" t="s">
        <v>126</v>
      </c>
      <c r="AD1" t="s">
        <v>127</v>
      </c>
    </row>
    <row r="2" spans="1:30">
      <c r="A2">
        <v>1</v>
      </c>
      <c r="B2">
        <f ca="1">RAND()</f>
        <v>0.98777048340446516</v>
      </c>
      <c r="C2">
        <f t="shared" ref="C2:C32" ca="1" si="0">RAND()</f>
        <v>0.48684280726808749</v>
      </c>
      <c r="D2" t="str">
        <f ca="1">VLOOKUP($B2
+IF(D1="DI",1,
IF(D1="EN",2,
IF(D1="GO",3,0))),$AC:$AD,MATCH($AD$1,$AC$1:$AD$1,0),1)</f>
        <v>DI</v>
      </c>
      <c r="E2">
        <f ca="1">ROUNDDOWN(VLOOKUP(D2,$P:$W,MATCH($U$1,$P$1:$W$1,0),0)+C2*(VLOOKUP(D2,$P:$W,MATCH($V$1,$P$1:$W$1,0),0)-VLOOKUP(D2,$P:$W,MATCH($U$1,$P$1:$W$1,0),0)+10^ABS(VLOOKUP(D2,$P:$W,MATCH($W$1,$P$1:$W$1,0),0))),VLOOKUP(D2,$P:$W,MATCH($W$1,$P$1:$W$1,0),0))</f>
        <v>4</v>
      </c>
      <c r="F2" t="s">
        <v>131</v>
      </c>
      <c r="G2">
        <v>7</v>
      </c>
      <c r="H2" t="s">
        <v>319</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98</v>
      </c>
      <c r="Q2">
        <f ca="1">COUNTIF(D:D,P2)</f>
        <v>12</v>
      </c>
      <c r="R2">
        <f>COUNTIF(H:H,P2)</f>
        <v>14</v>
      </c>
      <c r="S2">
        <f>SUMIF(H:H,P2,I:I)</f>
        <v>98</v>
      </c>
      <c r="T2">
        <f>S2/R2</f>
        <v>7</v>
      </c>
      <c r="U2">
        <v>6</v>
      </c>
      <c r="V2">
        <v>9</v>
      </c>
      <c r="W2">
        <v>0</v>
      </c>
      <c r="Y2">
        <v>1</v>
      </c>
      <c r="Z2">
        <v>0</v>
      </c>
      <c r="AA2">
        <v>14</v>
      </c>
      <c r="AB2">
        <f>AA2/SUMIF(Z:Z,Z2,AA:AA)</f>
        <v>0.46666666666666667</v>
      </c>
      <c r="AC2">
        <v>0</v>
      </c>
      <c r="AD2" t="s">
        <v>130</v>
      </c>
    </row>
    <row r="3" spans="1:30">
      <c r="A3">
        <v>2</v>
      </c>
      <c r="B3">
        <f t="shared" ref="B3:B32" ca="1" si="1">RAND()</f>
        <v>0.32598729002365223</v>
      </c>
      <c r="C3">
        <f t="shared" ca="1" si="0"/>
        <v>0.90468368288655165</v>
      </c>
      <c r="D3" t="str">
        <f t="shared" ref="D3:D32" ca="1" si="2">VLOOKUP($B3
+IF(D2="DI",1,
IF(D2="EN",2,
IF(D2="GO",3,0))),$AC:$AD,MATCH($AD$1,$AC$1:$AD$1,0),1)</f>
        <v>GO</v>
      </c>
      <c r="E3">
        <f t="shared" ref="E3:E32" ca="1" si="3">ROUNDDOWN(VLOOKUP(D3,$P:$W,MATCH($U$1,$P$1:$W$1,0),0)+C3*(VLOOKUP(D3,$P:$W,MATCH($V$1,$P$1:$W$1,0),0)-VLOOKUP(D3,$P:$W,MATCH($U$1,$P$1:$W$1,0),0)+10^ABS(VLOOKUP(D3,$P:$W,MATCH($W$1,$P$1:$W$1,0),0))),VLOOKUP(D3,$P:$W,MATCH($W$1,$P$1:$W$1,0),0))</f>
        <v>3300</v>
      </c>
      <c r="F3" t="s">
        <v>129</v>
      </c>
      <c r="G3">
        <v>800</v>
      </c>
      <c r="H3" t="s">
        <v>129</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69</v>
      </c>
      <c r="Q3">
        <f t="shared" ref="Q3:Q4" ca="1" si="7">COUNTIF(D:D,P3)</f>
        <v>13</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132</v>
      </c>
    </row>
    <row r="4" spans="1:30">
      <c r="A4">
        <v>3</v>
      </c>
      <c r="B4">
        <f t="shared" ca="1" si="1"/>
        <v>0.19814555244794541</v>
      </c>
      <c r="C4">
        <f t="shared" ca="1" si="0"/>
        <v>0.97008606562323252</v>
      </c>
      <c r="D4" t="str">
        <f t="shared" ca="1" si="2"/>
        <v>EN</v>
      </c>
      <c r="E4">
        <f t="shared" ca="1" si="3"/>
        <v>9</v>
      </c>
      <c r="F4" t="s">
        <v>131</v>
      </c>
      <c r="G4">
        <v>12</v>
      </c>
      <c r="H4" t="s">
        <v>131</v>
      </c>
      <c r="I4">
        <v>7</v>
      </c>
      <c r="J4" t="str">
        <f t="shared" si="4"/>
        <v/>
      </c>
      <c r="K4" t="str">
        <f t="shared" ca="1" si="5"/>
        <v>{"dy":1,"cd":"DI","cn":5},{"dy":2,"cd":"GO","cn":1200},{"dy":3,"cd":"EN","cn":7}</v>
      </c>
      <c r="L4" t="str">
        <f t="shared" si="6"/>
        <v>{"dy":3,"cd":"EN","cn":7}</v>
      </c>
      <c r="P4" t="s">
        <v>99</v>
      </c>
      <c r="Q4">
        <f t="shared" ca="1" si="7"/>
        <v>6</v>
      </c>
      <c r="R4">
        <f t="shared" si="8"/>
        <v>4</v>
      </c>
      <c r="S4">
        <f t="shared" si="9"/>
        <v>17</v>
      </c>
      <c r="T4">
        <f>S4/R4</f>
        <v>4.25</v>
      </c>
      <c r="U4">
        <v>3</v>
      </c>
      <c r="V4">
        <v>6</v>
      </c>
      <c r="W4">
        <v>0</v>
      </c>
      <c r="Y4">
        <v>3</v>
      </c>
      <c r="Z4">
        <v>0</v>
      </c>
      <c r="AA4">
        <v>2</v>
      </c>
      <c r="AB4">
        <f t="shared" si="10"/>
        <v>6.6666666666666666E-2</v>
      </c>
      <c r="AC4">
        <f>AC3+AB3</f>
        <v>0.93333333333333335</v>
      </c>
      <c r="AD4" t="s">
        <v>134</v>
      </c>
    </row>
    <row r="5" spans="1:30">
      <c r="A5">
        <v>4</v>
      </c>
      <c r="B5">
        <f t="shared" ca="1" si="1"/>
        <v>0.44452781469782565</v>
      </c>
      <c r="C5">
        <f t="shared" ca="1" si="0"/>
        <v>0.50742102682742452</v>
      </c>
      <c r="D5" t="str">
        <f t="shared" ca="1" si="2"/>
        <v>GO</v>
      </c>
      <c r="E5">
        <f t="shared" ca="1" si="3"/>
        <v>2000</v>
      </c>
      <c r="F5" t="s">
        <v>129</v>
      </c>
      <c r="G5">
        <v>1000</v>
      </c>
      <c r="H5" t="s">
        <v>129</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0.91162483393315108</v>
      </c>
      <c r="C6">
        <f t="shared" ca="1" si="0"/>
        <v>0.74181623494449933</v>
      </c>
      <c r="D6" t="str">
        <f t="shared" ca="1" si="2"/>
        <v>DI</v>
      </c>
      <c r="E6">
        <f t="shared" ca="1" si="3"/>
        <v>5</v>
      </c>
      <c r="F6" t="s">
        <v>131</v>
      </c>
      <c r="G6">
        <v>5</v>
      </c>
      <c r="H6" t="s">
        <v>131</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0.72644750256528323</v>
      </c>
      <c r="C7">
        <f t="shared" ca="1" si="0"/>
        <v>0.12557484951589282</v>
      </c>
      <c r="D7" t="str">
        <f t="shared" ca="1" si="2"/>
        <v>EN</v>
      </c>
      <c r="E7">
        <f t="shared" ca="1" si="3"/>
        <v>6</v>
      </c>
      <c r="F7" t="s">
        <v>129</v>
      </c>
      <c r="G7">
        <v>900</v>
      </c>
      <c r="H7" t="s">
        <v>129</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0.4749615311964871</v>
      </c>
      <c r="C8">
        <f t="shared" ca="1" si="0"/>
        <v>0.65300127868413937</v>
      </c>
      <c r="D8" t="str">
        <f t="shared" ca="1" si="2"/>
        <v>GO</v>
      </c>
      <c r="E8">
        <f t="shared" ca="1" si="3"/>
        <v>2500</v>
      </c>
      <c r="F8" t="s">
        <v>131</v>
      </c>
      <c r="G8">
        <v>6</v>
      </c>
      <c r="H8" t="s">
        <v>131</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0.45629692794749821</v>
      </c>
      <c r="C9">
        <f t="shared" ca="1" si="0"/>
        <v>0.82748355035026411</v>
      </c>
      <c r="D9" t="str">
        <f t="shared" ca="1" si="2"/>
        <v>EN</v>
      </c>
      <c r="E9">
        <f t="shared" ca="1" si="3"/>
        <v>9</v>
      </c>
      <c r="F9" t="s">
        <v>133</v>
      </c>
      <c r="G9">
        <v>3</v>
      </c>
      <c r="H9" t="s">
        <v>129</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0.37294307433967699</v>
      </c>
      <c r="C10">
        <f t="shared" ca="1" si="0"/>
        <v>0.17559187362317408</v>
      </c>
      <c r="D10" t="str">
        <f t="shared" ca="1" si="2"/>
        <v>GO</v>
      </c>
      <c r="E10">
        <f t="shared" ca="1" si="3"/>
        <v>1000</v>
      </c>
      <c r="F10" t="s">
        <v>129</v>
      </c>
      <c r="G10">
        <v>700</v>
      </c>
      <c r="H10" t="s">
        <v>133</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0.52331592096183621</v>
      </c>
      <c r="C11">
        <f t="shared" ca="1" si="0"/>
        <v>0.63296096075074892</v>
      </c>
      <c r="D11" t="str">
        <f t="shared" ca="1" si="2"/>
        <v>EN</v>
      </c>
      <c r="E11">
        <f t="shared" ca="1" si="3"/>
        <v>8</v>
      </c>
      <c r="F11" t="s">
        <v>131</v>
      </c>
      <c r="G11">
        <v>10</v>
      </c>
      <c r="H11" t="s">
        <v>131</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0.63463703912130609</v>
      </c>
      <c r="C12">
        <f t="shared" ca="1" si="0"/>
        <v>0.45467296457676842</v>
      </c>
      <c r="D12" t="str">
        <f t="shared" ca="1" si="2"/>
        <v>GO</v>
      </c>
      <c r="E12">
        <f t="shared" ca="1" si="3"/>
        <v>1900</v>
      </c>
      <c r="F12" t="s">
        <v>129</v>
      </c>
      <c r="G12">
        <v>1300</v>
      </c>
      <c r="H12" t="s">
        <v>129</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0.68392210999431691</v>
      </c>
      <c r="C13">
        <f t="shared" ca="1" si="0"/>
        <v>0.37400393139930088</v>
      </c>
      <c r="D13" t="str">
        <f t="shared" ca="1" si="2"/>
        <v>EN</v>
      </c>
      <c r="E13">
        <f t="shared" ca="1" si="3"/>
        <v>7</v>
      </c>
      <c r="F13" t="s">
        <v>131</v>
      </c>
      <c r="G13">
        <v>6</v>
      </c>
      <c r="H13" t="s">
        <v>131</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0.44807632513013473</v>
      </c>
      <c r="C14">
        <f t="shared" ca="1" si="0"/>
        <v>0.98537009798572861</v>
      </c>
      <c r="D14" t="str">
        <f t="shared" ca="1" si="2"/>
        <v>GO</v>
      </c>
      <c r="E14">
        <f t="shared" ca="1" si="3"/>
        <v>3500</v>
      </c>
      <c r="F14" t="s">
        <v>129</v>
      </c>
      <c r="G14">
        <v>1200</v>
      </c>
      <c r="H14" t="s">
        <v>129</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0.65134720961487158</v>
      </c>
      <c r="C15">
        <f t="shared" ca="1" si="0"/>
        <v>0.57801891274409167</v>
      </c>
      <c r="D15" t="str">
        <f t="shared" ca="1" si="2"/>
        <v>EN</v>
      </c>
      <c r="E15">
        <f t="shared" ca="1" si="3"/>
        <v>8</v>
      </c>
      <c r="F15" t="s">
        <v>131</v>
      </c>
      <c r="G15">
        <v>10</v>
      </c>
      <c r="H15" t="s">
        <v>320</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0.9419438085445675</v>
      </c>
      <c r="C16">
        <f t="shared" ca="1" si="0"/>
        <v>0.11740628324162694</v>
      </c>
      <c r="D16" t="str">
        <f t="shared" ca="1" si="2"/>
        <v>DI</v>
      </c>
      <c r="E16">
        <f t="shared" ca="1" si="3"/>
        <v>3</v>
      </c>
      <c r="F16" t="s">
        <v>129</v>
      </c>
      <c r="G16">
        <v>1000</v>
      </c>
      <c r="H16" t="s">
        <v>129</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0.61075237268798599</v>
      </c>
      <c r="C17">
        <f t="shared" ca="1" si="0"/>
        <v>0.2177299649827158</v>
      </c>
      <c r="D17" t="str">
        <f t="shared" ca="1" si="2"/>
        <v>EN</v>
      </c>
      <c r="E17">
        <f t="shared" ca="1" si="3"/>
        <v>6</v>
      </c>
      <c r="F17" t="s">
        <v>131</v>
      </c>
      <c r="G17">
        <v>8</v>
      </c>
      <c r="H17" t="s">
        <v>131</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0.78362129041053274</v>
      </c>
      <c r="C18">
        <f t="shared" ca="1" si="0"/>
        <v>9.1796046168905687E-2</v>
      </c>
      <c r="D18" t="str">
        <f t="shared" ca="1" si="2"/>
        <v>GO</v>
      </c>
      <c r="E18">
        <f t="shared" ca="1" si="3"/>
        <v>700</v>
      </c>
      <c r="F18" t="s">
        <v>129</v>
      </c>
      <c r="G18">
        <v>800</v>
      </c>
      <c r="H18" t="s">
        <v>133</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0.28310064970181459</v>
      </c>
      <c r="C19">
        <f t="shared" ca="1" si="0"/>
        <v>0.70581576288465575</v>
      </c>
      <c r="D19" t="str">
        <f t="shared" ca="1" si="2"/>
        <v>EN</v>
      </c>
      <c r="E19">
        <f t="shared" ca="1" si="3"/>
        <v>8</v>
      </c>
      <c r="F19" t="s">
        <v>131</v>
      </c>
      <c r="G19">
        <v>6</v>
      </c>
      <c r="H19" t="s">
        <v>129</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0.94882029166882909</v>
      </c>
      <c r="C20">
        <f t="shared" ca="1" si="0"/>
        <v>0.31340670659297998</v>
      </c>
      <c r="D20" t="str">
        <f t="shared" ca="1" si="2"/>
        <v>DI</v>
      </c>
      <c r="E20">
        <f t="shared" ca="1" si="3"/>
        <v>4</v>
      </c>
      <c r="F20" t="s">
        <v>129</v>
      </c>
      <c r="G20">
        <v>900</v>
      </c>
      <c r="H20" t="s">
        <v>131</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0.71989170095109567</v>
      </c>
      <c r="C21">
        <f t="shared" ca="1" si="0"/>
        <v>0.58717426099560599</v>
      </c>
      <c r="D21" t="str">
        <f t="shared" ca="1" si="2"/>
        <v>EN</v>
      </c>
      <c r="E21">
        <f t="shared" ca="1" si="3"/>
        <v>8</v>
      </c>
      <c r="F21" t="s">
        <v>131</v>
      </c>
      <c r="G21">
        <v>7</v>
      </c>
      <c r="H21" t="s">
        <v>129</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0.55273802626742419</v>
      </c>
      <c r="C22">
        <f t="shared" ca="1" si="0"/>
        <v>6.4971799698797961E-2</v>
      </c>
      <c r="D22" t="str">
        <f t="shared" ca="1" si="2"/>
        <v>GO</v>
      </c>
      <c r="E22">
        <f t="shared" ca="1" si="3"/>
        <v>700</v>
      </c>
      <c r="F22" t="s">
        <v>133</v>
      </c>
      <c r="G22">
        <v>4</v>
      </c>
      <c r="H22" t="s">
        <v>131</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0.95091042709793816</v>
      </c>
      <c r="C23">
        <f t="shared" ca="1" si="0"/>
        <v>0.20238485228994951</v>
      </c>
      <c r="D23" t="str">
        <f t="shared" ca="1" si="2"/>
        <v>DI</v>
      </c>
      <c r="E23">
        <f t="shared" ca="1" si="3"/>
        <v>3</v>
      </c>
      <c r="F23" t="s">
        <v>131</v>
      </c>
      <c r="G23">
        <v>10</v>
      </c>
      <c r="H23" t="s">
        <v>129</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0.43856939445212562</v>
      </c>
      <c r="C24">
        <f t="shared" ca="1" si="0"/>
        <v>0.35065559489156695</v>
      </c>
      <c r="D24" t="str">
        <f t="shared" ca="1" si="2"/>
        <v>GO</v>
      </c>
      <c r="E24">
        <f t="shared" ca="1" si="3"/>
        <v>1500</v>
      </c>
      <c r="F24" t="s">
        <v>129</v>
      </c>
      <c r="G24">
        <v>800</v>
      </c>
      <c r="H24" t="s">
        <v>131</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0.53925984530256588</v>
      </c>
      <c r="C25">
        <f t="shared" ca="1" si="0"/>
        <v>0.31401215251587611</v>
      </c>
      <c r="D25" t="str">
        <f t="shared" ca="1" si="2"/>
        <v>EN</v>
      </c>
      <c r="E25">
        <f t="shared" ca="1" si="3"/>
        <v>7</v>
      </c>
      <c r="F25" t="s">
        <v>131</v>
      </c>
      <c r="G25">
        <v>6</v>
      </c>
      <c r="H25" t="s">
        <v>129</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0.37078374026403094</v>
      </c>
      <c r="C26">
        <f t="shared" ca="1" si="0"/>
        <v>0.4041614339169689</v>
      </c>
      <c r="D26" t="str">
        <f t="shared" ca="1" si="2"/>
        <v>GO</v>
      </c>
      <c r="E26">
        <f t="shared" ca="1" si="3"/>
        <v>1700</v>
      </c>
      <c r="F26" t="s">
        <v>129</v>
      </c>
      <c r="G26">
        <v>700</v>
      </c>
      <c r="H26" t="s">
        <v>131</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3.5932710265770829E-2</v>
      </c>
      <c r="C27">
        <f t="shared" ca="1" si="0"/>
        <v>0.1689259574712354</v>
      </c>
      <c r="D27" t="str">
        <f t="shared" ca="1" si="2"/>
        <v>EN</v>
      </c>
      <c r="E27">
        <f t="shared" ca="1" si="3"/>
        <v>6</v>
      </c>
      <c r="F27" t="s">
        <v>131</v>
      </c>
      <c r="G27">
        <v>9</v>
      </c>
      <c r="H27" t="s">
        <v>319</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0.47681839558941841</v>
      </c>
      <c r="C28">
        <f t="shared" ca="1" si="0"/>
        <v>0.4509593426947951</v>
      </c>
      <c r="D28" t="str">
        <f t="shared" ca="1" si="2"/>
        <v>GO</v>
      </c>
      <c r="E28">
        <f t="shared" ca="1" si="3"/>
        <v>1800</v>
      </c>
      <c r="F28" t="s">
        <v>129</v>
      </c>
      <c r="G28">
        <v>900</v>
      </c>
      <c r="H28" t="s">
        <v>131</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0.92954454667791142</v>
      </c>
      <c r="C29">
        <f t="shared" ca="1" si="0"/>
        <v>0.79405497703803052</v>
      </c>
      <c r="D29" t="str">
        <f t="shared" ca="1" si="2"/>
        <v>DI</v>
      </c>
      <c r="E29">
        <f t="shared" ca="1" si="3"/>
        <v>6</v>
      </c>
      <c r="F29" t="s">
        <v>131</v>
      </c>
      <c r="G29">
        <v>5</v>
      </c>
      <c r="H29" t="s">
        <v>321</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0.11171954697704067</v>
      </c>
      <c r="C30">
        <f t="shared" ca="1" si="0"/>
        <v>0.70123238392590115</v>
      </c>
      <c r="D30" t="str">
        <f t="shared" ca="1" si="2"/>
        <v>GO</v>
      </c>
      <c r="E30">
        <f t="shared" ca="1" si="3"/>
        <v>2600</v>
      </c>
      <c r="F30" t="s">
        <v>129</v>
      </c>
      <c r="G30">
        <v>1000</v>
      </c>
      <c r="H30" t="s">
        <v>131</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0.74137019596819231</v>
      </c>
      <c r="C31">
        <f t="shared" ca="1" si="0"/>
        <v>0.81678822652772853</v>
      </c>
      <c r="D31" t="str">
        <f t="shared" ca="1" si="2"/>
        <v>EN</v>
      </c>
      <c r="E31">
        <f t="shared" ca="1" si="3"/>
        <v>9</v>
      </c>
      <c r="F31" t="s">
        <v>131</v>
      </c>
      <c r="G31">
        <v>6</v>
      </c>
      <c r="H31" t="s">
        <v>129</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0.31299368669632843</v>
      </c>
      <c r="C32">
        <f t="shared" ca="1" si="0"/>
        <v>0.73631772871195278</v>
      </c>
      <c r="D32" t="str">
        <f t="shared" ca="1" si="2"/>
        <v>GO</v>
      </c>
      <c r="E32">
        <f t="shared" ca="1" si="3"/>
        <v>2700</v>
      </c>
      <c r="F32" t="s">
        <v>129</v>
      </c>
      <c r="G32">
        <v>800</v>
      </c>
      <c r="H32" t="s">
        <v>131</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J2" activePane="bottomRight" state="frozen"/>
      <selection pane="topRight" activeCell="C1" sqref="C1"/>
      <selection pane="bottomLeft" activeCell="A2" sqref="A2"/>
      <selection pane="bottomRight" activeCell="AM3" sqref="AM3"/>
    </sheetView>
    <sheetView tabSelected="1" workbookViewId="1">
      <pane xSplit="2" ySplit="1" topLeftCell="AR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64</v>
      </c>
      <c r="B1" s="3" t="s">
        <v>67</v>
      </c>
      <c r="C1" s="6" t="s">
        <v>109</v>
      </c>
      <c r="D1" s="6" t="s">
        <v>140</v>
      </c>
      <c r="E1" s="6" t="s">
        <v>152</v>
      </c>
      <c r="F1" s="6" t="s">
        <v>157</v>
      </c>
      <c r="G1" s="6" t="s">
        <v>164</v>
      </c>
      <c r="H1" s="6" t="s">
        <v>180</v>
      </c>
      <c r="I1" s="6" t="s">
        <v>181</v>
      </c>
      <c r="J1" s="6" t="s">
        <v>162</v>
      </c>
      <c r="K1" s="6" t="s">
        <v>163</v>
      </c>
      <c r="L1" s="6" t="s">
        <v>305</v>
      </c>
      <c r="M1" s="6" t="s">
        <v>161</v>
      </c>
      <c r="N1" s="6" t="s">
        <v>151</v>
      </c>
      <c r="O1" s="6" t="s">
        <v>156</v>
      </c>
      <c r="P1" s="6" t="s">
        <v>158</v>
      </c>
      <c r="Q1" s="6" t="s">
        <v>159</v>
      </c>
      <c r="R1" s="6" t="s">
        <v>160</v>
      </c>
      <c r="S1" s="6" t="s">
        <v>176</v>
      </c>
      <c r="T1" s="9" t="str">
        <f t="array" aca="1" ref="T1" ca="1">IF(SUM(IF(S:S="업데이트순번이상",1,0))&gt;0,"순번이상","")</f>
        <v/>
      </c>
      <c r="U1" s="6" t="s">
        <v>155</v>
      </c>
      <c r="V1" s="6" t="s">
        <v>150</v>
      </c>
      <c r="W1" s="6" t="s">
        <v>165</v>
      </c>
      <c r="X1" s="6" t="s">
        <v>166</v>
      </c>
      <c r="Y1" s="6" t="s">
        <v>167</v>
      </c>
      <c r="Z1" s="6" t="s">
        <v>168</v>
      </c>
      <c r="AA1" s="3" t="s">
        <v>94</v>
      </c>
      <c r="AB1" t="s">
        <v>63</v>
      </c>
      <c r="AC1" s="3" t="str">
        <f t="array" ref="AC1">IF(SUM(IF(AJ:AJ="슬롯타입이상",1,0))&gt;0,"타입확인","vl")</f>
        <v>vl</v>
      </c>
      <c r="AD1" s="3" t="str">
        <f t="array" aca="1" ref="AD1" ca="1">IF(SUM(IF(OR(AK:AK="밸류불필요",AK:AK="숫자필요",AK:AK="캐릭터없음",AK:AK="장비없음"),1,0))&gt;0,"밸류이상","cn")</f>
        <v>cn</v>
      </c>
      <c r="AE1" s="3" t="s">
        <v>68</v>
      </c>
      <c r="AF1" s="2" t="s">
        <v>82</v>
      </c>
      <c r="AG1" s="2" t="s">
        <v>70</v>
      </c>
      <c r="AH1" s="6" t="s">
        <v>176</v>
      </c>
      <c r="AI1" s="9" t="str">
        <f t="array" aca="1" ref="AI1" ca="1">IF(SUM(IF(AH:AH="업데이트순번이상",1,0))&gt;0,"순번이상","")</f>
        <v/>
      </c>
      <c r="AJ1" t="s">
        <v>97</v>
      </c>
      <c r="AK1" t="s">
        <v>105</v>
      </c>
      <c r="AL1" t="s">
        <v>104</v>
      </c>
      <c r="AM1" s="8" t="s">
        <v>107</v>
      </c>
      <c r="AN1" s="8" t="s">
        <v>106</v>
      </c>
      <c r="AP1" t="s">
        <v>95</v>
      </c>
      <c r="AQ1" t="s">
        <v>96</v>
      </c>
      <c r="AR1" t="s">
        <v>110</v>
      </c>
      <c r="AS1" t="s">
        <v>111</v>
      </c>
      <c r="AT1" t="s">
        <v>143</v>
      </c>
      <c r="AU1" t="s">
        <v>144</v>
      </c>
      <c r="AV1" t="s">
        <v>175</v>
      </c>
      <c r="AW1" t="s">
        <v>154</v>
      </c>
      <c r="AX1" t="s">
        <v>173</v>
      </c>
      <c r="AY1" t="s">
        <v>174</v>
      </c>
      <c r="AZ1" s="6" t="s">
        <v>177</v>
      </c>
      <c r="BA1" t="s">
        <v>172</v>
      </c>
      <c r="BB1" t="s">
        <v>178</v>
      </c>
      <c r="BC1" t="s">
        <v>179</v>
      </c>
      <c r="BE1" t="s">
        <v>108</v>
      </c>
      <c r="BG1" t="s">
        <v>141</v>
      </c>
      <c r="BH1" t="s">
        <v>124</v>
      </c>
      <c r="BI1" t="s">
        <v>125</v>
      </c>
      <c r="BJ1" t="s">
        <v>126</v>
      </c>
      <c r="BK1" t="s">
        <v>127</v>
      </c>
      <c r="BM1" t="s">
        <v>124</v>
      </c>
      <c r="BN1" t="s">
        <v>284</v>
      </c>
      <c r="BO1" t="s">
        <v>285</v>
      </c>
      <c r="BP1">
        <v>0</v>
      </c>
      <c r="BQ1" t="s">
        <v>288</v>
      </c>
      <c r="BR1" t="s">
        <v>289</v>
      </c>
      <c r="BS1" t="str">
        <f ca="1">IF(COUNTA(BV:BV)&lt;&gt;COUNTA([1]EquipTable!$A:$A),"수량이상","누적")</f>
        <v>누적</v>
      </c>
      <c r="BT1" t="s">
        <v>286</v>
      </c>
      <c r="BU1" t="s">
        <v>287</v>
      </c>
      <c r="BV1" t="s">
        <v>148</v>
      </c>
      <c r="BX1" t="s">
        <v>124</v>
      </c>
      <c r="BY1">
        <v>0</v>
      </c>
      <c r="BZ1" t="str">
        <f ca="1">IF(COUNTA(CA:CA)&lt;&gt;COUNTA([2]ActorTable!$A:$A),"수량이상","누적")</f>
        <v>누적</v>
      </c>
      <c r="CA1" t="s">
        <v>170</v>
      </c>
      <c r="CB1" t="s">
        <v>153</v>
      </c>
      <c r="CD1" t="s">
        <v>169</v>
      </c>
    </row>
    <row r="2" spans="1:82">
      <c r="A2">
        <v>1</v>
      </c>
      <c r="B2">
        <v>0</v>
      </c>
      <c r="C2">
        <f t="shared" ref="C2:C65" si="0">IF(B2&lt;=9,0,
IF(B2=10,1,2))</f>
        <v>0</v>
      </c>
      <c r="D2">
        <f t="shared" ref="D2:I11" ca="1" si="1">RAND()</f>
        <v>0.73031860756884059</v>
      </c>
      <c r="E2">
        <f t="shared" ca="1" si="1"/>
        <v>0.90796882239952725</v>
      </c>
      <c r="F2">
        <f t="shared" ca="1" si="1"/>
        <v>0.27965658248248415</v>
      </c>
      <c r="G2">
        <f t="shared" ca="1" si="1"/>
        <v>0.2305817214678425</v>
      </c>
      <c r="H2">
        <f t="shared" ca="1" si="1"/>
        <v>7.3269526025145026E-2</v>
      </c>
      <c r="I2">
        <f t="shared" ca="1" si="1"/>
        <v>0.46022885696931293</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Equip8002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5000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83</v>
      </c>
      <c r="V2" t="s">
        <v>271</v>
      </c>
      <c r="W2">
        <v>1</v>
      </c>
      <c r="X2" t="s">
        <v>129</v>
      </c>
      <c r="Z2">
        <v>7500</v>
      </c>
      <c r="AA2" t="str">
        <f t="shared" ref="AA2:AA65" ca="1" si="6">IF(ISBLANK(AB2),"",
VLOOKUP(AB2,OFFSET(INDIRECT("$A:$B"),0,MATCH(AB$1&amp;"_Verify",INDIRECT("$1:$1"),0)-1),2,0)
)</f>
        <v>fe</v>
      </c>
      <c r="AB2" t="s">
        <v>83</v>
      </c>
      <c r="AC2" t="s">
        <v>280</v>
      </c>
      <c r="AD2">
        <v>1</v>
      </c>
      <c r="AE2" t="s">
        <v>133</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83</v>
      </c>
      <c r="AQ2" t="s">
        <v>71</v>
      </c>
      <c r="AR2">
        <v>0</v>
      </c>
      <c r="AS2">
        <v>7</v>
      </c>
      <c r="AT2">
        <f t="shared" ref="AT2:AT15" ca="1" si="11">COUNTIF(M:M,AP2)</f>
        <v>138</v>
      </c>
      <c r="AU2">
        <f t="shared" ref="AU2:AU15" si="12">COUNTIF(AB:AB,AP2)</f>
        <v>138</v>
      </c>
      <c r="AV2">
        <f ca="1">COUNTIFS(M:M,AP2,T:T,"전설")</f>
        <v>4</v>
      </c>
      <c r="AW2">
        <f>COUNTIFS(AB:AB,AP2,AI:AI,"전설")</f>
        <v>0</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dy":30,"sl":11},{"dy":31,"sl":11}]</v>
      </c>
      <c r="BG2">
        <v>0</v>
      </c>
      <c r="BH2">
        <v>15</v>
      </c>
      <c r="BI2">
        <f t="shared" ref="BI2:BI14" si="13">BH2/SUMIF(BG:BG,BG2,BH:BH)</f>
        <v>0.88235294117647056</v>
      </c>
      <c r="BJ2">
        <v>0</v>
      </c>
      <c r="BK2" t="s">
        <v>83</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171</v>
      </c>
    </row>
    <row r="3" spans="1:82">
      <c r="A3">
        <v>1</v>
      </c>
      <c r="B3">
        <v>1</v>
      </c>
      <c r="C3">
        <f t="shared" si="0"/>
        <v>0</v>
      </c>
      <c r="D3">
        <f t="shared" ca="1" si="1"/>
        <v>0.17665262523557856</v>
      </c>
      <c r="E3">
        <f t="shared" ca="1" si="1"/>
        <v>0.94646436656776878</v>
      </c>
      <c r="F3">
        <f t="shared" ca="1" si="1"/>
        <v>3.1812888273208717E-2</v>
      </c>
      <c r="G3">
        <f t="shared" ca="1" si="1"/>
        <v>0.29397999704656441</v>
      </c>
      <c r="H3">
        <f t="shared" ca="1" si="1"/>
        <v>0.68521988701549952</v>
      </c>
      <c r="I3">
        <f t="shared" ca="1" si="1"/>
        <v>0.34350151518336969</v>
      </c>
      <c r="M3" t="str">
        <f t="shared" ca="1" si="2"/>
        <v>지정 장비</v>
      </c>
      <c r="N3" t="str">
        <f t="shared" ca="1" si="3"/>
        <v>Equip8201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39</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83</v>
      </c>
      <c r="V3" t="s">
        <v>112</v>
      </c>
      <c r="W3">
        <v>1</v>
      </c>
      <c r="X3" t="s">
        <v>129</v>
      </c>
      <c r="Z3">
        <v>3600</v>
      </c>
      <c r="AA3" t="str">
        <f t="shared" ca="1" si="6"/>
        <v>fe</v>
      </c>
      <c r="AB3" t="s">
        <v>83</v>
      </c>
      <c r="AC3" t="s">
        <v>192</v>
      </c>
      <c r="AD3">
        <v>1</v>
      </c>
      <c r="AE3" t="s">
        <v>133</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84</v>
      </c>
      <c r="AQ3" t="s">
        <v>72</v>
      </c>
      <c r="AR3">
        <v>0</v>
      </c>
      <c r="AS3">
        <v>7</v>
      </c>
      <c r="AT3">
        <f t="shared" ca="1" si="11"/>
        <v>0</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84</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4.7640730023628119E-3</v>
      </c>
      <c r="E4">
        <f t="shared" ca="1" si="1"/>
        <v>0.49349789427763147</v>
      </c>
      <c r="F4">
        <f t="shared" ca="1" si="1"/>
        <v>0.89592782514349556</v>
      </c>
      <c r="G4">
        <f t="shared" ca="1" si="1"/>
        <v>0.54025068336784743</v>
      </c>
      <c r="H4">
        <f t="shared" ca="1" si="1"/>
        <v>0.55865741814394898</v>
      </c>
      <c r="I4">
        <f t="shared" ca="1" si="1"/>
        <v>0.66661689318582462</v>
      </c>
      <c r="M4" t="str">
        <f t="shared" ca="1" si="2"/>
        <v>안 지정 캐릭터 PP 영웅등급</v>
      </c>
      <c r="N4">
        <f t="shared" ca="1" si="3"/>
        <v>49349</v>
      </c>
      <c r="O4">
        <f t="shared" ca="1" si="4"/>
        <v>11</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1100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92</v>
      </c>
      <c r="V4">
        <v>10396</v>
      </c>
      <c r="W4">
        <v>9</v>
      </c>
      <c r="X4" t="s">
        <v>129</v>
      </c>
      <c r="Z4">
        <v>900</v>
      </c>
      <c r="AA4" t="str">
        <f t="shared" ca="1" si="6"/>
        <v>uph</v>
      </c>
      <c r="AB4" t="s">
        <v>92</v>
      </c>
      <c r="AC4">
        <v>79030</v>
      </c>
      <c r="AD4">
        <v>13</v>
      </c>
      <c r="AE4" t="s">
        <v>129</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85</v>
      </c>
      <c r="AQ4" t="s">
        <v>73</v>
      </c>
      <c r="AR4">
        <v>0</v>
      </c>
      <c r="AS4">
        <v>7</v>
      </c>
      <c r="AT4">
        <f t="shared" ca="1" si="11"/>
        <v>1</v>
      </c>
      <c r="AU4">
        <f t="shared" si="12"/>
        <v>1</v>
      </c>
      <c r="AV4">
        <f t="shared" ca="1" si="14"/>
        <v>0</v>
      </c>
      <c r="AW4">
        <f t="shared" si="15"/>
        <v>0</v>
      </c>
      <c r="AZ4">
        <v>149</v>
      </c>
      <c r="BE4" t="s">
        <v>199</v>
      </c>
      <c r="BG4">
        <v>0</v>
      </c>
      <c r="BH4">
        <v>1</v>
      </c>
      <c r="BI4">
        <f t="shared" si="13"/>
        <v>5.8823529411764705E-2</v>
      </c>
      <c r="BJ4">
        <f>BJ3+BI3</f>
        <v>0.94117647058823528</v>
      </c>
      <c r="BK4" t="s">
        <v>85</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0.35533998222814722</v>
      </c>
      <c r="E5">
        <f t="shared" ca="1" si="1"/>
        <v>0.79082838018811241</v>
      </c>
      <c r="F5">
        <f t="shared" ca="1" si="1"/>
        <v>0.18556815932070014</v>
      </c>
      <c r="G5">
        <f t="shared" ca="1" si="1"/>
        <v>0.50017068545485344</v>
      </c>
      <c r="H5">
        <f t="shared" ca="1" si="1"/>
        <v>0.3316971903139333</v>
      </c>
      <c r="I5">
        <f t="shared" ca="1" si="1"/>
        <v>0.37177665534691418</v>
      </c>
      <c r="M5" t="str">
        <f t="shared" ca="1" si="2"/>
        <v>안 지정 캐릭터 PP 일반등급</v>
      </c>
      <c r="N5">
        <f t="shared" ca="1" si="3"/>
        <v>79082</v>
      </c>
      <c r="O5">
        <f t="shared" ca="1" si="4"/>
        <v>13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93</v>
      </c>
      <c r="V5">
        <v>4710</v>
      </c>
      <c r="W5">
        <v>9</v>
      </c>
      <c r="X5" t="s">
        <v>129</v>
      </c>
      <c r="Z5">
        <v>900</v>
      </c>
      <c r="AA5" t="str">
        <f t="shared" ca="1" si="6"/>
        <v>upn</v>
      </c>
      <c r="AB5" t="s">
        <v>93</v>
      </c>
      <c r="AC5">
        <v>51018</v>
      </c>
      <c r="AD5">
        <v>12</v>
      </c>
      <c r="AE5" t="s">
        <v>129</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86</v>
      </c>
      <c r="AQ5" t="s">
        <v>74</v>
      </c>
      <c r="AR5">
        <v>8</v>
      </c>
      <c r="AS5">
        <v>11</v>
      </c>
      <c r="AT5">
        <f t="shared" ca="1" si="11"/>
        <v>0</v>
      </c>
      <c r="AU5">
        <f t="shared" si="12"/>
        <v>0</v>
      </c>
      <c r="AV5">
        <f t="shared" ca="1" si="14"/>
        <v>0</v>
      </c>
      <c r="AW5">
        <f t="shared" si="15"/>
        <v>0</v>
      </c>
      <c r="AZ5">
        <v>1</v>
      </c>
      <c r="BE5">
        <f ca="1">LEN(BE2)</f>
        <v>19537</v>
      </c>
      <c r="BG5">
        <v>1</v>
      </c>
      <c r="BH5">
        <v>1</v>
      </c>
      <c r="BI5">
        <f t="shared" si="13"/>
        <v>1</v>
      </c>
      <c r="BJ5">
        <f t="shared" ref="BJ5:BJ18" si="24">BJ4+BI4</f>
        <v>1</v>
      </c>
      <c r="BK5" t="s">
        <v>142</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3.4683572897185155E-2</v>
      </c>
      <c r="E6">
        <f t="shared" ca="1" si="1"/>
        <v>0.36069580299041404</v>
      </c>
      <c r="F6">
        <f t="shared" ca="1" si="1"/>
        <v>0.10386789355881754</v>
      </c>
      <c r="G6">
        <f t="shared" ca="1" si="1"/>
        <v>8.4373722577182342E-2</v>
      </c>
      <c r="H6">
        <f t="shared" ca="1" si="1"/>
        <v>0.59168241121249854</v>
      </c>
      <c r="I6">
        <f t="shared" ca="1" si="1"/>
        <v>0.53406421845421115</v>
      </c>
      <c r="M6" t="str">
        <f t="shared" ca="1" si="2"/>
        <v>안 지정 캐릭터 PP 일반등급</v>
      </c>
      <c r="N6">
        <f t="shared" ca="1" si="3"/>
        <v>36069</v>
      </c>
      <c r="O6">
        <f t="shared" ca="1" si="4"/>
        <v>11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93</v>
      </c>
      <c r="V6">
        <v>13958</v>
      </c>
      <c r="W6">
        <v>9</v>
      </c>
      <c r="X6" t="s">
        <v>129</v>
      </c>
      <c r="Z6">
        <v>900</v>
      </c>
      <c r="AA6" t="str">
        <f t="shared" ca="1" si="6"/>
        <v>upn</v>
      </c>
      <c r="AB6" t="s">
        <v>93</v>
      </c>
      <c r="AC6">
        <v>71178</v>
      </c>
      <c r="AD6">
        <v>13</v>
      </c>
      <c r="AE6" t="s">
        <v>129</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87</v>
      </c>
      <c r="AQ6" t="s">
        <v>76</v>
      </c>
      <c r="AR6">
        <v>8</v>
      </c>
      <c r="AS6">
        <v>11</v>
      </c>
      <c r="AT6">
        <f t="shared" ca="1" si="11"/>
        <v>2</v>
      </c>
      <c r="AU6">
        <f t="shared" si="12"/>
        <v>2</v>
      </c>
      <c r="AV6">
        <f t="shared" ca="1" si="14"/>
        <v>0</v>
      </c>
      <c r="AW6">
        <f t="shared" si="15"/>
        <v>0</v>
      </c>
      <c r="AX6">
        <v>45</v>
      </c>
      <c r="AY6">
        <v>175</v>
      </c>
      <c r="AZ6">
        <f>100*1/320</f>
        <v>0.3125</v>
      </c>
      <c r="BA6">
        <v>0.7</v>
      </c>
      <c r="BB6">
        <v>0.9</v>
      </c>
      <c r="BG6">
        <v>2</v>
      </c>
      <c r="BH6">
        <v>1</v>
      </c>
      <c r="BI6">
        <f t="shared" si="13"/>
        <v>1</v>
      </c>
      <c r="BJ6">
        <f t="shared" si="24"/>
        <v>2</v>
      </c>
      <c r="BK6" t="s">
        <v>146</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0.62424161148934376</v>
      </c>
      <c r="E7">
        <f t="shared" ca="1" si="1"/>
        <v>0.59138492111999508</v>
      </c>
      <c r="F7">
        <f t="shared" ca="1" si="1"/>
        <v>0.61298321757715435</v>
      </c>
      <c r="G7">
        <f t="shared" ca="1" si="1"/>
        <v>8.7560482909559645E-2</v>
      </c>
      <c r="H7">
        <f t="shared" ca="1" si="1"/>
        <v>0.5555099055079521</v>
      </c>
      <c r="I7">
        <f t="shared" ca="1" si="1"/>
        <v>0.51819639662625472</v>
      </c>
      <c r="M7" t="str">
        <f t="shared" ca="1" si="2"/>
        <v>안 지정 캐릭터 PP 영웅등급</v>
      </c>
      <c r="N7">
        <f t="shared" ca="1" si="3"/>
        <v>59138</v>
      </c>
      <c r="O7">
        <f t="shared" ca="1" si="4"/>
        <v>12</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1200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93</v>
      </c>
      <c r="V7">
        <v>84543</v>
      </c>
      <c r="W7">
        <v>14</v>
      </c>
      <c r="X7" t="s">
        <v>129</v>
      </c>
      <c r="Z7">
        <v>1400</v>
      </c>
      <c r="AA7" t="str">
        <f t="shared" ca="1" si="6"/>
        <v>upn</v>
      </c>
      <c r="AB7" t="s">
        <v>93</v>
      </c>
      <c r="AC7">
        <v>31111</v>
      </c>
      <c r="AD7">
        <v>10</v>
      </c>
      <c r="AE7" t="s">
        <v>129</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88</v>
      </c>
      <c r="AQ7" t="s">
        <v>79</v>
      </c>
      <c r="AR7">
        <v>8</v>
      </c>
      <c r="AS7">
        <v>11</v>
      </c>
      <c r="AT7">
        <f t="shared" ca="1" si="11"/>
        <v>2</v>
      </c>
      <c r="AU7">
        <f t="shared" si="12"/>
        <v>2</v>
      </c>
      <c r="AV7">
        <f t="shared" ca="1" si="14"/>
        <v>0</v>
      </c>
      <c r="AW7">
        <f t="shared" si="15"/>
        <v>0</v>
      </c>
      <c r="AZ7">
        <v>1</v>
      </c>
      <c r="BG7">
        <v>3</v>
      </c>
      <c r="BH7">
        <v>1</v>
      </c>
      <c r="BI7">
        <f t="shared" si="13"/>
        <v>0.25</v>
      </c>
      <c r="BJ7">
        <f t="shared" si="24"/>
        <v>3</v>
      </c>
      <c r="BK7" t="s">
        <v>146</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0.52370800488195024</v>
      </c>
      <c r="E8">
        <f t="shared" ca="1" si="1"/>
        <v>0.50419659938171457</v>
      </c>
      <c r="F8">
        <f t="shared" ca="1" si="1"/>
        <v>9.5312942133869094E-2</v>
      </c>
      <c r="G8">
        <f t="shared" ca="1" si="1"/>
        <v>0.91066033517018619</v>
      </c>
      <c r="H8">
        <f t="shared" ca="1" si="1"/>
        <v>0.22096110297263316</v>
      </c>
      <c r="I8">
        <f t="shared" ca="1" si="1"/>
        <v>0.19182315641739123</v>
      </c>
      <c r="M8" t="str">
        <f t="shared" ca="1" si="2"/>
        <v>지정 장비</v>
      </c>
      <c r="N8" t="str">
        <f t="shared" ca="1" si="3"/>
        <v>Equip6002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1800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83</v>
      </c>
      <c r="V8" t="s">
        <v>211</v>
      </c>
      <c r="W8">
        <v>1</v>
      </c>
      <c r="X8" t="s">
        <v>133</v>
      </c>
      <c r="Z8">
        <v>5</v>
      </c>
      <c r="AA8" t="str">
        <f t="shared" ca="1" si="6"/>
        <v>fe</v>
      </c>
      <c r="AB8" t="s">
        <v>83</v>
      </c>
      <c r="AC8" t="s">
        <v>211</v>
      </c>
      <c r="AD8">
        <v>1</v>
      </c>
      <c r="AE8" t="s">
        <v>133</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89</v>
      </c>
      <c r="AQ8" t="s">
        <v>80</v>
      </c>
      <c r="AR8">
        <v>8</v>
      </c>
      <c r="AS8">
        <v>11</v>
      </c>
      <c r="AT8">
        <f t="shared" ca="1" si="11"/>
        <v>0</v>
      </c>
      <c r="AU8">
        <f t="shared" si="12"/>
        <v>0</v>
      </c>
      <c r="AV8">
        <f t="shared" ca="1" si="14"/>
        <v>0</v>
      </c>
      <c r="AW8">
        <f t="shared" si="15"/>
        <v>0</v>
      </c>
      <c r="AZ8">
        <v>1</v>
      </c>
      <c r="BG8">
        <v>3</v>
      </c>
      <c r="BH8">
        <v>3</v>
      </c>
      <c r="BI8">
        <f t="shared" si="13"/>
        <v>0.75</v>
      </c>
      <c r="BJ8">
        <f t="shared" si="24"/>
        <v>3.25</v>
      </c>
      <c r="BK8" t="s">
        <v>147</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0.27067184378222608</v>
      </c>
      <c r="E9">
        <f t="shared" ca="1" si="1"/>
        <v>0.5495104027683213</v>
      </c>
      <c r="F9">
        <f t="shared" ca="1" si="1"/>
        <v>0.587631142391834</v>
      </c>
      <c r="G9">
        <f t="shared" ca="1" si="1"/>
        <v>0.63512691891419504</v>
      </c>
      <c r="H9">
        <f t="shared" ca="1" si="1"/>
        <v>9.7389153145980623E-2</v>
      </c>
      <c r="I9">
        <f t="shared" ca="1" si="1"/>
        <v>0.14422793011609547</v>
      </c>
      <c r="M9" t="str">
        <f t="shared" ca="1" si="2"/>
        <v>지정 장비</v>
      </c>
      <c r="N9" t="str">
        <f t="shared" ca="1" si="3"/>
        <v>Equip6201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9000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83</v>
      </c>
      <c r="V9" t="s">
        <v>272</v>
      </c>
      <c r="W9">
        <v>1</v>
      </c>
      <c r="X9" t="s">
        <v>133</v>
      </c>
      <c r="Z9">
        <v>10</v>
      </c>
      <c r="AA9" t="str">
        <f t="shared" ca="1" si="6"/>
        <v>fe</v>
      </c>
      <c r="AB9" t="s">
        <v>83</v>
      </c>
      <c r="AC9" t="s">
        <v>214</v>
      </c>
      <c r="AD9">
        <v>1</v>
      </c>
      <c r="AE9" t="s">
        <v>129</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90</v>
      </c>
      <c r="AQ9" t="s">
        <v>81</v>
      </c>
      <c r="AR9">
        <v>8</v>
      </c>
      <c r="AS9">
        <v>11</v>
      </c>
      <c r="AT9">
        <f t="shared" ca="1" si="11"/>
        <v>0</v>
      </c>
      <c r="AU9">
        <f t="shared" si="12"/>
        <v>0</v>
      </c>
      <c r="AV9">
        <f t="shared" ca="1" si="14"/>
        <v>0</v>
      </c>
      <c r="AW9">
        <f t="shared" si="15"/>
        <v>0</v>
      </c>
      <c r="AZ9">
        <v>1.1000000000000001</v>
      </c>
      <c r="BG9">
        <v>4</v>
      </c>
      <c r="BH9">
        <v>1</v>
      </c>
      <c r="BI9">
        <f t="shared" si="13"/>
        <v>1</v>
      </c>
      <c r="BJ9">
        <f t="shared" si="24"/>
        <v>4</v>
      </c>
      <c r="BK9" t="s">
        <v>147</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0.24942149580710249</v>
      </c>
      <c r="E10">
        <f t="shared" ca="1" si="1"/>
        <v>0.71224884142526279</v>
      </c>
      <c r="F10">
        <f t="shared" ca="1" si="1"/>
        <v>0.23161043875278264</v>
      </c>
      <c r="G10">
        <f t="shared" ca="1" si="1"/>
        <v>0.17645679408056159</v>
      </c>
      <c r="H10">
        <f t="shared" ca="1" si="1"/>
        <v>5.2915292394260849E-2</v>
      </c>
      <c r="I10">
        <f t="shared" ca="1" si="1"/>
        <v>0.87713682743382448</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313</v>
      </c>
      <c r="AQ10" t="s">
        <v>316</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142</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0.78297455851707654</v>
      </c>
      <c r="E11">
        <f t="shared" ca="1" si="1"/>
        <v>0.60497564262767223</v>
      </c>
      <c r="F11">
        <f t="shared" ca="1" si="1"/>
        <v>0.60757834781958098</v>
      </c>
      <c r="G11">
        <f t="shared" ca="1" si="1"/>
        <v>0.22785412072750943</v>
      </c>
      <c r="H11">
        <f t="shared" ca="1" si="1"/>
        <v>0.5240110264127259</v>
      </c>
      <c r="I11">
        <f t="shared" ca="1" si="1"/>
        <v>0.31772445548474859</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314</v>
      </c>
      <c r="AQ11" t="s">
        <v>317</v>
      </c>
      <c r="AR11">
        <v>8</v>
      </c>
      <c r="AS11">
        <v>11</v>
      </c>
      <c r="AT11">
        <f t="shared" ca="1" si="25"/>
        <v>0</v>
      </c>
      <c r="AU11">
        <f t="shared" si="26"/>
        <v>0</v>
      </c>
      <c r="AV11">
        <f t="shared" ca="1" si="14"/>
        <v>0</v>
      </c>
      <c r="AW11">
        <f t="shared" si="15"/>
        <v>0</v>
      </c>
      <c r="AZ11">
        <v>1</v>
      </c>
      <c r="BG11">
        <v>5</v>
      </c>
      <c r="BH11">
        <v>1</v>
      </c>
      <c r="BI11">
        <f t="shared" si="13"/>
        <v>0.25</v>
      </c>
      <c r="BJ11">
        <f t="shared" si="24"/>
        <v>5.5</v>
      </c>
      <c r="BK11" t="s">
        <v>146</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0.2235611142695515</v>
      </c>
      <c r="E12">
        <f t="shared" ca="1" si="27"/>
        <v>0.24947334445703184</v>
      </c>
      <c r="F12">
        <f t="shared" ca="1" si="27"/>
        <v>0.13503125617966127</v>
      </c>
      <c r="G12">
        <f t="shared" ca="1" si="27"/>
        <v>8.1650040255209611E-2</v>
      </c>
      <c r="H12">
        <f t="shared" ca="1" si="27"/>
        <v>0.3634666899780209</v>
      </c>
      <c r="I12">
        <f t="shared" ca="1" si="27"/>
        <v>8.3953865405115624E-2</v>
      </c>
      <c r="M12" t="str">
        <f t="shared" ca="1" si="2"/>
        <v>지정 장비</v>
      </c>
      <c r="N12" t="str">
        <f t="shared" ca="1" si="3"/>
        <v>Equip2101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1000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83</v>
      </c>
      <c r="V12" t="s">
        <v>213</v>
      </c>
      <c r="W12">
        <v>1</v>
      </c>
      <c r="X12" t="s">
        <v>133</v>
      </c>
      <c r="Z12">
        <v>5</v>
      </c>
      <c r="AA12" t="str">
        <f t="shared" ca="1" si="6"/>
        <v>fe</v>
      </c>
      <c r="AB12" t="s">
        <v>83</v>
      </c>
      <c r="AC12" t="s">
        <v>213</v>
      </c>
      <c r="AD12">
        <v>1</v>
      </c>
      <c r="AE12" t="s">
        <v>133</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315</v>
      </c>
      <c r="AQ12" t="s">
        <v>318</v>
      </c>
      <c r="AR12">
        <v>8</v>
      </c>
      <c r="AS12">
        <v>11</v>
      </c>
      <c r="AT12">
        <f t="shared" ca="1" si="25"/>
        <v>0</v>
      </c>
      <c r="AU12">
        <f t="shared" si="26"/>
        <v>0</v>
      </c>
      <c r="AV12">
        <f t="shared" ca="1" si="14"/>
        <v>0</v>
      </c>
      <c r="AW12">
        <f t="shared" si="15"/>
        <v>0</v>
      </c>
      <c r="AZ12">
        <v>1.2</v>
      </c>
      <c r="BG12">
        <v>5</v>
      </c>
      <c r="BH12">
        <v>1</v>
      </c>
      <c r="BI12">
        <f t="shared" si="13"/>
        <v>0.25</v>
      </c>
      <c r="BJ12">
        <f t="shared" si="24"/>
        <v>5.75</v>
      </c>
      <c r="BK12" t="s">
        <v>147</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4.1916514087411705E-2</v>
      </c>
      <c r="E13">
        <f t="shared" ca="1" si="27"/>
        <v>0.8045852805788527</v>
      </c>
      <c r="F13">
        <f t="shared" ca="1" si="27"/>
        <v>0.18973053287667985</v>
      </c>
      <c r="G13">
        <f t="shared" ca="1" si="27"/>
        <v>9.9986720159508935E-2</v>
      </c>
      <c r="H13">
        <f t="shared" ca="1" si="27"/>
        <v>0.85957443310092507</v>
      </c>
      <c r="I13">
        <f t="shared" ca="1" si="27"/>
        <v>0.55906849496499078</v>
      </c>
      <c r="M13" t="str">
        <f t="shared" ca="1" si="2"/>
        <v>지정 장비</v>
      </c>
      <c r="N13" t="str">
        <f t="shared" ca="1" si="3"/>
        <v>Equip7002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2000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83</v>
      </c>
      <c r="V13" t="s">
        <v>218</v>
      </c>
      <c r="W13">
        <v>1</v>
      </c>
      <c r="X13" t="s">
        <v>129</v>
      </c>
      <c r="Z13">
        <v>2700</v>
      </c>
      <c r="AA13" t="str">
        <f t="shared" ca="1" si="6"/>
        <v>fe</v>
      </c>
      <c r="AB13" t="s">
        <v>83</v>
      </c>
      <c r="AC13" t="s">
        <v>218</v>
      </c>
      <c r="AD13">
        <v>1</v>
      </c>
      <c r="AE13" t="s">
        <v>129</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91</v>
      </c>
      <c r="AQ13" t="s">
        <v>75</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142</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0.82442239609330981</v>
      </c>
      <c r="E14">
        <f t="shared" ca="1" si="27"/>
        <v>0.26226338931911775</v>
      </c>
      <c r="F14">
        <f t="shared" ca="1" si="27"/>
        <v>0.83473617652971244</v>
      </c>
      <c r="G14">
        <f t="shared" ca="1" si="27"/>
        <v>0.29080246983144131</v>
      </c>
      <c r="H14">
        <f t="shared" ca="1" si="27"/>
        <v>0.31495826358773482</v>
      </c>
      <c r="I14">
        <f t="shared" ca="1" si="27"/>
        <v>0.22742238176890583</v>
      </c>
      <c r="M14" t="str">
        <f t="shared" ca="1" si="2"/>
        <v>안 지정 캐릭터 PP 영웅등급</v>
      </c>
      <c r="N14">
        <f t="shared" ca="1" si="3"/>
        <v>26226</v>
      </c>
      <c r="O14">
        <f t="shared" ca="1" si="4"/>
        <v>10</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1000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92</v>
      </c>
      <c r="V14">
        <v>39003</v>
      </c>
      <c r="W14">
        <v>11</v>
      </c>
      <c r="X14" t="s">
        <v>129</v>
      </c>
      <c r="Z14">
        <v>1100</v>
      </c>
      <c r="AA14" t="str">
        <f t="shared" ca="1" si="6"/>
        <v>uph</v>
      </c>
      <c r="AB14" t="s">
        <v>92</v>
      </c>
      <c r="AC14">
        <v>39003</v>
      </c>
      <c r="AD14">
        <v>11</v>
      </c>
      <c r="AE14" t="s">
        <v>129</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93</v>
      </c>
      <c r="AQ14" t="s">
        <v>77</v>
      </c>
      <c r="AR14">
        <v>0</v>
      </c>
      <c r="AS14">
        <v>11</v>
      </c>
      <c r="AT14">
        <f t="shared" ca="1" si="11"/>
        <v>62</v>
      </c>
      <c r="AU14">
        <f t="shared" si="12"/>
        <v>67</v>
      </c>
      <c r="AV14">
        <f t="shared" ca="1" si="14"/>
        <v>0</v>
      </c>
      <c r="AW14">
        <f t="shared" si="15"/>
        <v>0</v>
      </c>
      <c r="AX14">
        <v>9</v>
      </c>
      <c r="AY14">
        <v>14</v>
      </c>
      <c r="AZ14">
        <v>100</v>
      </c>
      <c r="BG14">
        <v>7</v>
      </c>
      <c r="BH14">
        <v>1</v>
      </c>
      <c r="BI14">
        <f t="shared" si="13"/>
        <v>1</v>
      </c>
      <c r="BJ14">
        <f t="shared" si="24"/>
        <v>7</v>
      </c>
      <c r="BK14" t="s">
        <v>142</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0.40900277906800442</v>
      </c>
      <c r="E15">
        <f t="shared" ca="1" si="27"/>
        <v>0.2464025188077078</v>
      </c>
      <c r="F15">
        <f t="shared" ca="1" si="27"/>
        <v>0.2917906519580773</v>
      </c>
      <c r="G15">
        <f t="shared" ca="1" si="27"/>
        <v>0.78727564975060604</v>
      </c>
      <c r="H15">
        <f t="shared" ca="1" si="27"/>
        <v>9.0779108530486319E-2</v>
      </c>
      <c r="I15">
        <f t="shared" ca="1" si="27"/>
        <v>0.75577672381395267</v>
      </c>
      <c r="M15" t="str">
        <f t="shared" ca="1" si="2"/>
        <v>안 지정 캐릭터 PP 일반등급</v>
      </c>
      <c r="N15">
        <f t="shared" ca="1" si="3"/>
        <v>24640</v>
      </c>
      <c r="O15">
        <f t="shared" ca="1" si="4"/>
        <v>10</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1000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93</v>
      </c>
      <c r="V15">
        <v>9563</v>
      </c>
      <c r="W15">
        <v>9</v>
      </c>
      <c r="X15" t="s">
        <v>129</v>
      </c>
      <c r="Z15">
        <v>900</v>
      </c>
      <c r="AA15" t="str">
        <f t="shared" ca="1" si="6"/>
        <v>upn</v>
      </c>
      <c r="AB15" t="s">
        <v>93</v>
      </c>
      <c r="AC15">
        <v>9563</v>
      </c>
      <c r="AD15">
        <v>9</v>
      </c>
      <c r="AE15" t="s">
        <v>129</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92</v>
      </c>
      <c r="AQ15" t="s">
        <v>78</v>
      </c>
      <c r="AR15">
        <v>0</v>
      </c>
      <c r="AS15">
        <v>11</v>
      </c>
      <c r="AT15">
        <f t="shared" ca="1" si="11"/>
        <v>47</v>
      </c>
      <c r="AU15">
        <f t="shared" si="12"/>
        <v>41</v>
      </c>
      <c r="AV15">
        <f t="shared" ca="1" si="14"/>
        <v>0</v>
      </c>
      <c r="AW15">
        <f t="shared" si="15"/>
        <v>0</v>
      </c>
      <c r="AX15">
        <v>9</v>
      </c>
      <c r="AY15">
        <v>14</v>
      </c>
      <c r="AZ15">
        <v>100</v>
      </c>
      <c r="BG15">
        <v>8</v>
      </c>
      <c r="BH15">
        <v>1</v>
      </c>
      <c r="BI15">
        <v>1</v>
      </c>
      <c r="BJ15">
        <f t="shared" si="24"/>
        <v>8</v>
      </c>
      <c r="BK15" t="s">
        <v>145</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0.72519091651665113</v>
      </c>
      <c r="E16">
        <f t="shared" ca="1" si="27"/>
        <v>0.29223828464570256</v>
      </c>
      <c r="F16">
        <f t="shared" ca="1" si="27"/>
        <v>0.63961613985993127</v>
      </c>
      <c r="G16">
        <f t="shared" ca="1" si="27"/>
        <v>0.25533539571518604</v>
      </c>
      <c r="H16">
        <f t="shared" ca="1" si="27"/>
        <v>7.05714538382618E-3</v>
      </c>
      <c r="I16">
        <f t="shared" ca="1" si="27"/>
        <v>0.87939392079923484</v>
      </c>
      <c r="M16" t="str">
        <f t="shared" ca="1" si="2"/>
        <v>안 지정 캐릭터 PP 일반등급</v>
      </c>
      <c r="N16">
        <f t="shared" ca="1" si="3"/>
        <v>29223</v>
      </c>
      <c r="O16">
        <f t="shared" ca="1" si="4"/>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93</v>
      </c>
      <c r="V16">
        <v>97920</v>
      </c>
      <c r="W16">
        <v>14</v>
      </c>
      <c r="X16" t="s">
        <v>129</v>
      </c>
      <c r="Z16">
        <v>1400</v>
      </c>
      <c r="AA16" t="str">
        <f t="shared" ca="1" si="6"/>
        <v>upn</v>
      </c>
      <c r="AB16" t="s">
        <v>93</v>
      </c>
      <c r="AC16">
        <v>97920</v>
      </c>
      <c r="AD16">
        <v>14</v>
      </c>
      <c r="AE16" t="s">
        <v>129</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145</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0.38146154520524267</v>
      </c>
      <c r="E17">
        <f t="shared" ca="1" si="27"/>
        <v>0.88599179388643723</v>
      </c>
      <c r="F17">
        <f t="shared" ca="1" si="27"/>
        <v>0.62076553188678074</v>
      </c>
      <c r="G17">
        <f t="shared" ca="1" si="27"/>
        <v>0.97321443932272811</v>
      </c>
      <c r="H17">
        <f t="shared" ca="1" si="27"/>
        <v>0.65605075520527034</v>
      </c>
      <c r="I17">
        <f t="shared" ca="1" si="27"/>
        <v>0.43073904550409903</v>
      </c>
      <c r="M17" t="str">
        <f t="shared" ca="1" si="2"/>
        <v>지정 장비</v>
      </c>
      <c r="N17" t="str">
        <f t="shared" ca="1" si="3"/>
        <v>Equip7302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22400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83</v>
      </c>
      <c r="V17" t="s">
        <v>187</v>
      </c>
      <c r="W17">
        <v>1</v>
      </c>
      <c r="X17" t="s">
        <v>129</v>
      </c>
      <c r="Z17">
        <v>29600</v>
      </c>
      <c r="AA17" t="str">
        <f t="shared" ca="1" si="6"/>
        <v>fe</v>
      </c>
      <c r="AB17" t="s">
        <v>83</v>
      </c>
      <c r="AC17" t="s">
        <v>187</v>
      </c>
      <c r="AD17">
        <v>1</v>
      </c>
      <c r="AE17" t="s">
        <v>129</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294</v>
      </c>
      <c r="AS17" t="s">
        <v>293</v>
      </c>
      <c r="AT17">
        <f ca="1">(COUNTIFS(B:B,$AQ$18,N:N,"Equip????")-AT19-AT20-AT21)/6</f>
        <v>11.166666666666666</v>
      </c>
      <c r="AU17">
        <f>(COUNTIFS(B:B,$AQ$18,AC:AC,"Equip????")-AU19-AU20-AU21)/6</f>
        <v>13.333333333333334</v>
      </c>
      <c r="BG17">
        <v>10</v>
      </c>
      <c r="BH17">
        <v>1</v>
      </c>
      <c r="BI17">
        <v>1</v>
      </c>
      <c r="BJ17">
        <f t="shared" si="24"/>
        <v>10</v>
      </c>
      <c r="BK17" t="s">
        <v>145</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0.74459275239432576</v>
      </c>
      <c r="E18">
        <f t="shared" ca="1" si="27"/>
        <v>0.74379294943135488</v>
      </c>
      <c r="F18">
        <f t="shared" ca="1" si="27"/>
        <v>0.83520685772702541</v>
      </c>
      <c r="G18">
        <f t="shared" ca="1" si="27"/>
        <v>6.948812934162707E-2</v>
      </c>
      <c r="H18">
        <f t="shared" ca="1" si="27"/>
        <v>7.63417677704048E-4</v>
      </c>
      <c r="I18">
        <f t="shared" ca="1" si="27"/>
        <v>0.96764270230892646</v>
      </c>
      <c r="M18" t="str">
        <f t="shared" ca="1" si="2"/>
        <v>지정 장비</v>
      </c>
      <c r="N18" t="str">
        <f t="shared" ca="1" si="3"/>
        <v>Equip7002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2300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83</v>
      </c>
      <c r="V18" t="s">
        <v>275</v>
      </c>
      <c r="W18">
        <v>1</v>
      </c>
      <c r="X18" t="s">
        <v>129</v>
      </c>
      <c r="Z18">
        <v>1900</v>
      </c>
      <c r="AA18" t="str">
        <f t="shared" ca="1" si="6"/>
        <v>fe</v>
      </c>
      <c r="AB18" t="s">
        <v>83</v>
      </c>
      <c r="AC18" t="s">
        <v>275</v>
      </c>
      <c r="AD18">
        <v>1</v>
      </c>
      <c r="AE18" t="s">
        <v>129</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295</v>
      </c>
      <c r="AS18" t="s">
        <v>290</v>
      </c>
      <c r="AT18">
        <f ca="1">COUNTIFS(B:B,$AQ$18,N:N,"Equip????")-AT19-AT20-AT21</f>
        <v>67</v>
      </c>
      <c r="AU18">
        <f>COUNTIFS(B:B,$AQ$18,AC:AC,"Equip????")-AU19-AU20-AU21</f>
        <v>80</v>
      </c>
      <c r="BG18">
        <v>11</v>
      </c>
      <c r="BH18">
        <v>1</v>
      </c>
      <c r="BI18">
        <v>1</v>
      </c>
      <c r="BJ18">
        <f t="shared" si="24"/>
        <v>11</v>
      </c>
      <c r="BK18" t="s">
        <v>145</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0.21851283447795988</v>
      </c>
      <c r="E19">
        <f t="shared" ca="1" si="27"/>
        <v>0.78294535656433761</v>
      </c>
      <c r="F19">
        <f t="shared" ca="1" si="27"/>
        <v>0.28873359276222932</v>
      </c>
      <c r="G19">
        <f t="shared" ca="1" si="27"/>
        <v>0.94417403446354653</v>
      </c>
      <c r="H19">
        <f t="shared" ca="1" si="27"/>
        <v>0.1712707945915859</v>
      </c>
      <c r="I19">
        <f t="shared" ca="1" si="27"/>
        <v>0.74250534217370057</v>
      </c>
      <c r="M19" t="str">
        <f t="shared" ca="1" si="2"/>
        <v>지정 장비</v>
      </c>
      <c r="N19" t="str">
        <f t="shared" ca="1" si="3"/>
        <v>Equip8101</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8300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83</v>
      </c>
      <c r="V19" t="s">
        <v>214</v>
      </c>
      <c r="W19">
        <v>1</v>
      </c>
      <c r="X19" t="s">
        <v>129</v>
      </c>
      <c r="Z19">
        <v>2200</v>
      </c>
      <c r="AA19" t="str">
        <f t="shared" ca="1" si="6"/>
        <v>fe</v>
      </c>
      <c r="AB19" t="s">
        <v>83</v>
      </c>
      <c r="AC19" t="s">
        <v>214</v>
      </c>
      <c r="AD19">
        <v>1</v>
      </c>
      <c r="AE19" t="s">
        <v>129</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291</v>
      </c>
      <c r="AT19">
        <f ca="1">COUNTIFS(B:B,$AQ$18,N:N,"Equip6???")</f>
        <v>21</v>
      </c>
      <c r="AU19">
        <f>COUNTIFS(B:B,$AQ$18,AC:AC,"Equip6???")</f>
        <v>21</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0.74007815094150597</v>
      </c>
      <c r="E20">
        <f t="shared" ca="1" si="27"/>
        <v>0.51140705201835845</v>
      </c>
      <c r="F20">
        <f t="shared" ca="1" si="27"/>
        <v>0.18553603935417784</v>
      </c>
      <c r="G20">
        <f t="shared" ca="1" si="27"/>
        <v>0.76217894002929565</v>
      </c>
      <c r="H20">
        <f t="shared" ca="1" si="27"/>
        <v>0.1563078270970738</v>
      </c>
      <c r="I20">
        <f t="shared" ca="1" si="27"/>
        <v>0.59936868617187133</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292</v>
      </c>
      <c r="AT20">
        <f ca="1">COUNTIFS(B:B,$AQ$18,N:N,"Equip7???")</f>
        <v>25</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0.14193249114597295</v>
      </c>
      <c r="E21">
        <f t="shared" ca="1" si="27"/>
        <v>0.57092476873878983</v>
      </c>
      <c r="F21">
        <f t="shared" ca="1" si="27"/>
        <v>0.81985053661574159</v>
      </c>
      <c r="G21">
        <f t="shared" ca="1" si="27"/>
        <v>0.85869310838188606</v>
      </c>
      <c r="H21">
        <f t="shared" ca="1" si="27"/>
        <v>0.93639708860221726</v>
      </c>
      <c r="I21">
        <f t="shared" ca="1" si="27"/>
        <v>0.24946847861061439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289</v>
      </c>
      <c r="AT21">
        <f ca="1">COUNTIFS(B:B,$AQ$18,N:N,"Equip8???")</f>
        <v>25</v>
      </c>
      <c r="AU21">
        <f>COUNTIFS(B:B,$AQ$18,AC:AC,"Equip8???")</f>
        <v>19</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0.80185127103259768</v>
      </c>
      <c r="E22">
        <f t="shared" ca="1" si="28"/>
        <v>0.82988987125483693</v>
      </c>
      <c r="F22">
        <f t="shared" ca="1" si="28"/>
        <v>0.55738585487065007</v>
      </c>
      <c r="G22">
        <f t="shared" ca="1" si="28"/>
        <v>0.16559608910831825</v>
      </c>
      <c r="H22">
        <f t="shared" ca="1" si="28"/>
        <v>0.91592692173541668</v>
      </c>
      <c r="I22">
        <f t="shared" ca="1" si="28"/>
        <v>0.52888792524694794</v>
      </c>
      <c r="M22" t="str">
        <f t="shared" ca="1" si="2"/>
        <v>지정 장비</v>
      </c>
      <c r="N22" t="str">
        <f t="shared" ca="1" si="3"/>
        <v>Equip7102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3500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83</v>
      </c>
      <c r="V22" t="s">
        <v>204</v>
      </c>
      <c r="W22">
        <v>1</v>
      </c>
      <c r="X22" t="s">
        <v>129</v>
      </c>
      <c r="Z22">
        <v>800</v>
      </c>
      <c r="AA22" t="str">
        <f t="shared" ca="1" si="6"/>
        <v>fe</v>
      </c>
      <c r="AB22" t="s">
        <v>83</v>
      </c>
      <c r="AC22" t="s">
        <v>270</v>
      </c>
      <c r="AD22">
        <v>1</v>
      </c>
      <c r="AE22" t="s">
        <v>129</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0.38174823844530037</v>
      </c>
      <c r="E23">
        <f t="shared" ca="1" si="28"/>
        <v>0.17149070288077772</v>
      </c>
      <c r="F23">
        <f t="shared" ca="1" si="28"/>
        <v>0.88162344819619654</v>
      </c>
      <c r="G23">
        <f t="shared" ca="1" si="28"/>
        <v>0.42064084137154301</v>
      </c>
      <c r="H23">
        <f t="shared" ca="1" si="28"/>
        <v>0.19863213562808246</v>
      </c>
      <c r="I23">
        <f t="shared" ca="1" si="28"/>
        <v>0.15051093671135174</v>
      </c>
      <c r="M23" t="str">
        <f t="shared" ca="1" si="2"/>
        <v>지정 장비</v>
      </c>
      <c r="N23" t="str">
        <f t="shared" ca="1" si="3"/>
        <v>Equip1201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4</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83</v>
      </c>
      <c r="V23" t="s">
        <v>186</v>
      </c>
      <c r="W23">
        <v>1</v>
      </c>
      <c r="X23" t="s">
        <v>129</v>
      </c>
      <c r="Z23">
        <v>9400</v>
      </c>
      <c r="AA23" t="str">
        <f t="shared" ca="1" si="6"/>
        <v>fe</v>
      </c>
      <c r="AB23" t="s">
        <v>83</v>
      </c>
      <c r="AC23" t="s">
        <v>216</v>
      </c>
      <c r="AD23">
        <v>1</v>
      </c>
      <c r="AE23" t="s">
        <v>133</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299</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0.84653734565047578</v>
      </c>
      <c r="E24">
        <f t="shared" ca="1" si="28"/>
        <v>0.23493926674937582</v>
      </c>
      <c r="F24">
        <f t="shared" ca="1" si="28"/>
        <v>0.32903470541609869</v>
      </c>
      <c r="G24">
        <f t="shared" ca="1" si="28"/>
        <v>0.6816654179641044</v>
      </c>
      <c r="H24">
        <f t="shared" ca="1" si="28"/>
        <v>0.12794758799601225</v>
      </c>
      <c r="I24">
        <f t="shared" ca="1" si="28"/>
        <v>0.52942654791640253</v>
      </c>
      <c r="M24" t="str">
        <f t="shared" ca="1" si="2"/>
        <v>안 지정 캐릭터 PP 영웅등급</v>
      </c>
      <c r="N24">
        <f t="shared" ca="1" si="3"/>
        <v>23493</v>
      </c>
      <c r="O24">
        <f t="shared" ca="1" si="4"/>
        <v>10</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1000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92</v>
      </c>
      <c r="V24">
        <v>8048</v>
      </c>
      <c r="W24">
        <v>9</v>
      </c>
      <c r="X24" t="s">
        <v>129</v>
      </c>
      <c r="Z24">
        <v>900</v>
      </c>
      <c r="AA24" t="str">
        <f t="shared" ca="1" si="6"/>
        <v>uph</v>
      </c>
      <c r="AB24" t="s">
        <v>92</v>
      </c>
      <c r="AC24">
        <v>15474</v>
      </c>
      <c r="AD24">
        <v>9</v>
      </c>
      <c r="AE24" t="s">
        <v>129</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296</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0.19431035338212888</v>
      </c>
      <c r="E25">
        <f t="shared" ca="1" si="28"/>
        <v>0.73555461133905908</v>
      </c>
      <c r="F25">
        <f t="shared" ca="1" si="28"/>
        <v>0.72275771751664541</v>
      </c>
      <c r="G25">
        <f t="shared" ca="1" si="28"/>
        <v>0.8423765467809724</v>
      </c>
      <c r="H25">
        <f t="shared" ca="1" si="28"/>
        <v>0.50948218880762441</v>
      </c>
      <c r="I25">
        <f t="shared" ca="1" si="28"/>
        <v>0.83774352035527544</v>
      </c>
      <c r="M25" t="str">
        <f t="shared" ca="1" si="2"/>
        <v>안 지정 캐릭터 PP 영웅등급</v>
      </c>
      <c r="N25">
        <f t="shared" ca="1" si="3"/>
        <v>73555</v>
      </c>
      <c r="O25">
        <f t="shared" ca="1" si="4"/>
        <v>13</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1300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93</v>
      </c>
      <c r="V25">
        <v>13699</v>
      </c>
      <c r="W25">
        <v>9</v>
      </c>
      <c r="X25" t="s">
        <v>129</v>
      </c>
      <c r="Z25">
        <v>900</v>
      </c>
      <c r="AA25" t="str">
        <f t="shared" ca="1" si="6"/>
        <v>upn</v>
      </c>
      <c r="AB25" t="s">
        <v>93</v>
      </c>
      <c r="AC25">
        <v>11906</v>
      </c>
      <c r="AD25">
        <v>9</v>
      </c>
      <c r="AE25" t="s">
        <v>129</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297</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0.20082811393003352</v>
      </c>
      <c r="E26">
        <f t="shared" ca="1" si="28"/>
        <v>0.99140638282351401</v>
      </c>
      <c r="F26">
        <f t="shared" ca="1" si="28"/>
        <v>9.5254855370910829E-2</v>
      </c>
      <c r="G26">
        <f t="shared" ca="1" si="28"/>
        <v>0.19930792082911275</v>
      </c>
      <c r="H26">
        <f t="shared" ca="1" si="28"/>
        <v>0.46488707626940318</v>
      </c>
      <c r="I26">
        <f t="shared" ca="1" si="28"/>
        <v>0.74757829936127174</v>
      </c>
      <c r="M26" t="str">
        <f t="shared" ca="1" si="2"/>
        <v>안 지정 캐릭터 PP 일반등급</v>
      </c>
      <c r="N26">
        <f t="shared" ca="1" si="3"/>
        <v>99140</v>
      </c>
      <c r="O26">
        <f t="shared" ca="1" si="4"/>
        <v>14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1400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93</v>
      </c>
      <c r="V26">
        <v>7445</v>
      </c>
      <c r="W26">
        <v>9</v>
      </c>
      <c r="X26" t="s">
        <v>129</v>
      </c>
      <c r="Z26">
        <v>900</v>
      </c>
      <c r="AA26" t="str">
        <f t="shared" ca="1" si="6"/>
        <v>upn</v>
      </c>
      <c r="AB26" t="s">
        <v>93</v>
      </c>
      <c r="AC26">
        <v>79980</v>
      </c>
      <c r="AD26">
        <v>13</v>
      </c>
      <c r="AE26" t="s">
        <v>129</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298</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0.26137998903356263</v>
      </c>
      <c r="E27">
        <f t="shared" ca="1" si="28"/>
        <v>0.54352212934643729</v>
      </c>
      <c r="F27">
        <f t="shared" ca="1" si="28"/>
        <v>0.11591793412818585</v>
      </c>
      <c r="G27">
        <f t="shared" ca="1" si="28"/>
        <v>0.7167400441600319</v>
      </c>
      <c r="H27">
        <f t="shared" ca="1" si="28"/>
        <v>0.45880747535037703</v>
      </c>
      <c r="I27">
        <f t="shared" ca="1" si="28"/>
        <v>0.22694411039833562</v>
      </c>
      <c r="M27" t="str">
        <f t="shared" ca="1" si="2"/>
        <v>지정 장비</v>
      </c>
      <c r="N27" t="str">
        <f t="shared" ca="1" si="3"/>
        <v>Equip4302</v>
      </c>
      <c r="O27">
        <f t="shared" ca="1" si="4"/>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7200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83</v>
      </c>
      <c r="V27" t="s">
        <v>301</v>
      </c>
      <c r="W27">
        <v>1</v>
      </c>
      <c r="X27" t="s">
        <v>133</v>
      </c>
      <c r="Y27">
        <v>29</v>
      </c>
      <c r="Z27">
        <v>19</v>
      </c>
      <c r="AA27" t="str">
        <f t="shared" ca="1" si="6"/>
        <v>upn</v>
      </c>
      <c r="AB27" t="s">
        <v>93</v>
      </c>
      <c r="AC27">
        <v>94909</v>
      </c>
      <c r="AD27">
        <v>14</v>
      </c>
      <c r="AE27" t="s">
        <v>129</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0.56174761081777991</v>
      </c>
      <c r="E28">
        <f t="shared" ca="1" si="28"/>
        <v>0.74358609274700815</v>
      </c>
      <c r="F28">
        <f t="shared" ca="1" si="28"/>
        <v>0.74249256965498922</v>
      </c>
      <c r="G28">
        <f t="shared" ca="1" si="28"/>
        <v>3.6708293236994538E-2</v>
      </c>
      <c r="H28">
        <f t="shared" ca="1" si="28"/>
        <v>0.70305269870452403</v>
      </c>
      <c r="I28">
        <f t="shared" ca="1" si="28"/>
        <v>0.65156897772088407</v>
      </c>
      <c r="M28" t="str">
        <f t="shared" ca="1" si="2"/>
        <v>지정 장비</v>
      </c>
      <c r="N28" t="str">
        <f t="shared" ca="1" si="3"/>
        <v>Equip7002</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2100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83</v>
      </c>
      <c r="V28" t="s">
        <v>272</v>
      </c>
      <c r="W28">
        <v>1</v>
      </c>
      <c r="X28" t="s">
        <v>133</v>
      </c>
      <c r="Z28">
        <v>12</v>
      </c>
      <c r="AA28" t="str">
        <f t="shared" ca="1" si="6"/>
        <v>fe</v>
      </c>
      <c r="AB28" t="s">
        <v>83</v>
      </c>
      <c r="AC28" t="s">
        <v>113</v>
      </c>
      <c r="AD28">
        <v>1</v>
      </c>
      <c r="AE28" t="s">
        <v>129</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0.21447823468827298</v>
      </c>
      <c r="E29">
        <f t="shared" ca="1" si="28"/>
        <v>0.97942946147159404</v>
      </c>
      <c r="F29">
        <f t="shared" ca="1" si="28"/>
        <v>0.79274757359953418</v>
      </c>
      <c r="G29">
        <f t="shared" ca="1" si="28"/>
        <v>0.3280114446927167</v>
      </c>
      <c r="H29">
        <f t="shared" ca="1" si="28"/>
        <v>0.34584821317650349</v>
      </c>
      <c r="I29">
        <f t="shared" ca="1" si="28"/>
        <v>0.15443590420274689</v>
      </c>
      <c r="M29" t="str">
        <f t="shared" ca="1" si="2"/>
        <v>지정 장비</v>
      </c>
      <c r="N29" t="str">
        <f t="shared" ca="1" si="3"/>
        <v>Equip8302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74000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83</v>
      </c>
      <c r="V29" t="s">
        <v>190</v>
      </c>
      <c r="W29">
        <v>1</v>
      </c>
      <c r="X29" t="s">
        <v>129</v>
      </c>
      <c r="Z29">
        <v>3600</v>
      </c>
      <c r="AA29" t="str">
        <f t="shared" ca="1" si="6"/>
        <v>fe</v>
      </c>
      <c r="AB29" t="s">
        <v>83</v>
      </c>
      <c r="AC29" t="s">
        <v>255</v>
      </c>
      <c r="AD29">
        <v>1</v>
      </c>
      <c r="AE29" t="s">
        <v>129</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0.40839431905188639</v>
      </c>
      <c r="E30">
        <f t="shared" ca="1" si="28"/>
        <v>0.12821373025016625</v>
      </c>
      <c r="F30">
        <f t="shared" ca="1" si="28"/>
        <v>0.78750827317135019</v>
      </c>
      <c r="G30">
        <f t="shared" ca="1" si="28"/>
        <v>0.64386310431175531</v>
      </c>
      <c r="H30">
        <f t="shared" ca="1" si="28"/>
        <v>0.68835650682762117</v>
      </c>
      <c r="I30">
        <f t="shared" ca="1" si="28"/>
        <v>0.80364745310138164</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0.23074413597374055</v>
      </c>
      <c r="E31">
        <f t="shared" ca="1" si="28"/>
        <v>0.60662202513957542</v>
      </c>
      <c r="F31">
        <f t="shared" ca="1" si="28"/>
        <v>0.33003638370576927</v>
      </c>
      <c r="G31">
        <f t="shared" ca="1" si="28"/>
        <v>0.24114280038377678</v>
      </c>
      <c r="H31">
        <f t="shared" ca="1" si="28"/>
        <v>0.38896840548335421</v>
      </c>
      <c r="I31">
        <f t="shared" ca="1" si="28"/>
        <v>0.76005617425020278</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0.4793047532255077</v>
      </c>
      <c r="E32">
        <f t="shared" ca="1" si="29"/>
        <v>0.22599869854660115</v>
      </c>
      <c r="F32">
        <f t="shared" ca="1" si="29"/>
        <v>0.15272995880866347</v>
      </c>
      <c r="G32">
        <f t="shared" ca="1" si="29"/>
        <v>0.74725084115933771</v>
      </c>
      <c r="H32">
        <f t="shared" ca="1" si="29"/>
        <v>0.50502066517510713</v>
      </c>
      <c r="I32">
        <f t="shared" ca="1" si="29"/>
        <v>0.59227032571935911</v>
      </c>
      <c r="M32" t="str">
        <f t="shared" ca="1" si="2"/>
        <v>지정 장비</v>
      </c>
      <c r="N32" t="str">
        <f t="shared" ca="1" si="3"/>
        <v>Equip2001</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800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83</v>
      </c>
      <c r="V32" t="s">
        <v>217</v>
      </c>
      <c r="W32">
        <v>1</v>
      </c>
      <c r="X32" t="s">
        <v>129</v>
      </c>
      <c r="Z32">
        <v>3400</v>
      </c>
      <c r="AA32" t="str">
        <f t="shared" ca="1" si="6"/>
        <v>fe</v>
      </c>
      <c r="AB32" t="s">
        <v>83</v>
      </c>
      <c r="AC32" t="s">
        <v>198</v>
      </c>
      <c r="AD32">
        <v>1</v>
      </c>
      <c r="AE32" t="s">
        <v>129</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0.25112745937843961</v>
      </c>
      <c r="E33">
        <f t="shared" ca="1" si="29"/>
        <v>0.28687873454092738</v>
      </c>
      <c r="F33">
        <f t="shared" ca="1" si="29"/>
        <v>0.82102264374787204</v>
      </c>
      <c r="G33">
        <f t="shared" ca="1" si="29"/>
        <v>0.63775438231932768</v>
      </c>
      <c r="H33">
        <f t="shared" ca="1" si="29"/>
        <v>0.91202297034937208</v>
      </c>
      <c r="I33">
        <f t="shared" ca="1" si="29"/>
        <v>0.721082420750493</v>
      </c>
      <c r="M33" t="str">
        <f t="shared" ca="1" si="2"/>
        <v>지정 장비</v>
      </c>
      <c r="N33" t="str">
        <f t="shared" ca="1" si="3"/>
        <v>Equip2201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3200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83</v>
      </c>
      <c r="V33" t="s">
        <v>190</v>
      </c>
      <c r="W33">
        <v>1</v>
      </c>
      <c r="X33" t="s">
        <v>129</v>
      </c>
      <c r="Z33">
        <v>3500</v>
      </c>
      <c r="AA33" t="str">
        <f t="shared" ca="1" si="6"/>
        <v>fe</v>
      </c>
      <c r="AB33" t="s">
        <v>83</v>
      </c>
      <c r="AC33" t="s">
        <v>280</v>
      </c>
      <c r="AD33">
        <v>1</v>
      </c>
      <c r="AE33" t="s">
        <v>133</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0.30076034707910104</v>
      </c>
      <c r="E34">
        <f t="shared" ca="1" si="29"/>
        <v>0.41446091038287147</v>
      </c>
      <c r="F34">
        <f t="shared" ca="1" si="29"/>
        <v>0.84020922089839034</v>
      </c>
      <c r="G34">
        <f t="shared" ca="1" si="29"/>
        <v>2.4598173035320414E-2</v>
      </c>
      <c r="H34">
        <f t="shared" ca="1" si="29"/>
        <v>0.58883009746012016</v>
      </c>
      <c r="I34">
        <f t="shared" ca="1" si="29"/>
        <v>7.9450395293884091E-3</v>
      </c>
      <c r="M34" t="str">
        <f t="shared" ca="1" si="2"/>
        <v>안 지정 캐릭터 PP 영웅등급</v>
      </c>
      <c r="N34">
        <f t="shared" ca="1" si="3"/>
        <v>41446</v>
      </c>
      <c r="O34">
        <f t="shared" ca="1" si="4"/>
        <v>11</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1100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92</v>
      </c>
      <c r="V34">
        <v>43223</v>
      </c>
      <c r="W34">
        <v>11</v>
      </c>
      <c r="X34" t="s">
        <v>129</v>
      </c>
      <c r="Z34">
        <v>1100</v>
      </c>
      <c r="AA34" t="str">
        <f t="shared" ca="1" si="6"/>
        <v>uph</v>
      </c>
      <c r="AB34" t="s">
        <v>92</v>
      </c>
      <c r="AC34">
        <v>60742</v>
      </c>
      <c r="AD34">
        <v>12</v>
      </c>
      <c r="AE34" t="s">
        <v>129</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0.26356868224858188</v>
      </c>
      <c r="E35">
        <f t="shared" ca="1" si="29"/>
        <v>0.98327513275726475</v>
      </c>
      <c r="F35">
        <f t="shared" ca="1" si="29"/>
        <v>0.65641566447422117</v>
      </c>
      <c r="G35">
        <f t="shared" ca="1" si="29"/>
        <v>0.40664654335467787</v>
      </c>
      <c r="H35">
        <f t="shared" ca="1" si="29"/>
        <v>0.33598225204874266</v>
      </c>
      <c r="I35">
        <f t="shared" ca="1" si="29"/>
        <v>0.30544880571684596</v>
      </c>
      <c r="M35" t="str">
        <f t="shared" ca="1" si="2"/>
        <v>안 지정 캐릭터 PP 일반등급</v>
      </c>
      <c r="N35">
        <f t="shared" ca="1" si="3"/>
        <v>98327</v>
      </c>
      <c r="O35">
        <f t="shared" ca="1" si="4"/>
        <v>14</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1400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93</v>
      </c>
      <c r="V35">
        <v>99364</v>
      </c>
      <c r="W35">
        <v>14</v>
      </c>
      <c r="X35" t="s">
        <v>129</v>
      </c>
      <c r="Z35">
        <v>1400</v>
      </c>
      <c r="AA35" t="str">
        <f t="shared" ca="1" si="6"/>
        <v>upn</v>
      </c>
      <c r="AB35" t="s">
        <v>93</v>
      </c>
      <c r="AC35">
        <v>69141</v>
      </c>
      <c r="AD35">
        <v>13</v>
      </c>
      <c r="AE35" t="s">
        <v>129</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0.82580022006301634</v>
      </c>
      <c r="E36">
        <f t="shared" ca="1" si="29"/>
        <v>0.29242955190867637</v>
      </c>
      <c r="F36">
        <f t="shared" ca="1" si="29"/>
        <v>0.37490981620763719</v>
      </c>
      <c r="G36">
        <f t="shared" ca="1" si="29"/>
        <v>0.87385006186848857</v>
      </c>
      <c r="H36">
        <f t="shared" ca="1" si="29"/>
        <v>0.69328573228840151</v>
      </c>
      <c r="I36">
        <f t="shared" ca="1" si="29"/>
        <v>0.17562337797538452</v>
      </c>
      <c r="M36" t="str">
        <f t="shared" ca="1" si="2"/>
        <v>안 지정 캐릭터 PP 일반등급</v>
      </c>
      <c r="N36">
        <f t="shared" ca="1" si="3"/>
        <v>29242</v>
      </c>
      <c r="O36">
        <f t="shared" ca="1" si="4"/>
        <v>10</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1000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93</v>
      </c>
      <c r="V36">
        <v>44798</v>
      </c>
      <c r="W36">
        <v>11</v>
      </c>
      <c r="X36" t="s">
        <v>129</v>
      </c>
      <c r="Z36">
        <v>1100</v>
      </c>
      <c r="AA36" t="str">
        <f t="shared" ca="1" si="6"/>
        <v>upn</v>
      </c>
      <c r="AB36" t="s">
        <v>93</v>
      </c>
      <c r="AC36">
        <v>93170</v>
      </c>
      <c r="AD36">
        <v>14</v>
      </c>
      <c r="AE36" t="s">
        <v>129</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0.76897639901945103</v>
      </c>
      <c r="E37">
        <f t="shared" ca="1" si="29"/>
        <v>0.77274022508778406</v>
      </c>
      <c r="F37">
        <f t="shared" ca="1" si="29"/>
        <v>0.71856090656074911</v>
      </c>
      <c r="G37">
        <f t="shared" ca="1" si="29"/>
        <v>0.35133956277267198</v>
      </c>
      <c r="H37">
        <f t="shared" ca="1" si="29"/>
        <v>0.53867688677253345</v>
      </c>
      <c r="I37">
        <f t="shared" ca="1" si="29"/>
        <v>0.79812251874498064</v>
      </c>
      <c r="M37" t="str">
        <f t="shared" ca="1" si="2"/>
        <v>안 지정 캐릭터 PP 일반등급</v>
      </c>
      <c r="N37">
        <f t="shared" ca="1" si="3"/>
        <v>77274</v>
      </c>
      <c r="O37">
        <f t="shared" ca="1" si="4"/>
        <v>13</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1300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92</v>
      </c>
      <c r="V37">
        <v>69119</v>
      </c>
      <c r="W37">
        <v>13</v>
      </c>
      <c r="X37" t="s">
        <v>129</v>
      </c>
      <c r="Z37">
        <v>1300</v>
      </c>
      <c r="AA37" t="str">
        <f t="shared" ca="1" si="6"/>
        <v>upn</v>
      </c>
      <c r="AB37" t="s">
        <v>93</v>
      </c>
      <c r="AC37">
        <v>27902</v>
      </c>
      <c r="AD37">
        <v>10</v>
      </c>
      <c r="AE37" t="s">
        <v>129</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0.82277025085506383</v>
      </c>
      <c r="E38">
        <f t="shared" ca="1" si="29"/>
        <v>0.78529433698705686</v>
      </c>
      <c r="F38">
        <f t="shared" ca="1" si="29"/>
        <v>0.82832651429517345</v>
      </c>
      <c r="G38">
        <f t="shared" ca="1" si="29"/>
        <v>0.58836340394080766</v>
      </c>
      <c r="H38">
        <f t="shared" ca="1" si="29"/>
        <v>0.36441142974313534</v>
      </c>
      <c r="I38">
        <f t="shared" ca="1" si="29"/>
        <v>0.49128545439035276</v>
      </c>
      <c r="M38" t="str">
        <f t="shared" ca="1" si="2"/>
        <v>지정 장비</v>
      </c>
      <c r="N38" t="str">
        <f t="shared" ca="1" si="3"/>
        <v>Equip7102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3500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83</v>
      </c>
      <c r="V38" t="s">
        <v>278</v>
      </c>
      <c r="W38">
        <v>1</v>
      </c>
      <c r="X38" t="s">
        <v>133</v>
      </c>
      <c r="Z38">
        <v>36</v>
      </c>
      <c r="AA38" t="str">
        <f t="shared" ca="1" si="6"/>
        <v>fe</v>
      </c>
      <c r="AB38" t="s">
        <v>83</v>
      </c>
      <c r="AC38" t="s">
        <v>207</v>
      </c>
      <c r="AD38">
        <v>1</v>
      </c>
      <c r="AE38" t="s">
        <v>129</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0.47571553957268098</v>
      </c>
      <c r="E39">
        <f t="shared" ca="1" si="29"/>
        <v>0.52012388839685997</v>
      </c>
      <c r="F39">
        <f t="shared" ca="1" si="29"/>
        <v>2.5365009761042723E-2</v>
      </c>
      <c r="G39">
        <f t="shared" ca="1" si="29"/>
        <v>0.54447439372891571</v>
      </c>
      <c r="H39">
        <f t="shared" ca="1" si="29"/>
        <v>0.9608314370292006</v>
      </c>
      <c r="I39">
        <f t="shared" ca="1" si="29"/>
        <v>8.0019820452612023E-2</v>
      </c>
      <c r="M39" t="str">
        <f t="shared" ca="1" si="2"/>
        <v>지정 장비</v>
      </c>
      <c r="N39" t="str">
        <f t="shared" ca="1" si="3"/>
        <v>Equip6002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1700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83</v>
      </c>
      <c r="V39" t="s">
        <v>269</v>
      </c>
      <c r="W39">
        <v>1</v>
      </c>
      <c r="X39" t="s">
        <v>129</v>
      </c>
      <c r="Z39">
        <v>800</v>
      </c>
      <c r="AA39" t="str">
        <f t="shared" ca="1" si="6"/>
        <v>fe</v>
      </c>
      <c r="AB39" t="s">
        <v>83</v>
      </c>
      <c r="AC39" t="s">
        <v>323</v>
      </c>
      <c r="AD39">
        <v>1</v>
      </c>
      <c r="AE39" t="s">
        <v>133</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8.3205155222146887E-2</v>
      </c>
      <c r="E40">
        <f t="shared" ca="1" si="29"/>
        <v>0.37251241339286678</v>
      </c>
      <c r="F40">
        <f t="shared" ca="1" si="29"/>
        <v>0.31276315572050395</v>
      </c>
      <c r="G40">
        <f t="shared" ca="1" si="29"/>
        <v>0.82543911544479309</v>
      </c>
      <c r="H40">
        <f t="shared" ca="1" si="29"/>
        <v>0.86687059547261647</v>
      </c>
      <c r="I40">
        <f t="shared" ca="1" si="29"/>
        <v>0.10310943077805512</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0.54205679606629575</v>
      </c>
      <c r="E41">
        <f t="shared" ca="1" si="29"/>
        <v>0.51890414004076002</v>
      </c>
      <c r="F41">
        <f t="shared" ca="1" si="29"/>
        <v>0.7088907402821284</v>
      </c>
      <c r="G41">
        <f t="shared" ca="1" si="29"/>
        <v>0.91101116469535637</v>
      </c>
      <c r="H41">
        <f t="shared" ca="1" si="29"/>
        <v>8.5846232448566595E-2</v>
      </c>
      <c r="I41">
        <f t="shared" ca="1" si="29"/>
        <v>0.63776962993916519</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0.27306548629834904</v>
      </c>
      <c r="E42">
        <f t="shared" ca="1" si="30"/>
        <v>0.83649051374725503</v>
      </c>
      <c r="F42">
        <f t="shared" ca="1" si="30"/>
        <v>0.76152426601697609</v>
      </c>
      <c r="G42">
        <f t="shared" ca="1" si="30"/>
        <v>0.96423016928836625</v>
      </c>
      <c r="H42">
        <f t="shared" ca="1" si="30"/>
        <v>5.1660106590143418E-3</v>
      </c>
      <c r="I42">
        <f t="shared" ca="1" si="30"/>
        <v>0.7452539029561126</v>
      </c>
      <c r="M42" t="str">
        <f t="shared" ca="1" si="2"/>
        <v>지정 장비</v>
      </c>
      <c r="N42" t="str">
        <f t="shared" ca="1" si="3"/>
        <v>Equip7201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9700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83</v>
      </c>
      <c r="V42" t="s">
        <v>112</v>
      </c>
      <c r="W42">
        <v>1</v>
      </c>
      <c r="X42" t="s">
        <v>129</v>
      </c>
      <c r="Z42">
        <v>3700</v>
      </c>
      <c r="AA42" t="str">
        <f t="shared" ca="1" si="6"/>
        <v>fe</v>
      </c>
      <c r="AB42" t="s">
        <v>83</v>
      </c>
      <c r="AC42" t="s">
        <v>112</v>
      </c>
      <c r="AD42">
        <v>1</v>
      </c>
      <c r="AE42" t="s">
        <v>129</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0.95379476186443812</v>
      </c>
      <c r="E43">
        <f t="shared" ca="1" si="30"/>
        <v>0.80793906401574456</v>
      </c>
      <c r="F43">
        <f t="shared" ca="1" si="30"/>
        <v>0.7464169672838501</v>
      </c>
      <c r="G43">
        <f t="shared" ca="1" si="30"/>
        <v>0.65001022090447469</v>
      </c>
      <c r="H43">
        <f t="shared" ca="1" si="30"/>
        <v>0.41636886940739504</v>
      </c>
      <c r="I43">
        <f t="shared" ca="1" si="30"/>
        <v>0.74559974658860062</v>
      </c>
      <c r="M43" t="str">
        <f t="shared" ca="1" si="2"/>
        <v>지정 장비</v>
      </c>
      <c r="N43" t="str">
        <f t="shared" ca="1" si="3"/>
        <v>Equip7101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3700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83</v>
      </c>
      <c r="V43" t="s">
        <v>260</v>
      </c>
      <c r="W43">
        <v>1</v>
      </c>
      <c r="X43" t="s">
        <v>133</v>
      </c>
      <c r="Z43">
        <v>12</v>
      </c>
      <c r="AA43" t="str">
        <f t="shared" ca="1" si="6"/>
        <v>fe</v>
      </c>
      <c r="AB43" t="s">
        <v>83</v>
      </c>
      <c r="AC43" t="s">
        <v>187</v>
      </c>
      <c r="AD43">
        <v>1</v>
      </c>
      <c r="AE43" t="s">
        <v>129</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0.65357695907116353</v>
      </c>
      <c r="E44">
        <f t="shared" ca="1" si="30"/>
        <v>0.54849219853043052</v>
      </c>
      <c r="F44">
        <f t="shared" ca="1" si="30"/>
        <v>0.90171562888581402</v>
      </c>
      <c r="G44">
        <f t="shared" ca="1" si="30"/>
        <v>0.63254404780938345</v>
      </c>
      <c r="H44">
        <f t="shared" ca="1" si="30"/>
        <v>6.275695460316566E-2</v>
      </c>
      <c r="I44">
        <f t="shared" ca="1" si="30"/>
        <v>0.58934857014588737</v>
      </c>
      <c r="M44" t="str">
        <f t="shared" ca="1" si="2"/>
        <v>안 지정 캐릭터 PP 영웅등급</v>
      </c>
      <c r="N44">
        <f t="shared" ca="1" si="3"/>
        <v>54849</v>
      </c>
      <c r="O44">
        <f t="shared" ca="1" si="4"/>
        <v>12</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92</v>
      </c>
      <c r="V44">
        <v>94560</v>
      </c>
      <c r="W44">
        <v>14</v>
      </c>
      <c r="X44" t="s">
        <v>129</v>
      </c>
      <c r="Z44">
        <v>1400</v>
      </c>
      <c r="AA44" t="str">
        <f t="shared" ca="1" si="6"/>
        <v>uph</v>
      </c>
      <c r="AB44" t="s">
        <v>92</v>
      </c>
      <c r="AC44">
        <v>65691</v>
      </c>
      <c r="AD44">
        <v>12</v>
      </c>
      <c r="AE44" t="s">
        <v>129</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221</v>
      </c>
      <c r="CB44" t="str">
        <f>VLOOKUP($CA44,[2]ActorTable!$1:$1048576,MATCH("이름참고",[2]ActorTable!$1:$1,0),0)</f>
        <v>레나</v>
      </c>
    </row>
    <row r="45" spans="1:80">
      <c r="A45">
        <v>5</v>
      </c>
      <c r="B45">
        <v>3</v>
      </c>
      <c r="C45">
        <f t="shared" si="0"/>
        <v>0</v>
      </c>
      <c r="D45">
        <f t="shared" ca="1" si="30"/>
        <v>0.82886210429711549</v>
      </c>
      <c r="E45">
        <f t="shared" ca="1" si="30"/>
        <v>8.3969322179606287E-2</v>
      </c>
      <c r="F45">
        <f t="shared" ca="1" si="30"/>
        <v>0.7139287188802983</v>
      </c>
      <c r="G45">
        <f t="shared" ca="1" si="30"/>
        <v>0.12941621880327747</v>
      </c>
      <c r="H45">
        <f t="shared" ca="1" si="30"/>
        <v>0.1221346682593506</v>
      </c>
      <c r="I45">
        <f t="shared" ca="1" si="30"/>
        <v>0.82614361345183163</v>
      </c>
      <c r="M45" t="str">
        <f t="shared" ca="1" si="2"/>
        <v>안 지정 캐릭터 PP 일반등급</v>
      </c>
      <c r="N45">
        <f t="shared" ca="1" si="3"/>
        <v>8396</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93</v>
      </c>
      <c r="V45">
        <v>96195</v>
      </c>
      <c r="W45">
        <v>14</v>
      </c>
      <c r="X45" t="s">
        <v>129</v>
      </c>
      <c r="Z45">
        <v>1400</v>
      </c>
      <c r="AA45" t="str">
        <f t="shared" ca="1" si="6"/>
        <v>upn</v>
      </c>
      <c r="AB45" t="s">
        <v>93</v>
      </c>
      <c r="AC45">
        <v>62441</v>
      </c>
      <c r="AD45">
        <v>12</v>
      </c>
      <c r="AE45" t="s">
        <v>129</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222</v>
      </c>
      <c r="CB45" t="str">
        <f>VLOOKUP($CA45,[2]ActorTable!$1:$1048576,MATCH("이름참고",[2]ActorTable!$1:$1,0),0)</f>
        <v>서린</v>
      </c>
    </row>
    <row r="46" spans="1:80">
      <c r="A46">
        <v>5</v>
      </c>
      <c r="B46">
        <v>4</v>
      </c>
      <c r="C46">
        <f t="shared" si="0"/>
        <v>0</v>
      </c>
      <c r="D46">
        <f t="shared" ca="1" si="30"/>
        <v>0.32854886404546491</v>
      </c>
      <c r="E46">
        <f t="shared" ca="1" si="30"/>
        <v>0.95486760648136626</v>
      </c>
      <c r="F46">
        <f t="shared" ca="1" si="30"/>
        <v>0.26482725139569663</v>
      </c>
      <c r="G46">
        <f t="shared" ca="1" si="30"/>
        <v>0.73883729829757516</v>
      </c>
      <c r="H46">
        <f t="shared" ca="1" si="30"/>
        <v>0.2452784128097496</v>
      </c>
      <c r="I46">
        <f t="shared" ca="1" si="30"/>
        <v>0.5599639204858724</v>
      </c>
      <c r="M46" t="str">
        <f t="shared" ca="1" si="2"/>
        <v>안 지정 캐릭터 PP 일반등급</v>
      </c>
      <c r="N46">
        <f t="shared" ca="1" si="3"/>
        <v>95486</v>
      </c>
      <c r="O46">
        <f t="shared" ca="1" si="4"/>
        <v>14</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1400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93</v>
      </c>
      <c r="V46">
        <v>90930</v>
      </c>
      <c r="W46">
        <v>14</v>
      </c>
      <c r="X46" t="s">
        <v>129</v>
      </c>
      <c r="Z46">
        <v>1400</v>
      </c>
      <c r="AA46" t="str">
        <f t="shared" ca="1" si="6"/>
        <v>upn</v>
      </c>
      <c r="AB46" t="s">
        <v>93</v>
      </c>
      <c r="AC46">
        <v>14681</v>
      </c>
      <c r="AD46">
        <v>9</v>
      </c>
      <c r="AE46" t="s">
        <v>129</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0.764000260051649</v>
      </c>
      <c r="E47">
        <f t="shared" ca="1" si="30"/>
        <v>0.14098684801575001</v>
      </c>
      <c r="F47">
        <f t="shared" ca="1" si="30"/>
        <v>0.63233792523032251</v>
      </c>
      <c r="G47">
        <f t="shared" ca="1" si="30"/>
        <v>0.4426437318195805</v>
      </c>
      <c r="H47">
        <f t="shared" ca="1" si="30"/>
        <v>0.10633223074394871</v>
      </c>
      <c r="I47">
        <f t="shared" ca="1" si="30"/>
        <v>6.9067621784768773E-2</v>
      </c>
      <c r="M47" t="str">
        <f t="shared" ca="1" si="2"/>
        <v>안 지정 캐릭터 PP 일반등급</v>
      </c>
      <c r="N47">
        <f t="shared" ca="1" si="3"/>
        <v>14098</v>
      </c>
      <c r="O47">
        <f t="shared" ca="1" si="4"/>
        <v>9</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900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92</v>
      </c>
      <c r="V47">
        <v>62491</v>
      </c>
      <c r="W47">
        <v>12</v>
      </c>
      <c r="X47" t="s">
        <v>129</v>
      </c>
      <c r="Z47">
        <v>1200</v>
      </c>
      <c r="AA47" t="str">
        <f t="shared" ca="1" si="6"/>
        <v>upn</v>
      </c>
      <c r="AB47" t="s">
        <v>93</v>
      </c>
      <c r="AC47">
        <v>83002</v>
      </c>
      <c r="AD47">
        <v>13</v>
      </c>
      <c r="AE47" t="s">
        <v>129</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0.89702578153041901</v>
      </c>
      <c r="E48">
        <f t="shared" ca="1" si="30"/>
        <v>0.18347756107718916</v>
      </c>
      <c r="F48">
        <f t="shared" ca="1" si="30"/>
        <v>0.13632595329695707</v>
      </c>
      <c r="G48">
        <f t="shared" ca="1" si="30"/>
        <v>9.4125681563276831E-2</v>
      </c>
      <c r="H48">
        <f t="shared" ca="1" si="30"/>
        <v>0.34578962223268528</v>
      </c>
      <c r="I48">
        <f t="shared" ca="1" si="30"/>
        <v>0.89865937259841822</v>
      </c>
      <c r="M48" t="str">
        <f t="shared" ca="1" si="2"/>
        <v>지정 장비</v>
      </c>
      <c r="N48" t="str">
        <f t="shared" ca="1" si="3"/>
        <v>Equip2102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1500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83</v>
      </c>
      <c r="V48" t="s">
        <v>112</v>
      </c>
      <c r="W48">
        <v>1</v>
      </c>
      <c r="X48" t="s">
        <v>129</v>
      </c>
      <c r="Z48">
        <v>3500</v>
      </c>
      <c r="AA48" t="str">
        <f t="shared" ca="1" si="6"/>
        <v>fe</v>
      </c>
      <c r="AB48" t="s">
        <v>83</v>
      </c>
      <c r="AC48" t="s">
        <v>271</v>
      </c>
      <c r="AD48">
        <v>1</v>
      </c>
      <c r="AE48" t="s">
        <v>129</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0.47853626569615804</v>
      </c>
      <c r="E49">
        <f t="shared" ca="1" si="30"/>
        <v>0.73386606419198452</v>
      </c>
      <c r="F49">
        <f t="shared" ca="1" si="30"/>
        <v>0.13689260298901829</v>
      </c>
      <c r="G49">
        <f t="shared" ca="1" si="30"/>
        <v>0.86218167882931651</v>
      </c>
      <c r="H49">
        <f t="shared" ca="1" si="30"/>
        <v>0.11967572618331601</v>
      </c>
      <c r="I49">
        <f t="shared" ca="1" si="30"/>
        <v>0.72105738771512273</v>
      </c>
      <c r="M49" t="str">
        <f t="shared" ca="1" si="2"/>
        <v>지정 장비</v>
      </c>
      <c r="N49" t="str">
        <f t="shared" ca="1" si="3"/>
        <v>Equip8002</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5200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83</v>
      </c>
      <c r="V49" t="s">
        <v>201</v>
      </c>
      <c r="W49">
        <v>1</v>
      </c>
      <c r="X49" t="s">
        <v>129</v>
      </c>
      <c r="Z49">
        <v>1000</v>
      </c>
      <c r="AA49" t="str">
        <f t="shared" ca="1" si="6"/>
        <v>fe</v>
      </c>
      <c r="AB49" t="s">
        <v>83</v>
      </c>
      <c r="AC49" t="s">
        <v>263</v>
      </c>
      <c r="AD49">
        <v>1</v>
      </c>
      <c r="AE49" t="s">
        <v>129</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0.46182984243893876</v>
      </c>
      <c r="E50">
        <f t="shared" ca="1" si="30"/>
        <v>0.51365800445664145</v>
      </c>
      <c r="F50">
        <f t="shared" ca="1" si="30"/>
        <v>0.61886725414413146</v>
      </c>
      <c r="G50">
        <f t="shared" ca="1" si="30"/>
        <v>0.70557927379490082</v>
      </c>
      <c r="H50">
        <f t="shared" ca="1" si="30"/>
        <v>0.1247245564191144</v>
      </c>
      <c r="I50">
        <f t="shared" ca="1" si="30"/>
        <v>0.24486501992293308</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0.26752201369790107</v>
      </c>
      <c r="E51">
        <f t="shared" ca="1" si="30"/>
        <v>0.85555260773627828</v>
      </c>
      <c r="F51">
        <f t="shared" ca="1" si="30"/>
        <v>0.20873365707098746</v>
      </c>
      <c r="G51">
        <f t="shared" ca="1" si="30"/>
        <v>7.4038228255369987E-2</v>
      </c>
      <c r="H51">
        <f t="shared" ca="1" si="30"/>
        <v>4.1539749880862731E-2</v>
      </c>
      <c r="I51">
        <f t="shared" ca="1" si="30"/>
        <v>0.82487178170572739</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0.3885390116260915</v>
      </c>
      <c r="E52">
        <f t="shared" ca="1" si="31"/>
        <v>0.66619079028894024</v>
      </c>
      <c r="F52">
        <f t="shared" ca="1" si="31"/>
        <v>0.96732409052825696</v>
      </c>
      <c r="G52">
        <f t="shared" ca="1" si="31"/>
        <v>0.63179707699967336</v>
      </c>
      <c r="H52">
        <f t="shared" ca="1" si="31"/>
        <v>0.89863878272093378</v>
      </c>
      <c r="I52">
        <f t="shared" ca="1" si="31"/>
        <v>0.97288629558610684</v>
      </c>
      <c r="M52" t="str">
        <f t="shared" ca="1" si="2"/>
        <v>지정 장비</v>
      </c>
      <c r="N52" t="str">
        <f t="shared" ca="1" si="3"/>
        <v>Equip5402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29</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21</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전설</v>
      </c>
      <c r="U52" t="s">
        <v>83</v>
      </c>
      <c r="V52" t="s">
        <v>264</v>
      </c>
      <c r="W52">
        <v>1</v>
      </c>
      <c r="X52" t="s">
        <v>133</v>
      </c>
      <c r="Z52">
        <v>16</v>
      </c>
      <c r="AA52" t="str">
        <f t="shared" ca="1" si="6"/>
        <v>fe</v>
      </c>
      <c r="AB52" t="s">
        <v>83</v>
      </c>
      <c r="AC52" t="s">
        <v>275</v>
      </c>
      <c r="AD52">
        <v>1</v>
      </c>
      <c r="AE52" t="s">
        <v>129</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0.60681027587643455</v>
      </c>
      <c r="E53">
        <f t="shared" ca="1" si="31"/>
        <v>0.17414324160263162</v>
      </c>
      <c r="F53">
        <f t="shared" ca="1" si="31"/>
        <v>0.36075387548011195</v>
      </c>
      <c r="G53">
        <f t="shared" ca="1" si="31"/>
        <v>0.68570251530362181</v>
      </c>
      <c r="H53">
        <f t="shared" ca="1" si="31"/>
        <v>0.88932323501084731</v>
      </c>
      <c r="I53">
        <f t="shared" ca="1" si="31"/>
        <v>0.46754803992488525</v>
      </c>
      <c r="M53" t="str">
        <f t="shared" ca="1" si="2"/>
        <v>지정 장비</v>
      </c>
      <c r="N53" t="str">
        <f t="shared" ca="1" si="3"/>
        <v>Equip1201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3000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83</v>
      </c>
      <c r="V53" t="s">
        <v>189</v>
      </c>
      <c r="W53">
        <v>1</v>
      </c>
      <c r="X53" t="s">
        <v>133</v>
      </c>
      <c r="Z53">
        <v>12</v>
      </c>
      <c r="AA53" t="str">
        <f t="shared" ca="1" si="6"/>
        <v>fe</v>
      </c>
      <c r="AB53" t="s">
        <v>83</v>
      </c>
      <c r="AC53" t="s">
        <v>209</v>
      </c>
      <c r="AD53">
        <v>1</v>
      </c>
      <c r="AE53" t="s">
        <v>133</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0.47096701586819678</v>
      </c>
      <c r="E54">
        <f t="shared" ca="1" si="31"/>
        <v>0.33389766067969373</v>
      </c>
      <c r="F54">
        <f t="shared" ca="1" si="31"/>
        <v>0.21537424889442347</v>
      </c>
      <c r="G54">
        <f t="shared" ca="1" si="31"/>
        <v>0.80217728571635183</v>
      </c>
      <c r="H54">
        <f t="shared" ca="1" si="31"/>
        <v>0.84034669550620911</v>
      </c>
      <c r="I54">
        <f t="shared" ca="1" si="31"/>
        <v>0.87333843140438117</v>
      </c>
      <c r="M54" t="str">
        <f t="shared" ca="1" si="2"/>
        <v>안 지정 캐릭터 PP 영웅등급</v>
      </c>
      <c r="N54">
        <f t="shared" ca="1" si="3"/>
        <v>33389</v>
      </c>
      <c r="O54">
        <f t="shared" ca="1" si="4"/>
        <v>11</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92</v>
      </c>
      <c r="V54">
        <v>29213</v>
      </c>
      <c r="W54">
        <v>10</v>
      </c>
      <c r="X54" t="s">
        <v>129</v>
      </c>
      <c r="Z54">
        <v>1000</v>
      </c>
      <c r="AA54" t="str">
        <f t="shared" ca="1" si="6"/>
        <v>uph</v>
      </c>
      <c r="AB54" t="s">
        <v>92</v>
      </c>
      <c r="AC54">
        <v>54967</v>
      </c>
      <c r="AD54">
        <v>12</v>
      </c>
      <c r="AE54" t="s">
        <v>129</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0.23819813318941285</v>
      </c>
      <c r="E55">
        <f t="shared" ca="1" si="31"/>
        <v>0.54451122105501804</v>
      </c>
      <c r="F55">
        <f t="shared" ca="1" si="31"/>
        <v>0.52671908104307041</v>
      </c>
      <c r="G55">
        <f t="shared" ca="1" si="31"/>
        <v>0.85789091074844193</v>
      </c>
      <c r="H55">
        <f t="shared" ca="1" si="31"/>
        <v>0.43026484756744454</v>
      </c>
      <c r="I55">
        <f t="shared" ca="1" si="31"/>
        <v>0.36945698073396105</v>
      </c>
      <c r="M55" t="str">
        <f t="shared" ca="1" si="2"/>
        <v>안 지정 캐릭터 PP 영웅등급</v>
      </c>
      <c r="N55">
        <f t="shared" ca="1" si="3"/>
        <v>54451</v>
      </c>
      <c r="O55">
        <f t="shared" ca="1" si="4"/>
        <v>12</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1200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93</v>
      </c>
      <c r="V55">
        <v>938</v>
      </c>
      <c r="W55">
        <v>9</v>
      </c>
      <c r="X55" t="s">
        <v>129</v>
      </c>
      <c r="Z55">
        <v>900</v>
      </c>
      <c r="AA55" t="str">
        <f t="shared" ca="1" si="6"/>
        <v>upn</v>
      </c>
      <c r="AB55" t="s">
        <v>93</v>
      </c>
      <c r="AC55">
        <v>49424</v>
      </c>
      <c r="AD55">
        <v>11</v>
      </c>
      <c r="AE55" t="s">
        <v>129</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0.7120055071192064</v>
      </c>
      <c r="E56">
        <f t="shared" ca="1" si="31"/>
        <v>0.11271626231759801</v>
      </c>
      <c r="F56">
        <f t="shared" ca="1" si="31"/>
        <v>0.5927980020689616</v>
      </c>
      <c r="G56">
        <f t="shared" ca="1" si="31"/>
        <v>0.42218340847463287</v>
      </c>
      <c r="H56">
        <f t="shared" ca="1" si="31"/>
        <v>0.77096297031648697</v>
      </c>
      <c r="I56">
        <f t="shared" ca="1" si="31"/>
        <v>0.13367671857178387</v>
      </c>
      <c r="M56" t="str">
        <f t="shared" ca="1" si="2"/>
        <v>안 지정 캐릭터 PP 일반등급</v>
      </c>
      <c r="N56">
        <f t="shared" ca="1" si="3"/>
        <v>11271</v>
      </c>
      <c r="O56">
        <f t="shared" ca="1" si="4"/>
        <v>9</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900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93</v>
      </c>
      <c r="V56">
        <v>41572</v>
      </c>
      <c r="W56">
        <v>11</v>
      </c>
      <c r="X56" t="s">
        <v>129</v>
      </c>
      <c r="Z56">
        <v>1100</v>
      </c>
      <c r="AA56" t="str">
        <f t="shared" ca="1" si="6"/>
        <v>upn</v>
      </c>
      <c r="AB56" t="s">
        <v>93</v>
      </c>
      <c r="AC56">
        <v>72758</v>
      </c>
      <c r="AD56">
        <v>13</v>
      </c>
      <c r="AE56" t="s">
        <v>129</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0.74654895419892209</v>
      </c>
      <c r="E57">
        <f t="shared" ca="1" si="31"/>
        <v>0.26316930018761453</v>
      </c>
      <c r="F57">
        <f t="shared" ca="1" si="31"/>
        <v>0.66381986039046759</v>
      </c>
      <c r="G57">
        <f t="shared" ca="1" si="31"/>
        <v>0.64837173304693418</v>
      </c>
      <c r="H57">
        <f t="shared" ca="1" si="31"/>
        <v>0.42481997724320653</v>
      </c>
      <c r="I57">
        <f t="shared" ca="1" si="31"/>
        <v>0.30949551277376519</v>
      </c>
      <c r="M57" t="str">
        <f t="shared" ca="1" si="2"/>
        <v>안 지정 캐릭터 PP 영웅등급</v>
      </c>
      <c r="N57">
        <f t="shared" ca="1" si="3"/>
        <v>26316</v>
      </c>
      <c r="O57">
        <f t="shared" ca="1" si="4"/>
        <v>10</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1000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93</v>
      </c>
      <c r="V57">
        <v>1421</v>
      </c>
      <c r="W57">
        <v>9</v>
      </c>
      <c r="X57" t="s">
        <v>129</v>
      </c>
      <c r="Z57">
        <v>900</v>
      </c>
      <c r="AA57" t="str">
        <f t="shared" ca="1" si="6"/>
        <v>uph</v>
      </c>
      <c r="AB57" t="s">
        <v>92</v>
      </c>
      <c r="AC57">
        <v>98994</v>
      </c>
      <c r="AD57">
        <v>14</v>
      </c>
      <c r="AE57" t="s">
        <v>129</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0.36558769694836812</v>
      </c>
      <c r="E58">
        <f t="shared" ca="1" si="31"/>
        <v>0.86940217574231948</v>
      </c>
      <c r="F58">
        <f t="shared" ca="1" si="31"/>
        <v>0.9176370974672734</v>
      </c>
      <c r="G58">
        <f t="shared" ca="1" si="31"/>
        <v>0.62832226972896477</v>
      </c>
      <c r="H58">
        <f t="shared" ca="1" si="31"/>
        <v>0.4094895921478916</v>
      </c>
      <c r="I58">
        <f t="shared" ca="1" si="31"/>
        <v>0.63500714597778407</v>
      </c>
      <c r="M58" t="str">
        <f t="shared" ca="1" si="2"/>
        <v>지정 장비</v>
      </c>
      <c r="N58" t="str">
        <f t="shared" ca="1" si="3"/>
        <v>Equip7301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22600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83</v>
      </c>
      <c r="V58" t="s">
        <v>273</v>
      </c>
      <c r="W58">
        <v>1</v>
      </c>
      <c r="X58" t="s">
        <v>129</v>
      </c>
      <c r="Z58">
        <v>3500</v>
      </c>
      <c r="AA58" t="str">
        <f t="shared" ca="1" si="6"/>
        <v>fe</v>
      </c>
      <c r="AB58" t="s">
        <v>83</v>
      </c>
      <c r="AC58" t="s">
        <v>190</v>
      </c>
      <c r="AD58">
        <v>1</v>
      </c>
      <c r="AE58" t="s">
        <v>129</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0.35597276561828539</v>
      </c>
      <c r="E59">
        <f t="shared" ca="1" si="31"/>
        <v>0.19012129038418735</v>
      </c>
      <c r="F59">
        <f t="shared" ca="1" si="31"/>
        <v>0.16338914164248441</v>
      </c>
      <c r="G59">
        <f t="shared" ca="1" si="31"/>
        <v>0.67878891883879022</v>
      </c>
      <c r="H59">
        <f t="shared" ca="1" si="31"/>
        <v>0.89525078630545263</v>
      </c>
      <c r="I59">
        <f t="shared" ca="1" si="31"/>
        <v>0.60008394137483001</v>
      </c>
      <c r="M59" t="str">
        <f t="shared" ca="1" si="2"/>
        <v>지정 장비</v>
      </c>
      <c r="N59" t="str">
        <f t="shared" ca="1" si="3"/>
        <v>Equip2101</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1300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83</v>
      </c>
      <c r="V59" t="s">
        <v>187</v>
      </c>
      <c r="W59">
        <v>1</v>
      </c>
      <c r="X59" t="s">
        <v>133</v>
      </c>
      <c r="Z59">
        <v>40</v>
      </c>
      <c r="AA59" t="str">
        <f t="shared" ca="1" si="6"/>
        <v>fe</v>
      </c>
      <c r="AB59" t="s">
        <v>83</v>
      </c>
      <c r="AC59" t="s">
        <v>187</v>
      </c>
      <c r="AD59">
        <v>1</v>
      </c>
      <c r="AE59" t="s">
        <v>129</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2.9316587220928336E-2</v>
      </c>
      <c r="E60">
        <f t="shared" ca="1" si="31"/>
        <v>0.57716129816361839</v>
      </c>
      <c r="F60">
        <f t="shared" ca="1" si="31"/>
        <v>0.21687544645281476</v>
      </c>
      <c r="G60">
        <f t="shared" ca="1" si="31"/>
        <v>0.24841250101261769</v>
      </c>
      <c r="H60">
        <f t="shared" ca="1" si="31"/>
        <v>0.8519162577114161</v>
      </c>
      <c r="I60">
        <f t="shared" ca="1" si="31"/>
        <v>0.92214148738678736</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87</v>
      </c>
      <c r="V60" t="s">
        <v>220</v>
      </c>
      <c r="W60">
        <v>46</v>
      </c>
      <c r="X60" t="s">
        <v>133</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0.91441819187725171</v>
      </c>
      <c r="E61">
        <f t="shared" ca="1" si="31"/>
        <v>0.53184668941305724</v>
      </c>
      <c r="F61">
        <f t="shared" ca="1" si="31"/>
        <v>0.76267389427462584</v>
      </c>
      <c r="G61">
        <f t="shared" ca="1" si="31"/>
        <v>0.71000435082627544</v>
      </c>
      <c r="H61">
        <f t="shared" ca="1" si="31"/>
        <v>0.71690908129926367</v>
      </c>
      <c r="I61">
        <f t="shared" ca="1" si="31"/>
        <v>0.5704002387078061</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91</v>
      </c>
      <c r="V61">
        <v>10817</v>
      </c>
      <c r="W61">
        <v>1</v>
      </c>
      <c r="X61" t="s">
        <v>133</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0.48658179494141973</v>
      </c>
      <c r="E62">
        <f t="shared" ca="1" si="32"/>
        <v>0.87888634679373057</v>
      </c>
      <c r="F62">
        <f t="shared" ca="1" si="32"/>
        <v>0.4456054005618969</v>
      </c>
      <c r="G62">
        <f t="shared" ca="1" si="32"/>
        <v>0.64340693735965526</v>
      </c>
      <c r="H62">
        <f t="shared" ca="1" si="32"/>
        <v>0.3258838067938733</v>
      </c>
      <c r="I62">
        <f t="shared" ca="1" si="32"/>
        <v>0.72928500564627308</v>
      </c>
      <c r="M62" t="str">
        <f t="shared" ca="1" si="2"/>
        <v>지정 장비</v>
      </c>
      <c r="N62" t="str">
        <f t="shared" ca="1" si="3"/>
        <v>Equip7302</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22800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83</v>
      </c>
      <c r="V62" t="s">
        <v>255</v>
      </c>
      <c r="W62">
        <v>1</v>
      </c>
      <c r="X62" t="s">
        <v>129</v>
      </c>
      <c r="Z62">
        <v>7500</v>
      </c>
      <c r="AA62" t="str">
        <f t="shared" ca="1" si="6"/>
        <v>bh</v>
      </c>
      <c r="AB62" t="s">
        <v>85</v>
      </c>
      <c r="AD62">
        <v>1</v>
      </c>
      <c r="AE62" t="s">
        <v>133</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0.8174639351389128</v>
      </c>
      <c r="E63">
        <f t="shared" ca="1" si="32"/>
        <v>0.56071470561119763</v>
      </c>
      <c r="F63">
        <f t="shared" ca="1" si="32"/>
        <v>0.40134284546315779</v>
      </c>
      <c r="G63">
        <f t="shared" ca="1" si="32"/>
        <v>0.14519421581934866</v>
      </c>
      <c r="H63">
        <f t="shared" ca="1" si="32"/>
        <v>0.45160797493389704</v>
      </c>
      <c r="I63">
        <f t="shared" ca="1" si="32"/>
        <v>0.71737653602601692</v>
      </c>
      <c r="M63" t="str">
        <f t="shared" ca="1" si="2"/>
        <v>지정 장비</v>
      </c>
      <c r="N63" t="str">
        <f t="shared" ca="1" si="3"/>
        <v>Equip5001</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800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83</v>
      </c>
      <c r="V63" t="s">
        <v>282</v>
      </c>
      <c r="W63">
        <v>1</v>
      </c>
      <c r="X63" t="s">
        <v>129</v>
      </c>
      <c r="Z63">
        <v>7500</v>
      </c>
      <c r="AA63" t="str">
        <f t="shared" ca="1" si="6"/>
        <v>fe</v>
      </c>
      <c r="AB63" t="s">
        <v>83</v>
      </c>
      <c r="AC63" t="s">
        <v>115</v>
      </c>
      <c r="AD63">
        <v>1</v>
      </c>
      <c r="AE63" t="s">
        <v>129</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0.73626909774352256</v>
      </c>
      <c r="E64">
        <f t="shared" ca="1" si="32"/>
        <v>0.55275804049797495</v>
      </c>
      <c r="F64">
        <f t="shared" ca="1" si="32"/>
        <v>0.21675861624822801</v>
      </c>
      <c r="G64">
        <f t="shared" ca="1" si="32"/>
        <v>0.66897849351651439</v>
      </c>
      <c r="H64">
        <f t="shared" ca="1" si="32"/>
        <v>0.66880144659202079</v>
      </c>
      <c r="I64">
        <f t="shared" ca="1" si="32"/>
        <v>0.13780355811888345</v>
      </c>
      <c r="M64" t="str">
        <f t="shared" ca="1" si="2"/>
        <v>안 지정 캐릭터 PP 영웅등급</v>
      </c>
      <c r="N64">
        <f t="shared" ca="1" si="3"/>
        <v>55275</v>
      </c>
      <c r="O64">
        <f t="shared" ca="1" si="4"/>
        <v>12</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92</v>
      </c>
      <c r="V64">
        <v>57538</v>
      </c>
      <c r="W64">
        <v>12</v>
      </c>
      <c r="X64" t="s">
        <v>129</v>
      </c>
      <c r="Z64">
        <v>1200</v>
      </c>
      <c r="AA64" t="str">
        <f t="shared" ca="1" si="6"/>
        <v>uph</v>
      </c>
      <c r="AB64" t="s">
        <v>92</v>
      </c>
      <c r="AC64">
        <v>96249</v>
      </c>
      <c r="AD64">
        <v>14</v>
      </c>
      <c r="AE64" t="s">
        <v>129</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0.94334113301974043</v>
      </c>
      <c r="E65">
        <f t="shared" ca="1" si="32"/>
        <v>0.27720633628264002</v>
      </c>
      <c r="F65">
        <f t="shared" ca="1" si="32"/>
        <v>0.83303621200595335</v>
      </c>
      <c r="G65">
        <f t="shared" ca="1" si="32"/>
        <v>0.96097721605687136</v>
      </c>
      <c r="H65">
        <f t="shared" ca="1" si="32"/>
        <v>0.11641564441745211</v>
      </c>
      <c r="I65">
        <f t="shared" ca="1" si="32"/>
        <v>0.75586867620236486</v>
      </c>
      <c r="M65" t="str">
        <f t="shared" ca="1" si="2"/>
        <v>안 지정 캐릭터 PP 일반등급</v>
      </c>
      <c r="N65">
        <f t="shared" ca="1" si="3"/>
        <v>27720</v>
      </c>
      <c r="O65">
        <f t="shared" ca="1" si="4"/>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93</v>
      </c>
      <c r="V65">
        <v>17919</v>
      </c>
      <c r="W65">
        <v>10</v>
      </c>
      <c r="X65" t="s">
        <v>129</v>
      </c>
      <c r="Z65">
        <v>1000</v>
      </c>
      <c r="AA65" t="str">
        <f t="shared" ca="1" si="6"/>
        <v>upn</v>
      </c>
      <c r="AB65" t="s">
        <v>93</v>
      </c>
      <c r="AC65">
        <v>87336</v>
      </c>
      <c r="AD65">
        <v>14</v>
      </c>
      <c r="AE65" t="s">
        <v>129</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0.99657962047895932</v>
      </c>
      <c r="E66">
        <f t="shared" ca="1" si="32"/>
        <v>0.55312788553611059</v>
      </c>
      <c r="F66">
        <f t="shared" ca="1" si="32"/>
        <v>0.20991893205400658</v>
      </c>
      <c r="G66">
        <f t="shared" ca="1" si="32"/>
        <v>0.2583467427993924</v>
      </c>
      <c r="H66">
        <f t="shared" ca="1" si="32"/>
        <v>0.98619012912101178</v>
      </c>
      <c r="I66">
        <f t="shared" ca="1" si="32"/>
        <v>7.2720341385182463E-2</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55312</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12</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93</v>
      </c>
      <c r="V66">
        <v>96505</v>
      </c>
      <c r="W66">
        <v>14</v>
      </c>
      <c r="X66" t="s">
        <v>129</v>
      </c>
      <c r="Z66">
        <v>1400</v>
      </c>
      <c r="AA66" t="str">
        <f t="shared" ref="AA66:AA129" ca="1" si="38">IF(ISBLANK(AB66),"",
VLOOKUP(AB66,OFFSET(INDIRECT("$A:$B"),0,MATCH(AB$1&amp;"_Verify",INDIRECT("$1:$1"),0)-1),2,0)
)</f>
        <v>upn</v>
      </c>
      <c r="AB66" t="s">
        <v>93</v>
      </c>
      <c r="AC66">
        <v>54274</v>
      </c>
      <c r="AD66">
        <v>12</v>
      </c>
      <c r="AE66" t="s">
        <v>129</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0.70244723218546712</v>
      </c>
      <c r="E67">
        <f t="shared" ca="1" si="32"/>
        <v>0.69927171004910471</v>
      </c>
      <c r="F67">
        <f t="shared" ca="1" si="32"/>
        <v>0.39562392683123548</v>
      </c>
      <c r="G67">
        <f t="shared" ca="1" si="32"/>
        <v>0.90373386849194337</v>
      </c>
      <c r="H67">
        <f t="shared" ca="1" si="32"/>
        <v>1.0420479015052719E-2</v>
      </c>
      <c r="I67">
        <f t="shared" ca="1" si="32"/>
        <v>0.51396642333296005</v>
      </c>
      <c r="M67" t="str">
        <f t="shared" ca="1" si="34"/>
        <v>안 지정 캐릭터 PP 영웅등급</v>
      </c>
      <c r="N67">
        <f t="shared" ca="1" si="35"/>
        <v>69927</v>
      </c>
      <c r="O67">
        <f t="shared" ca="1" si="36"/>
        <v>13</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1300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83</v>
      </c>
      <c r="V67" t="s">
        <v>219</v>
      </c>
      <c r="W67">
        <v>1</v>
      </c>
      <c r="X67" t="s">
        <v>129</v>
      </c>
      <c r="Z67">
        <v>3100</v>
      </c>
      <c r="AA67" t="str">
        <f t="shared" ca="1" si="38"/>
        <v>upn</v>
      </c>
      <c r="AB67" t="s">
        <v>93</v>
      </c>
      <c r="AC67">
        <v>30259</v>
      </c>
      <c r="AD67">
        <v>10</v>
      </c>
      <c r="AE67" t="s">
        <v>129</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0.27412617024883934</v>
      </c>
      <c r="E68">
        <f t="shared" ca="1" si="32"/>
        <v>7.1638812284558262E-2</v>
      </c>
      <c r="F68">
        <f t="shared" ca="1" si="32"/>
        <v>0.67123611681081985</v>
      </c>
      <c r="G68">
        <f t="shared" ca="1" si="32"/>
        <v>0.96057225411243463</v>
      </c>
      <c r="H68">
        <f t="shared" ca="1" si="32"/>
        <v>0.4204131154719869</v>
      </c>
      <c r="I68">
        <f t="shared" ca="1" si="32"/>
        <v>0.68457323131227499</v>
      </c>
      <c r="M68" t="str">
        <f t="shared" ca="1" si="34"/>
        <v>지정 장비</v>
      </c>
      <c r="N68" t="str">
        <f t="shared" ca="1" si="35"/>
        <v>Equip0302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7700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83</v>
      </c>
      <c r="V68" t="s">
        <v>273</v>
      </c>
      <c r="W68">
        <v>1</v>
      </c>
      <c r="X68" t="s">
        <v>129</v>
      </c>
      <c r="Z68">
        <v>3900</v>
      </c>
      <c r="AA68" t="str">
        <f t="shared" ca="1" si="38"/>
        <v>fe</v>
      </c>
      <c r="AB68" t="s">
        <v>83</v>
      </c>
      <c r="AC68" t="s">
        <v>183</v>
      </c>
      <c r="AD68">
        <v>1</v>
      </c>
      <c r="AE68" t="s">
        <v>129</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0.85780505674133023</v>
      </c>
      <c r="E69">
        <f t="shared" ca="1" si="32"/>
        <v>0.54462531213474097</v>
      </c>
      <c r="F69">
        <f t="shared" ca="1" si="32"/>
        <v>0.58749337369131227</v>
      </c>
      <c r="G69">
        <f t="shared" ca="1" si="32"/>
        <v>0.14912000204058284</v>
      </c>
      <c r="H69">
        <f t="shared" ca="1" si="32"/>
        <v>0.43644876983772629</v>
      </c>
      <c r="I69">
        <f t="shared" ca="1" si="32"/>
        <v>0.47158478972948137</v>
      </c>
      <c r="M69" t="str">
        <f t="shared" ca="1" si="34"/>
        <v>지정 장비</v>
      </c>
      <c r="N69" t="str">
        <f t="shared" ca="1" si="35"/>
        <v>Equip6201</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DI</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15</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83</v>
      </c>
      <c r="V69" t="s">
        <v>300</v>
      </c>
      <c r="W69">
        <v>1</v>
      </c>
      <c r="X69" t="s">
        <v>129</v>
      </c>
      <c r="Z69">
        <v>1200</v>
      </c>
      <c r="AA69" t="str">
        <f t="shared" ca="1" si="38"/>
        <v>fe</v>
      </c>
      <c r="AB69" t="s">
        <v>83</v>
      </c>
      <c r="AC69" t="s">
        <v>258</v>
      </c>
      <c r="AD69">
        <v>1</v>
      </c>
      <c r="AE69" t="s">
        <v>129</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0.53744713552249979</v>
      </c>
      <c r="E70">
        <f t="shared" ca="1" si="32"/>
        <v>6.4301979407036414E-2</v>
      </c>
      <c r="F70">
        <f t="shared" ca="1" si="32"/>
        <v>0.38595041211593506</v>
      </c>
      <c r="G70">
        <f t="shared" ca="1" si="32"/>
        <v>0.43759150274111025</v>
      </c>
      <c r="H70">
        <f t="shared" ca="1" si="32"/>
        <v>0.61227111930343714</v>
      </c>
      <c r="I70">
        <f t="shared" ca="1" si="32"/>
        <v>0.61736973578801546</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0.87296410839618277</v>
      </c>
      <c r="E71">
        <f t="shared" ca="1" si="32"/>
        <v>0.7246106200401996</v>
      </c>
      <c r="F71">
        <f t="shared" ca="1" si="32"/>
        <v>0.76013339778163536</v>
      </c>
      <c r="G71">
        <f t="shared" ca="1" si="32"/>
        <v>0.76598534106840721</v>
      </c>
      <c r="H71">
        <f t="shared" ca="1" si="32"/>
        <v>0.85908107154023627</v>
      </c>
      <c r="I71">
        <f t="shared" ca="1" si="32"/>
        <v>0.32432258407041448</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0.66974968003873359</v>
      </c>
      <c r="E72">
        <f t="shared" ca="1" si="49"/>
        <v>0.57513391297169092</v>
      </c>
      <c r="F72">
        <f t="shared" ca="1" si="49"/>
        <v>0.94043218759778402</v>
      </c>
      <c r="G72">
        <f t="shared" ca="1" si="49"/>
        <v>0.56894745389951695</v>
      </c>
      <c r="H72">
        <f t="shared" ca="1" si="49"/>
        <v>0.98460447175310783</v>
      </c>
      <c r="I72">
        <f t="shared" ca="1" si="49"/>
        <v>0.67368153060496383</v>
      </c>
      <c r="M72" t="str">
        <f t="shared" ca="1" si="34"/>
        <v>지정 장비</v>
      </c>
      <c r="N72" t="str">
        <f t="shared" ca="1" si="35"/>
        <v>Equip5002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800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83</v>
      </c>
      <c r="V72" t="s">
        <v>187</v>
      </c>
      <c r="W72">
        <v>1</v>
      </c>
      <c r="X72" t="s">
        <v>129</v>
      </c>
      <c r="Z72">
        <v>29300</v>
      </c>
      <c r="AA72" t="str">
        <f t="shared" ca="1" si="38"/>
        <v>fe</v>
      </c>
      <c r="AB72" t="s">
        <v>83</v>
      </c>
      <c r="AC72" t="s">
        <v>255</v>
      </c>
      <c r="AD72">
        <v>1</v>
      </c>
      <c r="AE72" t="s">
        <v>129</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0.62041651841869294</v>
      </c>
      <c r="E73">
        <f t="shared" ca="1" si="49"/>
        <v>0.17257972379490361</v>
      </c>
      <c r="F73">
        <f t="shared" ca="1" si="49"/>
        <v>0.41261607525027388</v>
      </c>
      <c r="G73">
        <f t="shared" ca="1" si="49"/>
        <v>0.20369219559471108</v>
      </c>
      <c r="H73">
        <f t="shared" ca="1" si="49"/>
        <v>0.42214178410102987</v>
      </c>
      <c r="I73">
        <f t="shared" ca="1" si="49"/>
        <v>0.88196182354315877</v>
      </c>
      <c r="M73" t="str">
        <f t="shared" ca="1" si="34"/>
        <v>지정 장비</v>
      </c>
      <c r="N73" t="str">
        <f t="shared" ca="1" si="35"/>
        <v>Equip1201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DI</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5</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83</v>
      </c>
      <c r="V73" t="s">
        <v>268</v>
      </c>
      <c r="W73">
        <v>1</v>
      </c>
      <c r="X73" t="s">
        <v>129</v>
      </c>
      <c r="Z73">
        <v>1300</v>
      </c>
      <c r="AA73" t="str">
        <f t="shared" ca="1" si="38"/>
        <v>fe</v>
      </c>
      <c r="AB73" t="s">
        <v>83</v>
      </c>
      <c r="AC73" t="s">
        <v>187</v>
      </c>
      <c r="AD73">
        <v>1</v>
      </c>
      <c r="AE73" t="s">
        <v>133</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0.25985304252549501</v>
      </c>
      <c r="E74">
        <f t="shared" ca="1" si="49"/>
        <v>0.82086852376576835</v>
      </c>
      <c r="F74">
        <f t="shared" ca="1" si="49"/>
        <v>0.74151137530181932</v>
      </c>
      <c r="G74">
        <f t="shared" ca="1" si="49"/>
        <v>0.87115811121740605</v>
      </c>
      <c r="H74">
        <f t="shared" ca="1" si="49"/>
        <v>0.73153403421396535</v>
      </c>
      <c r="I74">
        <f t="shared" ca="1" si="49"/>
        <v>0.94545723515819835</v>
      </c>
      <c r="M74" t="str">
        <f t="shared" ca="1" si="34"/>
        <v>안 지정 캐릭터 PP 영웅등급</v>
      </c>
      <c r="N74">
        <f t="shared" ca="1" si="35"/>
        <v>82086</v>
      </c>
      <c r="O74">
        <f t="shared" ca="1" si="36"/>
        <v>13</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1300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92</v>
      </c>
      <c r="V74">
        <v>94991</v>
      </c>
      <c r="W74">
        <v>14</v>
      </c>
      <c r="X74" t="s">
        <v>129</v>
      </c>
      <c r="Z74">
        <v>1400</v>
      </c>
      <c r="AA74" t="str">
        <f t="shared" ca="1" si="38"/>
        <v>uph</v>
      </c>
      <c r="AB74" t="s">
        <v>92</v>
      </c>
      <c r="AC74">
        <v>30182</v>
      </c>
      <c r="AD74">
        <v>10</v>
      </c>
      <c r="AE74" t="s">
        <v>129</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0.32477481016721699</v>
      </c>
      <c r="E75">
        <f t="shared" ca="1" si="49"/>
        <v>0.98757559635074477</v>
      </c>
      <c r="F75">
        <f t="shared" ca="1" si="49"/>
        <v>0.63357132405971106</v>
      </c>
      <c r="G75">
        <f t="shared" ca="1" si="49"/>
        <v>0.36293933131564315</v>
      </c>
      <c r="H75">
        <f t="shared" ca="1" si="49"/>
        <v>0.39099418577032252</v>
      </c>
      <c r="I75">
        <f t="shared" ca="1" si="49"/>
        <v>4.2182078296487346E-2</v>
      </c>
      <c r="M75" t="str">
        <f t="shared" ca="1" si="34"/>
        <v>안 지정 캐릭터 PP 일반등급</v>
      </c>
      <c r="N75">
        <f t="shared" ca="1" si="35"/>
        <v>98757</v>
      </c>
      <c r="O75">
        <f t="shared" ca="1" si="36"/>
        <v>14</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1400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93</v>
      </c>
      <c r="V75">
        <v>68464</v>
      </c>
      <c r="W75">
        <v>13</v>
      </c>
      <c r="X75" t="s">
        <v>129</v>
      </c>
      <c r="Z75">
        <v>1300</v>
      </c>
      <c r="AA75" t="str">
        <f t="shared" ca="1" si="38"/>
        <v>upn</v>
      </c>
      <c r="AB75" t="s">
        <v>93</v>
      </c>
      <c r="AC75">
        <v>80383</v>
      </c>
      <c r="AD75">
        <v>13</v>
      </c>
      <c r="AE75" t="s">
        <v>129</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0.20261331160606577</v>
      </c>
      <c r="E76">
        <f t="shared" ca="1" si="49"/>
        <v>0.44302073196111535</v>
      </c>
      <c r="F76">
        <f t="shared" ca="1" si="49"/>
        <v>0.15348618401986569</v>
      </c>
      <c r="G76">
        <f t="shared" ca="1" si="49"/>
        <v>0.89009261972780351</v>
      </c>
      <c r="H76">
        <f t="shared" ca="1" si="49"/>
        <v>0.33929901627464987</v>
      </c>
      <c r="I76">
        <f t="shared" ca="1" si="49"/>
        <v>0.4612620387892159</v>
      </c>
      <c r="M76" t="str">
        <f t="shared" ca="1" si="34"/>
        <v>안 지정 캐릭터 PP 일반등급</v>
      </c>
      <c r="N76">
        <f t="shared" ca="1" si="35"/>
        <v>44302</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1100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93</v>
      </c>
      <c r="V76">
        <v>24119</v>
      </c>
      <c r="W76">
        <v>10</v>
      </c>
      <c r="X76" t="s">
        <v>129</v>
      </c>
      <c r="Z76">
        <v>1000</v>
      </c>
      <c r="AA76" t="str">
        <f t="shared" ca="1" si="38"/>
        <v>upn</v>
      </c>
      <c r="AB76" t="s">
        <v>93</v>
      </c>
      <c r="AC76">
        <v>40132</v>
      </c>
      <c r="AD76">
        <v>11</v>
      </c>
      <c r="AE76" t="s">
        <v>129</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0.74934832504621673</v>
      </c>
      <c r="E77">
        <f t="shared" ca="1" si="49"/>
        <v>0.11766602087234201</v>
      </c>
      <c r="F77">
        <f t="shared" ca="1" si="49"/>
        <v>0.81840356790796309</v>
      </c>
      <c r="G77">
        <f t="shared" ca="1" si="49"/>
        <v>0.58320133393495788</v>
      </c>
      <c r="H77">
        <f t="shared" ca="1" si="49"/>
        <v>0.50715145567807018</v>
      </c>
      <c r="I77">
        <f t="shared" ca="1" si="49"/>
        <v>0.67935126005897506</v>
      </c>
      <c r="M77" t="str">
        <f t="shared" ca="1" si="34"/>
        <v>안 지정 캐릭터 PP 영웅등급</v>
      </c>
      <c r="N77">
        <f t="shared" ca="1" si="35"/>
        <v>11766</v>
      </c>
      <c r="O77">
        <f t="shared" ca="1" si="36"/>
        <v>9</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83</v>
      </c>
      <c r="V77" t="s">
        <v>266</v>
      </c>
      <c r="W77">
        <v>1</v>
      </c>
      <c r="X77" t="s">
        <v>133</v>
      </c>
      <c r="Z77">
        <v>4</v>
      </c>
      <c r="AA77" t="str">
        <f t="shared" ca="1" si="38"/>
        <v>fe</v>
      </c>
      <c r="AB77" t="s">
        <v>83</v>
      </c>
      <c r="AC77" t="s">
        <v>182</v>
      </c>
      <c r="AD77">
        <v>1</v>
      </c>
      <c r="AE77" t="s">
        <v>129</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0.16966886637775613</v>
      </c>
      <c r="E78">
        <f t="shared" ca="1" si="49"/>
        <v>0.42189149149529592</v>
      </c>
      <c r="F78">
        <f t="shared" ca="1" si="49"/>
        <v>0.10559700403002226</v>
      </c>
      <c r="G78">
        <f t="shared" ca="1" si="49"/>
        <v>0.14069152951762021</v>
      </c>
      <c r="H78">
        <f t="shared" ca="1" si="49"/>
        <v>0.12843294704856034</v>
      </c>
      <c r="I78">
        <f t="shared" ca="1" si="49"/>
        <v>0.27207534120688059</v>
      </c>
      <c r="M78" t="str">
        <f t="shared" ca="1" si="34"/>
        <v>지정 장비</v>
      </c>
      <c r="N78" t="str">
        <f t="shared" ca="1" si="35"/>
        <v>Equip5102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1100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83</v>
      </c>
      <c r="V78" t="s">
        <v>197</v>
      </c>
      <c r="W78">
        <v>1</v>
      </c>
      <c r="X78" t="s">
        <v>129</v>
      </c>
      <c r="Z78">
        <v>2600</v>
      </c>
      <c r="AA78" t="str">
        <f t="shared" ca="1" si="38"/>
        <v>fe</v>
      </c>
      <c r="AB78" t="s">
        <v>83</v>
      </c>
      <c r="AC78" t="s">
        <v>191</v>
      </c>
      <c r="AD78">
        <v>1</v>
      </c>
      <c r="AE78" t="s">
        <v>133</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0.58591324861162875</v>
      </c>
      <c r="E79">
        <f t="shared" ca="1" si="49"/>
        <v>0.59174927972413272</v>
      </c>
      <c r="F79">
        <f t="shared" ca="1" si="49"/>
        <v>0.32788115846644228</v>
      </c>
      <c r="G79">
        <f t="shared" ca="1" si="49"/>
        <v>0.37991207688573181</v>
      </c>
      <c r="H79">
        <f t="shared" ca="1" si="49"/>
        <v>0.29735397442566969</v>
      </c>
      <c r="I79">
        <f t="shared" ca="1" si="49"/>
        <v>5.3290089504812843E-2</v>
      </c>
      <c r="M79" t="str">
        <f t="shared" ca="1" si="34"/>
        <v>지정 장비</v>
      </c>
      <c r="N79" t="str">
        <f t="shared" ca="1" si="35"/>
        <v>Equip7001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1700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83</v>
      </c>
      <c r="V79" t="s">
        <v>216</v>
      </c>
      <c r="W79">
        <v>1</v>
      </c>
      <c r="X79" t="s">
        <v>133</v>
      </c>
      <c r="Z79">
        <v>15</v>
      </c>
      <c r="AA79" t="str">
        <f t="shared" ca="1" si="38"/>
        <v>fe</v>
      </c>
      <c r="AB79" t="s">
        <v>83</v>
      </c>
      <c r="AC79" t="s">
        <v>214</v>
      </c>
      <c r="AD79">
        <v>1</v>
      </c>
      <c r="AE79" t="s">
        <v>129</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0.12271721879795883</v>
      </c>
      <c r="E80">
        <f t="shared" ca="1" si="49"/>
        <v>0.14963149928838615</v>
      </c>
      <c r="F80">
        <f t="shared" ca="1" si="49"/>
        <v>0.73756732174618611</v>
      </c>
      <c r="G80">
        <f t="shared" ca="1" si="49"/>
        <v>0.53410060602815257</v>
      </c>
      <c r="H80">
        <f t="shared" ca="1" si="49"/>
        <v>0.82638205547364862</v>
      </c>
      <c r="I80">
        <f t="shared" ca="1" si="49"/>
        <v>0.50214831731152765</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0.22166011002279296</v>
      </c>
      <c r="E81">
        <f t="shared" ca="1" si="49"/>
        <v>0.57658219903067365</v>
      </c>
      <c r="F81">
        <f t="shared" ca="1" si="49"/>
        <v>0.46149419445940232</v>
      </c>
      <c r="G81">
        <f t="shared" ca="1" si="49"/>
        <v>0.14252723975882997</v>
      </c>
      <c r="H81">
        <f t="shared" ca="1" si="49"/>
        <v>0.5896492567344459</v>
      </c>
      <c r="I81">
        <f t="shared" ca="1" si="49"/>
        <v>0.4429657336393773</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0.27172034268090606</v>
      </c>
      <c r="E82">
        <f t="shared" ca="1" si="50"/>
        <v>0.64175947462668792</v>
      </c>
      <c r="F82">
        <f t="shared" ca="1" si="50"/>
        <v>0.71514142757174781</v>
      </c>
      <c r="G82">
        <f t="shared" ca="1" si="50"/>
        <v>0.79694954428368459</v>
      </c>
      <c r="H82">
        <f t="shared" ca="1" si="50"/>
        <v>0.42383690046983635</v>
      </c>
      <c r="I82">
        <f t="shared" ca="1" si="50"/>
        <v>0.2441267380003882</v>
      </c>
      <c r="M82" t="str">
        <f t="shared" ca="1" si="34"/>
        <v>지정 장비</v>
      </c>
      <c r="N82" t="str">
        <f t="shared" ca="1" si="35"/>
        <v>Equip5301</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7200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83</v>
      </c>
      <c r="V82" t="s">
        <v>185</v>
      </c>
      <c r="W82">
        <v>1</v>
      </c>
      <c r="X82" t="s">
        <v>129</v>
      </c>
      <c r="Z82">
        <v>5000</v>
      </c>
      <c r="AA82" t="str">
        <f t="shared" ca="1" si="38"/>
        <v>fe</v>
      </c>
      <c r="AB82" t="s">
        <v>83</v>
      </c>
      <c r="AC82" t="s">
        <v>255</v>
      </c>
      <c r="AD82">
        <v>1</v>
      </c>
      <c r="AE82" t="s">
        <v>129</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8.0816898549334049E-2</v>
      </c>
      <c r="E83">
        <f t="shared" ca="1" si="50"/>
        <v>0.95993272590968115</v>
      </c>
      <c r="F83">
        <f t="shared" ca="1" si="50"/>
        <v>0.83198494376224785</v>
      </c>
      <c r="G83">
        <f t="shared" ca="1" si="50"/>
        <v>0.71892953314581998</v>
      </c>
      <c r="H83">
        <f t="shared" ca="1" si="50"/>
        <v>0.74662238862136121</v>
      </c>
      <c r="I83">
        <f t="shared" ca="1" si="50"/>
        <v>0.38444499680244271</v>
      </c>
      <c r="M83" t="str">
        <f t="shared" ca="1" si="34"/>
        <v>지정 장비</v>
      </c>
      <c r="N83" t="str">
        <f t="shared" ca="1" si="35"/>
        <v>Equip8202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29300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83</v>
      </c>
      <c r="V83" t="s">
        <v>113</v>
      </c>
      <c r="W83">
        <v>1</v>
      </c>
      <c r="X83" t="s">
        <v>129</v>
      </c>
      <c r="Z83">
        <v>600</v>
      </c>
      <c r="AA83" t="str">
        <f t="shared" ca="1" si="38"/>
        <v>fe</v>
      </c>
      <c r="AB83" t="s">
        <v>83</v>
      </c>
      <c r="AC83" t="s">
        <v>208</v>
      </c>
      <c r="AD83">
        <v>1</v>
      </c>
      <c r="AE83" t="s">
        <v>133</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0.96244652819831478</v>
      </c>
      <c r="E84">
        <f t="shared" ca="1" si="50"/>
        <v>0.89762705376975105</v>
      </c>
      <c r="F84">
        <f t="shared" ca="1" si="50"/>
        <v>0.96794951896839809</v>
      </c>
      <c r="G84">
        <f t="shared" ca="1" si="50"/>
        <v>0.54786807658001779</v>
      </c>
      <c r="H84">
        <f t="shared" ca="1" si="50"/>
        <v>0.8835327242533858</v>
      </c>
      <c r="I84">
        <f t="shared" ca="1" si="50"/>
        <v>7.4999633477838668E-2</v>
      </c>
      <c r="M84" t="str">
        <f t="shared" ca="1" si="34"/>
        <v>안 지정 캐릭터 PP 영웅등급</v>
      </c>
      <c r="N84">
        <f t="shared" ca="1" si="35"/>
        <v>89762</v>
      </c>
      <c r="O84">
        <f t="shared" ca="1" si="36"/>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92</v>
      </c>
      <c r="V84">
        <v>8333</v>
      </c>
      <c r="W84">
        <v>9</v>
      </c>
      <c r="X84" t="s">
        <v>129</v>
      </c>
      <c r="Z84">
        <v>900</v>
      </c>
      <c r="AA84" t="str">
        <f t="shared" ca="1" si="38"/>
        <v>uph</v>
      </c>
      <c r="AB84" t="s">
        <v>92</v>
      </c>
      <c r="AC84">
        <v>93851</v>
      </c>
      <c r="AD84">
        <v>14</v>
      </c>
      <c r="AE84" t="s">
        <v>129</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0.37283782579564273</v>
      </c>
      <c r="E85">
        <f t="shared" ca="1" si="50"/>
        <v>0.48646105759729452</v>
      </c>
      <c r="F85">
        <f t="shared" ca="1" si="50"/>
        <v>0.19463835338088697</v>
      </c>
      <c r="G85">
        <f t="shared" ca="1" si="50"/>
        <v>2.8080254041615849E-2</v>
      </c>
      <c r="H85">
        <f t="shared" ca="1" si="50"/>
        <v>0.80998258415179947</v>
      </c>
      <c r="I85">
        <f t="shared" ca="1" si="50"/>
        <v>4.3447853397023839E-2</v>
      </c>
      <c r="M85" t="str">
        <f t="shared" ca="1" si="34"/>
        <v>안 지정 캐릭터 PP 일반등급</v>
      </c>
      <c r="N85">
        <f t="shared" ca="1" si="35"/>
        <v>48646</v>
      </c>
      <c r="O85">
        <f t="shared" ca="1" si="36"/>
        <v>11</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1100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62458</v>
      </c>
      <c r="W85">
        <v>12</v>
      </c>
      <c r="X85" t="s">
        <v>129</v>
      </c>
      <c r="Z85">
        <v>1200</v>
      </c>
      <c r="AA85" t="str">
        <f t="shared" ca="1" si="38"/>
        <v>upn</v>
      </c>
      <c r="AB85" t="s">
        <v>93</v>
      </c>
      <c r="AC85">
        <v>58914</v>
      </c>
      <c r="AD85">
        <v>12</v>
      </c>
      <c r="AE85" t="s">
        <v>129</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0.87863089355760093</v>
      </c>
      <c r="E86">
        <f t="shared" ca="1" si="50"/>
        <v>3.9763125714483927E-2</v>
      </c>
      <c r="F86">
        <f t="shared" ca="1" si="50"/>
        <v>0.73629767188111295</v>
      </c>
      <c r="G86">
        <f t="shared" ca="1" si="50"/>
        <v>0.23111901013357816</v>
      </c>
      <c r="H86">
        <f t="shared" ca="1" si="50"/>
        <v>0.38252476760188037</v>
      </c>
      <c r="I86">
        <f t="shared" ca="1" si="50"/>
        <v>0.39420992072517735</v>
      </c>
      <c r="M86" t="str">
        <f t="shared" ca="1" si="34"/>
        <v>안 지정 캐릭터 PP 일반등급</v>
      </c>
      <c r="N86">
        <f t="shared" ca="1" si="35"/>
        <v>3976</v>
      </c>
      <c r="O86">
        <f t="shared" ca="1" si="36"/>
        <v>9</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900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93</v>
      </c>
      <c r="V86">
        <v>61204</v>
      </c>
      <c r="W86">
        <v>12</v>
      </c>
      <c r="X86" t="s">
        <v>129</v>
      </c>
      <c r="Z86">
        <v>1200</v>
      </c>
      <c r="AA86" t="str">
        <f t="shared" ca="1" si="38"/>
        <v>upn</v>
      </c>
      <c r="AB86" t="s">
        <v>93</v>
      </c>
      <c r="AC86">
        <v>6631</v>
      </c>
      <c r="AD86">
        <v>9</v>
      </c>
      <c r="AE86" t="s">
        <v>129</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0.30445903670275276</v>
      </c>
      <c r="E87">
        <f t="shared" ca="1" si="50"/>
        <v>0.17530178241454608</v>
      </c>
      <c r="F87">
        <f t="shared" ca="1" si="50"/>
        <v>0.1515612216348371</v>
      </c>
      <c r="G87">
        <f t="shared" ca="1" si="50"/>
        <v>0.47496399974007197</v>
      </c>
      <c r="H87">
        <f t="shared" ca="1" si="50"/>
        <v>0.45884932432352954</v>
      </c>
      <c r="I87">
        <f t="shared" ca="1" si="50"/>
        <v>0.72265652310805983</v>
      </c>
      <c r="M87" t="str">
        <f t="shared" ca="1" si="34"/>
        <v>지정 장비</v>
      </c>
      <c r="N87" t="str">
        <f t="shared" ca="1" si="35"/>
        <v>Equip1201</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3200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83</v>
      </c>
      <c r="V87" t="s">
        <v>282</v>
      </c>
      <c r="W87">
        <v>1</v>
      </c>
      <c r="X87" t="s">
        <v>133</v>
      </c>
      <c r="Z87">
        <v>10</v>
      </c>
      <c r="AA87" t="str">
        <f t="shared" ca="1" si="38"/>
        <v>uph</v>
      </c>
      <c r="AB87" t="s">
        <v>92</v>
      </c>
      <c r="AC87">
        <v>81265</v>
      </c>
      <c r="AD87">
        <v>13</v>
      </c>
      <c r="AE87" t="s">
        <v>129</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0.83629698605650726</v>
      </c>
      <c r="E88">
        <f t="shared" ca="1" si="50"/>
        <v>0.32336358824213285</v>
      </c>
      <c r="F88">
        <f t="shared" ca="1" si="50"/>
        <v>0.70135951604022539</v>
      </c>
      <c r="G88">
        <f t="shared" ca="1" si="50"/>
        <v>0.25392951837240385</v>
      </c>
      <c r="H88">
        <f t="shared" ca="1" si="50"/>
        <v>0.60473894497038028</v>
      </c>
      <c r="I88">
        <f t="shared" ca="1" si="50"/>
        <v>0.30725553556869178</v>
      </c>
      <c r="M88" t="str">
        <f t="shared" ca="1" si="34"/>
        <v>지정 장비</v>
      </c>
      <c r="N88" t="str">
        <f t="shared" ca="1" si="35"/>
        <v>Equip4002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700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83</v>
      </c>
      <c r="V88" t="s">
        <v>264</v>
      </c>
      <c r="W88">
        <v>1</v>
      </c>
      <c r="X88" t="s">
        <v>129</v>
      </c>
      <c r="Z88">
        <v>9300</v>
      </c>
      <c r="AA88" t="str">
        <f t="shared" ca="1" si="38"/>
        <v>fe</v>
      </c>
      <c r="AB88" t="s">
        <v>83</v>
      </c>
      <c r="AC88" t="s">
        <v>208</v>
      </c>
      <c r="AD88">
        <v>1</v>
      </c>
      <c r="AE88" t="s">
        <v>133</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0.37930811312607848</v>
      </c>
      <c r="E89">
        <f t="shared" ca="1" si="50"/>
        <v>0.68950057856217295</v>
      </c>
      <c r="F89">
        <f t="shared" ca="1" si="50"/>
        <v>0.2142672938911111</v>
      </c>
      <c r="G89">
        <f t="shared" ca="1" si="50"/>
        <v>0.56666883674661572</v>
      </c>
      <c r="H89">
        <f t="shared" ca="1" si="50"/>
        <v>0.10970949769485494</v>
      </c>
      <c r="I89">
        <f t="shared" ca="1" si="50"/>
        <v>0.65964278381177932</v>
      </c>
      <c r="M89" t="str">
        <f t="shared" ca="1" si="34"/>
        <v>지정 장비</v>
      </c>
      <c r="N89" t="str">
        <f t="shared" ca="1" si="35"/>
        <v>Equip8001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5200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83</v>
      </c>
      <c r="V89" t="s">
        <v>217</v>
      </c>
      <c r="W89">
        <v>1</v>
      </c>
      <c r="X89" t="s">
        <v>133</v>
      </c>
      <c r="Z89">
        <v>5</v>
      </c>
      <c r="AA89" t="str">
        <f t="shared" ca="1" si="38"/>
        <v>fe</v>
      </c>
      <c r="AB89" t="s">
        <v>83</v>
      </c>
      <c r="AC89" t="s">
        <v>262</v>
      </c>
      <c r="AD89">
        <v>1</v>
      </c>
      <c r="AE89" t="s">
        <v>133</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0.99716319492513072</v>
      </c>
      <c r="E90">
        <f t="shared" ca="1" si="50"/>
        <v>0.74722977285920389</v>
      </c>
      <c r="F90">
        <f t="shared" ca="1" si="50"/>
        <v>0.65613157767878649</v>
      </c>
      <c r="G90">
        <f t="shared" ca="1" si="50"/>
        <v>0.31975642746759581</v>
      </c>
      <c r="H90">
        <f t="shared" ca="1" si="50"/>
        <v>0.48680048152420752</v>
      </c>
      <c r="I90">
        <f t="shared" ca="1" si="50"/>
        <v>0.76497552547927028</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0.80503585907769193</v>
      </c>
      <c r="E91">
        <f t="shared" ca="1" si="50"/>
        <v>7.8863456846725688E-2</v>
      </c>
      <c r="F91">
        <f t="shared" ca="1" si="50"/>
        <v>0.82756779361009092</v>
      </c>
      <c r="G91">
        <f t="shared" ca="1" si="50"/>
        <v>0.66636299801216947</v>
      </c>
      <c r="H91">
        <f t="shared" ca="1" si="50"/>
        <v>0.69203836754446701</v>
      </c>
      <c r="I91">
        <f t="shared" ca="1" si="50"/>
        <v>0.35476393215133062</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0.41824512163903915</v>
      </c>
      <c r="E92">
        <f t="shared" ca="1" si="51"/>
        <v>0.16106102145909562</v>
      </c>
      <c r="F92">
        <f t="shared" ca="1" si="51"/>
        <v>0.58388595401917254</v>
      </c>
      <c r="G92">
        <f t="shared" ca="1" si="51"/>
        <v>0.897977759008178</v>
      </c>
      <c r="H92">
        <f t="shared" ca="1" si="51"/>
        <v>0.89300117715619476</v>
      </c>
      <c r="I92">
        <f t="shared" ca="1" si="51"/>
        <v>0.85585154531580732</v>
      </c>
      <c r="M92" t="str">
        <f t="shared" ca="1" si="34"/>
        <v>지정 장비</v>
      </c>
      <c r="N92" t="str">
        <f t="shared" ca="1" si="35"/>
        <v>Equip1102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1500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85</v>
      </c>
      <c r="W92">
        <v>1</v>
      </c>
      <c r="X92" t="s">
        <v>133</v>
      </c>
      <c r="Z92">
        <v>149</v>
      </c>
      <c r="AA92" t="str">
        <f t="shared" ca="1" si="38"/>
        <v>fe</v>
      </c>
      <c r="AB92" t="s">
        <v>83</v>
      </c>
      <c r="AC92" t="s">
        <v>276</v>
      </c>
      <c r="AD92">
        <v>1</v>
      </c>
      <c r="AE92" t="s">
        <v>129</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0.87701277221299023</v>
      </c>
      <c r="E93">
        <f t="shared" ca="1" si="51"/>
        <v>0.49526671860515481</v>
      </c>
      <c r="F93">
        <f t="shared" ca="1" si="51"/>
        <v>0.28551214918018331</v>
      </c>
      <c r="G93">
        <f t="shared" ca="1" si="51"/>
        <v>0.9649954724598564</v>
      </c>
      <c r="H93">
        <f t="shared" ca="1" si="51"/>
        <v>0.13065519994917141</v>
      </c>
      <c r="I93">
        <f t="shared" ca="1" si="51"/>
        <v>0.34698223266238559</v>
      </c>
      <c r="M93" t="str">
        <f t="shared" ca="1" si="34"/>
        <v>지정 장비</v>
      </c>
      <c r="N93" t="str">
        <f t="shared" ca="1" si="35"/>
        <v>Equip4102</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1200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83</v>
      </c>
      <c r="V93" t="s">
        <v>115</v>
      </c>
      <c r="W93">
        <v>1</v>
      </c>
      <c r="X93" t="s">
        <v>129</v>
      </c>
      <c r="Z93">
        <v>1500</v>
      </c>
      <c r="AA93" t="str">
        <f t="shared" ca="1" si="38"/>
        <v>fe</v>
      </c>
      <c r="AB93" t="s">
        <v>83</v>
      </c>
      <c r="AC93" t="s">
        <v>218</v>
      </c>
      <c r="AD93">
        <v>1</v>
      </c>
      <c r="AE93" t="s">
        <v>133</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0.14475019893217544</v>
      </c>
      <c r="E94">
        <f t="shared" ca="1" si="51"/>
        <v>0.25220825573156314</v>
      </c>
      <c r="F94">
        <f t="shared" ca="1" si="51"/>
        <v>0.40830782538060384</v>
      </c>
      <c r="G94">
        <f t="shared" ca="1" si="51"/>
        <v>0.37615613424202021</v>
      </c>
      <c r="H94">
        <f t="shared" ca="1" si="51"/>
        <v>0.4090569787112257</v>
      </c>
      <c r="I94">
        <f t="shared" ca="1" si="51"/>
        <v>0.36578240413759078</v>
      </c>
      <c r="M94" t="str">
        <f t="shared" ca="1" si="34"/>
        <v>안 지정 캐릭터 PP 영웅등급</v>
      </c>
      <c r="N94">
        <f t="shared" ca="1" si="35"/>
        <v>25220</v>
      </c>
      <c r="O94">
        <f t="shared" ca="1" si="36"/>
        <v>10</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1000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92</v>
      </c>
      <c r="V94">
        <v>44787</v>
      </c>
      <c r="W94">
        <v>11</v>
      </c>
      <c r="X94" t="s">
        <v>129</v>
      </c>
      <c r="Z94">
        <v>1100</v>
      </c>
      <c r="AA94" t="str">
        <f t="shared" ca="1" si="38"/>
        <v>uph</v>
      </c>
      <c r="AB94" t="s">
        <v>92</v>
      </c>
      <c r="AC94">
        <v>80063</v>
      </c>
      <c r="AD94">
        <v>13</v>
      </c>
      <c r="AE94" t="s">
        <v>129</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0.97317695867043963</v>
      </c>
      <c r="E95">
        <f t="shared" ca="1" si="51"/>
        <v>0.94648674677802136</v>
      </c>
      <c r="F95">
        <f t="shared" ca="1" si="51"/>
        <v>0.2770599472356543</v>
      </c>
      <c r="G95">
        <f t="shared" ca="1" si="51"/>
        <v>0.43891794668039685</v>
      </c>
      <c r="H95">
        <f t="shared" ca="1" si="51"/>
        <v>0.49187045282463382</v>
      </c>
      <c r="I95">
        <f t="shared" ca="1" si="51"/>
        <v>7.3766187040892439E-2</v>
      </c>
      <c r="M95" t="str">
        <f t="shared" ca="1" si="34"/>
        <v>안 지정 캐릭터 PP 일반등급</v>
      </c>
      <c r="N95">
        <f t="shared" ca="1" si="35"/>
        <v>94648</v>
      </c>
      <c r="O95">
        <f t="shared" ca="1" si="36"/>
        <v>14</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93</v>
      </c>
      <c r="V95">
        <v>65627</v>
      </c>
      <c r="W95">
        <v>12</v>
      </c>
      <c r="X95" t="s">
        <v>129</v>
      </c>
      <c r="Z95">
        <v>1200</v>
      </c>
      <c r="AA95" t="str">
        <f t="shared" ca="1" si="38"/>
        <v>upn</v>
      </c>
      <c r="AB95" t="s">
        <v>93</v>
      </c>
      <c r="AC95">
        <v>55007</v>
      </c>
      <c r="AD95">
        <v>12</v>
      </c>
      <c r="AE95" t="s">
        <v>129</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0.94349144930675932</v>
      </c>
      <c r="E96">
        <f t="shared" ca="1" si="51"/>
        <v>0.13039669770147899</v>
      </c>
      <c r="F96">
        <f t="shared" ca="1" si="51"/>
        <v>6.9428807220557887E-2</v>
      </c>
      <c r="G96">
        <f t="shared" ca="1" si="51"/>
        <v>0.26571427189242824</v>
      </c>
      <c r="H96">
        <f t="shared" ca="1" si="51"/>
        <v>0.89091448923639704</v>
      </c>
      <c r="I96">
        <f t="shared" ca="1" si="51"/>
        <v>0.14483170119103395</v>
      </c>
      <c r="M96" t="str">
        <f t="shared" ca="1" si="34"/>
        <v>안 지정 캐릭터 PP 일반등급</v>
      </c>
      <c r="N96">
        <f t="shared" ca="1" si="35"/>
        <v>13039</v>
      </c>
      <c r="O96">
        <f t="shared" ca="1" si="36"/>
        <v>9</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93</v>
      </c>
      <c r="V96">
        <v>89535</v>
      </c>
      <c r="W96">
        <v>14</v>
      </c>
      <c r="X96" t="s">
        <v>129</v>
      </c>
      <c r="Z96">
        <v>1400</v>
      </c>
      <c r="AA96" t="str">
        <f t="shared" ca="1" si="38"/>
        <v>upn</v>
      </c>
      <c r="AB96" t="s">
        <v>93</v>
      </c>
      <c r="AC96">
        <v>55025</v>
      </c>
      <c r="AD96">
        <v>12</v>
      </c>
      <c r="AE96" t="s">
        <v>129</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0.75476294780687259</v>
      </c>
      <c r="E97">
        <f t="shared" ca="1" si="51"/>
        <v>0.96847658251556501</v>
      </c>
      <c r="F97">
        <f t="shared" ca="1" si="51"/>
        <v>0.56214121721175292</v>
      </c>
      <c r="G97">
        <f t="shared" ca="1" si="51"/>
        <v>1.9116936179592647E-2</v>
      </c>
      <c r="H97">
        <f t="shared" ca="1" si="51"/>
        <v>0.72843118531342521</v>
      </c>
      <c r="I97">
        <f t="shared" ca="1" si="51"/>
        <v>0.45116979378680788</v>
      </c>
      <c r="M97" t="str">
        <f t="shared" ca="1" si="34"/>
        <v>안 지정 캐릭터 PP 일반등급</v>
      </c>
      <c r="N97">
        <f t="shared" ca="1" si="35"/>
        <v>96847</v>
      </c>
      <c r="O97">
        <f t="shared" ca="1" si="36"/>
        <v>14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1400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83</v>
      </c>
      <c r="V97" t="s">
        <v>276</v>
      </c>
      <c r="W97">
        <v>1</v>
      </c>
      <c r="X97" t="s">
        <v>129</v>
      </c>
      <c r="Z97">
        <v>1300</v>
      </c>
      <c r="AA97" t="str">
        <f t="shared" ca="1" si="38"/>
        <v>fe</v>
      </c>
      <c r="AB97" t="s">
        <v>83</v>
      </c>
      <c r="AC97" t="s">
        <v>202</v>
      </c>
      <c r="AD97">
        <v>1</v>
      </c>
      <c r="AE97" t="s">
        <v>129</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0.65118562565791371</v>
      </c>
      <c r="E98">
        <f t="shared" ca="1" si="51"/>
        <v>0.60461693548946582</v>
      </c>
      <c r="F98">
        <f t="shared" ca="1" si="51"/>
        <v>0.25591434312620431</v>
      </c>
      <c r="G98">
        <f t="shared" ca="1" si="51"/>
        <v>0.21746762153180887</v>
      </c>
      <c r="H98">
        <f t="shared" ca="1" si="51"/>
        <v>0.43488159556558503</v>
      </c>
      <c r="I98">
        <f t="shared" ca="1" si="51"/>
        <v>0.95373051016281185</v>
      </c>
      <c r="M98" t="str">
        <f t="shared" ca="1" si="34"/>
        <v>지정 장비</v>
      </c>
      <c r="N98" t="str">
        <f t="shared" ca="1" si="35"/>
        <v>Equip6201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16</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83</v>
      </c>
      <c r="V98" t="s">
        <v>117</v>
      </c>
      <c r="W98">
        <v>1</v>
      </c>
      <c r="X98" t="s">
        <v>129</v>
      </c>
      <c r="Z98">
        <v>1100</v>
      </c>
      <c r="AA98" t="str">
        <f t="shared" ca="1" si="38"/>
        <v>fe</v>
      </c>
      <c r="AB98" t="s">
        <v>83</v>
      </c>
      <c r="AC98" t="s">
        <v>258</v>
      </c>
      <c r="AD98">
        <v>1</v>
      </c>
      <c r="AE98" t="s">
        <v>129</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0.24160928372716295</v>
      </c>
      <c r="E99">
        <f t="shared" ca="1" si="51"/>
        <v>0.6820968923540226</v>
      </c>
      <c r="F99">
        <f t="shared" ca="1" si="51"/>
        <v>0.46498834789807009</v>
      </c>
      <c r="G99">
        <f t="shared" ca="1" si="51"/>
        <v>0.52859205305189794</v>
      </c>
      <c r="H99">
        <f t="shared" ca="1" si="51"/>
        <v>0.24581431022874523</v>
      </c>
      <c r="I99">
        <f t="shared" ca="1" si="51"/>
        <v>2.0148641527653721E-2</v>
      </c>
      <c r="M99" t="str">
        <f t="shared" ca="1" si="34"/>
        <v>지정 장비</v>
      </c>
      <c r="N99" t="str">
        <f t="shared" ca="1" si="35"/>
        <v>Equip8001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4500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83</v>
      </c>
      <c r="V99" t="s">
        <v>272</v>
      </c>
      <c r="W99">
        <v>1</v>
      </c>
      <c r="X99" t="s">
        <v>129</v>
      </c>
      <c r="Z99">
        <v>7800</v>
      </c>
      <c r="AA99" t="str">
        <f t="shared" ca="1" si="38"/>
        <v>fe</v>
      </c>
      <c r="AB99" t="s">
        <v>83</v>
      </c>
      <c r="AC99" t="s">
        <v>187</v>
      </c>
      <c r="AD99">
        <v>1</v>
      </c>
      <c r="AE99" t="s">
        <v>129</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0.68785501158412965</v>
      </c>
      <c r="E100">
        <f t="shared" ca="1" si="51"/>
        <v>0.32996334869764488</v>
      </c>
      <c r="F100">
        <f t="shared" ca="1" si="51"/>
        <v>0.39804286254338161</v>
      </c>
      <c r="G100">
        <f t="shared" ca="1" si="51"/>
        <v>0.39144954029578494</v>
      </c>
      <c r="H100">
        <f t="shared" ca="1" si="51"/>
        <v>0.95417267330557576</v>
      </c>
      <c r="I100">
        <f t="shared" ca="1" si="51"/>
        <v>0.47511808206013262</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0.95980029654807031</v>
      </c>
      <c r="E101">
        <f t="shared" ca="1" si="51"/>
        <v>0.59540111370497273</v>
      </c>
      <c r="F101">
        <f t="shared" ca="1" si="51"/>
        <v>0.56891790313961821</v>
      </c>
      <c r="G101">
        <f t="shared" ca="1" si="51"/>
        <v>0.17963367711630074</v>
      </c>
      <c r="H101">
        <f t="shared" ca="1" si="51"/>
        <v>0.72764468702467167</v>
      </c>
      <c r="I101">
        <f t="shared" ca="1" si="51"/>
        <v>0.67088673533171306</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0.70495058069964966</v>
      </c>
      <c r="E102">
        <f t="shared" ca="1" si="52"/>
        <v>0.98098146605615899</v>
      </c>
      <c r="F102">
        <f t="shared" ca="1" si="52"/>
        <v>0.8004234215728866</v>
      </c>
      <c r="G102">
        <f t="shared" ca="1" si="52"/>
        <v>0.41653169836187154</v>
      </c>
      <c r="H102">
        <f t="shared" ca="1" si="52"/>
        <v>0.87386939510882178</v>
      </c>
      <c r="I102">
        <f t="shared" ca="1" si="52"/>
        <v>0.65025631654981586</v>
      </c>
      <c r="M102" t="str">
        <f t="shared" ca="1" si="34"/>
        <v>지정 장비</v>
      </c>
      <c r="N102" t="str">
        <f t="shared" ca="1" si="35"/>
        <v>Equip8301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96</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V102" t="s">
        <v>182</v>
      </c>
      <c r="W102">
        <v>1</v>
      </c>
      <c r="X102" t="s">
        <v>129</v>
      </c>
      <c r="Z102">
        <v>1100</v>
      </c>
      <c r="AA102" t="str">
        <f t="shared" ca="1" si="38"/>
        <v>fe</v>
      </c>
      <c r="AB102" t="s">
        <v>83</v>
      </c>
      <c r="AC102" t="s">
        <v>268</v>
      </c>
      <c r="AD102">
        <v>1</v>
      </c>
      <c r="AE102" t="s">
        <v>129</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5.7458201896415373E-3</v>
      </c>
      <c r="E103">
        <f t="shared" ca="1" si="52"/>
        <v>0.32533473581811223</v>
      </c>
      <c r="F103">
        <f t="shared" ca="1" si="52"/>
        <v>0.80542825238918858</v>
      </c>
      <c r="G103">
        <f t="shared" ca="1" si="52"/>
        <v>8.6733290980266387E-2</v>
      </c>
      <c r="H103">
        <f t="shared" ca="1" si="52"/>
        <v>0.76239555972471551</v>
      </c>
      <c r="I103">
        <f t="shared" ca="1" si="52"/>
        <v>0.4267603882618668</v>
      </c>
      <c r="M103" t="str">
        <f t="shared" ca="1" si="34"/>
        <v>지정 장비</v>
      </c>
      <c r="N103" t="str">
        <f t="shared" ca="1" si="35"/>
        <v>Equip2302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DI</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11</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83</v>
      </c>
      <c r="V103" t="s">
        <v>265</v>
      </c>
      <c r="W103">
        <v>1</v>
      </c>
      <c r="X103" t="s">
        <v>129</v>
      </c>
      <c r="Z103">
        <v>1400</v>
      </c>
      <c r="AA103" t="str">
        <f t="shared" ca="1" si="38"/>
        <v>fe</v>
      </c>
      <c r="AB103" t="s">
        <v>83</v>
      </c>
      <c r="AC103" t="s">
        <v>264</v>
      </c>
      <c r="AD103">
        <v>1</v>
      </c>
      <c r="AE103" t="s">
        <v>129</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0.45255781111910087</v>
      </c>
      <c r="E104">
        <f t="shared" ca="1" si="52"/>
        <v>0.81638506493839891</v>
      </c>
      <c r="F104">
        <f t="shared" ca="1" si="52"/>
        <v>0.39061332729429676</v>
      </c>
      <c r="G104">
        <f t="shared" ca="1" si="52"/>
        <v>0.76921835108449499</v>
      </c>
      <c r="H104">
        <f t="shared" ca="1" si="52"/>
        <v>0.97535283151399754</v>
      </c>
      <c r="I104">
        <f t="shared" ca="1" si="52"/>
        <v>0.20486359300291901</v>
      </c>
      <c r="M104" t="str">
        <f t="shared" ca="1" si="34"/>
        <v>안 지정 캐릭터 PP 영웅등급</v>
      </c>
      <c r="N104">
        <f t="shared" ca="1" si="35"/>
        <v>81638</v>
      </c>
      <c r="O104">
        <f t="shared" ca="1" si="36"/>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1300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92</v>
      </c>
      <c r="V104">
        <v>11513</v>
      </c>
      <c r="W104">
        <v>9</v>
      </c>
      <c r="X104" t="s">
        <v>129</v>
      </c>
      <c r="Z104">
        <v>900</v>
      </c>
      <c r="AA104" t="str">
        <f t="shared" ca="1" si="38"/>
        <v>uph</v>
      </c>
      <c r="AB104" t="s">
        <v>92</v>
      </c>
      <c r="AC104">
        <v>67404</v>
      </c>
      <c r="AD104">
        <v>13</v>
      </c>
      <c r="AE104" t="s">
        <v>129</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0.73470987033292734</v>
      </c>
      <c r="E105">
        <f t="shared" ca="1" si="52"/>
        <v>0.66538238349509704</v>
      </c>
      <c r="F105">
        <f t="shared" ca="1" si="52"/>
        <v>0.15703828309169598</v>
      </c>
      <c r="G105">
        <f t="shared" ca="1" si="52"/>
        <v>0.21421300833711299</v>
      </c>
      <c r="H105">
        <f t="shared" ca="1" si="52"/>
        <v>0.48080142612502752</v>
      </c>
      <c r="I105">
        <f t="shared" ca="1" si="52"/>
        <v>0.84176387928061469</v>
      </c>
      <c r="M105" t="str">
        <f t="shared" ca="1" si="34"/>
        <v>안 지정 캐릭터 PP 일반등급</v>
      </c>
      <c r="N105">
        <f t="shared" ca="1" si="35"/>
        <v>66538</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93</v>
      </c>
      <c r="V105">
        <v>13263</v>
      </c>
      <c r="W105">
        <v>9</v>
      </c>
      <c r="X105" t="s">
        <v>129</v>
      </c>
      <c r="Z105">
        <v>900</v>
      </c>
      <c r="AA105" t="str">
        <f t="shared" ca="1" si="38"/>
        <v>upn</v>
      </c>
      <c r="AB105" t="s">
        <v>93</v>
      </c>
      <c r="AC105">
        <v>76281</v>
      </c>
      <c r="AD105">
        <v>13</v>
      </c>
      <c r="AE105" t="s">
        <v>129</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0.40978134710506964</v>
      </c>
      <c r="E106">
        <f t="shared" ca="1" si="52"/>
        <v>0.35334888084385074</v>
      </c>
      <c r="F106">
        <f t="shared" ca="1" si="52"/>
        <v>0.52388894330314206</v>
      </c>
      <c r="G106">
        <f t="shared" ca="1" si="52"/>
        <v>0.29256859195447926</v>
      </c>
      <c r="H106">
        <f t="shared" ca="1" si="52"/>
        <v>0.10619176468540137</v>
      </c>
      <c r="I106">
        <f t="shared" ca="1" si="52"/>
        <v>0.30134213011069144</v>
      </c>
      <c r="M106" t="str">
        <f t="shared" ca="1" si="34"/>
        <v>안 지정 캐릭터 PP 일반등급</v>
      </c>
      <c r="N106">
        <f t="shared" ca="1" si="35"/>
        <v>35334</v>
      </c>
      <c r="O106">
        <f t="shared" ca="1" si="36"/>
        <v>11</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1100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93</v>
      </c>
      <c r="V106">
        <v>65107</v>
      </c>
      <c r="W106">
        <v>12</v>
      </c>
      <c r="X106" t="s">
        <v>129</v>
      </c>
      <c r="Z106">
        <v>1200</v>
      </c>
      <c r="AA106" t="str">
        <f t="shared" ca="1" si="38"/>
        <v>upn</v>
      </c>
      <c r="AB106" t="s">
        <v>93</v>
      </c>
      <c r="AC106">
        <v>35712</v>
      </c>
      <c r="AD106">
        <v>11</v>
      </c>
      <c r="AE106" t="s">
        <v>129</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0.39116587865955932</v>
      </c>
      <c r="E107">
        <f t="shared" ca="1" si="52"/>
        <v>0.93766808457593565</v>
      </c>
      <c r="F107">
        <f t="shared" ca="1" si="52"/>
        <v>0.74053852259219266</v>
      </c>
      <c r="G107">
        <f t="shared" ca="1" si="52"/>
        <v>0.4986483716839788</v>
      </c>
      <c r="H107">
        <f t="shared" ca="1" si="52"/>
        <v>9.2124645106300251E-2</v>
      </c>
      <c r="I107">
        <f t="shared" ca="1" si="52"/>
        <v>0.83605535636534489</v>
      </c>
      <c r="M107" t="str">
        <f t="shared" ca="1" si="34"/>
        <v>지정 장비</v>
      </c>
      <c r="N107" t="str">
        <f t="shared" ca="1" si="35"/>
        <v>Equip8102</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8400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83</v>
      </c>
      <c r="V107" t="s">
        <v>204</v>
      </c>
      <c r="W107">
        <v>1</v>
      </c>
      <c r="X107" t="s">
        <v>129</v>
      </c>
      <c r="Z107">
        <v>900</v>
      </c>
      <c r="AA107" t="str">
        <f t="shared" ca="1" si="38"/>
        <v>upn</v>
      </c>
      <c r="AB107" t="s">
        <v>93</v>
      </c>
      <c r="AC107">
        <v>3678</v>
      </c>
      <c r="AD107">
        <v>9</v>
      </c>
      <c r="AE107" t="s">
        <v>129</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0.74613541102271785</v>
      </c>
      <c r="E108">
        <f t="shared" ca="1" si="52"/>
        <v>0.83699345348755227</v>
      </c>
      <c r="F108">
        <f t="shared" ca="1" si="52"/>
        <v>0.2807041852042016</v>
      </c>
      <c r="G108">
        <f t="shared" ca="1" si="52"/>
        <v>1.2231720194025297E-2</v>
      </c>
      <c r="H108">
        <f t="shared" ca="1" si="52"/>
        <v>0.38229669762877583</v>
      </c>
      <c r="I108">
        <f t="shared" ca="1" si="52"/>
        <v>0.38247989779689873</v>
      </c>
      <c r="M108" t="str">
        <f t="shared" ca="1" si="34"/>
        <v>지정 장비</v>
      </c>
      <c r="N108" t="str">
        <f t="shared" ca="1" si="35"/>
        <v>Equip7202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DI</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15</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83</v>
      </c>
      <c r="V108" t="s">
        <v>190</v>
      </c>
      <c r="W108">
        <v>1</v>
      </c>
      <c r="X108" t="s">
        <v>129</v>
      </c>
      <c r="Z108">
        <v>3600</v>
      </c>
      <c r="AA108" t="str">
        <f t="shared" ca="1" si="38"/>
        <v>fe</v>
      </c>
      <c r="AB108" t="s">
        <v>83</v>
      </c>
      <c r="AC108" t="s">
        <v>271</v>
      </c>
      <c r="AD108">
        <v>1</v>
      </c>
      <c r="AE108" t="s">
        <v>133</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0.76684165152472827</v>
      </c>
      <c r="E109">
        <f t="shared" ca="1" si="52"/>
        <v>0.61928759593207006</v>
      </c>
      <c r="F109">
        <f t="shared" ca="1" si="52"/>
        <v>0.59161190766760086</v>
      </c>
      <c r="G109">
        <f t="shared" ca="1" si="52"/>
        <v>9.6400897451622836E-2</v>
      </c>
      <c r="H109">
        <f t="shared" ca="1" si="52"/>
        <v>0.75331905685396527</v>
      </c>
      <c r="I109">
        <f t="shared" ca="1" si="52"/>
        <v>0.30172898801253822</v>
      </c>
      <c r="M109" t="str">
        <f t="shared" ca="1" si="34"/>
        <v>지정 장비</v>
      </c>
      <c r="N109" t="str">
        <f t="shared" ca="1" si="35"/>
        <v>Equip7102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3300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83</v>
      </c>
      <c r="V109" t="s">
        <v>206</v>
      </c>
      <c r="W109">
        <v>1</v>
      </c>
      <c r="X109" t="s">
        <v>129</v>
      </c>
      <c r="Z109">
        <v>22000</v>
      </c>
      <c r="AA109" t="str">
        <f t="shared" ca="1" si="38"/>
        <v>fe</v>
      </c>
      <c r="AB109" t="s">
        <v>83</v>
      </c>
      <c r="AC109" t="s">
        <v>259</v>
      </c>
      <c r="AD109">
        <v>1</v>
      </c>
      <c r="AE109" t="s">
        <v>129</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0.8775783358046213</v>
      </c>
      <c r="E110">
        <f t="shared" ca="1" si="52"/>
        <v>0.31691947023552269</v>
      </c>
      <c r="F110">
        <f t="shared" ca="1" si="52"/>
        <v>0.46276430359842757</v>
      </c>
      <c r="G110">
        <f t="shared" ca="1" si="52"/>
        <v>0.10264579135093632</v>
      </c>
      <c r="H110">
        <f t="shared" ca="1" si="52"/>
        <v>0.50001103777636846</v>
      </c>
      <c r="I110">
        <f t="shared" ca="1" si="52"/>
        <v>0.34933989494965423</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0.65067086336653446</v>
      </c>
      <c r="E111">
        <f t="shared" ca="1" si="52"/>
        <v>0.35226229379656127</v>
      </c>
      <c r="F111">
        <f t="shared" ca="1" si="52"/>
        <v>0.40029257091774295</v>
      </c>
      <c r="G111">
        <f t="shared" ca="1" si="52"/>
        <v>0.86276077359255032</v>
      </c>
      <c r="H111">
        <f t="shared" ca="1" si="52"/>
        <v>0.13857658260246719</v>
      </c>
      <c r="I111">
        <f t="shared" ca="1" si="52"/>
        <v>0.66111428255315308</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0.66516373705879328</v>
      </c>
      <c r="E112">
        <f t="shared" ca="1" si="53"/>
        <v>0.41448140283549251</v>
      </c>
      <c r="F112">
        <f t="shared" ca="1" si="53"/>
        <v>0.75733620965573445</v>
      </c>
      <c r="G112">
        <f t="shared" ca="1" si="53"/>
        <v>0.85663866728226679</v>
      </c>
      <c r="H112">
        <f t="shared" ca="1" si="53"/>
        <v>0.50655664804429235</v>
      </c>
      <c r="I112">
        <f t="shared" ca="1" si="53"/>
        <v>0.39163216582175631</v>
      </c>
      <c r="M112" t="str">
        <f t="shared" ca="1" si="34"/>
        <v>지정 장비</v>
      </c>
      <c r="N112" t="str">
        <f t="shared" ca="1" si="35"/>
        <v>Equip3202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2900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83</v>
      </c>
      <c r="V112" t="s">
        <v>274</v>
      </c>
      <c r="W112">
        <v>1</v>
      </c>
      <c r="X112" t="s">
        <v>133</v>
      </c>
      <c r="Z112">
        <v>5</v>
      </c>
      <c r="AA112" t="str">
        <f t="shared" ca="1" si="38"/>
        <v>fe</v>
      </c>
      <c r="AB112" t="s">
        <v>83</v>
      </c>
      <c r="AC112" t="s">
        <v>326</v>
      </c>
      <c r="AD112">
        <v>1</v>
      </c>
      <c r="AE112" t="s">
        <v>129</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0.22376994318088561</v>
      </c>
      <c r="E113">
        <f t="shared" ca="1" si="53"/>
        <v>0.41281582647396553</v>
      </c>
      <c r="F113">
        <f t="shared" ca="1" si="53"/>
        <v>0.99124911001509475</v>
      </c>
      <c r="G113">
        <f t="shared" ca="1" si="53"/>
        <v>0.37848961695464378</v>
      </c>
      <c r="H113">
        <f t="shared" ca="1" si="53"/>
        <v>0.24068738112693311</v>
      </c>
      <c r="I113">
        <f t="shared" ca="1" si="53"/>
        <v>0.42965394701424076</v>
      </c>
      <c r="M113" t="str">
        <f t="shared" ca="1" si="34"/>
        <v>지정 장비</v>
      </c>
      <c r="N113" t="str">
        <f t="shared" ca="1" si="35"/>
        <v>Equip3202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DI</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4</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83</v>
      </c>
      <c r="V113" t="s">
        <v>213</v>
      </c>
      <c r="W113">
        <v>1</v>
      </c>
      <c r="X113" t="s">
        <v>129</v>
      </c>
      <c r="Z113">
        <v>2500</v>
      </c>
      <c r="AA113" t="str">
        <f t="shared" ca="1" si="38"/>
        <v>fe</v>
      </c>
      <c r="AB113" t="s">
        <v>83</v>
      </c>
      <c r="AC113" t="s">
        <v>267</v>
      </c>
      <c r="AD113">
        <v>1</v>
      </c>
      <c r="AE113" t="s">
        <v>129</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0.78293975568970908</v>
      </c>
      <c r="E114">
        <f t="shared" ca="1" si="53"/>
        <v>0.69960785221333599</v>
      </c>
      <c r="F114">
        <f t="shared" ca="1" si="53"/>
        <v>0.21067812606549108</v>
      </c>
      <c r="G114">
        <f t="shared" ca="1" si="53"/>
        <v>0.98024330356847866</v>
      </c>
      <c r="H114">
        <f t="shared" ca="1" si="53"/>
        <v>0.88054959868679117</v>
      </c>
      <c r="I114">
        <f t="shared" ca="1" si="53"/>
        <v>5.6892783845197692E-2</v>
      </c>
      <c r="M114" t="str">
        <f t="shared" ca="1" si="34"/>
        <v>안 지정 캐릭터 PP 영웅등급</v>
      </c>
      <c r="N114">
        <f t="shared" ca="1" si="35"/>
        <v>69960</v>
      </c>
      <c r="O114">
        <f t="shared" ca="1" si="36"/>
        <v>13</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1300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92</v>
      </c>
      <c r="V114">
        <v>88959</v>
      </c>
      <c r="W114">
        <v>14</v>
      </c>
      <c r="X114" t="s">
        <v>129</v>
      </c>
      <c r="Z114">
        <v>1400</v>
      </c>
      <c r="AA114" t="str">
        <f t="shared" ca="1" si="38"/>
        <v>uph</v>
      </c>
      <c r="AB114" t="s">
        <v>92</v>
      </c>
      <c r="AC114">
        <v>70350</v>
      </c>
      <c r="AD114">
        <v>13</v>
      </c>
      <c r="AE114" t="s">
        <v>129</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0.14464701052238882</v>
      </c>
      <c r="E115">
        <f t="shared" ca="1" si="53"/>
        <v>0.35822620382256876</v>
      </c>
      <c r="F115">
        <f t="shared" ca="1" si="53"/>
        <v>0.83385022767858663</v>
      </c>
      <c r="G115">
        <f t="shared" ca="1" si="53"/>
        <v>9.5719538425723782E-2</v>
      </c>
      <c r="H115">
        <f t="shared" ca="1" si="53"/>
        <v>0.68091488767913033</v>
      </c>
      <c r="I115">
        <f t="shared" ca="1" si="53"/>
        <v>0.57263452760113875</v>
      </c>
      <c r="M115" t="str">
        <f t="shared" ca="1" si="34"/>
        <v>안 지정 캐릭터 PP 영웅등급</v>
      </c>
      <c r="N115">
        <f t="shared" ca="1" si="35"/>
        <v>35822</v>
      </c>
      <c r="O115">
        <f t="shared" ca="1" si="36"/>
        <v>11</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1100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93</v>
      </c>
      <c r="V115">
        <v>80634</v>
      </c>
      <c r="W115">
        <v>13</v>
      </c>
      <c r="X115" t="s">
        <v>129</v>
      </c>
      <c r="Z115">
        <v>1300</v>
      </c>
      <c r="AA115" t="str">
        <f t="shared" ca="1" si="38"/>
        <v>uph</v>
      </c>
      <c r="AB115" t="s">
        <v>92</v>
      </c>
      <c r="AC115">
        <v>2353</v>
      </c>
      <c r="AD115">
        <v>9</v>
      </c>
      <c r="AE115" t="s">
        <v>129</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5.2199413668202466E-2</v>
      </c>
      <c r="E116">
        <f t="shared" ca="1" si="53"/>
        <v>0.39501863103655954</v>
      </c>
      <c r="F116">
        <f t="shared" ca="1" si="53"/>
        <v>0.57611662421005627</v>
      </c>
      <c r="G116">
        <f t="shared" ca="1" si="53"/>
        <v>0.71397176614069624</v>
      </c>
      <c r="H116">
        <f t="shared" ca="1" si="53"/>
        <v>0.85864490007295502</v>
      </c>
      <c r="I116">
        <f t="shared" ca="1" si="53"/>
        <v>0.99229305169960158</v>
      </c>
      <c r="M116" t="str">
        <f t="shared" ca="1" si="34"/>
        <v>안 지정 캐릭터 PP 일반등급</v>
      </c>
      <c r="N116">
        <f t="shared" ca="1" si="35"/>
        <v>39501</v>
      </c>
      <c r="O116">
        <f t="shared" ca="1" si="36"/>
        <v>11</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1100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93</v>
      </c>
      <c r="V116">
        <v>49657</v>
      </c>
      <c r="W116">
        <v>11</v>
      </c>
      <c r="X116" t="s">
        <v>129</v>
      </c>
      <c r="Z116">
        <v>1100</v>
      </c>
      <c r="AA116" t="str">
        <f t="shared" ca="1" si="38"/>
        <v>upn</v>
      </c>
      <c r="AB116" t="s">
        <v>93</v>
      </c>
      <c r="AC116">
        <v>98596</v>
      </c>
      <c r="AD116">
        <v>14</v>
      </c>
      <c r="AE116" t="s">
        <v>129</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0.80742918589160184</v>
      </c>
      <c r="E117">
        <f t="shared" ca="1" si="53"/>
        <v>0.83191383851441436</v>
      </c>
      <c r="F117">
        <f t="shared" ca="1" si="53"/>
        <v>0.5109564677869376</v>
      </c>
      <c r="G117">
        <f t="shared" ca="1" si="53"/>
        <v>0.48287104112935464</v>
      </c>
      <c r="H117">
        <f t="shared" ca="1" si="53"/>
        <v>0.19814869275217895</v>
      </c>
      <c r="I117">
        <f t="shared" ca="1" si="53"/>
        <v>0.8052118401190409</v>
      </c>
      <c r="M117" t="str">
        <f t="shared" ca="1" si="34"/>
        <v>안 지정 캐릭터 PP 일반등급</v>
      </c>
      <c r="N117">
        <f t="shared" ca="1" si="35"/>
        <v>83191</v>
      </c>
      <c r="O117">
        <f t="shared" ca="1" si="36"/>
        <v>13</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83</v>
      </c>
      <c r="V117" t="s">
        <v>267</v>
      </c>
      <c r="W117">
        <v>1</v>
      </c>
      <c r="X117" t="s">
        <v>129</v>
      </c>
      <c r="Z117">
        <v>900</v>
      </c>
      <c r="AA117" t="str">
        <f t="shared" ca="1" si="38"/>
        <v>upn</v>
      </c>
      <c r="AB117" t="s">
        <v>93</v>
      </c>
      <c r="AC117">
        <v>25224</v>
      </c>
      <c r="AD117">
        <v>10</v>
      </c>
      <c r="AE117" t="s">
        <v>129</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0.11985820219318277</v>
      </c>
      <c r="E118">
        <f t="shared" ca="1" si="53"/>
        <v>0.59489266824122822</v>
      </c>
      <c r="F118">
        <f t="shared" ca="1" si="53"/>
        <v>0.79044204333000423</v>
      </c>
      <c r="G118">
        <f t="shared" ca="1" si="53"/>
        <v>0.21874418192884681</v>
      </c>
      <c r="H118">
        <f t="shared" ca="1" si="53"/>
        <v>0.63990461113085473</v>
      </c>
      <c r="I118">
        <f t="shared" ca="1" si="53"/>
        <v>0.4320646185953162</v>
      </c>
      <c r="M118" t="str">
        <f t="shared" ca="1" si="34"/>
        <v>지정 장비</v>
      </c>
      <c r="N118" t="str">
        <f t="shared" ca="1" si="35"/>
        <v>Equip6201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DI</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15</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83</v>
      </c>
      <c r="V118" t="s">
        <v>214</v>
      </c>
      <c r="W118">
        <v>1</v>
      </c>
      <c r="X118" t="s">
        <v>129</v>
      </c>
      <c r="Z118">
        <v>2300</v>
      </c>
      <c r="AA118" t="str">
        <f t="shared" ca="1" si="38"/>
        <v>fe</v>
      </c>
      <c r="AB118" t="s">
        <v>83</v>
      </c>
      <c r="AC118" t="s">
        <v>327</v>
      </c>
      <c r="AD118">
        <v>1</v>
      </c>
      <c r="AE118" t="s">
        <v>129</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0.84708215048565172</v>
      </c>
      <c r="E119">
        <f t="shared" ca="1" si="53"/>
        <v>0.30837829167008546</v>
      </c>
      <c r="F119">
        <f t="shared" ca="1" si="53"/>
        <v>0.14370206090677562</v>
      </c>
      <c r="G119">
        <f t="shared" ca="1" si="53"/>
        <v>0.26938284931998058</v>
      </c>
      <c r="H119">
        <f t="shared" ca="1" si="53"/>
        <v>0.77381788772786486</v>
      </c>
      <c r="I119">
        <f t="shared" ca="1" si="53"/>
        <v>0.4305065880087825</v>
      </c>
      <c r="M119" t="str">
        <f t="shared" ca="1" si="34"/>
        <v>지정 장비</v>
      </c>
      <c r="N119" t="str">
        <f t="shared" ca="1" si="35"/>
        <v>Equip3202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2900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83</v>
      </c>
      <c r="V119" t="s">
        <v>261</v>
      </c>
      <c r="W119">
        <v>1</v>
      </c>
      <c r="X119" t="s">
        <v>129</v>
      </c>
      <c r="Z119">
        <v>900</v>
      </c>
      <c r="AA119" t="str">
        <f t="shared" ca="1" si="38"/>
        <v>fe</v>
      </c>
      <c r="AB119" t="s">
        <v>83</v>
      </c>
      <c r="AC119" t="s">
        <v>114</v>
      </c>
      <c r="AD119">
        <v>1</v>
      </c>
      <c r="AE119" t="s">
        <v>129</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3.8867446548734863E-2</v>
      </c>
      <c r="E120">
        <f t="shared" ca="1" si="53"/>
        <v>0.58031044862255943</v>
      </c>
      <c r="F120">
        <f t="shared" ca="1" si="53"/>
        <v>0.67620737267843423</v>
      </c>
      <c r="G120">
        <f t="shared" ca="1" si="53"/>
        <v>0.91598112838762558</v>
      </c>
      <c r="H120">
        <f t="shared" ca="1" si="53"/>
        <v>0.98897582350360747</v>
      </c>
      <c r="I120">
        <f t="shared" ca="1" si="53"/>
        <v>0.26071318353620232</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0.83063520365199905</v>
      </c>
      <c r="E121">
        <f t="shared" ca="1" si="53"/>
        <v>0.49644856558880235</v>
      </c>
      <c r="F121">
        <f t="shared" ca="1" si="53"/>
        <v>9.191562301982259E-3</v>
      </c>
      <c r="G121">
        <f t="shared" ca="1" si="53"/>
        <v>0.54121768656115599</v>
      </c>
      <c r="H121">
        <f t="shared" ca="1" si="53"/>
        <v>0.13156764343947425</v>
      </c>
      <c r="I121">
        <f t="shared" ca="1" si="53"/>
        <v>0.18818173176432018</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0.42108195027505635</v>
      </c>
      <c r="E122">
        <f t="shared" ca="1" si="54"/>
        <v>0.31688820959225117</v>
      </c>
      <c r="F122">
        <f t="shared" ca="1" si="54"/>
        <v>2.6484248153108902E-2</v>
      </c>
      <c r="G122">
        <f t="shared" ca="1" si="54"/>
        <v>0.58497743439489269</v>
      </c>
      <c r="H122">
        <f t="shared" ca="1" si="54"/>
        <v>0.74766113239967202</v>
      </c>
      <c r="I122">
        <f t="shared" ca="1" si="54"/>
        <v>0.55511478783720303</v>
      </c>
      <c r="M122" t="str">
        <f t="shared" ca="1" si="34"/>
        <v>지정 장비</v>
      </c>
      <c r="N122" t="str">
        <f t="shared" ca="1" si="35"/>
        <v>Equip2301</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7600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83</v>
      </c>
      <c r="V122" t="s">
        <v>192</v>
      </c>
      <c r="W122">
        <v>1</v>
      </c>
      <c r="X122" t="s">
        <v>129</v>
      </c>
      <c r="Z122">
        <v>74200</v>
      </c>
      <c r="AA122" t="str">
        <f t="shared" ca="1" si="38"/>
        <v>fe</v>
      </c>
      <c r="AB122" t="s">
        <v>83</v>
      </c>
      <c r="AC122" t="s">
        <v>201</v>
      </c>
      <c r="AD122">
        <v>1</v>
      </c>
      <c r="AE122" t="s">
        <v>129</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0.78996484124491639</v>
      </c>
      <c r="E123">
        <f t="shared" ca="1" si="54"/>
        <v>0.89788980786272843</v>
      </c>
      <c r="F123">
        <f t="shared" ca="1" si="54"/>
        <v>0.87408651090822387</v>
      </c>
      <c r="G123">
        <f t="shared" ca="1" si="54"/>
        <v>0.38921029650686034</v>
      </c>
      <c r="H123">
        <f t="shared" ca="1" si="54"/>
        <v>0.49653236758258501</v>
      </c>
      <c r="I123">
        <f t="shared" ca="1" si="54"/>
        <v>0.1983283823307479</v>
      </c>
      <c r="M123" t="str">
        <f t="shared" ca="1" si="34"/>
        <v>지정 장비</v>
      </c>
      <c r="N123" t="str">
        <f t="shared" ca="1" si="35"/>
        <v>Equip8001</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4700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83</v>
      </c>
      <c r="V123" t="s">
        <v>188</v>
      </c>
      <c r="W123">
        <v>1</v>
      </c>
      <c r="X123" t="s">
        <v>133</v>
      </c>
      <c r="Z123">
        <v>4</v>
      </c>
      <c r="AA123" t="str">
        <f t="shared" ca="1" si="38"/>
        <v>fe</v>
      </c>
      <c r="AB123" t="s">
        <v>83</v>
      </c>
      <c r="AC123" t="s">
        <v>112</v>
      </c>
      <c r="AD123">
        <v>1</v>
      </c>
      <c r="AE123" t="s">
        <v>129</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6.5474040404552403E-2</v>
      </c>
      <c r="E124">
        <f t="shared" ca="1" si="54"/>
        <v>0.17179088812523324</v>
      </c>
      <c r="F124">
        <f t="shared" ca="1" si="54"/>
        <v>0.46943387056065433</v>
      </c>
      <c r="G124">
        <f t="shared" ca="1" si="54"/>
        <v>0.65997936968633308</v>
      </c>
      <c r="H124">
        <f t="shared" ca="1" si="54"/>
        <v>0.12123515375548999</v>
      </c>
      <c r="I124">
        <f t="shared" ca="1" si="54"/>
        <v>0.77265205850380558</v>
      </c>
      <c r="M124" t="str">
        <f t="shared" ca="1" si="34"/>
        <v>안 지정 캐릭터 PP 영웅등급</v>
      </c>
      <c r="N124">
        <f t="shared" ca="1" si="35"/>
        <v>17179</v>
      </c>
      <c r="O124">
        <f t="shared" ca="1" si="36"/>
        <v>10</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1000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92</v>
      </c>
      <c r="V124">
        <v>52687</v>
      </c>
      <c r="W124">
        <v>12</v>
      </c>
      <c r="X124" t="s">
        <v>129</v>
      </c>
      <c r="Z124">
        <v>1200</v>
      </c>
      <c r="AA124" t="str">
        <f t="shared" ca="1" si="38"/>
        <v>uph</v>
      </c>
      <c r="AB124" t="s">
        <v>92</v>
      </c>
      <c r="AC124">
        <v>1779</v>
      </c>
      <c r="AD124">
        <v>9</v>
      </c>
      <c r="AE124" t="s">
        <v>129</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6.1111325803180017E-2</v>
      </c>
      <c r="E125">
        <f t="shared" ca="1" si="54"/>
        <v>0.47534851266071632</v>
      </c>
      <c r="F125">
        <f t="shared" ca="1" si="54"/>
        <v>0.62279115964081766</v>
      </c>
      <c r="G125">
        <f t="shared" ca="1" si="54"/>
        <v>0.90447113720468586</v>
      </c>
      <c r="H125">
        <f t="shared" ca="1" si="54"/>
        <v>0.6845209360164658</v>
      </c>
      <c r="I125">
        <f t="shared" ca="1" si="54"/>
        <v>3.0554487688752796E-2</v>
      </c>
      <c r="M125" t="str">
        <f t="shared" ca="1" si="34"/>
        <v>안 지정 캐릭터 PP 영웅등급</v>
      </c>
      <c r="N125">
        <f t="shared" ca="1" si="35"/>
        <v>47534</v>
      </c>
      <c r="O125">
        <f t="shared" ca="1" si="36"/>
        <v>11</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1100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93</v>
      </c>
      <c r="V125">
        <v>91037</v>
      </c>
      <c r="W125">
        <v>14</v>
      </c>
      <c r="X125" t="s">
        <v>129</v>
      </c>
      <c r="Z125">
        <v>1400</v>
      </c>
      <c r="AA125" t="str">
        <f t="shared" ca="1" si="38"/>
        <v>upn</v>
      </c>
      <c r="AB125" t="s">
        <v>93</v>
      </c>
      <c r="AC125">
        <v>34479</v>
      </c>
      <c r="AD125">
        <v>11</v>
      </c>
      <c r="AE125" t="s">
        <v>129</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0.43643532016070929</v>
      </c>
      <c r="E126">
        <f t="shared" ca="1" si="54"/>
        <v>0.36263754385266589</v>
      </c>
      <c r="F126">
        <f t="shared" ca="1" si="54"/>
        <v>8.3929586262460387E-2</v>
      </c>
      <c r="G126">
        <f t="shared" ca="1" si="54"/>
        <v>0.39780138185568337</v>
      </c>
      <c r="H126">
        <f t="shared" ca="1" si="54"/>
        <v>0.63074478194124894</v>
      </c>
      <c r="I126">
        <f t="shared" ca="1" si="54"/>
        <v>0.61530971298839088</v>
      </c>
      <c r="M126" t="str">
        <f t="shared" ca="1" si="34"/>
        <v>안 지정 캐릭터 PP 일반등급</v>
      </c>
      <c r="N126">
        <f t="shared" ca="1" si="35"/>
        <v>36263</v>
      </c>
      <c r="O126">
        <f t="shared" ca="1" si="36"/>
        <v>11</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1100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93</v>
      </c>
      <c r="V126">
        <v>23542</v>
      </c>
      <c r="W126">
        <v>10</v>
      </c>
      <c r="X126" t="s">
        <v>129</v>
      </c>
      <c r="Z126">
        <v>1000</v>
      </c>
      <c r="AA126" t="str">
        <f t="shared" ca="1" si="38"/>
        <v>upn</v>
      </c>
      <c r="AB126" t="s">
        <v>93</v>
      </c>
      <c r="AC126">
        <v>30428</v>
      </c>
      <c r="AD126">
        <v>10</v>
      </c>
      <c r="AE126" t="s">
        <v>129</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7.7561581361963783E-2</v>
      </c>
      <c r="E127">
        <f t="shared" ca="1" si="54"/>
        <v>8.1768546385542207E-3</v>
      </c>
      <c r="F127">
        <f t="shared" ca="1" si="54"/>
        <v>0.24732927542443128</v>
      </c>
      <c r="G127">
        <f t="shared" ca="1" si="54"/>
        <v>5.5305802237970103E-2</v>
      </c>
      <c r="H127">
        <f t="shared" ca="1" si="54"/>
        <v>0.82336836402972813</v>
      </c>
      <c r="I127">
        <f t="shared" ca="1" si="54"/>
        <v>0.12514683579499031</v>
      </c>
      <c r="M127" t="str">
        <f t="shared" ca="1" si="34"/>
        <v>지정 장비</v>
      </c>
      <c r="N127" t="str">
        <f t="shared" ca="1" si="35"/>
        <v>Equip0001</v>
      </c>
      <c r="O127">
        <f t="shared" ca="1" si="36"/>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83</v>
      </c>
      <c r="V127" t="s">
        <v>218</v>
      </c>
      <c r="W127">
        <v>1</v>
      </c>
      <c r="X127" t="s">
        <v>129</v>
      </c>
      <c r="Z127">
        <v>3500</v>
      </c>
      <c r="AA127" t="str">
        <f t="shared" ca="1" si="38"/>
        <v>fe</v>
      </c>
      <c r="AB127" t="s">
        <v>83</v>
      </c>
      <c r="AC127" t="s">
        <v>184</v>
      </c>
      <c r="AD127">
        <v>1</v>
      </c>
      <c r="AE127" t="s">
        <v>129</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0.40497205133947234</v>
      </c>
      <c r="E128">
        <f t="shared" ca="1" si="54"/>
        <v>0.88070173228044291</v>
      </c>
      <c r="F128">
        <f t="shared" ca="1" si="54"/>
        <v>0.49122122520291667</v>
      </c>
      <c r="G128">
        <f t="shared" ca="1" si="54"/>
        <v>0.60528492152130742</v>
      </c>
      <c r="H128">
        <f t="shared" ca="1" si="54"/>
        <v>0.57649659217815219</v>
      </c>
      <c r="I128">
        <f t="shared" ca="1" si="54"/>
        <v>0.43144108271993353</v>
      </c>
      <c r="M128" t="str">
        <f t="shared" ca="1" si="34"/>
        <v>지정 장비</v>
      </c>
      <c r="N128" t="str">
        <f t="shared" ca="1" si="35"/>
        <v>Equip7301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22400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83</v>
      </c>
      <c r="V128" t="s">
        <v>278</v>
      </c>
      <c r="W128">
        <v>1</v>
      </c>
      <c r="X128" t="s">
        <v>133</v>
      </c>
      <c r="Z128">
        <v>33</v>
      </c>
      <c r="AA128" t="str">
        <f t="shared" ca="1" si="38"/>
        <v>fe</v>
      </c>
      <c r="AB128" t="s">
        <v>83</v>
      </c>
      <c r="AC128" t="s">
        <v>259</v>
      </c>
      <c r="AD128">
        <v>1</v>
      </c>
      <c r="AE128" t="s">
        <v>133</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0.34460224337192469</v>
      </c>
      <c r="E129">
        <f t="shared" ca="1" si="54"/>
        <v>0.23131134660062258</v>
      </c>
      <c r="F129">
        <f t="shared" ca="1" si="54"/>
        <v>0.78234977643001691</v>
      </c>
      <c r="G129">
        <f t="shared" ca="1" si="54"/>
        <v>0.68303527327148439</v>
      </c>
      <c r="H129">
        <f t="shared" ca="1" si="54"/>
        <v>0.99641161121116251</v>
      </c>
      <c r="I129">
        <f t="shared" ca="1" si="54"/>
        <v>9.1349452771883555E-2</v>
      </c>
      <c r="M129" t="str">
        <f t="shared" ca="1" si="34"/>
        <v>지정 장비</v>
      </c>
      <c r="N129" t="str">
        <f t="shared" ca="1" si="35"/>
        <v>Equip2301</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7100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83</v>
      </c>
      <c r="V129" t="s">
        <v>276</v>
      </c>
      <c r="W129">
        <v>1</v>
      </c>
      <c r="X129" t="s">
        <v>129</v>
      </c>
      <c r="Z129">
        <v>1400</v>
      </c>
      <c r="AA129" t="str">
        <f t="shared" ca="1" si="38"/>
        <v>fe</v>
      </c>
      <c r="AB129" t="s">
        <v>83</v>
      </c>
      <c r="AC129" t="s">
        <v>261</v>
      </c>
      <c r="AD129">
        <v>1</v>
      </c>
      <c r="AE129" t="s">
        <v>129</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0.87892918608327253</v>
      </c>
      <c r="E130">
        <f t="shared" ca="1" si="54"/>
        <v>0.79981531144039464</v>
      </c>
      <c r="F130">
        <f t="shared" ca="1" si="54"/>
        <v>0.95932307639549252</v>
      </c>
      <c r="G130">
        <f t="shared" ca="1" si="54"/>
        <v>0.1396295677046212</v>
      </c>
      <c r="H130">
        <f t="shared" ca="1" si="54"/>
        <v>0.76094388921246015</v>
      </c>
      <c r="I130">
        <f t="shared" ca="1" si="54"/>
        <v>0.40578370059502866</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0.58945949408570764</v>
      </c>
      <c r="E131">
        <f t="shared" ca="1" si="54"/>
        <v>0.48297956594509295</v>
      </c>
      <c r="F131">
        <f t="shared" ca="1" si="54"/>
        <v>0.56881112299157988</v>
      </c>
      <c r="G131">
        <f t="shared" ca="1" si="54"/>
        <v>0.84733675666906505</v>
      </c>
      <c r="H131">
        <f t="shared" ca="1" si="54"/>
        <v>0.97427734487291695</v>
      </c>
      <c r="I131">
        <f t="shared" ca="1" si="54"/>
        <v>0.93162976614390269</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0.1448256716828209</v>
      </c>
      <c r="E132">
        <f t="shared" ca="1" si="65"/>
        <v>0.27215425851267661</v>
      </c>
      <c r="F132">
        <f t="shared" ca="1" si="65"/>
        <v>0.14892330589790281</v>
      </c>
      <c r="G132">
        <f t="shared" ca="1" si="65"/>
        <v>0.52677743430112822</v>
      </c>
      <c r="H132">
        <f t="shared" ca="1" si="65"/>
        <v>0.30196675527339156</v>
      </c>
      <c r="I132">
        <f t="shared" ca="1" si="65"/>
        <v>0.11548091530947779</v>
      </c>
      <c r="M132" t="str">
        <f t="shared" ca="1" si="56"/>
        <v>지정 장비</v>
      </c>
      <c r="N132" t="str">
        <f t="shared" ca="1" si="57"/>
        <v>Equip2102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1000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83</v>
      </c>
      <c r="V132" t="s">
        <v>103</v>
      </c>
      <c r="W132">
        <v>1</v>
      </c>
      <c r="X132" t="s">
        <v>129</v>
      </c>
      <c r="Z132">
        <v>7000</v>
      </c>
      <c r="AA132" t="str">
        <f t="shared" ca="1" si="60"/>
        <v>fe</v>
      </c>
      <c r="AB132" t="s">
        <v>83</v>
      </c>
      <c r="AC132" t="s">
        <v>184</v>
      </c>
      <c r="AD132">
        <v>1</v>
      </c>
      <c r="AE132" t="s">
        <v>129</v>
      </c>
      <c r="AG132">
        <v>22000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블룸 유탄발사기</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v>
      </c>
      <c r="AN132" t="str">
        <f t="shared" ca="1" si="64"/>
        <v>{"dy":14,"sl":0,"tp":"fe","vl":"Equip6302","cn":1,"pt":"GO","pr":22000}</v>
      </c>
    </row>
    <row r="133" spans="1:40">
      <c r="A133">
        <v>14</v>
      </c>
      <c r="B133">
        <v>1</v>
      </c>
      <c r="C133">
        <f t="shared" si="55"/>
        <v>0</v>
      </c>
      <c r="D133">
        <f t="shared" ca="1" si="65"/>
        <v>0.90264939987046389</v>
      </c>
      <c r="E133">
        <f t="shared" ca="1" si="65"/>
        <v>0.71634738682925247</v>
      </c>
      <c r="F133">
        <f t="shared" ca="1" si="65"/>
        <v>0.72189824658141233</v>
      </c>
      <c r="G133">
        <f t="shared" ca="1" si="65"/>
        <v>0.77573165433454261</v>
      </c>
      <c r="H133">
        <f t="shared" ca="1" si="65"/>
        <v>0.61553515167553741</v>
      </c>
      <c r="I133">
        <f t="shared" ca="1" si="65"/>
        <v>0.43518149716827359</v>
      </c>
      <c r="M133" t="str">
        <f t="shared" ca="1" si="56"/>
        <v>지정 장비</v>
      </c>
      <c r="N133" t="str">
        <f t="shared" ca="1" si="57"/>
        <v>Equip6102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3400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83</v>
      </c>
      <c r="V133" t="s">
        <v>192</v>
      </c>
      <c r="W133">
        <v>1</v>
      </c>
      <c r="X133" t="s">
        <v>133</v>
      </c>
      <c r="Z133">
        <v>96</v>
      </c>
      <c r="AA133" t="str">
        <f t="shared" ca="1" si="60"/>
        <v>fe</v>
      </c>
      <c r="AB133" t="s">
        <v>83</v>
      </c>
      <c r="AC133" t="s">
        <v>266</v>
      </c>
      <c r="AD133">
        <v>1</v>
      </c>
      <c r="AE133" t="s">
        <v>133</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v>
      </c>
      <c r="AN133" t="str">
        <f t="shared" ca="1" si="64"/>
        <v>{"dy":14,"sl":1,"tp":"fe","vl":"Equip3201","cn":1,"pt":"DI","pr":5}</v>
      </c>
    </row>
    <row r="134" spans="1:40">
      <c r="A134">
        <v>14</v>
      </c>
      <c r="B134">
        <v>2</v>
      </c>
      <c r="C134">
        <f t="shared" si="55"/>
        <v>0</v>
      </c>
      <c r="D134">
        <f t="shared" ca="1" si="65"/>
        <v>5.0386853672308662E-2</v>
      </c>
      <c r="E134">
        <f t="shared" ca="1" si="65"/>
        <v>0.46597764580496481</v>
      </c>
      <c r="F134">
        <f t="shared" ca="1" si="65"/>
        <v>0.48200651036889541</v>
      </c>
      <c r="G134">
        <f t="shared" ca="1" si="65"/>
        <v>0.41874987985182321</v>
      </c>
      <c r="H134">
        <f t="shared" ca="1" si="65"/>
        <v>0.79717820977745346</v>
      </c>
      <c r="I134">
        <f t="shared" ca="1" si="65"/>
        <v>0.10634135552409218</v>
      </c>
      <c r="M134" t="str">
        <f t="shared" ca="1" si="56"/>
        <v>안 지정 캐릭터 PP 영웅등급</v>
      </c>
      <c r="N134">
        <f t="shared" ca="1" si="57"/>
        <v>46597</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92</v>
      </c>
      <c r="V134">
        <v>6512</v>
      </c>
      <c r="W134">
        <v>9</v>
      </c>
      <c r="X134" t="s">
        <v>129</v>
      </c>
      <c r="Z134">
        <v>900</v>
      </c>
      <c r="AA134" t="str">
        <f t="shared" ca="1" si="60"/>
        <v>uph</v>
      </c>
      <c r="AB134" t="s">
        <v>92</v>
      </c>
      <c r="AC134">
        <v>9878</v>
      </c>
      <c r="AD134">
        <v>9</v>
      </c>
      <c r="AE134" t="s">
        <v>129</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v>
      </c>
      <c r="AN134" t="str">
        <f t="shared" ca="1" si="64"/>
        <v>{"dy":14,"sl":2,"tp":"uph","vl":"9878","cn":9,"pt":"GO","pr":900}</v>
      </c>
    </row>
    <row r="135" spans="1:40">
      <c r="A135">
        <v>14</v>
      </c>
      <c r="B135">
        <v>3</v>
      </c>
      <c r="C135">
        <f t="shared" si="55"/>
        <v>0</v>
      </c>
      <c r="D135">
        <f t="shared" ca="1" si="65"/>
        <v>0.20895322851862252</v>
      </c>
      <c r="E135">
        <f t="shared" ca="1" si="65"/>
        <v>2.8848236636131119E-2</v>
      </c>
      <c r="F135">
        <f t="shared" ca="1" si="65"/>
        <v>0.1082163795213642</v>
      </c>
      <c r="G135">
        <f t="shared" ca="1" si="65"/>
        <v>0.58522294909232786</v>
      </c>
      <c r="H135">
        <f t="shared" ca="1" si="65"/>
        <v>0.3194579256492811</v>
      </c>
      <c r="I135">
        <f t="shared" ca="1" si="65"/>
        <v>0.45020721463470581</v>
      </c>
      <c r="M135" t="str">
        <f t="shared" ca="1" si="56"/>
        <v>안 지정 캐릭터 PP 영웅등급</v>
      </c>
      <c r="N135">
        <f t="shared" ca="1" si="57"/>
        <v>2884</v>
      </c>
      <c r="O135">
        <f t="shared" ca="1" si="58"/>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900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93</v>
      </c>
      <c r="V135">
        <v>75586</v>
      </c>
      <c r="W135">
        <v>13</v>
      </c>
      <c r="X135" t="s">
        <v>129</v>
      </c>
      <c r="Z135">
        <v>1300</v>
      </c>
      <c r="AA135" t="str">
        <f t="shared" ca="1" si="60"/>
        <v>upn</v>
      </c>
      <c r="AB135" t="s">
        <v>93</v>
      </c>
      <c r="AC135">
        <v>56220</v>
      </c>
      <c r="AD135">
        <v>12</v>
      </c>
      <c r="AE135" t="s">
        <v>129</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0.9104660182826505</v>
      </c>
      <c r="E136">
        <f t="shared" ca="1" si="65"/>
        <v>3.0897680064614352E-2</v>
      </c>
      <c r="F136">
        <f t="shared" ca="1" si="65"/>
        <v>0.87434978129914454</v>
      </c>
      <c r="G136">
        <f t="shared" ca="1" si="65"/>
        <v>9.7561865053051644E-2</v>
      </c>
      <c r="H136">
        <f t="shared" ca="1" si="65"/>
        <v>0.47367277275258257</v>
      </c>
      <c r="I136">
        <f t="shared" ca="1" si="65"/>
        <v>0.6226204907844235</v>
      </c>
      <c r="M136" t="str">
        <f t="shared" ca="1" si="56"/>
        <v>안 지정 캐릭터 PP 일반등급</v>
      </c>
      <c r="N136">
        <f t="shared" ca="1" si="57"/>
        <v>3089</v>
      </c>
      <c r="O136">
        <f t="shared" ca="1" si="58"/>
        <v>9</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900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93</v>
      </c>
      <c r="V136">
        <v>27882</v>
      </c>
      <c r="W136">
        <v>10</v>
      </c>
      <c r="X136" t="s">
        <v>129</v>
      </c>
      <c r="Z136">
        <v>1000</v>
      </c>
      <c r="AA136" t="str">
        <f t="shared" ca="1" si="60"/>
        <v>upn</v>
      </c>
      <c r="AB136" t="s">
        <v>93</v>
      </c>
      <c r="AC136">
        <v>43921</v>
      </c>
      <c r="AD136">
        <v>11</v>
      </c>
      <c r="AE136" t="s">
        <v>129</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4.5400167988346229E-2</v>
      </c>
      <c r="E137">
        <f t="shared" ca="1" si="65"/>
        <v>2.1038485750747293E-3</v>
      </c>
      <c r="F137">
        <f t="shared" ca="1" si="65"/>
        <v>0.43372659312706929</v>
      </c>
      <c r="G137">
        <f t="shared" ca="1" si="65"/>
        <v>0.18561264631016572</v>
      </c>
      <c r="H137">
        <f t="shared" ca="1" si="65"/>
        <v>0.65481770075983248</v>
      </c>
      <c r="I137">
        <f t="shared" ca="1" si="65"/>
        <v>0.54184674506859209</v>
      </c>
      <c r="M137" t="str">
        <f t="shared" ca="1" si="56"/>
        <v>지정 장비</v>
      </c>
      <c r="N137" t="str">
        <f t="shared" ca="1" si="57"/>
        <v>Equip0001</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800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92</v>
      </c>
      <c r="V137">
        <v>96358</v>
      </c>
      <c r="W137">
        <v>14</v>
      </c>
      <c r="X137" t="s">
        <v>129</v>
      </c>
      <c r="Z137">
        <v>1400</v>
      </c>
      <c r="AA137" t="str">
        <f t="shared" ca="1" si="60"/>
        <v>fe</v>
      </c>
      <c r="AB137" t="s">
        <v>83</v>
      </c>
      <c r="AC137" t="s">
        <v>212</v>
      </c>
      <c r="AD137">
        <v>1</v>
      </c>
      <c r="AE137" t="s">
        <v>129</v>
      </c>
      <c r="AG137">
        <v>800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용기의 도끼</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v>
      </c>
      <c r="AN137" t="str">
        <f t="shared" ca="1" si="64"/>
        <v>{"dy":14,"sl":5,"tp":"fe","vl":"Equip0001","cn":1,"pt":"GO","pr":800}</v>
      </c>
    </row>
    <row r="138" spans="1:40">
      <c r="A138">
        <v>14</v>
      </c>
      <c r="B138">
        <v>6</v>
      </c>
      <c r="C138">
        <f t="shared" si="55"/>
        <v>0</v>
      </c>
      <c r="D138">
        <f t="shared" ca="1" si="65"/>
        <v>0.8507607392562353</v>
      </c>
      <c r="E138">
        <f t="shared" ca="1" si="65"/>
        <v>0.33514924508682598</v>
      </c>
      <c r="F138">
        <f t="shared" ca="1" si="65"/>
        <v>0.42635410545122399</v>
      </c>
      <c r="G138">
        <f t="shared" ca="1" si="65"/>
        <v>0.84407850070907753</v>
      </c>
      <c r="H138">
        <f t="shared" ca="1" si="65"/>
        <v>0.51478318919048716</v>
      </c>
      <c r="I138">
        <f t="shared" ca="1" si="65"/>
        <v>0.26618251845760521</v>
      </c>
      <c r="M138" t="str">
        <f t="shared" ca="1" si="56"/>
        <v>지정 장비</v>
      </c>
      <c r="N138" t="str">
        <f t="shared" ca="1" si="57"/>
        <v>Equip4101</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1100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83</v>
      </c>
      <c r="V138" t="s">
        <v>264</v>
      </c>
      <c r="W138">
        <v>1</v>
      </c>
      <c r="X138" t="s">
        <v>133</v>
      </c>
      <c r="Z138">
        <v>16</v>
      </c>
      <c r="AA138" t="str">
        <f t="shared" ca="1" si="60"/>
        <v>fe</v>
      </c>
      <c r="AB138" t="s">
        <v>83</v>
      </c>
      <c r="AC138" t="s">
        <v>263</v>
      </c>
      <c r="AD138">
        <v>1</v>
      </c>
      <c r="AE138" t="s">
        <v>129</v>
      </c>
      <c r="AG138">
        <v>700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숨겨온 원한</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v>
      </c>
      <c r="AN138" t="str">
        <f t="shared" ca="1" si="64"/>
        <v>{"dy":14,"sl":6,"tp":"fe","vl":"Equip1002","cn":1,"pt":"GO","pr":700}</v>
      </c>
    </row>
    <row r="139" spans="1:40">
      <c r="A139">
        <v>14</v>
      </c>
      <c r="B139">
        <v>7</v>
      </c>
      <c r="C139">
        <f t="shared" si="55"/>
        <v>0</v>
      </c>
      <c r="D139">
        <f t="shared" ca="1" si="65"/>
        <v>0.9636666264106144</v>
      </c>
      <c r="E139">
        <f t="shared" ca="1" si="65"/>
        <v>0.21732074976029081</v>
      </c>
      <c r="F139">
        <f t="shared" ca="1" si="65"/>
        <v>0.32916860166211359</v>
      </c>
      <c r="G139">
        <f t="shared" ca="1" si="65"/>
        <v>0.8765287819355988</v>
      </c>
      <c r="H139">
        <f t="shared" ca="1" si="65"/>
        <v>0.96853206486062815</v>
      </c>
      <c r="I139">
        <f t="shared" ca="1" si="65"/>
        <v>0.29539433916775037</v>
      </c>
      <c r="M139" t="str">
        <f t="shared" ca="1" si="56"/>
        <v>지정 장비</v>
      </c>
      <c r="N139" t="str">
        <f t="shared" ca="1" si="57"/>
        <v>Equip2201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2800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83</v>
      </c>
      <c r="V139" t="s">
        <v>196</v>
      </c>
      <c r="W139">
        <v>1</v>
      </c>
      <c r="X139" t="s">
        <v>129</v>
      </c>
      <c r="Z139">
        <v>8200</v>
      </c>
      <c r="AA139" t="str">
        <f t="shared" ca="1" si="60"/>
        <v>fe</v>
      </c>
      <c r="AB139" t="s">
        <v>83</v>
      </c>
      <c r="AC139" t="s">
        <v>116</v>
      </c>
      <c r="AD139">
        <v>1</v>
      </c>
      <c r="AE139" t="s">
        <v>129</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v>
      </c>
      <c r="AN139" t="str">
        <f t="shared" ca="1" si="64"/>
        <v>{"dy":14,"sl":7,"tp":"fe","vl":"Equip1102","cn":1,"pt":"GO","pr":1400}</v>
      </c>
    </row>
    <row r="140" spans="1:40">
      <c r="A140">
        <v>14</v>
      </c>
      <c r="B140">
        <v>8</v>
      </c>
      <c r="C140">
        <f t="shared" si="55"/>
        <v>0</v>
      </c>
      <c r="D140">
        <f t="shared" ca="1" si="65"/>
        <v>0.41430637645543578</v>
      </c>
      <c r="E140">
        <f t="shared" ca="1" si="65"/>
        <v>0.19401576604534754</v>
      </c>
      <c r="F140">
        <f t="shared" ca="1" si="65"/>
        <v>0.48608913547725319</v>
      </c>
      <c r="G140">
        <f t="shared" ca="1" si="65"/>
        <v>0.45887658875172366</v>
      </c>
      <c r="H140">
        <f t="shared" ca="1" si="65"/>
        <v>0.35490465618247802</v>
      </c>
      <c r="I140">
        <f t="shared" ca="1" si="65"/>
        <v>0.36883194222172322</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v>
      </c>
      <c r="AN140" t="str">
        <f t="shared" ca="1" si="64"/>
        <v>{"dy":14,"sl":8}</v>
      </c>
    </row>
    <row r="141" spans="1:40">
      <c r="A141">
        <v>14</v>
      </c>
      <c r="B141">
        <v>9</v>
      </c>
      <c r="C141">
        <f t="shared" si="55"/>
        <v>0</v>
      </c>
      <c r="D141">
        <f t="shared" ca="1" si="65"/>
        <v>0.83146250939008393</v>
      </c>
      <c r="E141">
        <f t="shared" ca="1" si="65"/>
        <v>0.4451616480386672</v>
      </c>
      <c r="F141">
        <f t="shared" ca="1" si="65"/>
        <v>0.81465381201290865</v>
      </c>
      <c r="G141">
        <f t="shared" ca="1" si="65"/>
        <v>0.33671568884609515</v>
      </c>
      <c r="H141">
        <f t="shared" ca="1" si="65"/>
        <v>0.67437709311931537</v>
      </c>
      <c r="I141">
        <f t="shared" ca="1" si="65"/>
        <v>0.5177086466255223</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v>
      </c>
      <c r="AN141" t="str">
        <f t="shared" ca="1" si="64"/>
        <v>{"dy":14,"sl":9}</v>
      </c>
    </row>
    <row r="142" spans="1:40">
      <c r="A142">
        <v>15</v>
      </c>
      <c r="B142">
        <v>0</v>
      </c>
      <c r="C142">
        <f t="shared" si="55"/>
        <v>0</v>
      </c>
      <c r="D142">
        <f t="shared" ref="D142:I151" ca="1" si="66">RAND()</f>
        <v>0.5422682321107235</v>
      </c>
      <c r="E142">
        <f t="shared" ca="1" si="66"/>
        <v>0.28882632037329381</v>
      </c>
      <c r="F142">
        <f t="shared" ca="1" si="66"/>
        <v>0.24323978773074606</v>
      </c>
      <c r="G142">
        <f t="shared" ca="1" si="66"/>
        <v>0.99347987066221588</v>
      </c>
      <c r="H142">
        <f t="shared" ca="1" si="66"/>
        <v>0.51914052972958014</v>
      </c>
      <c r="I142">
        <f t="shared" ca="1" si="66"/>
        <v>6.170762271309238E-2</v>
      </c>
      <c r="M142" t="str">
        <f t="shared" ca="1" si="56"/>
        <v>지정 장비</v>
      </c>
      <c r="N142" t="str">
        <f t="shared" ca="1" si="57"/>
        <v>Equip2201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2500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83</v>
      </c>
      <c r="V142" t="s">
        <v>267</v>
      </c>
      <c r="W142">
        <v>1</v>
      </c>
      <c r="X142" t="s">
        <v>129</v>
      </c>
      <c r="Z142">
        <v>600</v>
      </c>
      <c r="AA142" t="str">
        <f t="shared" ca="1" si="60"/>
        <v>fe</v>
      </c>
      <c r="AB142" t="s">
        <v>83</v>
      </c>
      <c r="AC142" t="s">
        <v>184</v>
      </c>
      <c r="AD142">
        <v>1</v>
      </c>
      <c r="AE142" t="s">
        <v>129</v>
      </c>
      <c r="AG142">
        <v>23000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블룸 유탄발사기</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v>
      </c>
      <c r="AN142" t="str">
        <f t="shared" ca="1" si="64"/>
        <v>{"dy":15,"sl":0,"tp":"fe","vl":"Equip6302","cn":1,"pt":"GO","pr":23000}</v>
      </c>
    </row>
    <row r="143" spans="1:40">
      <c r="A143">
        <v>15</v>
      </c>
      <c r="B143">
        <v>1</v>
      </c>
      <c r="C143">
        <f t="shared" si="55"/>
        <v>0</v>
      </c>
      <c r="D143">
        <f t="shared" ca="1" si="66"/>
        <v>0.80592105928605295</v>
      </c>
      <c r="E143">
        <f t="shared" ca="1" si="66"/>
        <v>0.63132748529379201</v>
      </c>
      <c r="F143">
        <f t="shared" ca="1" si="66"/>
        <v>0.21725803055898718</v>
      </c>
      <c r="G143">
        <f t="shared" ca="1" si="66"/>
        <v>0.34267347896186129</v>
      </c>
      <c r="H143">
        <f t="shared" ca="1" si="66"/>
        <v>0.87781110061636403</v>
      </c>
      <c r="I143">
        <f t="shared" ca="1" si="66"/>
        <v>0.83355849637844381</v>
      </c>
      <c r="M143" t="str">
        <f t="shared" ca="1" si="56"/>
        <v>지정 장비</v>
      </c>
      <c r="N143" t="str">
        <f t="shared" ca="1" si="57"/>
        <v>Equip5202</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5</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83</v>
      </c>
      <c r="V143" t="s">
        <v>213</v>
      </c>
      <c r="W143">
        <v>1</v>
      </c>
      <c r="X143" t="s">
        <v>129</v>
      </c>
      <c r="Z143">
        <v>2600</v>
      </c>
      <c r="AA143" t="str">
        <f t="shared" ca="1" si="60"/>
        <v>fe</v>
      </c>
      <c r="AB143" t="s">
        <v>83</v>
      </c>
      <c r="AC143" t="s">
        <v>103</v>
      </c>
      <c r="AD143">
        <v>1</v>
      </c>
      <c r="AE143" t="s">
        <v>133</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v>
      </c>
      <c r="AN143" t="str">
        <f t="shared" ca="1" si="64"/>
        <v>{"dy":15,"sl":1,"tp":"fe","vl":"Equip2301","cn":1,"pt":"DI","pr":12}</v>
      </c>
    </row>
    <row r="144" spans="1:40">
      <c r="A144">
        <v>15</v>
      </c>
      <c r="B144">
        <v>2</v>
      </c>
      <c r="C144">
        <f t="shared" si="55"/>
        <v>0</v>
      </c>
      <c r="D144">
        <f t="shared" ca="1" si="66"/>
        <v>0.21981783739052474</v>
      </c>
      <c r="E144">
        <f t="shared" ca="1" si="66"/>
        <v>0.30428159473107963</v>
      </c>
      <c r="F144">
        <f t="shared" ca="1" si="66"/>
        <v>0.19592572245154349</v>
      </c>
      <c r="G144">
        <f t="shared" ca="1" si="66"/>
        <v>0.57416877216426954</v>
      </c>
      <c r="H144">
        <f t="shared" ca="1" si="66"/>
        <v>0.99069444914159921</v>
      </c>
      <c r="I144">
        <f t="shared" ca="1" si="66"/>
        <v>0.14904853606382862</v>
      </c>
      <c r="M144" t="str">
        <f t="shared" ca="1" si="56"/>
        <v>안 지정 캐릭터 PP 영웅등급</v>
      </c>
      <c r="N144">
        <f t="shared" ca="1" si="57"/>
        <v>30428</v>
      </c>
      <c r="O144">
        <f t="shared" ca="1" si="58"/>
        <v>10</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1000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92</v>
      </c>
      <c r="V144">
        <v>45443</v>
      </c>
      <c r="W144">
        <v>11</v>
      </c>
      <c r="X144" t="s">
        <v>129</v>
      </c>
      <c r="Z144">
        <v>1100</v>
      </c>
      <c r="AA144" t="str">
        <f t="shared" ca="1" si="60"/>
        <v>uph</v>
      </c>
      <c r="AB144" t="s">
        <v>92</v>
      </c>
      <c r="AC144">
        <v>55087</v>
      </c>
      <c r="AD144">
        <v>12</v>
      </c>
      <c r="AE144" t="s">
        <v>129</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v>
      </c>
      <c r="AN144" t="str">
        <f t="shared" ca="1" si="64"/>
        <v>{"dy":15,"sl":2,"tp":"uph","vl":"55087","cn":12,"pt":"GO","pr":1200}</v>
      </c>
    </row>
    <row r="145" spans="1:40">
      <c r="A145">
        <v>15</v>
      </c>
      <c r="B145">
        <v>3</v>
      </c>
      <c r="C145">
        <f t="shared" si="55"/>
        <v>0</v>
      </c>
      <c r="D145">
        <f t="shared" ca="1" si="66"/>
        <v>0.42265859864973854</v>
      </c>
      <c r="E145">
        <f t="shared" ca="1" si="66"/>
        <v>0.58094981468782769</v>
      </c>
      <c r="F145">
        <f t="shared" ca="1" si="66"/>
        <v>0.56011006212527314</v>
      </c>
      <c r="G145">
        <f t="shared" ca="1" si="66"/>
        <v>0.7174909706982433</v>
      </c>
      <c r="H145">
        <f t="shared" ca="1" si="66"/>
        <v>0.71971828767126445</v>
      </c>
      <c r="I145">
        <f t="shared" ca="1" si="66"/>
        <v>0.48345306844458058</v>
      </c>
      <c r="M145" t="str">
        <f t="shared" ca="1" si="56"/>
        <v>안 지정 캐릭터 PP 일반등급</v>
      </c>
      <c r="N145">
        <f t="shared" ca="1" si="57"/>
        <v>58094</v>
      </c>
      <c r="O145">
        <f t="shared" ca="1" si="58"/>
        <v>12</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1200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88248</v>
      </c>
      <c r="W145">
        <v>14</v>
      </c>
      <c r="X145" t="s">
        <v>129</v>
      </c>
      <c r="Z145">
        <v>1400</v>
      </c>
      <c r="AA145" t="str">
        <f t="shared" ca="1" si="60"/>
        <v>upn</v>
      </c>
      <c r="AB145" t="s">
        <v>93</v>
      </c>
      <c r="AC145">
        <v>51915</v>
      </c>
      <c r="AD145">
        <v>12</v>
      </c>
      <c r="AE145" t="s">
        <v>129</v>
      </c>
      <c r="AG145">
        <v>1200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v>
      </c>
      <c r="AN145" t="str">
        <f t="shared" ca="1" si="64"/>
        <v>{"dy":15,"sl":3,"tp":"upn","vl":"51915","cn":12,"pt":"GO","pr":1200}</v>
      </c>
    </row>
    <row r="146" spans="1:40">
      <c r="A146">
        <v>15</v>
      </c>
      <c r="B146">
        <v>4</v>
      </c>
      <c r="C146">
        <f t="shared" si="55"/>
        <v>0</v>
      </c>
      <c r="D146">
        <f t="shared" ca="1" si="66"/>
        <v>0.58593634454704535</v>
      </c>
      <c r="E146">
        <f t="shared" ca="1" si="66"/>
        <v>7.3599832597922132E-2</v>
      </c>
      <c r="F146">
        <f t="shared" ca="1" si="66"/>
        <v>0.79751794591572134</v>
      </c>
      <c r="G146">
        <f t="shared" ca="1" si="66"/>
        <v>0.59099011348605734</v>
      </c>
      <c r="H146">
        <f t="shared" ca="1" si="66"/>
        <v>0.76805829830281036</v>
      </c>
      <c r="I146">
        <f t="shared" ca="1" si="66"/>
        <v>0.84103848605882414</v>
      </c>
      <c r="M146" t="str">
        <f t="shared" ca="1" si="56"/>
        <v>안 지정 캐릭터 PP 일반등급</v>
      </c>
      <c r="N146">
        <f t="shared" ca="1" si="57"/>
        <v>7359</v>
      </c>
      <c r="O146">
        <f t="shared" ca="1" si="58"/>
        <v>9</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900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93</v>
      </c>
      <c r="V146">
        <v>49434</v>
      </c>
      <c r="W146">
        <v>11</v>
      </c>
      <c r="X146" t="s">
        <v>129</v>
      </c>
      <c r="Z146">
        <v>1100</v>
      </c>
      <c r="AA146" t="str">
        <f t="shared" ca="1" si="60"/>
        <v>upn</v>
      </c>
      <c r="AB146" t="s">
        <v>93</v>
      </c>
      <c r="AC146">
        <v>72846</v>
      </c>
      <c r="AD146">
        <v>13</v>
      </c>
      <c r="AE146" t="s">
        <v>129</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v>
      </c>
      <c r="AN146" t="str">
        <f t="shared" ca="1" si="64"/>
        <v>{"dy":15,"sl":4,"tp":"upn","vl":"72846","cn":13,"pt":"GO","pr":1300}</v>
      </c>
    </row>
    <row r="147" spans="1:40">
      <c r="A147">
        <v>15</v>
      </c>
      <c r="B147">
        <v>5</v>
      </c>
      <c r="C147">
        <f t="shared" si="55"/>
        <v>0</v>
      </c>
      <c r="D147">
        <f t="shared" ca="1" si="66"/>
        <v>0.98875074291799236</v>
      </c>
      <c r="E147">
        <f t="shared" ca="1" si="66"/>
        <v>0.79687546737458548</v>
      </c>
      <c r="F147">
        <f t="shared" ca="1" si="66"/>
        <v>0.14314277579518153</v>
      </c>
      <c r="G147">
        <f t="shared" ca="1" si="66"/>
        <v>0.25365306701980217</v>
      </c>
      <c r="H147">
        <f t="shared" ca="1" si="66"/>
        <v>0.67161969541035271</v>
      </c>
      <c r="I147">
        <f t="shared" ca="1" si="66"/>
        <v>0.5531430631875317</v>
      </c>
      <c r="M147" t="str">
        <f t="shared" ca="1" si="56"/>
        <v>안 지정 캐릭터 PP 일반등급</v>
      </c>
      <c r="N147">
        <f t="shared" ca="1" si="57"/>
        <v>79687</v>
      </c>
      <c r="O147">
        <f t="shared" ca="1" si="58"/>
        <v>13</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1300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92</v>
      </c>
      <c r="V147">
        <v>50122</v>
      </c>
      <c r="W147">
        <v>12</v>
      </c>
      <c r="X147" t="s">
        <v>129</v>
      </c>
      <c r="Z147">
        <v>1200</v>
      </c>
      <c r="AA147" t="str">
        <f t="shared" ca="1" si="60"/>
        <v>fe</v>
      </c>
      <c r="AB147" t="s">
        <v>83</v>
      </c>
      <c r="AC147" t="s">
        <v>184</v>
      </c>
      <c r="AD147">
        <v>1</v>
      </c>
      <c r="AE147" t="s">
        <v>129</v>
      </c>
      <c r="AG147">
        <v>22500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블룸 유탄발사기</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v>
      </c>
      <c r="AN147" t="str">
        <f t="shared" ca="1" si="64"/>
        <v>{"dy":15,"sl":5,"tp":"fe","vl":"Equip6302","cn":1,"pt":"GO","pr":22500}</v>
      </c>
    </row>
    <row r="148" spans="1:40">
      <c r="A148">
        <v>15</v>
      </c>
      <c r="B148">
        <v>6</v>
      </c>
      <c r="C148">
        <f t="shared" si="55"/>
        <v>0</v>
      </c>
      <c r="D148">
        <f t="shared" ca="1" si="66"/>
        <v>0.86002981725595373</v>
      </c>
      <c r="E148">
        <f t="shared" ca="1" si="66"/>
        <v>0.1713653339535427</v>
      </c>
      <c r="F148">
        <f t="shared" ca="1" si="66"/>
        <v>0.7945900655416579</v>
      </c>
      <c r="G148">
        <f t="shared" ca="1" si="66"/>
        <v>0.87540066543832307</v>
      </c>
      <c r="H148">
        <f t="shared" ca="1" si="66"/>
        <v>0.2051709615325743</v>
      </c>
      <c r="I148">
        <f t="shared" ca="1" si="66"/>
        <v>0.49258889160045805</v>
      </c>
      <c r="M148" t="str">
        <f t="shared" ca="1" si="56"/>
        <v>지정 장비</v>
      </c>
      <c r="N148" t="str">
        <f t="shared" ca="1" si="57"/>
        <v>Equip2002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700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83</v>
      </c>
      <c r="V148" t="s">
        <v>189</v>
      </c>
      <c r="W148">
        <v>1</v>
      </c>
      <c r="X148" t="s">
        <v>133</v>
      </c>
      <c r="Z148">
        <v>10</v>
      </c>
      <c r="AA148" t="str">
        <f t="shared" ca="1" si="60"/>
        <v>fe</v>
      </c>
      <c r="AB148" t="s">
        <v>83</v>
      </c>
      <c r="AC148" t="s">
        <v>194</v>
      </c>
      <c r="AD148">
        <v>1</v>
      </c>
      <c r="AE148" t="s">
        <v>129</v>
      </c>
      <c r="AG148">
        <v>1000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결사대의 활</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v>
      </c>
      <c r="AN148" t="str">
        <f t="shared" ca="1" si="64"/>
        <v>{"dy":15,"sl":6,"tp":"fe","vl":"Equip2101","cn":1,"pt":"GO","pr":1000}</v>
      </c>
    </row>
    <row r="149" spans="1:40">
      <c r="A149">
        <v>15</v>
      </c>
      <c r="B149">
        <v>7</v>
      </c>
      <c r="C149">
        <f t="shared" si="55"/>
        <v>0</v>
      </c>
      <c r="D149">
        <f t="shared" ca="1" si="66"/>
        <v>0.33922795241734804</v>
      </c>
      <c r="E149">
        <f t="shared" ca="1" si="66"/>
        <v>0.42921526354946304</v>
      </c>
      <c r="F149">
        <f t="shared" ca="1" si="66"/>
        <v>0.60957306758960927</v>
      </c>
      <c r="G149">
        <f t="shared" ca="1" si="66"/>
        <v>0.48418193311747937</v>
      </c>
      <c r="H149">
        <f t="shared" ca="1" si="66"/>
        <v>0.24713106249619909</v>
      </c>
      <c r="I149">
        <f t="shared" ca="1" si="66"/>
        <v>0.58765896932063832</v>
      </c>
      <c r="M149" t="str">
        <f t="shared" ca="1" si="56"/>
        <v>지정 장비</v>
      </c>
      <c r="N149" t="str">
        <f t="shared" ca="1" si="57"/>
        <v>Equip5001</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800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83</v>
      </c>
      <c r="V149" t="s">
        <v>187</v>
      </c>
      <c r="W149">
        <v>1</v>
      </c>
      <c r="X149" t="s">
        <v>129</v>
      </c>
      <c r="Z149">
        <v>29400</v>
      </c>
      <c r="AA149" t="str">
        <f t="shared" ca="1" si="60"/>
        <v>fe</v>
      </c>
      <c r="AB149" t="s">
        <v>83</v>
      </c>
      <c r="AC149" t="s">
        <v>209</v>
      </c>
      <c r="AD149">
        <v>1</v>
      </c>
      <c r="AE149" t="s">
        <v>129</v>
      </c>
      <c r="AG149">
        <v>2900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파수꾼의 숏보우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v>
      </c>
      <c r="AN149" t="str">
        <f t="shared" ca="1" si="64"/>
        <v>{"dy":15,"sl":7,"tp":"fe","vl":"Equip2202","cn":1,"pt":"GO","pr":2900}</v>
      </c>
    </row>
    <row r="150" spans="1:40">
      <c r="A150">
        <v>15</v>
      </c>
      <c r="B150">
        <v>8</v>
      </c>
      <c r="C150">
        <f t="shared" si="55"/>
        <v>0</v>
      </c>
      <c r="D150">
        <f t="shared" ca="1" si="66"/>
        <v>8.3571753334154342E-2</v>
      </c>
      <c r="E150">
        <f t="shared" ca="1" si="66"/>
        <v>0.82877915240678202</v>
      </c>
      <c r="F150">
        <f t="shared" ca="1" si="66"/>
        <v>0.32265157923146703</v>
      </c>
      <c r="G150">
        <f t="shared" ca="1" si="66"/>
        <v>0.55179724471936964</v>
      </c>
      <c r="H150">
        <f t="shared" ca="1" si="66"/>
        <v>0.71680107461300457</v>
      </c>
      <c r="I150">
        <f t="shared" ca="1" si="66"/>
        <v>0.42575057054742182</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v>
      </c>
      <c r="AN150" t="str">
        <f t="shared" ca="1" si="64"/>
        <v>{"dy":15,"sl":8}</v>
      </c>
    </row>
    <row r="151" spans="1:40">
      <c r="A151">
        <v>15</v>
      </c>
      <c r="B151">
        <v>9</v>
      </c>
      <c r="C151">
        <f t="shared" si="55"/>
        <v>0</v>
      </c>
      <c r="D151">
        <f t="shared" ca="1" si="66"/>
        <v>0.37723293846827111</v>
      </c>
      <c r="E151">
        <f t="shared" ca="1" si="66"/>
        <v>0.27032940925204629</v>
      </c>
      <c r="F151">
        <f t="shared" ca="1" si="66"/>
        <v>0.3351730869245384</v>
      </c>
      <c r="G151">
        <f t="shared" ca="1" si="66"/>
        <v>0.4276332612531365</v>
      </c>
      <c r="H151">
        <f t="shared" ca="1" si="66"/>
        <v>0.65898167489810489</v>
      </c>
      <c r="I151">
        <f t="shared" ca="1" si="66"/>
        <v>0.5811312034130296</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v>
      </c>
      <c r="AN151" t="str">
        <f t="shared" ca="1" si="64"/>
        <v>{"dy":15,"sl":9}</v>
      </c>
    </row>
    <row r="152" spans="1:40">
      <c r="A152">
        <v>16</v>
      </c>
      <c r="B152">
        <v>0</v>
      </c>
      <c r="C152">
        <f t="shared" si="55"/>
        <v>0</v>
      </c>
      <c r="D152">
        <f t="shared" ref="D152:I161" ca="1" si="67">RAND()</f>
        <v>0.94425776889083179</v>
      </c>
      <c r="E152">
        <f t="shared" ca="1" si="67"/>
        <v>0.40794643913791062</v>
      </c>
      <c r="F152">
        <f t="shared" ca="1" si="67"/>
        <v>0.27527283749777398</v>
      </c>
      <c r="G152">
        <f t="shared" ca="1" si="67"/>
        <v>0.48268900699767348</v>
      </c>
      <c r="H152">
        <f t="shared" ca="1" si="67"/>
        <v>0.60418003424442901</v>
      </c>
      <c r="I152">
        <f t="shared" ca="1" si="67"/>
        <v>0.38252742500858272</v>
      </c>
      <c r="M152" t="str">
        <f t="shared" ca="1" si="56"/>
        <v>캐릭터 상자 영웅등급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84</v>
      </c>
      <c r="W152">
        <v>1</v>
      </c>
      <c r="X152" t="s">
        <v>133</v>
      </c>
      <c r="Z152">
        <v>29</v>
      </c>
      <c r="AA152" t="str">
        <f t="shared" ca="1" si="60"/>
        <v>fe</v>
      </c>
      <c r="AB152" t="s">
        <v>83</v>
      </c>
      <c r="AC152" t="s">
        <v>192</v>
      </c>
      <c r="AD152">
        <v>1</v>
      </c>
      <c r="AE152" t="s">
        <v>129</v>
      </c>
      <c r="AG152">
        <v>74000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우주의 조각</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v>
      </c>
      <c r="AN152" t="str">
        <f t="shared" ca="1" si="64"/>
        <v>{"dy":16,"sl":0,"tp":"fe","vl":"Equip8301","cn":1,"pt":"GO","pr":74000}</v>
      </c>
    </row>
    <row r="153" spans="1:40">
      <c r="A153">
        <v>16</v>
      </c>
      <c r="B153">
        <v>1</v>
      </c>
      <c r="C153">
        <f t="shared" si="55"/>
        <v>0</v>
      </c>
      <c r="D153">
        <f t="shared" ca="1" si="67"/>
        <v>0.45044235390602505</v>
      </c>
      <c r="E153">
        <f t="shared" ca="1" si="67"/>
        <v>0.21377161589623717</v>
      </c>
      <c r="F153">
        <f t="shared" ca="1" si="67"/>
        <v>0.48641463795442907</v>
      </c>
      <c r="G153">
        <f t="shared" ca="1" si="67"/>
        <v>0.15663426745983233</v>
      </c>
      <c r="H153">
        <f t="shared" ca="1" si="67"/>
        <v>0.34562528520567148</v>
      </c>
      <c r="I153">
        <f t="shared" ca="1" si="67"/>
        <v>0.60145365080829594</v>
      </c>
      <c r="M153" t="str">
        <f t="shared" ca="1" si="56"/>
        <v>지정 장비</v>
      </c>
      <c r="N153" t="str">
        <f t="shared" ca="1" si="57"/>
        <v>Equip1302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11</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83</v>
      </c>
      <c r="V153" t="s">
        <v>195</v>
      </c>
      <c r="W153">
        <v>1</v>
      </c>
      <c r="X153" t="s">
        <v>129</v>
      </c>
      <c r="Z153">
        <v>800</v>
      </c>
      <c r="AA153" t="str">
        <f t="shared" ca="1" si="60"/>
        <v>fe</v>
      </c>
      <c r="AB153" t="s">
        <v>83</v>
      </c>
      <c r="AC153" t="s">
        <v>259</v>
      </c>
      <c r="AD153">
        <v>1</v>
      </c>
      <c r="AE153" t="s">
        <v>129</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위장용 세검</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v>
      </c>
      <c r="AN153" t="str">
        <f t="shared" ca="1" si="64"/>
        <v>{"dy":16,"sl":1,"tp":"fe","vl":"Equip1301","cn":1,"pt":"GO","pr":7700}</v>
      </c>
    </row>
    <row r="154" spans="1:40">
      <c r="A154">
        <v>16</v>
      </c>
      <c r="B154">
        <v>2</v>
      </c>
      <c r="C154">
        <f t="shared" si="55"/>
        <v>0</v>
      </c>
      <c r="D154">
        <f t="shared" ca="1" si="67"/>
        <v>0.88170585724656381</v>
      </c>
      <c r="E154">
        <f t="shared" ca="1" si="67"/>
        <v>0.45212779737734166</v>
      </c>
      <c r="F154">
        <f t="shared" ca="1" si="67"/>
        <v>0.10674090191065844</v>
      </c>
      <c r="G154">
        <f t="shared" ca="1" si="67"/>
        <v>0.2499853718118471</v>
      </c>
      <c r="H154">
        <f t="shared" ca="1" si="67"/>
        <v>0.58832034930980504</v>
      </c>
      <c r="I154">
        <f t="shared" ca="1" si="67"/>
        <v>0.53377577740152538</v>
      </c>
      <c r="M154" t="str">
        <f t="shared" ca="1" si="56"/>
        <v>안 지정 캐릭터 PP 영웅등급</v>
      </c>
      <c r="N154">
        <f t="shared" ca="1" si="57"/>
        <v>45212</v>
      </c>
      <c r="O154">
        <f t="shared" ca="1" si="58"/>
        <v>11</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92</v>
      </c>
      <c r="V154">
        <v>15258</v>
      </c>
      <c r="W154">
        <v>9</v>
      </c>
      <c r="X154" t="s">
        <v>129</v>
      </c>
      <c r="Z154">
        <v>900</v>
      </c>
      <c r="AA154" t="str">
        <f t="shared" ca="1" si="60"/>
        <v>uph</v>
      </c>
      <c r="AB154" t="s">
        <v>92</v>
      </c>
      <c r="AC154">
        <v>68454</v>
      </c>
      <c r="AD154">
        <v>13</v>
      </c>
      <c r="AE154" t="s">
        <v>129</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v>
      </c>
      <c r="AN154" t="str">
        <f t="shared" ca="1" si="64"/>
        <v>{"dy":16,"sl":2,"tp":"uph","vl":"68454","cn":13,"pt":"GO","pr":1300}</v>
      </c>
    </row>
    <row r="155" spans="1:40">
      <c r="A155">
        <v>16</v>
      </c>
      <c r="B155">
        <v>3</v>
      </c>
      <c r="C155">
        <f t="shared" si="55"/>
        <v>0</v>
      </c>
      <c r="D155">
        <f t="shared" ca="1" si="67"/>
        <v>0.80542308391987427</v>
      </c>
      <c r="E155">
        <f t="shared" ca="1" si="67"/>
        <v>0.43840506305473592</v>
      </c>
      <c r="F155">
        <f t="shared" ca="1" si="67"/>
        <v>0.12690357826056187</v>
      </c>
      <c r="G155">
        <f t="shared" ca="1" si="67"/>
        <v>0.93104326045000563</v>
      </c>
      <c r="H155">
        <f t="shared" ca="1" si="67"/>
        <v>0.52511981396256668</v>
      </c>
      <c r="I155">
        <f t="shared" ca="1" si="67"/>
        <v>0.52570785980099366</v>
      </c>
      <c r="M155" t="str">
        <f t="shared" ca="1" si="56"/>
        <v>안 지정 캐릭터 PP 일반등급</v>
      </c>
      <c r="N155">
        <f t="shared" ca="1" si="57"/>
        <v>43840</v>
      </c>
      <c r="O155">
        <f t="shared" ca="1" si="58"/>
        <v>11</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1100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93</v>
      </c>
      <c r="V155">
        <v>73729</v>
      </c>
      <c r="W155">
        <v>13</v>
      </c>
      <c r="X155" t="s">
        <v>129</v>
      </c>
      <c r="Z155">
        <v>1300</v>
      </c>
      <c r="AA155" t="str">
        <f t="shared" ca="1" si="60"/>
        <v>upn</v>
      </c>
      <c r="AB155" t="s">
        <v>93</v>
      </c>
      <c r="AC155">
        <v>74351</v>
      </c>
      <c r="AD155">
        <v>13</v>
      </c>
      <c r="AE155" t="s">
        <v>129</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v>
      </c>
      <c r="AN155" t="str">
        <f t="shared" ca="1" si="64"/>
        <v>{"dy":16,"sl":3,"tp":"upn","vl":"74351","cn":13,"pt":"GO","pr":1300}</v>
      </c>
    </row>
    <row r="156" spans="1:40">
      <c r="A156">
        <v>16</v>
      </c>
      <c r="B156">
        <v>4</v>
      </c>
      <c r="C156">
        <f t="shared" si="55"/>
        <v>0</v>
      </c>
      <c r="D156">
        <f t="shared" ca="1" si="67"/>
        <v>0.17327380641980805</v>
      </c>
      <c r="E156">
        <f t="shared" ca="1" si="67"/>
        <v>3.7223718778021775E-2</v>
      </c>
      <c r="F156">
        <f t="shared" ca="1" si="67"/>
        <v>0.30397696602096502</v>
      </c>
      <c r="G156">
        <f t="shared" ca="1" si="67"/>
        <v>0.93153408676708982</v>
      </c>
      <c r="H156">
        <f t="shared" ca="1" si="67"/>
        <v>0.13759926289031676</v>
      </c>
      <c r="I156">
        <f t="shared" ca="1" si="67"/>
        <v>0.9391955771990208</v>
      </c>
      <c r="M156" t="str">
        <f t="shared" ca="1" si="56"/>
        <v>안 지정 캐릭터 PP 일반등급</v>
      </c>
      <c r="N156">
        <f t="shared" ca="1" si="57"/>
        <v>3722</v>
      </c>
      <c r="O156">
        <f t="shared" ca="1" si="58"/>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93</v>
      </c>
      <c r="V156">
        <v>31867</v>
      </c>
      <c r="W156">
        <v>10</v>
      </c>
      <c r="X156" t="s">
        <v>129</v>
      </c>
      <c r="Z156">
        <v>1000</v>
      </c>
      <c r="AA156" t="str">
        <f t="shared" ca="1" si="60"/>
        <v>upn</v>
      </c>
      <c r="AB156" t="s">
        <v>93</v>
      </c>
      <c r="AC156">
        <v>96095</v>
      </c>
      <c r="AD156">
        <v>14</v>
      </c>
      <c r="AE156" t="s">
        <v>129</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0.71371828575104179</v>
      </c>
      <c r="E157">
        <f t="shared" ca="1" si="67"/>
        <v>0.6249319355325893</v>
      </c>
      <c r="F157">
        <f t="shared" ca="1" si="67"/>
        <v>0.69222549132100153</v>
      </c>
      <c r="G157">
        <f t="shared" ca="1" si="67"/>
        <v>0.65091518792984371</v>
      </c>
      <c r="H157">
        <f t="shared" ca="1" si="67"/>
        <v>7.8231782334342359E-2</v>
      </c>
      <c r="I157">
        <f t="shared" ca="1" si="67"/>
        <v>0.80682638496592962</v>
      </c>
      <c r="M157" t="str">
        <f t="shared" ca="1" si="56"/>
        <v>안 지정 캐릭터 PP 영웅등급</v>
      </c>
      <c r="N157">
        <f t="shared" ca="1" si="57"/>
        <v>62493</v>
      </c>
      <c r="O157">
        <f t="shared" ca="1" si="58"/>
        <v>12</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1200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93</v>
      </c>
      <c r="V157">
        <v>55303</v>
      </c>
      <c r="W157">
        <v>12</v>
      </c>
      <c r="X157" t="s">
        <v>129</v>
      </c>
      <c r="Z157">
        <v>1200</v>
      </c>
      <c r="AA157" t="str">
        <f t="shared" ca="1" si="60"/>
        <v>fe</v>
      </c>
      <c r="AB157" t="s">
        <v>83</v>
      </c>
      <c r="AC157" t="s">
        <v>217</v>
      </c>
      <c r="AD157">
        <v>1</v>
      </c>
      <c r="AE157" t="s">
        <v>129</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3.4463767934140854E-3</v>
      </c>
      <c r="E158">
        <f t="shared" ca="1" si="67"/>
        <v>0.60669861557453075</v>
      </c>
      <c r="F158">
        <f t="shared" ca="1" si="67"/>
        <v>0.96867005829525044</v>
      </c>
      <c r="G158">
        <f t="shared" ca="1" si="67"/>
        <v>0.29549163023879688</v>
      </c>
      <c r="H158">
        <f t="shared" ca="1" si="67"/>
        <v>0.79131328930847722</v>
      </c>
      <c r="I158">
        <f t="shared" ca="1" si="67"/>
        <v>0.89828498475767304</v>
      </c>
      <c r="M158" t="str">
        <f t="shared" ca="1" si="56"/>
        <v>지정 장비</v>
      </c>
      <c r="N158" t="str">
        <f t="shared" ca="1" si="57"/>
        <v>Equip6201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9800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83</v>
      </c>
      <c r="V158" t="s">
        <v>208</v>
      </c>
      <c r="W158">
        <v>1</v>
      </c>
      <c r="X158" t="s">
        <v>129</v>
      </c>
      <c r="Z158">
        <v>7800</v>
      </c>
      <c r="AA158" t="str">
        <f t="shared" ca="1" si="60"/>
        <v>fe</v>
      </c>
      <c r="AB158" t="s">
        <v>83</v>
      </c>
      <c r="AC158" t="s">
        <v>276</v>
      </c>
      <c r="AD158">
        <v>1</v>
      </c>
      <c r="AE158" t="s">
        <v>129</v>
      </c>
      <c r="AG158">
        <v>1500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칼날 손잡이</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v>
      </c>
      <c r="AN158" t="str">
        <f t="shared" ca="1" si="64"/>
        <v>{"dy":16,"sl":6,"tp":"fe","vl":"Equip1101","cn":1,"pt":"GO","pr":1500}</v>
      </c>
    </row>
    <row r="159" spans="1:40">
      <c r="A159">
        <v>16</v>
      </c>
      <c r="B159">
        <v>7</v>
      </c>
      <c r="C159">
        <f t="shared" si="55"/>
        <v>0</v>
      </c>
      <c r="D159">
        <f t="shared" ca="1" si="67"/>
        <v>0.36633844180145869</v>
      </c>
      <c r="E159">
        <f t="shared" ca="1" si="67"/>
        <v>2.9773750997364457E-2</v>
      </c>
      <c r="F159">
        <f t="shared" ca="1" si="67"/>
        <v>0.79492982630865916</v>
      </c>
      <c r="G159">
        <f t="shared" ca="1" si="67"/>
        <v>0.10352310509368812</v>
      </c>
      <c r="H159">
        <f t="shared" ca="1" si="67"/>
        <v>0.98207026708263201</v>
      </c>
      <c r="I159">
        <f t="shared" ca="1" si="67"/>
        <v>0.12457355749138876</v>
      </c>
      <c r="M159" t="str">
        <f t="shared" ca="1" si="56"/>
        <v>지정 장비</v>
      </c>
      <c r="N159" t="str">
        <f t="shared" ca="1" si="57"/>
        <v>Equip0101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1000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83</v>
      </c>
      <c r="V159" t="s">
        <v>256</v>
      </c>
      <c r="W159">
        <v>1</v>
      </c>
      <c r="X159" t="s">
        <v>129</v>
      </c>
      <c r="Z159">
        <v>900</v>
      </c>
      <c r="AA159" t="str">
        <f t="shared" ca="1" si="60"/>
        <v>fe</v>
      </c>
      <c r="AB159" t="s">
        <v>83</v>
      </c>
      <c r="AC159" t="s">
        <v>256</v>
      </c>
      <c r="AD159">
        <v>1</v>
      </c>
      <c r="AE159" t="s">
        <v>129</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v>
      </c>
      <c r="AN159" t="str">
        <f t="shared" ca="1" si="64"/>
        <v>{"dy":16,"sl":7,"tp":"fe","vl":"Equip5002","cn":1,"pt":"GO","pr":700}</v>
      </c>
    </row>
    <row r="160" spans="1:40">
      <c r="A160">
        <v>16</v>
      </c>
      <c r="B160">
        <v>8</v>
      </c>
      <c r="C160">
        <f t="shared" si="55"/>
        <v>0</v>
      </c>
      <c r="D160">
        <f t="shared" ca="1" si="67"/>
        <v>0.21424182878886322</v>
      </c>
      <c r="E160">
        <f t="shared" ca="1" si="67"/>
        <v>0.6065190734314958</v>
      </c>
      <c r="F160">
        <f t="shared" ca="1" si="67"/>
        <v>0.37922674536195411</v>
      </c>
      <c r="G160">
        <f t="shared" ca="1" si="67"/>
        <v>0.85553933580029728</v>
      </c>
      <c r="H160">
        <f t="shared" ca="1" si="67"/>
        <v>0.67005025526804696</v>
      </c>
      <c r="I160">
        <f t="shared" ca="1" si="67"/>
        <v>0.98919547937148078</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v>
      </c>
      <c r="AN160" t="str">
        <f t="shared" ca="1" si="64"/>
        <v>{"dy":16,"sl":8}</v>
      </c>
    </row>
    <row r="161" spans="1:40">
      <c r="A161">
        <v>16</v>
      </c>
      <c r="B161">
        <v>9</v>
      </c>
      <c r="C161">
        <f t="shared" si="55"/>
        <v>0</v>
      </c>
      <c r="D161">
        <f t="shared" ca="1" si="67"/>
        <v>0.4202726252932264</v>
      </c>
      <c r="E161">
        <f t="shared" ca="1" si="67"/>
        <v>0.85486128545416518</v>
      </c>
      <c r="F161">
        <f t="shared" ca="1" si="67"/>
        <v>0.16152258880000969</v>
      </c>
      <c r="G161">
        <f t="shared" ca="1" si="67"/>
        <v>0.37396356837570632</v>
      </c>
      <c r="H161">
        <f t="shared" ca="1" si="67"/>
        <v>0.9660876846488895</v>
      </c>
      <c r="I161">
        <f t="shared" ca="1" si="67"/>
        <v>0.4024781406986857</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v>
      </c>
      <c r="AN161" t="str">
        <f t="shared" ca="1" si="64"/>
        <v>{"dy":16,"sl":9}</v>
      </c>
    </row>
    <row r="162" spans="1:40">
      <c r="A162">
        <v>17</v>
      </c>
      <c r="B162">
        <v>0</v>
      </c>
      <c r="C162">
        <f t="shared" si="55"/>
        <v>0</v>
      </c>
      <c r="D162">
        <f t="shared" ref="D162:I171" ca="1" si="68">RAND()</f>
        <v>0.16274053058879689</v>
      </c>
      <c r="E162">
        <f t="shared" ca="1" si="68"/>
        <v>0.80526160889778942</v>
      </c>
      <c r="F162">
        <f t="shared" ca="1" si="68"/>
        <v>0.99426565771871755</v>
      </c>
      <c r="G162">
        <f t="shared" ca="1" si="68"/>
        <v>0.8136906535409042</v>
      </c>
      <c r="H162">
        <f t="shared" ca="1" si="68"/>
        <v>0.48839602396822701</v>
      </c>
      <c r="I162">
        <f t="shared" ca="1" si="68"/>
        <v>0.39760227062090958</v>
      </c>
      <c r="M162" t="str">
        <f t="shared" ca="1" si="56"/>
        <v>지정 장비</v>
      </c>
      <c r="N162" t="str">
        <f t="shared" ca="1" si="57"/>
        <v>Equip7101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3400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83</v>
      </c>
      <c r="V162" t="s">
        <v>283</v>
      </c>
      <c r="W162">
        <v>1</v>
      </c>
      <c r="X162" t="s">
        <v>129</v>
      </c>
      <c r="Z162">
        <v>7700</v>
      </c>
      <c r="AA162" t="str">
        <f t="shared" ca="1" si="60"/>
        <v>fe</v>
      </c>
      <c r="AB162" t="s">
        <v>83</v>
      </c>
      <c r="AC162" t="s">
        <v>275</v>
      </c>
      <c r="AD162">
        <v>1</v>
      </c>
      <c r="AE162" t="s">
        <v>129</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SMG28</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v>
      </c>
      <c r="AN162" t="str">
        <f t="shared" ca="1" si="64"/>
        <v>{"dy":17,"sl":0,"tp":"fe","vl":"Equip6002","cn":1,"pt":"GO","pr":2100}</v>
      </c>
    </row>
    <row r="163" spans="1:40">
      <c r="A163">
        <v>17</v>
      </c>
      <c r="B163">
        <v>1</v>
      </c>
      <c r="C163">
        <f t="shared" si="55"/>
        <v>0</v>
      </c>
      <c r="D163">
        <f t="shared" ca="1" si="68"/>
        <v>0.13670609791576849</v>
      </c>
      <c r="E163">
        <f t="shared" ca="1" si="68"/>
        <v>0.87866032174157283</v>
      </c>
      <c r="F163">
        <f t="shared" ca="1" si="68"/>
        <v>0.30069682872659209</v>
      </c>
      <c r="G163">
        <f t="shared" ca="1" si="68"/>
        <v>0.82499901339304649</v>
      </c>
      <c r="H163">
        <f t="shared" ca="1" si="68"/>
        <v>0.42316130681198971</v>
      </c>
      <c r="I163">
        <f t="shared" ca="1" si="68"/>
        <v>0.79465597410952216</v>
      </c>
      <c r="M163" t="str">
        <f t="shared" ca="1" si="56"/>
        <v>지정 장비</v>
      </c>
      <c r="N163" t="str">
        <f t="shared" ca="1" si="57"/>
        <v>Equip7302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22800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83</v>
      </c>
      <c r="V163" t="s">
        <v>204</v>
      </c>
      <c r="W163">
        <v>1</v>
      </c>
      <c r="X163" t="s">
        <v>129</v>
      </c>
      <c r="Z163">
        <v>600</v>
      </c>
      <c r="AA163" t="str">
        <f t="shared" ca="1" si="60"/>
        <v>fe</v>
      </c>
      <c r="AB163" t="s">
        <v>83</v>
      </c>
      <c r="AC163" t="s">
        <v>273</v>
      </c>
      <c r="AD163">
        <v>1</v>
      </c>
      <c r="AE163" t="s">
        <v>129</v>
      </c>
      <c r="AG163">
        <v>3600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용력의 방패</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v>
      </c>
      <c r="AN163" t="str">
        <f t="shared" ca="1" si="64"/>
        <v>{"dy":17,"sl":1,"tp":"fe","vl":"Equip7101","cn":1,"pt":"GO","pr":3600}</v>
      </c>
    </row>
    <row r="164" spans="1:40">
      <c r="A164">
        <v>17</v>
      </c>
      <c r="B164">
        <v>2</v>
      </c>
      <c r="C164">
        <f t="shared" si="55"/>
        <v>0</v>
      </c>
      <c r="D164">
        <f t="shared" ca="1" si="68"/>
        <v>0.59727245941354612</v>
      </c>
      <c r="E164">
        <f t="shared" ca="1" si="68"/>
        <v>0.87158754804197591</v>
      </c>
      <c r="F164">
        <f t="shared" ca="1" si="68"/>
        <v>0.70305455400727679</v>
      </c>
      <c r="G164">
        <f t="shared" ca="1" si="68"/>
        <v>0.68234432613044649</v>
      </c>
      <c r="H164">
        <f t="shared" ca="1" si="68"/>
        <v>0.45928168971547245</v>
      </c>
      <c r="I164">
        <f t="shared" ca="1" si="68"/>
        <v>3.2490331640662284E-2</v>
      </c>
      <c r="M164" t="str">
        <f t="shared" ca="1" si="56"/>
        <v>안 지정 캐릭터 PP 영웅등급</v>
      </c>
      <c r="N164">
        <f t="shared" ca="1" si="57"/>
        <v>87158</v>
      </c>
      <c r="O164">
        <f t="shared" ca="1" si="58"/>
        <v>14</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1400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92</v>
      </c>
      <c r="V164">
        <v>97855</v>
      </c>
      <c r="W164">
        <v>14</v>
      </c>
      <c r="X164" t="s">
        <v>129</v>
      </c>
      <c r="Z164">
        <v>1400</v>
      </c>
      <c r="AA164" t="str">
        <f t="shared" ca="1" si="60"/>
        <v>uph</v>
      </c>
      <c r="AB164" t="s">
        <v>92</v>
      </c>
      <c r="AC164">
        <v>77197</v>
      </c>
      <c r="AD164">
        <v>13</v>
      </c>
      <c r="AE164" t="s">
        <v>129</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v>
      </c>
      <c r="AN164" t="str">
        <f t="shared" ca="1" si="64"/>
        <v>{"dy":17,"sl":2,"tp":"uph","vl":"77197","cn":13,"pt":"GO","pr":1300}</v>
      </c>
    </row>
    <row r="165" spans="1:40">
      <c r="A165">
        <v>17</v>
      </c>
      <c r="B165">
        <v>3</v>
      </c>
      <c r="C165">
        <f t="shared" si="55"/>
        <v>0</v>
      </c>
      <c r="D165">
        <f t="shared" ca="1" si="68"/>
        <v>0.51039731097914065</v>
      </c>
      <c r="E165">
        <f t="shared" ca="1" si="68"/>
        <v>0.58357083787287167</v>
      </c>
      <c r="F165">
        <f t="shared" ca="1" si="68"/>
        <v>0.33597318172549162</v>
      </c>
      <c r="G165">
        <f t="shared" ca="1" si="68"/>
        <v>0.11077709304123073</v>
      </c>
      <c r="H165">
        <f t="shared" ca="1" si="68"/>
        <v>0.81473477472165212</v>
      </c>
      <c r="I165">
        <f t="shared" ca="1" si="68"/>
        <v>0.24757864351253189</v>
      </c>
      <c r="M165" t="str">
        <f t="shared" ca="1" si="56"/>
        <v>안 지정 캐릭터 PP 일반등급</v>
      </c>
      <c r="N165">
        <f t="shared" ca="1" si="57"/>
        <v>58357</v>
      </c>
      <c r="O165">
        <f t="shared" ca="1" si="58"/>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1200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93</v>
      </c>
      <c r="V165">
        <v>55521</v>
      </c>
      <c r="W165">
        <v>12</v>
      </c>
      <c r="X165" t="s">
        <v>129</v>
      </c>
      <c r="Z165">
        <v>1200</v>
      </c>
      <c r="AA165" t="str">
        <f t="shared" ca="1" si="60"/>
        <v>uph</v>
      </c>
      <c r="AB165" t="s">
        <v>92</v>
      </c>
      <c r="AC165">
        <v>98918</v>
      </c>
      <c r="AD165">
        <v>14</v>
      </c>
      <c r="AE165" t="s">
        <v>129</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v>
      </c>
      <c r="AN165" t="str">
        <f t="shared" ca="1" si="64"/>
        <v>{"dy":17,"sl":3,"tp":"uph","vl":"98918","cn":14,"pt":"GO","pr":1400}</v>
      </c>
    </row>
    <row r="166" spans="1:40">
      <c r="A166">
        <v>17</v>
      </c>
      <c r="B166">
        <v>4</v>
      </c>
      <c r="C166">
        <f t="shared" si="55"/>
        <v>0</v>
      </c>
      <c r="D166">
        <f t="shared" ca="1" si="68"/>
        <v>0.8251585035806378</v>
      </c>
      <c r="E166">
        <f t="shared" ca="1" si="68"/>
        <v>0.26748796218662296</v>
      </c>
      <c r="F166">
        <f t="shared" ca="1" si="68"/>
        <v>0.89726296604927613</v>
      </c>
      <c r="G166">
        <f t="shared" ca="1" si="68"/>
        <v>0.98201710971943645</v>
      </c>
      <c r="H166">
        <f t="shared" ca="1" si="68"/>
        <v>0.13553963137795921</v>
      </c>
      <c r="I166">
        <f t="shared" ca="1" si="68"/>
        <v>6.1415007748427231E-2</v>
      </c>
      <c r="M166" t="str">
        <f t="shared" ca="1" si="56"/>
        <v>안 지정 캐릭터 PP 일반등급</v>
      </c>
      <c r="N166">
        <f t="shared" ca="1" si="57"/>
        <v>26748</v>
      </c>
      <c r="O166">
        <f t="shared" ca="1" si="58"/>
        <v>10</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1000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93</v>
      </c>
      <c r="V166">
        <v>98900</v>
      </c>
      <c r="W166">
        <v>14</v>
      </c>
      <c r="X166" t="s">
        <v>129</v>
      </c>
      <c r="Z166">
        <v>1400</v>
      </c>
      <c r="AA166" t="str">
        <f t="shared" ca="1" si="60"/>
        <v>upn</v>
      </c>
      <c r="AB166" t="s">
        <v>93</v>
      </c>
      <c r="AC166">
        <v>90626</v>
      </c>
      <c r="AD166">
        <v>14</v>
      </c>
      <c r="AE166" t="s">
        <v>129</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0.47827190881268788</v>
      </c>
      <c r="E167">
        <f t="shared" ca="1" si="68"/>
        <v>0.81719198343965904</v>
      </c>
      <c r="F167">
        <f t="shared" ca="1" si="68"/>
        <v>2.9417883826050595E-3</v>
      </c>
      <c r="G167">
        <f t="shared" ca="1" si="68"/>
        <v>0.64121474868572692</v>
      </c>
      <c r="H167">
        <f t="shared" ca="1" si="68"/>
        <v>0.53497246941858567</v>
      </c>
      <c r="I167">
        <f t="shared" ca="1" si="68"/>
        <v>0.68882397049475608</v>
      </c>
      <c r="M167" t="str">
        <f t="shared" ca="1" si="56"/>
        <v>지정 장비</v>
      </c>
      <c r="N167" t="str">
        <f t="shared" ca="1" si="57"/>
        <v>Equip7101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3700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93</v>
      </c>
      <c r="V167">
        <v>46078</v>
      </c>
      <c r="W167">
        <v>11</v>
      </c>
      <c r="X167" t="s">
        <v>129</v>
      </c>
      <c r="Z167">
        <v>1100</v>
      </c>
      <c r="AA167" t="str">
        <f t="shared" ca="1" si="60"/>
        <v>fe</v>
      </c>
      <c r="AB167" t="s">
        <v>83</v>
      </c>
      <c r="AC167" t="s">
        <v>186</v>
      </c>
      <c r="AD167">
        <v>1</v>
      </c>
      <c r="AE167" t="s">
        <v>129</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4.6844075610263491E-2</v>
      </c>
      <c r="E168">
        <f t="shared" ca="1" si="68"/>
        <v>0.42096268744034326</v>
      </c>
      <c r="F168">
        <f t="shared" ca="1" si="68"/>
        <v>0.12016574323603035</v>
      </c>
      <c r="G168">
        <f t="shared" ca="1" si="68"/>
        <v>5.4149102894353041E-2</v>
      </c>
      <c r="H168">
        <f t="shared" ca="1" si="68"/>
        <v>0.55429408287815429</v>
      </c>
      <c r="I168">
        <f t="shared" ca="1" si="68"/>
        <v>0.38498489455461737</v>
      </c>
      <c r="M168" t="str">
        <f t="shared" ca="1" si="56"/>
        <v>지정 장비</v>
      </c>
      <c r="N168" t="str">
        <f t="shared" ca="1" si="57"/>
        <v>Equip5102</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1200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83</v>
      </c>
      <c r="V168" t="s">
        <v>264</v>
      </c>
      <c r="W168">
        <v>1</v>
      </c>
      <c r="X168" t="s">
        <v>129</v>
      </c>
      <c r="Z168">
        <v>9800</v>
      </c>
      <c r="AA168" t="str">
        <f t="shared" ca="1" si="60"/>
        <v>fe</v>
      </c>
      <c r="AB168" t="s">
        <v>83</v>
      </c>
      <c r="AC168" t="s">
        <v>261</v>
      </c>
      <c r="AD168">
        <v>1</v>
      </c>
      <c r="AE168" t="s">
        <v>129</v>
      </c>
      <c r="AG168">
        <v>800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떠오르는 태양</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v>
      </c>
      <c r="AN168" t="str">
        <f t="shared" ca="1" si="64"/>
        <v>{"dy":17,"sl":6,"tp":"fe","vl":"Equip3002","cn":1,"pt":"GO","pr":800}</v>
      </c>
    </row>
    <row r="169" spans="1:40">
      <c r="A169">
        <v>17</v>
      </c>
      <c r="B169">
        <v>7</v>
      </c>
      <c r="C169">
        <f t="shared" si="55"/>
        <v>0</v>
      </c>
      <c r="D169">
        <f t="shared" ca="1" si="68"/>
        <v>0.14263061162683788</v>
      </c>
      <c r="E169">
        <f t="shared" ca="1" si="68"/>
        <v>0.88203492075826295</v>
      </c>
      <c r="F169">
        <f t="shared" ca="1" si="68"/>
        <v>0.18847124956109629</v>
      </c>
      <c r="G169">
        <f t="shared" ca="1" si="68"/>
        <v>0.44281938873746818</v>
      </c>
      <c r="H169">
        <f t="shared" ca="1" si="68"/>
        <v>0.66906950926615338</v>
      </c>
      <c r="I169">
        <f t="shared" ca="1" si="68"/>
        <v>0.33452611464059223</v>
      </c>
      <c r="M169" t="str">
        <f t="shared" ca="1" si="56"/>
        <v>지정 장비</v>
      </c>
      <c r="N169" t="str">
        <f t="shared" ca="1" si="57"/>
        <v>Equip8202</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29200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83</v>
      </c>
      <c r="V169" t="s">
        <v>304</v>
      </c>
      <c r="W169">
        <v>1</v>
      </c>
      <c r="X169" t="s">
        <v>133</v>
      </c>
      <c r="Y169">
        <v>29</v>
      </c>
      <c r="Z169">
        <v>18</v>
      </c>
      <c r="AA169" t="str">
        <f t="shared" ca="1" si="60"/>
        <v>fe</v>
      </c>
      <c r="AB169" t="s">
        <v>83</v>
      </c>
      <c r="AC169" t="s">
        <v>219</v>
      </c>
      <c r="AD169">
        <v>1</v>
      </c>
      <c r="AE169" t="s">
        <v>129</v>
      </c>
      <c r="AG169">
        <v>3600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스켈레톤 쉴드</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v>
      </c>
      <c r="AN169" t="str">
        <f t="shared" ca="1" si="64"/>
        <v>{"dy":17,"sl":7,"tp":"fe","vl":"Equip7102","cn":1,"pt":"GO","pr":3600}</v>
      </c>
    </row>
    <row r="170" spans="1:40">
      <c r="A170">
        <v>17</v>
      </c>
      <c r="B170">
        <v>8</v>
      </c>
      <c r="C170">
        <f t="shared" si="55"/>
        <v>0</v>
      </c>
      <c r="D170">
        <f t="shared" ca="1" si="68"/>
        <v>0.94101568618424658</v>
      </c>
      <c r="E170">
        <f t="shared" ca="1" si="68"/>
        <v>2.8605976024735691E-2</v>
      </c>
      <c r="F170">
        <f t="shared" ca="1" si="68"/>
        <v>0.21861296052868351</v>
      </c>
      <c r="G170">
        <f t="shared" ca="1" si="68"/>
        <v>0.83366138445733051</v>
      </c>
      <c r="H170">
        <f t="shared" ca="1" si="68"/>
        <v>0.49346713015779742</v>
      </c>
      <c r="I170">
        <f t="shared" ca="1" si="68"/>
        <v>0.91639644643608131</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v>
      </c>
      <c r="AN170" t="str">
        <f t="shared" ca="1" si="64"/>
        <v>{"dy":17,"sl":8}</v>
      </c>
    </row>
    <row r="171" spans="1:40">
      <c r="A171">
        <v>17</v>
      </c>
      <c r="B171">
        <v>9</v>
      </c>
      <c r="C171">
        <f t="shared" si="55"/>
        <v>0</v>
      </c>
      <c r="D171">
        <f t="shared" ca="1" si="68"/>
        <v>0.536703255291334</v>
      </c>
      <c r="E171">
        <f t="shared" ca="1" si="68"/>
        <v>3.2647664666497711E-2</v>
      </c>
      <c r="F171">
        <f t="shared" ca="1" si="68"/>
        <v>0.35553098771129432</v>
      </c>
      <c r="G171">
        <f t="shared" ca="1" si="68"/>
        <v>0.54928378410891865</v>
      </c>
      <c r="H171">
        <f t="shared" ca="1" si="68"/>
        <v>0.35011816135883256</v>
      </c>
      <c r="I171">
        <f t="shared" ca="1" si="68"/>
        <v>0.16649973027470288</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v>
      </c>
      <c r="AN171" t="str">
        <f t="shared" ca="1" si="64"/>
        <v>{"dy":17,"sl":9}</v>
      </c>
    </row>
    <row r="172" spans="1:40">
      <c r="A172">
        <v>18</v>
      </c>
      <c r="B172">
        <v>0</v>
      </c>
      <c r="C172">
        <f t="shared" si="55"/>
        <v>0</v>
      </c>
      <c r="D172">
        <f t="shared" ref="D172:I181" ca="1" si="69">RAND()</f>
        <v>0.10296500101197592</v>
      </c>
      <c r="E172">
        <f t="shared" ca="1" si="69"/>
        <v>0.45226826614544269</v>
      </c>
      <c r="F172">
        <f t="shared" ca="1" si="69"/>
        <v>0.62008381306057891</v>
      </c>
      <c r="G172">
        <f t="shared" ca="1" si="69"/>
        <v>0.99658911884036661</v>
      </c>
      <c r="H172">
        <f t="shared" ca="1" si="69"/>
        <v>0.32821742207297611</v>
      </c>
      <c r="I172">
        <f t="shared" ca="1" si="69"/>
        <v>3.8936351958861581E-2</v>
      </c>
      <c r="M172" t="str">
        <f t="shared" ca="1" si="56"/>
        <v>지정 장비</v>
      </c>
      <c r="N172" t="str">
        <f t="shared" ca="1" si="57"/>
        <v>Equip4001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600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83</v>
      </c>
      <c r="V172" t="s">
        <v>300</v>
      </c>
      <c r="W172">
        <v>1</v>
      </c>
      <c r="X172" t="s">
        <v>129</v>
      </c>
      <c r="Z172">
        <v>1300</v>
      </c>
      <c r="AA172" t="str">
        <f t="shared" ca="1" si="60"/>
        <v>fe</v>
      </c>
      <c r="AB172" t="s">
        <v>83</v>
      </c>
      <c r="AC172" t="s">
        <v>195</v>
      </c>
      <c r="AD172">
        <v>1</v>
      </c>
      <c r="AE172" t="s">
        <v>129</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v>
      </c>
      <c r="AN172" t="str">
        <f t="shared" ca="1" si="64"/>
        <v>{"dy":18,"sl":0,"tp":"fe","vl":"Equip2002","cn":1,"pt":"GO","pr":600}</v>
      </c>
    </row>
    <row r="173" spans="1:40">
      <c r="A173">
        <v>18</v>
      </c>
      <c r="B173">
        <v>1</v>
      </c>
      <c r="C173">
        <f t="shared" si="55"/>
        <v>0</v>
      </c>
      <c r="D173">
        <f t="shared" ca="1" si="69"/>
        <v>0.65625056116266822</v>
      </c>
      <c r="E173">
        <f t="shared" ca="1" si="69"/>
        <v>0.65112173687849806</v>
      </c>
      <c r="F173">
        <f t="shared" ca="1" si="69"/>
        <v>0.56886316122687786</v>
      </c>
      <c r="G173">
        <f t="shared" ca="1" si="69"/>
        <v>0.74018135167867127</v>
      </c>
      <c r="H173">
        <f t="shared" ca="1" si="69"/>
        <v>0.64523265456505396</v>
      </c>
      <c r="I173">
        <f t="shared" ca="1" si="69"/>
        <v>0.46863429704448278</v>
      </c>
      <c r="M173" t="str">
        <f t="shared" ca="1" si="56"/>
        <v>지정 장비</v>
      </c>
      <c r="N173" t="str">
        <f t="shared" ca="1" si="57"/>
        <v>Equip5302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7500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83</v>
      </c>
      <c r="V173" t="s">
        <v>196</v>
      </c>
      <c r="W173">
        <v>1</v>
      </c>
      <c r="X173" t="s">
        <v>129</v>
      </c>
      <c r="Z173">
        <v>7800</v>
      </c>
      <c r="AA173" t="str">
        <f t="shared" ca="1" si="60"/>
        <v>fe</v>
      </c>
      <c r="AB173" t="s">
        <v>83</v>
      </c>
      <c r="AC173" t="s">
        <v>115</v>
      </c>
      <c r="AD173">
        <v>1</v>
      </c>
      <c r="AE173" t="s">
        <v>129</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v>
      </c>
      <c r="AN173" t="str">
        <f t="shared" ca="1" si="64"/>
        <v>{"dy":18,"sl":1,"tp":"fe","vl":"Equip0102","cn":1,"pt":"GO","pr":1000}</v>
      </c>
    </row>
    <row r="174" spans="1:40">
      <c r="A174">
        <v>18</v>
      </c>
      <c r="B174">
        <v>2</v>
      </c>
      <c r="C174">
        <f t="shared" si="55"/>
        <v>0</v>
      </c>
      <c r="D174">
        <f t="shared" ca="1" si="69"/>
        <v>0.15329310054062018</v>
      </c>
      <c r="E174">
        <f t="shared" ca="1" si="69"/>
        <v>0.85113289171116324</v>
      </c>
      <c r="F174">
        <f t="shared" ca="1" si="69"/>
        <v>0.45529706200353715</v>
      </c>
      <c r="G174">
        <f t="shared" ca="1" si="69"/>
        <v>0.96786953672057041</v>
      </c>
      <c r="H174">
        <f t="shared" ca="1" si="69"/>
        <v>0.84013684164336677</v>
      </c>
      <c r="I174">
        <f t="shared" ca="1" si="69"/>
        <v>0.94375949251595104</v>
      </c>
      <c r="M174" t="str">
        <f t="shared" ca="1" si="56"/>
        <v>안 지정 캐릭터 PP 영웅등급</v>
      </c>
      <c r="N174">
        <f t="shared" ca="1" si="57"/>
        <v>85113</v>
      </c>
      <c r="O174">
        <f t="shared" ca="1" si="58"/>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1400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92</v>
      </c>
      <c r="V174">
        <v>88695</v>
      </c>
      <c r="W174">
        <v>14</v>
      </c>
      <c r="X174" t="s">
        <v>129</v>
      </c>
      <c r="Z174">
        <v>1400</v>
      </c>
      <c r="AA174" t="str">
        <f t="shared" ca="1" si="60"/>
        <v>uph</v>
      </c>
      <c r="AB174" t="s">
        <v>92</v>
      </c>
      <c r="AC174">
        <v>62291</v>
      </c>
      <c r="AD174">
        <v>12</v>
      </c>
      <c r="AE174" t="s">
        <v>129</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0.16849365470089606</v>
      </c>
      <c r="E175">
        <f t="shared" ca="1" si="69"/>
        <v>0.17140627727307989</v>
      </c>
      <c r="F175">
        <f t="shared" ca="1" si="69"/>
        <v>0.66003038184455221</v>
      </c>
      <c r="G175">
        <f t="shared" ca="1" si="69"/>
        <v>0.32995169961224702</v>
      </c>
      <c r="H175">
        <f t="shared" ca="1" si="69"/>
        <v>6.5247649927360873E-2</v>
      </c>
      <c r="I175">
        <f t="shared" ca="1" si="69"/>
        <v>0.85490140944126758</v>
      </c>
      <c r="M175" t="str">
        <f t="shared" ca="1" si="56"/>
        <v>안 지정 캐릭터 PP 영웅등급</v>
      </c>
      <c r="N175">
        <f t="shared" ca="1" si="57"/>
        <v>17140</v>
      </c>
      <c r="O175">
        <f t="shared" ca="1" si="58"/>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93</v>
      </c>
      <c r="V175">
        <v>471</v>
      </c>
      <c r="W175">
        <v>9</v>
      </c>
      <c r="X175" t="s">
        <v>129</v>
      </c>
      <c r="Z175">
        <v>900</v>
      </c>
      <c r="AA175" t="str">
        <f t="shared" ca="1" si="60"/>
        <v>upn</v>
      </c>
      <c r="AB175" t="s">
        <v>93</v>
      </c>
      <c r="AC175">
        <v>81398</v>
      </c>
      <c r="AD175">
        <v>13</v>
      </c>
      <c r="AE175" t="s">
        <v>129</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0.33875059246169859</v>
      </c>
      <c r="E176">
        <f t="shared" ca="1" si="69"/>
        <v>0.97656663703421775</v>
      </c>
      <c r="F176">
        <f t="shared" ca="1" si="69"/>
        <v>0.643704036683862</v>
      </c>
      <c r="G176">
        <f t="shared" ca="1" si="69"/>
        <v>6.8767698457208315E-2</v>
      </c>
      <c r="H176">
        <f t="shared" ca="1" si="69"/>
        <v>0.78038353126971438</v>
      </c>
      <c r="I176">
        <f t="shared" ca="1" si="69"/>
        <v>0.44932667931347525</v>
      </c>
      <c r="M176" t="str">
        <f t="shared" ca="1" si="56"/>
        <v>안 지정 캐릭터 PP 일반등급</v>
      </c>
      <c r="N176">
        <f t="shared" ca="1" si="57"/>
        <v>97656</v>
      </c>
      <c r="O176">
        <f t="shared" ca="1" si="58"/>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93</v>
      </c>
      <c r="V176">
        <v>42908</v>
      </c>
      <c r="W176">
        <v>11</v>
      </c>
      <c r="X176" t="s">
        <v>129</v>
      </c>
      <c r="Z176">
        <v>1100</v>
      </c>
      <c r="AA176" t="str">
        <f t="shared" ca="1" si="60"/>
        <v>upn</v>
      </c>
      <c r="AB176" t="s">
        <v>93</v>
      </c>
      <c r="AC176">
        <v>27136</v>
      </c>
      <c r="AD176">
        <v>10</v>
      </c>
      <c r="AE176" t="s">
        <v>129</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0.980734635204776</v>
      </c>
      <c r="E177">
        <f t="shared" ca="1" si="69"/>
        <v>0.73371906359760253</v>
      </c>
      <c r="F177">
        <f t="shared" ca="1" si="69"/>
        <v>0.60276943440468256</v>
      </c>
      <c r="G177">
        <f t="shared" ca="1" si="69"/>
        <v>0.87180967301463685</v>
      </c>
      <c r="H177">
        <f t="shared" ca="1" si="69"/>
        <v>0.65004852448973449</v>
      </c>
      <c r="I177">
        <f t="shared" ca="1" si="69"/>
        <v>0.10846693771262395</v>
      </c>
      <c r="M177" t="str">
        <f t="shared" ca="1" si="56"/>
        <v>안 지정 캐릭터 PP 일반등급</v>
      </c>
      <c r="N177">
        <f t="shared" ca="1" si="57"/>
        <v>73371</v>
      </c>
      <c r="O177">
        <f t="shared" ca="1" si="58"/>
        <v>13</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1300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83</v>
      </c>
      <c r="V177" t="s">
        <v>183</v>
      </c>
      <c r="W177">
        <v>1</v>
      </c>
      <c r="X177" t="s">
        <v>129</v>
      </c>
      <c r="Z177">
        <v>700</v>
      </c>
      <c r="AA177" t="str">
        <f t="shared" ca="1" si="60"/>
        <v>uph</v>
      </c>
      <c r="AB177" t="s">
        <v>92</v>
      </c>
      <c r="AC177">
        <v>64109</v>
      </c>
      <c r="AD177">
        <v>12</v>
      </c>
      <c r="AE177" t="s">
        <v>129</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8.2269592787983181E-2</v>
      </c>
      <c r="E178">
        <f t="shared" ca="1" si="69"/>
        <v>0.37133178704583758</v>
      </c>
      <c r="F178">
        <f t="shared" ca="1" si="69"/>
        <v>0.71631002368024121</v>
      </c>
      <c r="G178">
        <f t="shared" ca="1" si="69"/>
        <v>0.43613571832471709</v>
      </c>
      <c r="H178">
        <f t="shared" ca="1" si="69"/>
        <v>0.6439048193560617</v>
      </c>
      <c r="I178">
        <f t="shared" ca="1" si="69"/>
        <v>0.21211390453515278</v>
      </c>
      <c r="M178" t="str">
        <f t="shared" ca="1" si="56"/>
        <v>지정 장비</v>
      </c>
      <c r="N178" t="str">
        <f t="shared" ca="1" si="57"/>
        <v>Equip4301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7200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83</v>
      </c>
      <c r="V178" t="s">
        <v>186</v>
      </c>
      <c r="W178">
        <v>1</v>
      </c>
      <c r="X178" t="s">
        <v>129</v>
      </c>
      <c r="Z178">
        <v>8900</v>
      </c>
      <c r="AA178" t="str">
        <f t="shared" ca="1" si="60"/>
        <v>fe</v>
      </c>
      <c r="AB178" t="s">
        <v>83</v>
      </c>
      <c r="AC178" t="s">
        <v>213</v>
      </c>
      <c r="AD178">
        <v>1</v>
      </c>
      <c r="AE178" t="s">
        <v>133</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아주르 스트라이프</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v>
      </c>
      <c r="AN178" t="str">
        <f t="shared" ca="1" si="64"/>
        <v>{"dy":18,"sl":6,"tp":"fe","vl":"Equip1202","cn":1,"pt":"DI","pr":5}</v>
      </c>
    </row>
    <row r="179" spans="1:40">
      <c r="A179">
        <v>18</v>
      </c>
      <c r="B179">
        <v>7</v>
      </c>
      <c r="C179">
        <f t="shared" si="55"/>
        <v>0</v>
      </c>
      <c r="D179">
        <f t="shared" ca="1" si="69"/>
        <v>0.88234328944070717</v>
      </c>
      <c r="E179">
        <f t="shared" ca="1" si="69"/>
        <v>0.98730807088231853</v>
      </c>
      <c r="F179">
        <f t="shared" ca="1" si="69"/>
        <v>0.83575848592111412</v>
      </c>
      <c r="G179">
        <f t="shared" ca="1" si="69"/>
        <v>0.97858281175223905</v>
      </c>
      <c r="H179">
        <f t="shared" ca="1" si="69"/>
        <v>0.67009922209509831</v>
      </c>
      <c r="I179">
        <f t="shared" ca="1" si="69"/>
        <v>0.86814916293826594</v>
      </c>
      <c r="M179" t="str">
        <f t="shared" ca="1" si="56"/>
        <v>지정 장비</v>
      </c>
      <c r="N179" t="str">
        <f t="shared" ca="1" si="57"/>
        <v>Equip8302</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74800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83</v>
      </c>
      <c r="V179" t="s">
        <v>192</v>
      </c>
      <c r="W179">
        <v>1</v>
      </c>
      <c r="X179" t="s">
        <v>129</v>
      </c>
      <c r="Z179">
        <v>74300</v>
      </c>
      <c r="AA179" t="str">
        <f t="shared" ca="1" si="60"/>
        <v>fe</v>
      </c>
      <c r="AB179" t="s">
        <v>83</v>
      </c>
      <c r="AC179" t="s">
        <v>258</v>
      </c>
      <c r="AD179">
        <v>1</v>
      </c>
      <c r="AE179" t="s">
        <v>129</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v>
      </c>
      <c r="AN179" t="str">
        <f t="shared" ca="1" si="64"/>
        <v>{"dy":18,"sl":7,"tp":"fe","vl":"Equip3101","cn":1,"pt":"GO","pr":1400}</v>
      </c>
    </row>
    <row r="180" spans="1:40">
      <c r="A180">
        <v>18</v>
      </c>
      <c r="B180">
        <v>8</v>
      </c>
      <c r="C180">
        <f t="shared" si="55"/>
        <v>0</v>
      </c>
      <c r="D180">
        <f t="shared" ca="1" si="69"/>
        <v>0.74621499033495187</v>
      </c>
      <c r="E180">
        <f t="shared" ca="1" si="69"/>
        <v>0.27216067550162115</v>
      </c>
      <c r="F180">
        <f t="shared" ca="1" si="69"/>
        <v>0.67122573709198297</v>
      </c>
      <c r="G180">
        <f t="shared" ca="1" si="69"/>
        <v>0.41505204147599128</v>
      </c>
      <c r="H180">
        <f t="shared" ca="1" si="69"/>
        <v>0.63746748682776688</v>
      </c>
      <c r="I180">
        <f t="shared" ca="1" si="69"/>
        <v>0.15260449203864745</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v>
      </c>
      <c r="AN180" t="str">
        <f t="shared" ca="1" si="64"/>
        <v>{"dy":18,"sl":8}</v>
      </c>
    </row>
    <row r="181" spans="1:40">
      <c r="A181">
        <v>18</v>
      </c>
      <c r="B181">
        <v>9</v>
      </c>
      <c r="C181">
        <f t="shared" si="55"/>
        <v>0</v>
      </c>
      <c r="D181">
        <f t="shared" ca="1" si="69"/>
        <v>9.5679231326138758E-2</v>
      </c>
      <c r="E181">
        <f t="shared" ca="1" si="69"/>
        <v>0.28935633529498628</v>
      </c>
      <c r="F181">
        <f t="shared" ca="1" si="69"/>
        <v>0.68551401075424556</v>
      </c>
      <c r="G181">
        <f t="shared" ca="1" si="69"/>
        <v>0.11631714603523069</v>
      </c>
      <c r="H181">
        <f t="shared" ca="1" si="69"/>
        <v>0.17692992338247171</v>
      </c>
      <c r="I181">
        <f t="shared" ca="1" si="69"/>
        <v>0.20702390076226029</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v>
      </c>
      <c r="AN181" t="str">
        <f t="shared" ca="1" si="64"/>
        <v>{"dy":18,"sl":9}</v>
      </c>
    </row>
    <row r="182" spans="1:40">
      <c r="A182">
        <v>19</v>
      </c>
      <c r="B182">
        <v>0</v>
      </c>
      <c r="C182">
        <f t="shared" si="55"/>
        <v>0</v>
      </c>
      <c r="D182">
        <f t="shared" ref="D182:I191" ca="1" si="70">RAND()</f>
        <v>0.83056994517577443</v>
      </c>
      <c r="E182">
        <f t="shared" ca="1" si="70"/>
        <v>0.29397988985479506</v>
      </c>
      <c r="F182">
        <f t="shared" ca="1" si="70"/>
        <v>0.57495954407277206</v>
      </c>
      <c r="G182">
        <f t="shared" ca="1" si="70"/>
        <v>0.6579856258611072</v>
      </c>
      <c r="H182">
        <f t="shared" ca="1" si="70"/>
        <v>6.9817600260709822E-2</v>
      </c>
      <c r="I182">
        <f t="shared" ca="1" si="70"/>
        <v>0.59984993387244123</v>
      </c>
      <c r="M182" t="str">
        <f t="shared" ca="1" si="56"/>
        <v>지정 장비</v>
      </c>
      <c r="N182" t="str">
        <f t="shared" ca="1" si="57"/>
        <v>Equip2202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3100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83</v>
      </c>
      <c r="V182" t="s">
        <v>255</v>
      </c>
      <c r="W182">
        <v>1</v>
      </c>
      <c r="X182" t="s">
        <v>129</v>
      </c>
      <c r="Z182">
        <v>8200</v>
      </c>
      <c r="AA182" t="str">
        <f t="shared" ca="1" si="60"/>
        <v>fe</v>
      </c>
      <c r="AB182" t="s">
        <v>83</v>
      </c>
      <c r="AC182" t="s">
        <v>276</v>
      </c>
      <c r="AD182">
        <v>1</v>
      </c>
      <c r="AE182" t="s">
        <v>129</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0.11831660585798298</v>
      </c>
      <c r="E183">
        <f t="shared" ca="1" si="70"/>
        <v>0.2462438470615177</v>
      </c>
      <c r="F183">
        <f t="shared" ca="1" si="70"/>
        <v>0.97604086163975234</v>
      </c>
      <c r="G183">
        <f t="shared" ca="1" si="70"/>
        <v>0.17038579195779113</v>
      </c>
      <c r="H183">
        <f t="shared" ca="1" si="70"/>
        <v>0.78126758376570227</v>
      </c>
      <c r="I183">
        <f t="shared" ca="1" si="70"/>
        <v>0.98457148095341473</v>
      </c>
      <c r="M183" t="str">
        <f t="shared" ca="1" si="56"/>
        <v>지정 장비</v>
      </c>
      <c r="N183" t="str">
        <f t="shared" ca="1" si="57"/>
        <v>Equip2002</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900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83</v>
      </c>
      <c r="V183" t="s">
        <v>265</v>
      </c>
      <c r="W183">
        <v>1</v>
      </c>
      <c r="X183" t="s">
        <v>129</v>
      </c>
      <c r="Z183">
        <v>1200</v>
      </c>
      <c r="AA183" t="str">
        <f t="shared" ca="1" si="60"/>
        <v>fe</v>
      </c>
      <c r="AB183" t="s">
        <v>83</v>
      </c>
      <c r="AC183" t="s">
        <v>208</v>
      </c>
      <c r="AD183">
        <v>1</v>
      </c>
      <c r="AE183" t="s">
        <v>129</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0.50707302257475495</v>
      </c>
      <c r="E184">
        <f t="shared" ca="1" si="70"/>
        <v>0.97729000986378012</v>
      </c>
      <c r="F184">
        <f t="shared" ca="1" si="70"/>
        <v>0.6886951872553454</v>
      </c>
      <c r="G184">
        <f t="shared" ca="1" si="70"/>
        <v>0.79994341024973425</v>
      </c>
      <c r="H184">
        <f t="shared" ca="1" si="70"/>
        <v>0.63989461436153294</v>
      </c>
      <c r="I184">
        <f t="shared" ca="1" si="70"/>
        <v>0.99229866881535245</v>
      </c>
      <c r="M184" t="str">
        <f t="shared" ca="1" si="56"/>
        <v>안 지정 캐릭터 PP 영웅등급</v>
      </c>
      <c r="N184">
        <f t="shared" ca="1" si="57"/>
        <v>97729</v>
      </c>
      <c r="O184">
        <f t="shared" ca="1" si="58"/>
        <v>14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1400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92</v>
      </c>
      <c r="V184">
        <v>79972</v>
      </c>
      <c r="W184">
        <v>13</v>
      </c>
      <c r="X184" t="s">
        <v>129</v>
      </c>
      <c r="Z184">
        <v>1300</v>
      </c>
      <c r="AA184" t="str">
        <f t="shared" ca="1" si="60"/>
        <v>uph</v>
      </c>
      <c r="AB184" t="s">
        <v>92</v>
      </c>
      <c r="AC184">
        <v>18043</v>
      </c>
      <c r="AD184">
        <v>10</v>
      </c>
      <c r="AE184" t="s">
        <v>129</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0.91355314105460883</v>
      </c>
      <c r="E185">
        <f t="shared" ca="1" si="70"/>
        <v>0.78084963070359326</v>
      </c>
      <c r="F185">
        <f t="shared" ca="1" si="70"/>
        <v>0.92903753234730002</v>
      </c>
      <c r="G185">
        <f t="shared" ca="1" si="70"/>
        <v>0.63797904919733062</v>
      </c>
      <c r="H185">
        <f t="shared" ca="1" si="70"/>
        <v>0.44698608252113581</v>
      </c>
      <c r="I185">
        <f t="shared" ca="1" si="70"/>
        <v>0.42960254624581973</v>
      </c>
      <c r="M185" t="str">
        <f t="shared" ca="1" si="56"/>
        <v>안 지정 캐릭터 PP 일반등급</v>
      </c>
      <c r="N185">
        <f t="shared" ca="1" si="57"/>
        <v>78084</v>
      </c>
      <c r="O185">
        <f t="shared" ca="1" si="58"/>
        <v>13</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1300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95942</v>
      </c>
      <c r="W185">
        <v>14</v>
      </c>
      <c r="X185" t="s">
        <v>129</v>
      </c>
      <c r="Z185">
        <v>1400</v>
      </c>
      <c r="AA185" t="str">
        <f t="shared" ca="1" si="60"/>
        <v>upn</v>
      </c>
      <c r="AB185" t="s">
        <v>93</v>
      </c>
      <c r="AC185">
        <v>72451</v>
      </c>
      <c r="AD185">
        <v>13</v>
      </c>
      <c r="AE185" t="s">
        <v>129</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0.52380223100103207</v>
      </c>
      <c r="E186">
        <f t="shared" ca="1" si="70"/>
        <v>0.27548836974093172</v>
      </c>
      <c r="F186">
        <f t="shared" ca="1" si="70"/>
        <v>0.7720431331583113</v>
      </c>
      <c r="G186">
        <f t="shared" ca="1" si="70"/>
        <v>0.18020656762910647</v>
      </c>
      <c r="H186">
        <f t="shared" ca="1" si="70"/>
        <v>0.45354333454167062</v>
      </c>
      <c r="I186">
        <f t="shared" ca="1" si="70"/>
        <v>0.52261141387201249</v>
      </c>
      <c r="M186" t="str">
        <f t="shared" ca="1" si="56"/>
        <v>안 지정 캐릭터 PP 일반등급</v>
      </c>
      <c r="N186">
        <f t="shared" ca="1" si="57"/>
        <v>27548</v>
      </c>
      <c r="O186">
        <f t="shared" ca="1" si="58"/>
        <v>10</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1000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93</v>
      </c>
      <c r="V186">
        <v>37808</v>
      </c>
      <c r="W186">
        <v>11</v>
      </c>
      <c r="X186" t="s">
        <v>129</v>
      </c>
      <c r="Z186">
        <v>1100</v>
      </c>
      <c r="AA186" t="str">
        <f t="shared" ca="1" si="60"/>
        <v>upn</v>
      </c>
      <c r="AB186" t="s">
        <v>93</v>
      </c>
      <c r="AC186">
        <v>11604</v>
      </c>
      <c r="AD186">
        <v>9</v>
      </c>
      <c r="AE186" t="s">
        <v>129</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0.57555201518322197</v>
      </c>
      <c r="E187">
        <f t="shared" ca="1" si="70"/>
        <v>3.6602017737655368E-2</v>
      </c>
      <c r="F187">
        <f t="shared" ca="1" si="70"/>
        <v>0.88074853609358184</v>
      </c>
      <c r="G187">
        <f t="shared" ca="1" si="70"/>
        <v>0.36293114141532068</v>
      </c>
      <c r="H187">
        <f t="shared" ca="1" si="70"/>
        <v>7.2140198658196431E-2</v>
      </c>
      <c r="I187">
        <f t="shared" ca="1" si="70"/>
        <v>0.64386157795178223</v>
      </c>
      <c r="M187" t="str">
        <f t="shared" ca="1" si="56"/>
        <v>안 지정 캐릭터 PP 영웅등급</v>
      </c>
      <c r="N187">
        <f t="shared" ca="1" si="57"/>
        <v>3660</v>
      </c>
      <c r="O187">
        <f t="shared" ca="1" si="58"/>
        <v>9</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900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93</v>
      </c>
      <c r="V187">
        <v>75759</v>
      </c>
      <c r="W187">
        <v>13</v>
      </c>
      <c r="X187" t="s">
        <v>129</v>
      </c>
      <c r="Z187">
        <v>1300</v>
      </c>
      <c r="AA187" t="str">
        <f t="shared" ca="1" si="60"/>
        <v>fe</v>
      </c>
      <c r="AB187" t="s">
        <v>83</v>
      </c>
      <c r="AC187" t="s">
        <v>192</v>
      </c>
      <c r="AD187">
        <v>1</v>
      </c>
      <c r="AE187" t="s">
        <v>133</v>
      </c>
      <c r="AG187">
        <v>98</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우주의 조각</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v>
      </c>
      <c r="AN187" t="str">
        <f t="shared" ca="1" si="64"/>
        <v>{"dy":19,"sl":5,"tp":"fe","vl":"Equip8301","cn":1,"pt":"DI","pr":98}</v>
      </c>
    </row>
    <row r="188" spans="1:40">
      <c r="A188">
        <v>19</v>
      </c>
      <c r="B188">
        <v>6</v>
      </c>
      <c r="C188">
        <f t="shared" si="55"/>
        <v>0</v>
      </c>
      <c r="D188">
        <f t="shared" ca="1" si="70"/>
        <v>0.31186915841322682</v>
      </c>
      <c r="E188">
        <f t="shared" ca="1" si="70"/>
        <v>0.90581458208209986</v>
      </c>
      <c r="F188">
        <f t="shared" ca="1" si="70"/>
        <v>0.14791899466038139</v>
      </c>
      <c r="G188">
        <f t="shared" ca="1" si="70"/>
        <v>0.13408981671344355</v>
      </c>
      <c r="H188">
        <f t="shared" ca="1" si="70"/>
        <v>0.3467741595034517</v>
      </c>
      <c r="I188">
        <f t="shared" ca="1" si="70"/>
        <v>0.96768630044435111</v>
      </c>
      <c r="M188" t="str">
        <f t="shared" ca="1" si="56"/>
        <v>지정 장비</v>
      </c>
      <c r="N188" t="str">
        <f t="shared" ca="1" si="57"/>
        <v>Equip7302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37</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83</v>
      </c>
      <c r="V188" t="s">
        <v>214</v>
      </c>
      <c r="W188">
        <v>1</v>
      </c>
      <c r="X188" t="s">
        <v>129</v>
      </c>
      <c r="Z188">
        <v>1700</v>
      </c>
      <c r="AA188" t="str">
        <f t="shared" ca="1" si="60"/>
        <v>fe</v>
      </c>
      <c r="AB188" t="s">
        <v>83</v>
      </c>
      <c r="AC188" t="s">
        <v>273</v>
      </c>
      <c r="AD188">
        <v>1</v>
      </c>
      <c r="AE188" t="s">
        <v>129</v>
      </c>
      <c r="AG188">
        <v>3500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용력의 방패</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v>
      </c>
      <c r="AN188" t="str">
        <f t="shared" ca="1" si="64"/>
        <v>{"dy":19,"sl":6,"tp":"fe","vl":"Equip7101","cn":1,"pt":"GO","pr":3500}</v>
      </c>
    </row>
    <row r="189" spans="1:40">
      <c r="A189">
        <v>19</v>
      </c>
      <c r="B189">
        <v>7</v>
      </c>
      <c r="C189">
        <f t="shared" si="55"/>
        <v>0</v>
      </c>
      <c r="D189">
        <f t="shared" ca="1" si="70"/>
        <v>0.12130042589843781</v>
      </c>
      <c r="E189">
        <f t="shared" ca="1" si="70"/>
        <v>0.88861934694105116</v>
      </c>
      <c r="F189">
        <f t="shared" ca="1" si="70"/>
        <v>0.61582728335972214</v>
      </c>
      <c r="G189">
        <f t="shared" ca="1" si="70"/>
        <v>0.8409474970202051</v>
      </c>
      <c r="H189">
        <f t="shared" ca="1" si="70"/>
        <v>0.6904247691586991</v>
      </c>
      <c r="I189">
        <f t="shared" ca="1" si="70"/>
        <v>0.93143083566779239</v>
      </c>
      <c r="M189" t="str">
        <f t="shared" ca="1" si="56"/>
        <v>지정 장비</v>
      </c>
      <c r="N189" t="str">
        <f t="shared" ca="1" si="57"/>
        <v>Equip8202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29900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83</v>
      </c>
      <c r="V189" t="s">
        <v>265</v>
      </c>
      <c r="W189">
        <v>1</v>
      </c>
      <c r="X189" t="s">
        <v>129</v>
      </c>
      <c r="Z189">
        <v>1100</v>
      </c>
      <c r="AA189" t="str">
        <f t="shared" ca="1" si="60"/>
        <v>fe</v>
      </c>
      <c r="AB189" t="s">
        <v>83</v>
      </c>
      <c r="AC189" t="s">
        <v>203</v>
      </c>
      <c r="AD189">
        <v>1</v>
      </c>
      <c r="AE189" t="s">
        <v>129</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v>
      </c>
      <c r="AN189" t="str">
        <f t="shared" ca="1" si="64"/>
        <v>{"dy":19,"sl":7,"tp":"fe","vl":"Equip0002","cn":1,"pt":"GO","pr":600}</v>
      </c>
    </row>
    <row r="190" spans="1:40">
      <c r="A190">
        <v>19</v>
      </c>
      <c r="B190">
        <v>8</v>
      </c>
      <c r="C190">
        <f t="shared" si="55"/>
        <v>0</v>
      </c>
      <c r="D190">
        <f t="shared" ca="1" si="70"/>
        <v>0.7162019095652471</v>
      </c>
      <c r="E190">
        <f t="shared" ca="1" si="70"/>
        <v>0.86747275051461514</v>
      </c>
      <c r="F190">
        <f t="shared" ca="1" si="70"/>
        <v>0.41674040381830169</v>
      </c>
      <c r="G190">
        <f t="shared" ca="1" si="70"/>
        <v>0.79621449908398034</v>
      </c>
      <c r="H190">
        <f t="shared" ca="1" si="70"/>
        <v>0.54607497628232027</v>
      </c>
      <c r="I190">
        <f t="shared" ca="1" si="70"/>
        <v>0.879623848997241</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v>
      </c>
      <c r="AN190" t="str">
        <f t="shared" ca="1" si="64"/>
        <v>{"dy":19,"sl":8}</v>
      </c>
    </row>
    <row r="191" spans="1:40">
      <c r="A191">
        <v>19</v>
      </c>
      <c r="B191">
        <v>9</v>
      </c>
      <c r="C191">
        <f t="shared" si="55"/>
        <v>0</v>
      </c>
      <c r="D191">
        <f t="shared" ca="1" si="70"/>
        <v>0.81771469106361461</v>
      </c>
      <c r="E191">
        <f t="shared" ca="1" si="70"/>
        <v>0.29221483103647228</v>
      </c>
      <c r="F191">
        <f t="shared" ca="1" si="70"/>
        <v>0.10411403688731002</v>
      </c>
      <c r="G191">
        <f t="shared" ca="1" si="70"/>
        <v>0.12776466550163412</v>
      </c>
      <c r="H191">
        <f t="shared" ca="1" si="70"/>
        <v>0.8462877822725049</v>
      </c>
      <c r="I191">
        <f t="shared" ca="1" si="70"/>
        <v>3.5726597886548417E-2</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v>
      </c>
      <c r="AN191" t="str">
        <f t="shared" ca="1" si="64"/>
        <v>{"dy":19,"sl":9}</v>
      </c>
    </row>
    <row r="192" spans="1:40">
      <c r="A192">
        <v>20</v>
      </c>
      <c r="B192">
        <v>0</v>
      </c>
      <c r="C192">
        <f t="shared" si="55"/>
        <v>0</v>
      </c>
      <c r="D192">
        <f t="shared" ref="D192:I201" ca="1" si="71">RAND()</f>
        <v>0.8349243142955961</v>
      </c>
      <c r="E192">
        <f t="shared" ca="1" si="71"/>
        <v>0.9358449917176106</v>
      </c>
      <c r="F192">
        <f t="shared" ca="1" si="71"/>
        <v>4.915300207306561E-2</v>
      </c>
      <c r="G192">
        <f t="shared" ca="1" si="71"/>
        <v>0.97484867910172157</v>
      </c>
      <c r="H192">
        <f t="shared" ca="1" si="71"/>
        <v>0.21353723922002954</v>
      </c>
      <c r="I192">
        <f t="shared" ca="1" si="71"/>
        <v>0.13776596167203992</v>
      </c>
      <c r="M192" t="str">
        <f t="shared" ca="1" si="56"/>
        <v>지정 장비</v>
      </c>
      <c r="N192" t="str">
        <f t="shared" ca="1" si="57"/>
        <v>Equip8102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7600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83</v>
      </c>
      <c r="V192" t="s">
        <v>184</v>
      </c>
      <c r="W192">
        <v>1</v>
      </c>
      <c r="X192" t="s">
        <v>129</v>
      </c>
      <c r="Z192">
        <v>22500</v>
      </c>
      <c r="AA192" t="str">
        <f t="shared" ca="1" si="60"/>
        <v>fe</v>
      </c>
      <c r="AB192" t="s">
        <v>83</v>
      </c>
      <c r="AC192" t="s">
        <v>209</v>
      </c>
      <c r="AD192">
        <v>1</v>
      </c>
      <c r="AE192" t="s">
        <v>133</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v>
      </c>
      <c r="AN192" t="str">
        <f t="shared" ca="1" si="64"/>
        <v>{"dy":20,"sl":0,"tp":"fe","vl":"Equip2202","cn":1,"pt":"DI","pr":5}</v>
      </c>
    </row>
    <row r="193" spans="1:40">
      <c r="A193">
        <v>20</v>
      </c>
      <c r="B193">
        <v>1</v>
      </c>
      <c r="C193">
        <f t="shared" si="55"/>
        <v>0</v>
      </c>
      <c r="D193">
        <f t="shared" ca="1" si="71"/>
        <v>0.54667486106910956</v>
      </c>
      <c r="E193">
        <f t="shared" ca="1" si="71"/>
        <v>0.89651846433915605</v>
      </c>
      <c r="F193">
        <f t="shared" ca="1" si="71"/>
        <v>0.52602812219512718</v>
      </c>
      <c r="G193">
        <f t="shared" ca="1" si="71"/>
        <v>0.7722263105624555</v>
      </c>
      <c r="H193">
        <f t="shared" ca="1" si="71"/>
        <v>0.27053718914056002</v>
      </c>
      <c r="I193">
        <f t="shared" ca="1" si="71"/>
        <v>0.32459133421314601</v>
      </c>
      <c r="M193" t="str">
        <f t="shared" ca="1" si="56"/>
        <v>지정 장비</v>
      </c>
      <c r="N193" t="str">
        <f t="shared" ca="1" si="57"/>
        <v>Equip8001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4800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83</v>
      </c>
      <c r="V193" t="s">
        <v>203</v>
      </c>
      <c r="W193">
        <v>1</v>
      </c>
      <c r="X193" t="s">
        <v>129</v>
      </c>
      <c r="Z193">
        <v>600</v>
      </c>
      <c r="AA193" t="str">
        <f t="shared" ca="1" si="60"/>
        <v>fe</v>
      </c>
      <c r="AB193" t="s">
        <v>83</v>
      </c>
      <c r="AC193" t="s">
        <v>272</v>
      </c>
      <c r="AD193">
        <v>1</v>
      </c>
      <c r="AE193" t="s">
        <v>129</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0.83601681861231114</v>
      </c>
      <c r="E194">
        <f t="shared" ca="1" si="71"/>
        <v>0.17862569675934292</v>
      </c>
      <c r="F194">
        <f t="shared" ca="1" si="71"/>
        <v>0.13096581325116707</v>
      </c>
      <c r="G194">
        <f t="shared" ca="1" si="71"/>
        <v>2.7204201092683067E-2</v>
      </c>
      <c r="H194">
        <f t="shared" ca="1" si="71"/>
        <v>0.28103820658211365</v>
      </c>
      <c r="I194">
        <f t="shared" ca="1" si="71"/>
        <v>0.59845155119550408</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17862</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10</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1000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92</v>
      </c>
      <c r="V194">
        <v>7320</v>
      </c>
      <c r="W194">
        <v>9</v>
      </c>
      <c r="X194" t="s">
        <v>129</v>
      </c>
      <c r="Z194">
        <v>900</v>
      </c>
      <c r="AA194" t="str">
        <f t="shared" ref="AA194:AA257" ca="1" si="77">IF(ISBLANK(AB194),"",
VLOOKUP(AB194,OFFSET(INDIRECT("$A:$B"),0,MATCH(AB$1&amp;"_Verify",INDIRECT("$1:$1"),0)-1),2,0)
)</f>
        <v>uph</v>
      </c>
      <c r="AB194" t="s">
        <v>92</v>
      </c>
      <c r="AC194">
        <v>53758</v>
      </c>
      <c r="AD194">
        <v>12</v>
      </c>
      <c r="AE194" t="s">
        <v>129</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0.74177014485864434</v>
      </c>
      <c r="E195">
        <f t="shared" ca="1" si="71"/>
        <v>0.89184751920796113</v>
      </c>
      <c r="F195">
        <f t="shared" ca="1" si="71"/>
        <v>0.29246741779496355</v>
      </c>
      <c r="G195">
        <f t="shared" ca="1" si="71"/>
        <v>2.0209861377586291E-2</v>
      </c>
      <c r="H195">
        <f t="shared" ca="1" si="71"/>
        <v>0.90826547331179852</v>
      </c>
      <c r="I195">
        <f t="shared" ca="1" si="71"/>
        <v>0.54848901922810245</v>
      </c>
      <c r="M195" t="str">
        <f t="shared" ca="1" si="73"/>
        <v>안 지정 캐릭터 PP 일반등급</v>
      </c>
      <c r="N195">
        <f t="shared" ca="1" si="74"/>
        <v>89184</v>
      </c>
      <c r="O195">
        <f t="shared" ca="1" si="75"/>
        <v>14</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1400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93</v>
      </c>
      <c r="V195">
        <v>41351</v>
      </c>
      <c r="W195">
        <v>11</v>
      </c>
      <c r="X195" t="s">
        <v>129</v>
      </c>
      <c r="Z195">
        <v>1100</v>
      </c>
      <c r="AA195" t="str">
        <f t="shared" ca="1" si="77"/>
        <v>upn</v>
      </c>
      <c r="AB195" t="s">
        <v>93</v>
      </c>
      <c r="AC195">
        <v>28494</v>
      </c>
      <c r="AD195">
        <v>10</v>
      </c>
      <c r="AE195" t="s">
        <v>129</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0.54858549995884054</v>
      </c>
      <c r="E196">
        <f t="shared" ca="1" si="71"/>
        <v>0.38793895996856753</v>
      </c>
      <c r="F196">
        <f t="shared" ca="1" si="71"/>
        <v>0.27212296461351582</v>
      </c>
      <c r="G196">
        <f t="shared" ca="1" si="71"/>
        <v>2.6192926606555589E-2</v>
      </c>
      <c r="H196">
        <f t="shared" ca="1" si="71"/>
        <v>0.59223163698570758</v>
      </c>
      <c r="I196">
        <f t="shared" ca="1" si="71"/>
        <v>0.55417400604828837</v>
      </c>
      <c r="M196" t="str">
        <f t="shared" ca="1" si="73"/>
        <v>안 지정 캐릭터 PP 일반등급</v>
      </c>
      <c r="N196">
        <f t="shared" ca="1" si="74"/>
        <v>38793</v>
      </c>
      <c r="O196">
        <f t="shared" ca="1" si="75"/>
        <v>11</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1100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93</v>
      </c>
      <c r="V196">
        <v>65749</v>
      </c>
      <c r="W196">
        <v>12</v>
      </c>
      <c r="X196" t="s">
        <v>129</v>
      </c>
      <c r="Z196">
        <v>1200</v>
      </c>
      <c r="AA196" t="str">
        <f t="shared" ca="1" si="77"/>
        <v>upn</v>
      </c>
      <c r="AB196" t="s">
        <v>93</v>
      </c>
      <c r="AC196">
        <v>96975</v>
      </c>
      <c r="AD196">
        <v>14</v>
      </c>
      <c r="AE196" t="s">
        <v>129</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0.4880983718491485</v>
      </c>
      <c r="E197">
        <f t="shared" ca="1" si="71"/>
        <v>0.57286020727984088</v>
      </c>
      <c r="F197">
        <f t="shared" ca="1" si="71"/>
        <v>0.92016776572656345</v>
      </c>
      <c r="G197">
        <f t="shared" ca="1" si="71"/>
        <v>0.11908573027104141</v>
      </c>
      <c r="H197">
        <f t="shared" ca="1" si="71"/>
        <v>0.44577853407339274</v>
      </c>
      <c r="I197">
        <f t="shared" ca="1" si="71"/>
        <v>0.25683483103092097</v>
      </c>
      <c r="M197" t="str">
        <f t="shared" ca="1" si="73"/>
        <v>지정 장비</v>
      </c>
      <c r="N197" t="str">
        <f t="shared" ca="1" si="74"/>
        <v>Equip5002</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700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83</v>
      </c>
      <c r="V197" t="s">
        <v>280</v>
      </c>
      <c r="W197">
        <v>1</v>
      </c>
      <c r="X197" t="s">
        <v>129</v>
      </c>
      <c r="Z197">
        <v>3200</v>
      </c>
      <c r="AA197" t="str">
        <f t="shared" ca="1" si="77"/>
        <v>fe</v>
      </c>
      <c r="AB197" t="s">
        <v>83</v>
      </c>
      <c r="AC197" t="s">
        <v>182</v>
      </c>
      <c r="AD197">
        <v>1</v>
      </c>
      <c r="AE197" t="s">
        <v>129</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0.82242023276948573</v>
      </c>
      <c r="E198">
        <f t="shared" ca="1" si="71"/>
        <v>0.60603751487566582</v>
      </c>
      <c r="F198">
        <f t="shared" ca="1" si="71"/>
        <v>0.65641871988644296</v>
      </c>
      <c r="G198">
        <f t="shared" ca="1" si="71"/>
        <v>0.12472719705058966</v>
      </c>
      <c r="H198">
        <f t="shared" ca="1" si="71"/>
        <v>0.34431065618676815</v>
      </c>
      <c r="I198">
        <f t="shared" ca="1" si="71"/>
        <v>0.54743455618133996</v>
      </c>
      <c r="M198" t="str">
        <f t="shared" ca="1" si="73"/>
        <v>지정 장비</v>
      </c>
      <c r="N198" t="str">
        <f t="shared" ca="1" si="74"/>
        <v>Equip6201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15</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83</v>
      </c>
      <c r="V198" t="s">
        <v>206</v>
      </c>
      <c r="W198">
        <v>1</v>
      </c>
      <c r="X198" t="s">
        <v>129</v>
      </c>
      <c r="Z198">
        <v>22800</v>
      </c>
      <c r="AA198" t="str">
        <f t="shared" ca="1" si="77"/>
        <v>fe</v>
      </c>
      <c r="AB198" t="s">
        <v>83</v>
      </c>
      <c r="AC198" t="s">
        <v>216</v>
      </c>
      <c r="AD198">
        <v>1</v>
      </c>
      <c r="AE198" t="s">
        <v>129</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0.2269462995955982</v>
      </c>
      <c r="E199">
        <f t="shared" ca="1" si="71"/>
        <v>0.15802144330187518</v>
      </c>
      <c r="F199">
        <f t="shared" ca="1" si="71"/>
        <v>0.30362625800605181</v>
      </c>
      <c r="G199">
        <f t="shared" ca="1" si="71"/>
        <v>0.69571405102283213</v>
      </c>
      <c r="H199">
        <f t="shared" ca="1" si="71"/>
        <v>0.34335989871172434</v>
      </c>
      <c r="I199">
        <f t="shared" ca="1" si="71"/>
        <v>0.246443154622077</v>
      </c>
      <c r="M199" t="str">
        <f t="shared" ca="1" si="73"/>
        <v>지정 장비</v>
      </c>
      <c r="N199" t="str">
        <f t="shared" ca="1" si="74"/>
        <v>Equip1302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7200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83</v>
      </c>
      <c r="V199" t="s">
        <v>117</v>
      </c>
      <c r="W199">
        <v>1</v>
      </c>
      <c r="X199" t="s">
        <v>129</v>
      </c>
      <c r="Z199">
        <v>1200</v>
      </c>
      <c r="AA199" t="str">
        <f t="shared" ca="1" si="77"/>
        <v>fe</v>
      </c>
      <c r="AB199" t="s">
        <v>83</v>
      </c>
      <c r="AC199" t="s">
        <v>273</v>
      </c>
      <c r="AD199">
        <v>1</v>
      </c>
      <c r="AE199" t="s">
        <v>129</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8.2310453789622762E-2</v>
      </c>
      <c r="E200">
        <f t="shared" ca="1" si="71"/>
        <v>0.37225982424085291</v>
      </c>
      <c r="F200">
        <f t="shared" ca="1" si="71"/>
        <v>0.62612701300605655</v>
      </c>
      <c r="G200">
        <f t="shared" ca="1" si="71"/>
        <v>0.10807142415138471</v>
      </c>
      <c r="H200">
        <f t="shared" ca="1" si="71"/>
        <v>0.69191228930626081</v>
      </c>
      <c r="I200">
        <f t="shared" ca="1" si="71"/>
        <v>0.94789648097802093</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v>
      </c>
      <c r="AN200" t="str">
        <f t="shared" ca="1" si="81"/>
        <v>{"dy":20,"sl":8}</v>
      </c>
    </row>
    <row r="201" spans="1:40">
      <c r="A201">
        <v>20</v>
      </c>
      <c r="B201">
        <v>9</v>
      </c>
      <c r="C201">
        <f t="shared" si="72"/>
        <v>0</v>
      </c>
      <c r="D201">
        <f t="shared" ca="1" si="71"/>
        <v>0.84296592106320778</v>
      </c>
      <c r="E201">
        <f t="shared" ca="1" si="71"/>
        <v>0.88661492752108717</v>
      </c>
      <c r="F201">
        <f t="shared" ca="1" si="71"/>
        <v>0.82334025565035929</v>
      </c>
      <c r="G201">
        <f t="shared" ca="1" si="71"/>
        <v>0.97765145725953906</v>
      </c>
      <c r="H201">
        <f t="shared" ca="1" si="71"/>
        <v>0.86958671636500917</v>
      </c>
      <c r="I201">
        <f t="shared" ca="1" si="71"/>
        <v>0.4879003912873332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v>
      </c>
      <c r="AN201" t="str">
        <f t="shared" ca="1" si="81"/>
        <v>{"dy":20,"sl":9}</v>
      </c>
    </row>
    <row r="202" spans="1:40">
      <c r="A202">
        <v>21</v>
      </c>
      <c r="B202">
        <v>0</v>
      </c>
      <c r="C202">
        <f t="shared" si="72"/>
        <v>0</v>
      </c>
      <c r="D202">
        <f t="shared" ref="D202:I211" ca="1" si="82">RAND()</f>
        <v>0.82968038284408119</v>
      </c>
      <c r="E202">
        <f t="shared" ca="1" si="82"/>
        <v>0.11000837808870934</v>
      </c>
      <c r="F202">
        <f t="shared" ca="1" si="82"/>
        <v>0.78103846945134681</v>
      </c>
      <c r="G202">
        <f t="shared" ca="1" si="82"/>
        <v>0.20031987729340239</v>
      </c>
      <c r="H202">
        <f t="shared" ca="1" si="82"/>
        <v>0.13882917116732818</v>
      </c>
      <c r="I202">
        <f t="shared" ca="1" si="82"/>
        <v>0.89762528475023584</v>
      </c>
      <c r="M202" t="str">
        <f t="shared" ca="1" si="73"/>
        <v>지정 장비</v>
      </c>
      <c r="N202" t="str">
        <f t="shared" ca="1" si="74"/>
        <v>Equip0402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DI</v>
      </c>
      <c r="Q202">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26</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21</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전설</v>
      </c>
      <c r="U202" t="s">
        <v>83</v>
      </c>
      <c r="V202" t="s">
        <v>217</v>
      </c>
      <c r="W202">
        <v>1</v>
      </c>
      <c r="X202" t="s">
        <v>129</v>
      </c>
      <c r="Z202">
        <v>3400</v>
      </c>
      <c r="AA202" t="str">
        <f t="shared" ca="1" si="77"/>
        <v>fe</v>
      </c>
      <c r="AB202" t="s">
        <v>83</v>
      </c>
      <c r="AC202" t="s">
        <v>202</v>
      </c>
      <c r="AD202">
        <v>1</v>
      </c>
      <c r="AE202" t="s">
        <v>129</v>
      </c>
      <c r="AG202">
        <v>2200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까마귀 리볼버</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v>
      </c>
      <c r="AN202" t="str">
        <f t="shared" ca="1" si="81"/>
        <v>{"dy":21,"sl":0,"tp":"fe","vl":"Equip6001","cn":1,"pt":"GO","pr":2200}</v>
      </c>
    </row>
    <row r="203" spans="1:40">
      <c r="A203">
        <v>21</v>
      </c>
      <c r="B203">
        <v>1</v>
      </c>
      <c r="C203">
        <f t="shared" si="72"/>
        <v>0</v>
      </c>
      <c r="D203">
        <f t="shared" ca="1" si="82"/>
        <v>0.6080006339744275</v>
      </c>
      <c r="E203">
        <f t="shared" ca="1" si="82"/>
        <v>0.80735164633573742</v>
      </c>
      <c r="F203">
        <f t="shared" ca="1" si="82"/>
        <v>0.67280804158409524</v>
      </c>
      <c r="G203">
        <f t="shared" ca="1" si="82"/>
        <v>0.64683426405613464</v>
      </c>
      <c r="H203">
        <f t="shared" ca="1" si="82"/>
        <v>0.33452886992783959</v>
      </c>
      <c r="I203">
        <f t="shared" ca="1" si="82"/>
        <v>6.3540037858717535E-2</v>
      </c>
      <c r="M203" t="str">
        <f t="shared" ca="1" si="73"/>
        <v>지정 장비</v>
      </c>
      <c r="N203" t="str">
        <f t="shared" ca="1" si="74"/>
        <v>Equip7101</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3100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83</v>
      </c>
      <c r="V203" t="s">
        <v>270</v>
      </c>
      <c r="W203">
        <v>1</v>
      </c>
      <c r="X203" t="s">
        <v>129</v>
      </c>
      <c r="Z203">
        <v>900</v>
      </c>
      <c r="AA203" t="str">
        <f t="shared" ca="1" si="77"/>
        <v>fe</v>
      </c>
      <c r="AB203" t="s">
        <v>83</v>
      </c>
      <c r="AC203" t="s">
        <v>116</v>
      </c>
      <c r="AD203">
        <v>1</v>
      </c>
      <c r="AE203" t="s">
        <v>129</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v>
      </c>
      <c r="AN203" t="str">
        <f t="shared" ca="1" si="81"/>
        <v>{"dy":21,"sl":1,"tp":"fe","vl":"Equip1102","cn":1,"pt":"GO","pr":1000}</v>
      </c>
    </row>
    <row r="204" spans="1:40">
      <c r="A204">
        <v>21</v>
      </c>
      <c r="B204">
        <v>2</v>
      </c>
      <c r="C204">
        <f t="shared" si="72"/>
        <v>0</v>
      </c>
      <c r="D204">
        <f t="shared" ca="1" si="82"/>
        <v>4.7149502800002629E-2</v>
      </c>
      <c r="E204">
        <f t="shared" ca="1" si="82"/>
        <v>0.26627265368401631</v>
      </c>
      <c r="F204">
        <f t="shared" ca="1" si="82"/>
        <v>0.75551137426498816</v>
      </c>
      <c r="G204">
        <f t="shared" ca="1" si="82"/>
        <v>0.99253004174622117</v>
      </c>
      <c r="H204">
        <f t="shared" ca="1" si="82"/>
        <v>0.78524048348225151</v>
      </c>
      <c r="I204">
        <f t="shared" ca="1" si="82"/>
        <v>0.10471645916214345</v>
      </c>
      <c r="M204" t="str">
        <f t="shared" ca="1" si="73"/>
        <v>안 지정 캐릭터 PP 영웅등급</v>
      </c>
      <c r="N204">
        <f t="shared" ca="1" si="74"/>
        <v>26627</v>
      </c>
      <c r="O204">
        <f t="shared" ca="1" si="75"/>
        <v>10</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1000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92</v>
      </c>
      <c r="V204">
        <v>69172</v>
      </c>
      <c r="W204">
        <v>13</v>
      </c>
      <c r="X204" t="s">
        <v>129</v>
      </c>
      <c r="Z204">
        <v>1300</v>
      </c>
      <c r="AA204" t="str">
        <f t="shared" ca="1" si="77"/>
        <v>uph</v>
      </c>
      <c r="AB204" t="s">
        <v>92</v>
      </c>
      <c r="AC204">
        <v>68138</v>
      </c>
      <c r="AD204">
        <v>13</v>
      </c>
      <c r="AE204" t="s">
        <v>129</v>
      </c>
      <c r="AG204">
        <v>1300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v>
      </c>
      <c r="AN204" t="str">
        <f t="shared" ca="1" si="81"/>
        <v>{"dy":21,"sl":2,"tp":"uph","vl":"68138","cn":13,"pt":"GO","pr":1300}</v>
      </c>
    </row>
    <row r="205" spans="1:40">
      <c r="A205">
        <v>21</v>
      </c>
      <c r="B205">
        <v>3</v>
      </c>
      <c r="C205">
        <f t="shared" si="72"/>
        <v>0</v>
      </c>
      <c r="D205">
        <f t="shared" ca="1" si="82"/>
        <v>0.97595292009539336</v>
      </c>
      <c r="E205">
        <f t="shared" ca="1" si="82"/>
        <v>0.89933825846394277</v>
      </c>
      <c r="F205">
        <f t="shared" ca="1" si="82"/>
        <v>0.93791896171469835</v>
      </c>
      <c r="G205">
        <f t="shared" ca="1" si="82"/>
        <v>0.89883775772851393</v>
      </c>
      <c r="H205">
        <f t="shared" ca="1" si="82"/>
        <v>0.6164084904396373</v>
      </c>
      <c r="I205">
        <f t="shared" ca="1" si="82"/>
        <v>0.79812116061298399</v>
      </c>
      <c r="M205" t="str">
        <f t="shared" ca="1" si="73"/>
        <v>안 지정 캐릭터 PP 일반등급</v>
      </c>
      <c r="N205">
        <f t="shared" ca="1" si="74"/>
        <v>89933</v>
      </c>
      <c r="O205">
        <f t="shared" ca="1" si="75"/>
        <v>14</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1400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8979</v>
      </c>
      <c r="W205">
        <v>9</v>
      </c>
      <c r="X205" t="s">
        <v>129</v>
      </c>
      <c r="Z205">
        <v>900</v>
      </c>
      <c r="AA205" t="str">
        <f t="shared" ca="1" si="77"/>
        <v>upn</v>
      </c>
      <c r="AB205" t="s">
        <v>93</v>
      </c>
      <c r="AC205">
        <v>1275</v>
      </c>
      <c r="AD205">
        <v>9</v>
      </c>
      <c r="AE205" t="s">
        <v>129</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v>
      </c>
      <c r="AN205" t="str">
        <f t="shared" ca="1" si="81"/>
        <v>{"dy":21,"sl":3,"tp":"upn","vl":"1275","cn":9,"pt":"GO","pr":900}</v>
      </c>
    </row>
    <row r="206" spans="1:40">
      <c r="A206">
        <v>21</v>
      </c>
      <c r="B206">
        <v>4</v>
      </c>
      <c r="C206">
        <f t="shared" si="72"/>
        <v>0</v>
      </c>
      <c r="D206">
        <f t="shared" ca="1" si="82"/>
        <v>0.77005639696616301</v>
      </c>
      <c r="E206">
        <f t="shared" ca="1" si="82"/>
        <v>0.79079058996863072</v>
      </c>
      <c r="F206">
        <f t="shared" ca="1" si="82"/>
        <v>0.76294261562068477</v>
      </c>
      <c r="G206">
        <f t="shared" ca="1" si="82"/>
        <v>0.30550541528038688</v>
      </c>
      <c r="H206">
        <f t="shared" ca="1" si="82"/>
        <v>0.80576029607008182</v>
      </c>
      <c r="I206">
        <f t="shared" ca="1" si="82"/>
        <v>0.5826806765419047</v>
      </c>
      <c r="M206" t="str">
        <f t="shared" ca="1" si="73"/>
        <v>안 지정 캐릭터 PP 일반등급</v>
      </c>
      <c r="N206">
        <f t="shared" ca="1" si="74"/>
        <v>79079</v>
      </c>
      <c r="O206">
        <f t="shared" ca="1" si="75"/>
        <v>13</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1300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93</v>
      </c>
      <c r="V206">
        <v>34826</v>
      </c>
      <c r="W206">
        <v>11</v>
      </c>
      <c r="X206" t="s">
        <v>129</v>
      </c>
      <c r="Z206">
        <v>1100</v>
      </c>
      <c r="AA206" t="str">
        <f t="shared" ca="1" si="77"/>
        <v>upn</v>
      </c>
      <c r="AB206" t="s">
        <v>93</v>
      </c>
      <c r="AC206">
        <v>51616</v>
      </c>
      <c r="AD206">
        <v>12</v>
      </c>
      <c r="AE206" t="s">
        <v>129</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v>
      </c>
      <c r="AN206" t="str">
        <f t="shared" ca="1" si="81"/>
        <v>{"dy":21,"sl":4,"tp":"upn","vl":"51616","cn":12,"pt":"GO","pr":1200}</v>
      </c>
    </row>
    <row r="207" spans="1:40">
      <c r="A207">
        <v>21</v>
      </c>
      <c r="B207">
        <v>5</v>
      </c>
      <c r="C207">
        <f t="shared" si="72"/>
        <v>0</v>
      </c>
      <c r="D207">
        <f t="shared" ca="1" si="82"/>
        <v>0.33337532938976844</v>
      </c>
      <c r="E207">
        <f t="shared" ca="1" si="82"/>
        <v>0.93183056496789851</v>
      </c>
      <c r="F207">
        <f t="shared" ca="1" si="82"/>
        <v>0.68998809238541614</v>
      </c>
      <c r="G207">
        <f t="shared" ca="1" si="82"/>
        <v>0.95746238658806648</v>
      </c>
      <c r="H207">
        <f t="shared" ca="1" si="82"/>
        <v>6.8052644127083006E-2</v>
      </c>
      <c r="I207">
        <f t="shared" ca="1" si="82"/>
        <v>0.91314051749952063</v>
      </c>
      <c r="M207" t="str">
        <f t="shared" ca="1" si="73"/>
        <v>지정 장비</v>
      </c>
      <c r="N207" t="str">
        <f t="shared" ca="1" si="74"/>
        <v>Equip8102</v>
      </c>
      <c r="O207">
        <f t="shared" ca="1" si="75"/>
        <v>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8500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83</v>
      </c>
      <c r="V207" t="s">
        <v>278</v>
      </c>
      <c r="W207">
        <v>1</v>
      </c>
      <c r="X207" t="s">
        <v>129</v>
      </c>
      <c r="Z207">
        <v>22600</v>
      </c>
      <c r="AA207" t="str">
        <f t="shared" ca="1" si="77"/>
        <v>uph</v>
      </c>
      <c r="AB207" t="s">
        <v>92</v>
      </c>
      <c r="AC207">
        <v>87049</v>
      </c>
      <c r="AD207">
        <v>14</v>
      </c>
      <c r="AE207" t="s">
        <v>129</v>
      </c>
      <c r="AG207">
        <v>1400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v>
      </c>
      <c r="AN207" t="str">
        <f t="shared" ca="1" si="81"/>
        <v>{"dy":21,"sl":5,"tp":"uph","vl":"87049","cn":14,"pt":"GO","pr":1400}</v>
      </c>
    </row>
    <row r="208" spans="1:40">
      <c r="A208">
        <v>21</v>
      </c>
      <c r="B208">
        <v>6</v>
      </c>
      <c r="C208">
        <f t="shared" si="72"/>
        <v>0</v>
      </c>
      <c r="D208">
        <f t="shared" ca="1" si="82"/>
        <v>0.85016285037461181</v>
      </c>
      <c r="E208">
        <f t="shared" ca="1" si="82"/>
        <v>0.5069535356551732</v>
      </c>
      <c r="F208">
        <f t="shared" ca="1" si="82"/>
        <v>0.22341575722900897</v>
      </c>
      <c r="G208">
        <f t="shared" ca="1" si="82"/>
        <v>0.14038825850529169</v>
      </c>
      <c r="H208">
        <f t="shared" ca="1" si="82"/>
        <v>0.96801621977799579</v>
      </c>
      <c r="I208">
        <f t="shared" ca="1" si="82"/>
        <v>0.35806535719756682</v>
      </c>
      <c r="M208" t="str">
        <f t="shared" ca="1" si="73"/>
        <v>지정 장비</v>
      </c>
      <c r="N208" t="str">
        <f t="shared" ca="1" si="74"/>
        <v>Equip6002</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1900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83</v>
      </c>
      <c r="V208" t="s">
        <v>302</v>
      </c>
      <c r="W208">
        <v>1</v>
      </c>
      <c r="X208" t="s">
        <v>133</v>
      </c>
      <c r="Y208">
        <v>26</v>
      </c>
      <c r="Z208">
        <v>14</v>
      </c>
      <c r="AA208" t="str">
        <f t="shared" ca="1" si="77"/>
        <v>fe</v>
      </c>
      <c r="AB208" t="s">
        <v>83</v>
      </c>
      <c r="AC208" t="s">
        <v>184</v>
      </c>
      <c r="AD208">
        <v>1</v>
      </c>
      <c r="AE208" t="s">
        <v>129</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블룸 유탄발사기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v>
      </c>
      <c r="AN208" t="str">
        <f t="shared" ca="1" si="81"/>
        <v>{"dy":21,"sl":6,"tp":"fe","vl":"Equip6302","cn":1,"pt":"GO","pr":22200}</v>
      </c>
    </row>
    <row r="209" spans="1:40">
      <c r="A209">
        <v>21</v>
      </c>
      <c r="B209">
        <v>7</v>
      </c>
      <c r="C209">
        <f t="shared" si="72"/>
        <v>0</v>
      </c>
      <c r="D209">
        <f t="shared" ca="1" si="82"/>
        <v>9.085393748256676E-3</v>
      </c>
      <c r="E209">
        <f t="shared" ca="1" si="82"/>
        <v>0.55027978539628186</v>
      </c>
      <c r="F209">
        <f t="shared" ca="1" si="82"/>
        <v>0.74839520996587894</v>
      </c>
      <c r="G209">
        <f t="shared" ca="1" si="82"/>
        <v>0.5592926835977492</v>
      </c>
      <c r="H209">
        <f t="shared" ca="1" si="82"/>
        <v>0.10107971805264493</v>
      </c>
      <c r="I209">
        <f t="shared" ca="1" si="82"/>
        <v>0.73688218417956119</v>
      </c>
      <c r="M209" t="str">
        <f t="shared" ca="1" si="73"/>
        <v>지정 장비</v>
      </c>
      <c r="N209" t="str">
        <f t="shared" ca="1" si="74"/>
        <v>Equip6201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9700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83</v>
      </c>
      <c r="V209" t="s">
        <v>192</v>
      </c>
      <c r="W209">
        <v>1</v>
      </c>
      <c r="X209" t="s">
        <v>129</v>
      </c>
      <c r="Z209">
        <v>74300</v>
      </c>
      <c r="AA209" t="str">
        <f t="shared" ca="1" si="77"/>
        <v>fe</v>
      </c>
      <c r="AB209" t="s">
        <v>83</v>
      </c>
      <c r="AC209" t="s">
        <v>186</v>
      </c>
      <c r="AD209">
        <v>1</v>
      </c>
      <c r="AE209" t="s">
        <v>133</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v>
      </c>
      <c r="AN209" t="str">
        <f t="shared" ca="1" si="81"/>
        <v>{"dy":21,"sl":7,"tp":"fe","vl":"Equip7201","cn":1,"pt":"DI","pr":15}</v>
      </c>
    </row>
    <row r="210" spans="1:40">
      <c r="A210">
        <v>21</v>
      </c>
      <c r="B210">
        <v>8</v>
      </c>
      <c r="C210">
        <f t="shared" si="72"/>
        <v>0</v>
      </c>
      <c r="D210">
        <f t="shared" ca="1" si="82"/>
        <v>0.57074556401178977</v>
      </c>
      <c r="E210">
        <f t="shared" ca="1" si="82"/>
        <v>0.63104628547220198</v>
      </c>
      <c r="F210">
        <f t="shared" ca="1" si="82"/>
        <v>0.43563585626188783</v>
      </c>
      <c r="G210">
        <f t="shared" ca="1" si="82"/>
        <v>0.89868151665958751</v>
      </c>
      <c r="H210">
        <f t="shared" ca="1" si="82"/>
        <v>0.10589237158448939</v>
      </c>
      <c r="I210">
        <f t="shared" ca="1" si="82"/>
        <v>0.25320874811123284</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v>
      </c>
      <c r="AN210" t="str">
        <f t="shared" ca="1" si="81"/>
        <v>{"dy":21,"sl":8}</v>
      </c>
    </row>
    <row r="211" spans="1:40">
      <c r="A211">
        <v>21</v>
      </c>
      <c r="B211">
        <v>9</v>
      </c>
      <c r="C211">
        <f t="shared" si="72"/>
        <v>0</v>
      </c>
      <c r="D211">
        <f t="shared" ca="1" si="82"/>
        <v>0.25484703869914616</v>
      </c>
      <c r="E211">
        <f t="shared" ca="1" si="82"/>
        <v>0.13897299719973122</v>
      </c>
      <c r="F211">
        <f t="shared" ca="1" si="82"/>
        <v>0.19840693058101333</v>
      </c>
      <c r="G211">
        <f t="shared" ca="1" si="82"/>
        <v>0.92388732950225427</v>
      </c>
      <c r="H211">
        <f t="shared" ca="1" si="82"/>
        <v>0.35916573435083921</v>
      </c>
      <c r="I211">
        <f t="shared" ca="1" si="82"/>
        <v>0.63742268576393701</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v>
      </c>
      <c r="AN211" t="str">
        <f t="shared" ca="1" si="81"/>
        <v>{"dy":21,"sl":9}</v>
      </c>
    </row>
    <row r="212" spans="1:40">
      <c r="A212">
        <v>22</v>
      </c>
      <c r="B212">
        <v>0</v>
      </c>
      <c r="C212">
        <f t="shared" si="72"/>
        <v>0</v>
      </c>
      <c r="D212">
        <f t="shared" ref="D212:I221" ca="1" si="83">RAND()</f>
        <v>0.7631822567918537</v>
      </c>
      <c r="E212">
        <f t="shared" ca="1" si="83"/>
        <v>0.56339713419041737</v>
      </c>
      <c r="F212">
        <f t="shared" ca="1" si="83"/>
        <v>7.0770330813315963E-2</v>
      </c>
      <c r="G212">
        <f t="shared" ca="1" si="83"/>
        <v>0.43048040286704581</v>
      </c>
      <c r="H212">
        <f t="shared" ca="1" si="83"/>
        <v>0.91378321645700433</v>
      </c>
      <c r="I212">
        <f t="shared" ca="1" si="83"/>
        <v>0.3763461122910069</v>
      </c>
      <c r="M212" t="str">
        <f t="shared" ca="1" si="73"/>
        <v>지정 장비</v>
      </c>
      <c r="N212" t="str">
        <f t="shared" ca="1" si="74"/>
        <v>Equip5001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700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83</v>
      </c>
      <c r="V212" t="s">
        <v>277</v>
      </c>
      <c r="W212">
        <v>1</v>
      </c>
      <c r="X212" t="s">
        <v>133</v>
      </c>
      <c r="Y212">
        <v>87</v>
      </c>
      <c r="Z212">
        <v>61</v>
      </c>
      <c r="AA212" t="str">
        <f t="shared" ca="1" si="77"/>
        <v>fe</v>
      </c>
      <c r="AB212" t="s">
        <v>83</v>
      </c>
      <c r="AC212" t="s">
        <v>113</v>
      </c>
      <c r="AD212">
        <v>1</v>
      </c>
      <c r="AE212" t="s">
        <v>129</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0.74083923573661181</v>
      </c>
      <c r="E213">
        <f t="shared" ca="1" si="83"/>
        <v>0.39300956879245175</v>
      </c>
      <c r="F213">
        <f t="shared" ca="1" si="83"/>
        <v>0.75296380652087969</v>
      </c>
      <c r="G213">
        <f t="shared" ca="1" si="83"/>
        <v>0.45519793270615694</v>
      </c>
      <c r="H213">
        <f t="shared" ca="1" si="83"/>
        <v>0.40986359433602448</v>
      </c>
      <c r="I213">
        <f t="shared" ca="1" si="83"/>
        <v>0.89714898991343195</v>
      </c>
      <c r="M213" t="str">
        <f t="shared" ca="1" si="73"/>
        <v>지정 장비</v>
      </c>
      <c r="N213" t="str">
        <f t="shared" ca="1" si="74"/>
        <v>Equip3201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5</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83</v>
      </c>
      <c r="V213" t="s">
        <v>203</v>
      </c>
      <c r="W213">
        <v>1</v>
      </c>
      <c r="X213" t="s">
        <v>129</v>
      </c>
      <c r="Z213">
        <v>700</v>
      </c>
      <c r="AA213" t="str">
        <f t="shared" ca="1" si="77"/>
        <v>fe</v>
      </c>
      <c r="AB213" t="s">
        <v>83</v>
      </c>
      <c r="AC213" t="s">
        <v>205</v>
      </c>
      <c r="AD213">
        <v>1</v>
      </c>
      <c r="AE213" t="s">
        <v>133</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0.8973672972308312</v>
      </c>
      <c r="E214">
        <f t="shared" ca="1" si="83"/>
        <v>0.75555077557082972</v>
      </c>
      <c r="F214">
        <f t="shared" ca="1" si="83"/>
        <v>0.29428849324868955</v>
      </c>
      <c r="G214">
        <f t="shared" ca="1" si="83"/>
        <v>0.92131239346601423</v>
      </c>
      <c r="H214">
        <f t="shared" ca="1" si="83"/>
        <v>0.21039564818174339</v>
      </c>
      <c r="I214">
        <f t="shared" ca="1" si="83"/>
        <v>0.54447372218876489</v>
      </c>
      <c r="M214" t="str">
        <f t="shared" ca="1" si="73"/>
        <v>안 지정 캐릭터 PP 영웅등급</v>
      </c>
      <c r="N214">
        <f t="shared" ca="1" si="74"/>
        <v>75555</v>
      </c>
      <c r="O214">
        <f t="shared" ca="1" si="75"/>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92</v>
      </c>
      <c r="V214">
        <v>29971</v>
      </c>
      <c r="W214">
        <v>10</v>
      </c>
      <c r="X214" t="s">
        <v>129</v>
      </c>
      <c r="Z214">
        <v>1000</v>
      </c>
      <c r="AA214" t="str">
        <f t="shared" ca="1" si="77"/>
        <v>uph</v>
      </c>
      <c r="AB214" t="s">
        <v>92</v>
      </c>
      <c r="AC214">
        <v>80746</v>
      </c>
      <c r="AD214">
        <v>13</v>
      </c>
      <c r="AE214" t="s">
        <v>129</v>
      </c>
      <c r="AG214">
        <v>1300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v>
      </c>
      <c r="AN214" t="str">
        <f t="shared" ca="1" si="81"/>
        <v>{"dy":22,"sl":2,"tp":"uph","vl":"80746","cn":13,"pt":"GO","pr":1300}</v>
      </c>
    </row>
    <row r="215" spans="1:40">
      <c r="A215">
        <v>22</v>
      </c>
      <c r="B215">
        <v>3</v>
      </c>
      <c r="C215">
        <f t="shared" si="72"/>
        <v>0</v>
      </c>
      <c r="D215">
        <f t="shared" ca="1" si="83"/>
        <v>0.52052560307636853</v>
      </c>
      <c r="E215">
        <f t="shared" ca="1" si="83"/>
        <v>0.8886106933753104</v>
      </c>
      <c r="F215">
        <f t="shared" ca="1" si="83"/>
        <v>0.91838376568098878</v>
      </c>
      <c r="G215">
        <f t="shared" ca="1" si="83"/>
        <v>3.4483146835737943E-2</v>
      </c>
      <c r="H215">
        <f t="shared" ca="1" si="83"/>
        <v>0.74640894438761618</v>
      </c>
      <c r="I215">
        <f t="shared" ca="1" si="83"/>
        <v>0.70287516439355191</v>
      </c>
      <c r="M215" t="str">
        <f t="shared" ca="1" si="73"/>
        <v>안 지정 캐릭터 PP 일반등급</v>
      </c>
      <c r="N215">
        <f t="shared" ca="1" si="74"/>
        <v>88861</v>
      </c>
      <c r="O215">
        <f t="shared" ca="1" si="75"/>
        <v>14</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93</v>
      </c>
      <c r="V215">
        <v>96946</v>
      </c>
      <c r="W215">
        <v>14</v>
      </c>
      <c r="X215" t="s">
        <v>129</v>
      </c>
      <c r="Z215">
        <v>1400</v>
      </c>
      <c r="AA215" t="str">
        <f t="shared" ca="1" si="77"/>
        <v>upn</v>
      </c>
      <c r="AB215" t="s">
        <v>93</v>
      </c>
      <c r="AC215">
        <v>4623</v>
      </c>
      <c r="AD215">
        <v>9</v>
      </c>
      <c r="AE215" t="s">
        <v>129</v>
      </c>
      <c r="AG215">
        <v>900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v>
      </c>
      <c r="AN215" t="str">
        <f t="shared" ca="1" si="81"/>
        <v>{"dy":22,"sl":3,"tp":"upn","vl":"4623","cn":9,"pt":"GO","pr":900}</v>
      </c>
    </row>
    <row r="216" spans="1:40">
      <c r="A216">
        <v>22</v>
      </c>
      <c r="B216">
        <v>4</v>
      </c>
      <c r="C216">
        <f t="shared" si="72"/>
        <v>0</v>
      </c>
      <c r="D216">
        <f t="shared" ca="1" si="83"/>
        <v>3.7963681911220126E-2</v>
      </c>
      <c r="E216">
        <f t="shared" ca="1" si="83"/>
        <v>0.21099166785582868</v>
      </c>
      <c r="F216">
        <f t="shared" ca="1" si="83"/>
        <v>0.28821737097805367</v>
      </c>
      <c r="G216">
        <f t="shared" ca="1" si="83"/>
        <v>6.0743069931389115E-2</v>
      </c>
      <c r="H216">
        <f t="shared" ca="1" si="83"/>
        <v>0.36232760016746612</v>
      </c>
      <c r="I216">
        <f t="shared" ca="1" si="83"/>
        <v>0.16435719960564521</v>
      </c>
      <c r="M216" t="str">
        <f t="shared" ca="1" si="73"/>
        <v>안 지정 캐릭터 PP 일반등급</v>
      </c>
      <c r="N216">
        <f t="shared" ca="1" si="74"/>
        <v>21099</v>
      </c>
      <c r="O216">
        <f t="shared" ca="1" si="75"/>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93</v>
      </c>
      <c r="V216">
        <v>46582</v>
      </c>
      <c r="W216">
        <v>11</v>
      </c>
      <c r="X216" t="s">
        <v>129</v>
      </c>
      <c r="Z216">
        <v>1100</v>
      </c>
      <c r="AA216" t="str">
        <f t="shared" ca="1" si="77"/>
        <v>upn</v>
      </c>
      <c r="AB216" t="s">
        <v>93</v>
      </c>
      <c r="AC216">
        <v>53553</v>
      </c>
      <c r="AD216">
        <v>12</v>
      </c>
      <c r="AE216" t="s">
        <v>129</v>
      </c>
      <c r="AG216">
        <v>1200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v>
      </c>
      <c r="AN216" t="str">
        <f t="shared" ca="1" si="81"/>
        <v>{"dy":22,"sl":4,"tp":"upn","vl":"53553","cn":12,"pt":"GO","pr":1200}</v>
      </c>
    </row>
    <row r="217" spans="1:40">
      <c r="A217">
        <v>22</v>
      </c>
      <c r="B217">
        <v>5</v>
      </c>
      <c r="C217">
        <f t="shared" si="72"/>
        <v>0</v>
      </c>
      <c r="D217">
        <f t="shared" ca="1" si="83"/>
        <v>0.56075147060920094</v>
      </c>
      <c r="E217">
        <f t="shared" ca="1" si="83"/>
        <v>0.28292338537637429</v>
      </c>
      <c r="F217">
        <f t="shared" ca="1" si="83"/>
        <v>0.59697073670084966</v>
      </c>
      <c r="G217">
        <f t="shared" ca="1" si="83"/>
        <v>4.6655773679500134E-2</v>
      </c>
      <c r="H217">
        <f t="shared" ca="1" si="83"/>
        <v>0.27969929635944613</v>
      </c>
      <c r="I217">
        <f t="shared" ca="1" si="83"/>
        <v>0.3998859809206593</v>
      </c>
      <c r="M217" t="str">
        <f t="shared" ca="1" si="73"/>
        <v>안 지정 캐릭터 PP 영웅등급</v>
      </c>
      <c r="N217">
        <f t="shared" ca="1" si="74"/>
        <v>28292</v>
      </c>
      <c r="O217">
        <f t="shared" ca="1" si="75"/>
        <v>10</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1000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92</v>
      </c>
      <c r="V217">
        <v>55285</v>
      </c>
      <c r="W217">
        <v>12</v>
      </c>
      <c r="X217" t="s">
        <v>129</v>
      </c>
      <c r="Z217">
        <v>1200</v>
      </c>
      <c r="AA217" t="str">
        <f t="shared" ca="1" si="77"/>
        <v>fe</v>
      </c>
      <c r="AB217" t="s">
        <v>83</v>
      </c>
      <c r="AC217" t="s">
        <v>282</v>
      </c>
      <c r="AD217">
        <v>1</v>
      </c>
      <c r="AE217" t="s">
        <v>133</v>
      </c>
      <c r="AG217">
        <v>11</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금빛 집행자</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v>
      </c>
      <c r="AN217" t="str">
        <f t="shared" ca="1" si="81"/>
        <v>{"dy":22,"sl":5,"tp":"fe","vl":"Equip5302","cn":1,"pt":"DI","pr":11}</v>
      </c>
    </row>
    <row r="218" spans="1:40">
      <c r="A218">
        <v>22</v>
      </c>
      <c r="B218">
        <v>6</v>
      </c>
      <c r="C218">
        <f t="shared" si="72"/>
        <v>0</v>
      </c>
      <c r="D218">
        <f t="shared" ca="1" si="83"/>
        <v>0.50109905470317262</v>
      </c>
      <c r="E218">
        <f t="shared" ca="1" si="83"/>
        <v>0.85222406488600566</v>
      </c>
      <c r="F218">
        <f t="shared" ca="1" si="83"/>
        <v>0.4266893125927036</v>
      </c>
      <c r="G218">
        <f t="shared" ca="1" si="83"/>
        <v>0.52729304472584893</v>
      </c>
      <c r="H218">
        <f t="shared" ca="1" si="83"/>
        <v>0.31876162627121529</v>
      </c>
      <c r="I218">
        <f t="shared" ca="1" si="83"/>
        <v>0.78307876983714708</v>
      </c>
      <c r="M218" t="str">
        <f t="shared" ca="1" si="73"/>
        <v>지정 장비</v>
      </c>
      <c r="N218" t="str">
        <f t="shared" ca="1" si="74"/>
        <v>Equip7202</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9700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83</v>
      </c>
      <c r="V218" t="s">
        <v>189</v>
      </c>
      <c r="W218">
        <v>1</v>
      </c>
      <c r="X218" t="s">
        <v>129</v>
      </c>
      <c r="Z218">
        <v>7100</v>
      </c>
      <c r="AA218" t="str">
        <f t="shared" ca="1" si="77"/>
        <v>fe</v>
      </c>
      <c r="AB218" t="s">
        <v>83</v>
      </c>
      <c r="AC218" t="s">
        <v>210</v>
      </c>
      <c r="AD218">
        <v>1</v>
      </c>
      <c r="AE218" t="s">
        <v>129</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v>
      </c>
      <c r="AN218" t="str">
        <f t="shared" ca="1" si="81"/>
        <v>{"dy":22,"sl":6,"tp":"fe","vl":"Equip8302","cn":1,"pt":"GO","pr":74600}</v>
      </c>
    </row>
    <row r="219" spans="1:40">
      <c r="A219">
        <v>22</v>
      </c>
      <c r="B219">
        <v>7</v>
      </c>
      <c r="C219">
        <f t="shared" si="72"/>
        <v>0</v>
      </c>
      <c r="D219">
        <f t="shared" ca="1" si="83"/>
        <v>0.46344890500705227</v>
      </c>
      <c r="E219">
        <f t="shared" ca="1" si="83"/>
        <v>6.3403185610564461E-2</v>
      </c>
      <c r="F219">
        <f t="shared" ca="1" si="83"/>
        <v>0.96528016273704154</v>
      </c>
      <c r="G219">
        <f t="shared" ca="1" si="83"/>
        <v>1.2540788642894984E-2</v>
      </c>
      <c r="H219">
        <f t="shared" ca="1" si="83"/>
        <v>2.2770758003406777E-2</v>
      </c>
      <c r="I219">
        <f t="shared" ca="1" si="83"/>
        <v>0.55497781598127016</v>
      </c>
      <c r="M219" t="str">
        <f t="shared" ca="1" si="73"/>
        <v>지정 장비</v>
      </c>
      <c r="N219" t="str">
        <f t="shared" ca="1" si="74"/>
        <v>Equip0301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DI</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11</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83</v>
      </c>
      <c r="V219" t="s">
        <v>206</v>
      </c>
      <c r="W219">
        <v>1</v>
      </c>
      <c r="X219" t="s">
        <v>133</v>
      </c>
      <c r="Z219">
        <v>37</v>
      </c>
      <c r="AA219" t="str">
        <f t="shared" ca="1" si="77"/>
        <v>fe</v>
      </c>
      <c r="AB219" t="s">
        <v>83</v>
      </c>
      <c r="AC219" t="s">
        <v>196</v>
      </c>
      <c r="AD219">
        <v>1</v>
      </c>
      <c r="AE219" t="s">
        <v>129</v>
      </c>
      <c r="AG219">
        <v>7600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v>
      </c>
      <c r="AN219" t="str">
        <f t="shared" ca="1" si="81"/>
        <v>{"dy":22,"sl":7,"tp":"fe","vl":"Equip8101","cn":1,"pt":"GO","pr":7600}</v>
      </c>
    </row>
    <row r="220" spans="1:40">
      <c r="A220">
        <v>22</v>
      </c>
      <c r="B220">
        <v>8</v>
      </c>
      <c r="C220">
        <f t="shared" si="72"/>
        <v>0</v>
      </c>
      <c r="D220">
        <f t="shared" ca="1" si="83"/>
        <v>0.42627226391027095</v>
      </c>
      <c r="E220">
        <f t="shared" ca="1" si="83"/>
        <v>0.58202307392013442</v>
      </c>
      <c r="F220">
        <f t="shared" ca="1" si="83"/>
        <v>0.20363330740230678</v>
      </c>
      <c r="G220">
        <f t="shared" ca="1" si="83"/>
        <v>0.51849559823788394</v>
      </c>
      <c r="H220">
        <f t="shared" ca="1" si="83"/>
        <v>0.138374711952164</v>
      </c>
      <c r="I220">
        <f t="shared" ca="1" si="83"/>
        <v>0.48375003042202136</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v>
      </c>
      <c r="AN220" t="str">
        <f t="shared" ca="1" si="81"/>
        <v>{"dy":22,"sl":8}</v>
      </c>
    </row>
    <row r="221" spans="1:40">
      <c r="A221">
        <v>22</v>
      </c>
      <c r="B221">
        <v>9</v>
      </c>
      <c r="C221">
        <f t="shared" si="72"/>
        <v>0</v>
      </c>
      <c r="D221">
        <f t="shared" ca="1" si="83"/>
        <v>0.95957731401571689</v>
      </c>
      <c r="E221">
        <f t="shared" ca="1" si="83"/>
        <v>0.22472665695381489</v>
      </c>
      <c r="F221">
        <f t="shared" ca="1" si="83"/>
        <v>0.31381070780842646</v>
      </c>
      <c r="G221">
        <f t="shared" ca="1" si="83"/>
        <v>0.48217107794091907</v>
      </c>
      <c r="H221">
        <f t="shared" ca="1" si="83"/>
        <v>0.79886215464826049</v>
      </c>
      <c r="I221">
        <f t="shared" ca="1" si="83"/>
        <v>0.17143197876790617</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v>
      </c>
      <c r="AN221" t="str">
        <f t="shared" ca="1" si="81"/>
        <v>{"dy":22,"sl":9}</v>
      </c>
    </row>
    <row r="222" spans="1:40">
      <c r="A222">
        <v>23</v>
      </c>
      <c r="B222">
        <v>0</v>
      </c>
      <c r="C222">
        <f t="shared" si="72"/>
        <v>0</v>
      </c>
      <c r="D222">
        <f t="shared" ref="D222:I231" ca="1" si="84">RAND()</f>
        <v>3.3319901907277627E-2</v>
      </c>
      <c r="E222">
        <f t="shared" ca="1" si="84"/>
        <v>0.90501871051607019</v>
      </c>
      <c r="F222">
        <f t="shared" ca="1" si="84"/>
        <v>0.43046608017151899</v>
      </c>
      <c r="G222">
        <f t="shared" ca="1" si="84"/>
        <v>7.1421840329321973E-2</v>
      </c>
      <c r="H222">
        <f t="shared" ca="1" si="84"/>
        <v>0.34957901481429909</v>
      </c>
      <c r="I222">
        <f t="shared" ca="1" si="84"/>
        <v>0.16965717218056919</v>
      </c>
      <c r="M222" t="str">
        <f t="shared" ca="1" si="73"/>
        <v>지정 장비</v>
      </c>
      <c r="N222" t="str">
        <f t="shared" ca="1" si="74"/>
        <v>Equip8002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4600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83</v>
      </c>
      <c r="V222" t="s">
        <v>205</v>
      </c>
      <c r="W222">
        <v>1</v>
      </c>
      <c r="X222" t="s">
        <v>133</v>
      </c>
      <c r="Z222">
        <v>12</v>
      </c>
      <c r="AA222" t="str">
        <f t="shared" ca="1" si="77"/>
        <v>fe</v>
      </c>
      <c r="AB222" t="s">
        <v>83</v>
      </c>
      <c r="AC222" t="s">
        <v>117</v>
      </c>
      <c r="AD222">
        <v>1</v>
      </c>
      <c r="AE222" t="s">
        <v>129</v>
      </c>
      <c r="AG222">
        <v>1300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강철 마울</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v>
      </c>
      <c r="AN222" t="str">
        <f t="shared" ca="1" si="81"/>
        <v>{"dy":23,"sl":0,"tp":"fe","vl":"Equip4102","cn":1,"pt":"GO","pr":1300}</v>
      </c>
    </row>
    <row r="223" spans="1:40">
      <c r="A223">
        <v>23</v>
      </c>
      <c r="B223">
        <v>1</v>
      </c>
      <c r="C223">
        <f t="shared" si="72"/>
        <v>0</v>
      </c>
      <c r="D223">
        <f t="shared" ca="1" si="84"/>
        <v>0.86444468011815712</v>
      </c>
      <c r="E223">
        <f t="shared" ca="1" si="84"/>
        <v>0.9451428222347269</v>
      </c>
      <c r="F223">
        <f t="shared" ca="1" si="84"/>
        <v>0.47630610986439248</v>
      </c>
      <c r="G223">
        <f t="shared" ca="1" si="84"/>
        <v>0.22410629447274677</v>
      </c>
      <c r="H223">
        <f t="shared" ca="1" si="84"/>
        <v>2.027429002301917E-2</v>
      </c>
      <c r="I223">
        <f t="shared" ca="1" si="84"/>
        <v>9.4174001123124129E-2</v>
      </c>
      <c r="M223" t="str">
        <f t="shared" ca="1" si="73"/>
        <v>지정 장비</v>
      </c>
      <c r="N223" t="str">
        <f t="shared" ca="1" si="74"/>
        <v>Equip8201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DI</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36</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83</v>
      </c>
      <c r="V223" t="s">
        <v>187</v>
      </c>
      <c r="W223">
        <v>1</v>
      </c>
      <c r="X223" t="s">
        <v>129</v>
      </c>
      <c r="Z223">
        <v>29800</v>
      </c>
      <c r="AA223" t="str">
        <f t="shared" ca="1" si="77"/>
        <v>fe</v>
      </c>
      <c r="AB223" t="s">
        <v>83</v>
      </c>
      <c r="AC223" t="s">
        <v>186</v>
      </c>
      <c r="AD223">
        <v>1</v>
      </c>
      <c r="AE223" t="s">
        <v>133</v>
      </c>
      <c r="AG223">
        <v>16</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귀족의 하사품</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v>
      </c>
      <c r="AN223" t="str">
        <f t="shared" ca="1" si="81"/>
        <v>{"dy":23,"sl":1,"tp":"fe","vl":"Equip7201","cn":1,"pt":"DI","pr":16}</v>
      </c>
    </row>
    <row r="224" spans="1:40">
      <c r="A224">
        <v>23</v>
      </c>
      <c r="B224">
        <v>2</v>
      </c>
      <c r="C224">
        <f t="shared" si="72"/>
        <v>0</v>
      </c>
      <c r="D224">
        <f t="shared" ca="1" si="84"/>
        <v>0.75468163402324495</v>
      </c>
      <c r="E224">
        <f t="shared" ca="1" si="84"/>
        <v>0.17319055377510795</v>
      </c>
      <c r="F224">
        <f t="shared" ca="1" si="84"/>
        <v>5.2728267436980003E-2</v>
      </c>
      <c r="G224">
        <f t="shared" ca="1" si="84"/>
        <v>0.87742748148355176</v>
      </c>
      <c r="H224">
        <f t="shared" ca="1" si="84"/>
        <v>0.2928447054477149</v>
      </c>
      <c r="I224">
        <f t="shared" ca="1" si="84"/>
        <v>0.73107901425170374</v>
      </c>
      <c r="M224" t="str">
        <f t="shared" ca="1" si="73"/>
        <v>안 지정 캐릭터 PP 영웅등급</v>
      </c>
      <c r="N224">
        <f t="shared" ca="1" si="74"/>
        <v>17319</v>
      </c>
      <c r="O224">
        <f t="shared" ca="1" si="75"/>
        <v>10</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1000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92</v>
      </c>
      <c r="V224">
        <v>56621</v>
      </c>
      <c r="W224">
        <v>12</v>
      </c>
      <c r="X224" t="s">
        <v>129</v>
      </c>
      <c r="Z224">
        <v>1200</v>
      </c>
      <c r="AA224" t="str">
        <f t="shared" ca="1" si="77"/>
        <v>uph</v>
      </c>
      <c r="AB224" t="s">
        <v>92</v>
      </c>
      <c r="AC224">
        <v>49337</v>
      </c>
      <c r="AD224">
        <v>11</v>
      </c>
      <c r="AE224" t="s">
        <v>129</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v>
      </c>
      <c r="AN224" t="str">
        <f t="shared" ca="1" si="81"/>
        <v>{"dy":23,"sl":2,"tp":"uph","vl":"49337","cn":11,"pt":"GO","pr":1100}</v>
      </c>
    </row>
    <row r="225" spans="1:40">
      <c r="A225">
        <v>23</v>
      </c>
      <c r="B225">
        <v>3</v>
      </c>
      <c r="C225">
        <f t="shared" si="72"/>
        <v>0</v>
      </c>
      <c r="D225">
        <f t="shared" ca="1" si="84"/>
        <v>0.91961142465331625</v>
      </c>
      <c r="E225">
        <f t="shared" ca="1" si="84"/>
        <v>0.83736302421111231</v>
      </c>
      <c r="F225">
        <f t="shared" ca="1" si="84"/>
        <v>0.5630749219071306</v>
      </c>
      <c r="G225">
        <f t="shared" ca="1" si="84"/>
        <v>0.53454547012039988</v>
      </c>
      <c r="H225">
        <f t="shared" ca="1" si="84"/>
        <v>0.15146538981164459</v>
      </c>
      <c r="I225">
        <f t="shared" ca="1" si="84"/>
        <v>0.33492859092420735</v>
      </c>
      <c r="M225" t="str">
        <f t="shared" ca="1" si="73"/>
        <v>안 지정 캐릭터 PP 일반등급</v>
      </c>
      <c r="N225">
        <f t="shared" ca="1" si="74"/>
        <v>83736</v>
      </c>
      <c r="O225">
        <f t="shared" ca="1" si="75"/>
        <v>14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1400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93</v>
      </c>
      <c r="V225">
        <v>85042</v>
      </c>
      <c r="W225">
        <v>14</v>
      </c>
      <c r="X225" t="s">
        <v>129</v>
      </c>
      <c r="Z225">
        <v>1400</v>
      </c>
      <c r="AA225" t="str">
        <f t="shared" ca="1" si="77"/>
        <v>uph</v>
      </c>
      <c r="AB225" t="s">
        <v>92</v>
      </c>
      <c r="AC225">
        <v>25033</v>
      </c>
      <c r="AD225">
        <v>10</v>
      </c>
      <c r="AE225" t="s">
        <v>129</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v>
      </c>
      <c r="AN225" t="str">
        <f t="shared" ca="1" si="81"/>
        <v>{"dy":23,"sl":3,"tp":"uph","vl":"25033","cn":10,"pt":"GO","pr":1000}</v>
      </c>
    </row>
    <row r="226" spans="1:40">
      <c r="A226">
        <v>23</v>
      </c>
      <c r="B226">
        <v>4</v>
      </c>
      <c r="C226">
        <f t="shared" si="72"/>
        <v>0</v>
      </c>
      <c r="D226">
        <f t="shared" ca="1" si="84"/>
        <v>0.77524851807705042</v>
      </c>
      <c r="E226">
        <f t="shared" ca="1" si="84"/>
        <v>2.9493784678598534E-2</v>
      </c>
      <c r="F226">
        <f t="shared" ca="1" si="84"/>
        <v>0.54246394681055854</v>
      </c>
      <c r="G226">
        <f t="shared" ca="1" si="84"/>
        <v>0.34564899544877448</v>
      </c>
      <c r="H226">
        <f t="shared" ca="1" si="84"/>
        <v>0.57771049263144925</v>
      </c>
      <c r="I226">
        <f t="shared" ca="1" si="84"/>
        <v>0.56087870761308567</v>
      </c>
      <c r="M226" t="str">
        <f t="shared" ca="1" si="73"/>
        <v>안 지정 캐릭터 PP 일반등급</v>
      </c>
      <c r="N226">
        <f t="shared" ca="1" si="74"/>
        <v>2949</v>
      </c>
      <c r="O226">
        <f t="shared" ca="1" si="75"/>
        <v>9</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900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93</v>
      </c>
      <c r="V226">
        <v>32362</v>
      </c>
      <c r="W226">
        <v>10</v>
      </c>
      <c r="X226" t="s">
        <v>129</v>
      </c>
      <c r="Z226">
        <v>1000</v>
      </c>
      <c r="AA226" t="str">
        <f t="shared" ca="1" si="77"/>
        <v>upn</v>
      </c>
      <c r="AB226" t="s">
        <v>93</v>
      </c>
      <c r="AC226">
        <v>65020</v>
      </c>
      <c r="AD226">
        <v>12</v>
      </c>
      <c r="AE226" t="s">
        <v>129</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v>
      </c>
      <c r="AN226" t="str">
        <f t="shared" ca="1" si="81"/>
        <v>{"dy":23,"sl":4,"tp":"upn","vl":"65020","cn":12,"pt":"GO","pr":1200}</v>
      </c>
    </row>
    <row r="227" spans="1:40">
      <c r="A227">
        <v>23</v>
      </c>
      <c r="B227">
        <v>5</v>
      </c>
      <c r="C227">
        <f t="shared" si="72"/>
        <v>0</v>
      </c>
      <c r="D227">
        <f t="shared" ca="1" si="84"/>
        <v>0.54423725194591144</v>
      </c>
      <c r="E227">
        <f t="shared" ca="1" si="84"/>
        <v>0.6414509567322092</v>
      </c>
      <c r="F227">
        <f t="shared" ca="1" si="84"/>
        <v>0.50959410478684741</v>
      </c>
      <c r="G227">
        <f t="shared" ca="1" si="84"/>
        <v>0.49123256026879081</v>
      </c>
      <c r="H227">
        <f t="shared" ca="1" si="84"/>
        <v>0.73141342800979203</v>
      </c>
      <c r="I227">
        <f t="shared" ca="1" si="84"/>
        <v>0.28620760108958077</v>
      </c>
      <c r="M227" t="str">
        <f t="shared" ca="1" si="73"/>
        <v>안 지정 캐릭터 PP 영웅등급</v>
      </c>
      <c r="N227">
        <f t="shared" ca="1" si="74"/>
        <v>64145</v>
      </c>
      <c r="O227">
        <f t="shared" ca="1" si="75"/>
        <v>12</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92</v>
      </c>
      <c r="V227">
        <v>20510</v>
      </c>
      <c r="W227">
        <v>10</v>
      </c>
      <c r="X227" t="s">
        <v>129</v>
      </c>
      <c r="Z227">
        <v>1000</v>
      </c>
      <c r="AA227" t="str">
        <f t="shared" ca="1" si="77"/>
        <v>uph</v>
      </c>
      <c r="AB227" t="s">
        <v>92</v>
      </c>
      <c r="AC227">
        <v>28096</v>
      </c>
      <c r="AD227">
        <v>10</v>
      </c>
      <c r="AE227" t="s">
        <v>129</v>
      </c>
      <c r="AG227">
        <v>1000</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v>
      </c>
      <c r="AN227" t="str">
        <f t="shared" ca="1" si="81"/>
        <v>{"dy":23,"sl":5,"tp":"uph","vl":"28096","cn":10,"pt":"GO","pr":1000}</v>
      </c>
    </row>
    <row r="228" spans="1:40">
      <c r="A228">
        <v>23</v>
      </c>
      <c r="B228">
        <v>6</v>
      </c>
      <c r="C228">
        <f t="shared" si="72"/>
        <v>0</v>
      </c>
      <c r="D228">
        <f t="shared" ca="1" si="84"/>
        <v>4.4125117699745475E-2</v>
      </c>
      <c r="E228">
        <f t="shared" ca="1" si="84"/>
        <v>0.54460743832921621</v>
      </c>
      <c r="F228">
        <f t="shared" ca="1" si="84"/>
        <v>0.37797881702783365</v>
      </c>
      <c r="G228">
        <f t="shared" ca="1" si="84"/>
        <v>0.40473047766421621</v>
      </c>
      <c r="H228">
        <f t="shared" ca="1" si="84"/>
        <v>0.84861775052212085</v>
      </c>
      <c r="I228">
        <f t="shared" ca="1" si="84"/>
        <v>0.37298965788997751</v>
      </c>
      <c r="M228" t="str">
        <f t="shared" ca="1" si="73"/>
        <v>지정 장비</v>
      </c>
      <c r="N228" t="str">
        <f t="shared" ca="1" si="74"/>
        <v>Equip6101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3400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83</v>
      </c>
      <c r="V228" t="s">
        <v>188</v>
      </c>
      <c r="W228">
        <v>1</v>
      </c>
      <c r="X228" t="s">
        <v>133</v>
      </c>
      <c r="Z228">
        <v>4</v>
      </c>
      <c r="AA228" t="str">
        <f t="shared" ca="1" si="77"/>
        <v>fe</v>
      </c>
      <c r="AB228" t="s">
        <v>83</v>
      </c>
      <c r="AC228" t="s">
        <v>189</v>
      </c>
      <c r="AD228">
        <v>1</v>
      </c>
      <c r="AE228" t="s">
        <v>133</v>
      </c>
      <c r="AG228">
        <v>12</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홍연의 해머</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v>
      </c>
      <c r="AN228" t="str">
        <f t="shared" ca="1" si="81"/>
        <v>{"dy":23,"sl":6,"tp":"fe","vl":"Equip4301","cn":1,"pt":"DI","pr":12}</v>
      </c>
    </row>
    <row r="229" spans="1:40">
      <c r="A229">
        <v>23</v>
      </c>
      <c r="B229">
        <v>7</v>
      </c>
      <c r="C229">
        <f t="shared" si="72"/>
        <v>0</v>
      </c>
      <c r="D229">
        <f t="shared" ca="1" si="84"/>
        <v>0.82419134729868393</v>
      </c>
      <c r="E229">
        <f t="shared" ca="1" si="84"/>
        <v>0.21531309040526625</v>
      </c>
      <c r="F229">
        <f t="shared" ca="1" si="84"/>
        <v>0.46860893532611703</v>
      </c>
      <c r="G229">
        <f t="shared" ca="1" si="84"/>
        <v>0.47679635829207734</v>
      </c>
      <c r="H229">
        <f t="shared" ca="1" si="84"/>
        <v>0.96343787096190758</v>
      </c>
      <c r="I229">
        <f t="shared" ca="1" si="84"/>
        <v>0.22446427814625292</v>
      </c>
      <c r="M229" t="str">
        <f t="shared" ca="1" si="73"/>
        <v>지정 장비</v>
      </c>
      <c r="N229" t="str">
        <f t="shared" ca="1" si="74"/>
        <v>Equip2201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2700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83</v>
      </c>
      <c r="V229" t="s">
        <v>210</v>
      </c>
      <c r="W229">
        <v>1</v>
      </c>
      <c r="X229" t="s">
        <v>129</v>
      </c>
      <c r="Z229">
        <v>73900</v>
      </c>
      <c r="AA229" t="str">
        <f t="shared" ca="1" si="77"/>
        <v>fe</v>
      </c>
      <c r="AB229" t="s">
        <v>83</v>
      </c>
      <c r="AC229" t="s">
        <v>113</v>
      </c>
      <c r="AD229">
        <v>1</v>
      </c>
      <c r="AE229" t="s">
        <v>129</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v>
      </c>
      <c r="AN229" t="str">
        <f t="shared" ca="1" si="81"/>
        <v>{"dy":23,"sl":7,"tp":"fe","vl":"Equip4001","cn":1,"pt":"GO","pr":800}</v>
      </c>
    </row>
    <row r="230" spans="1:40">
      <c r="A230">
        <v>23</v>
      </c>
      <c r="B230">
        <v>8</v>
      </c>
      <c r="C230">
        <f t="shared" si="72"/>
        <v>0</v>
      </c>
      <c r="D230">
        <f t="shared" ca="1" si="84"/>
        <v>0.11827243521646513</v>
      </c>
      <c r="E230">
        <f t="shared" ca="1" si="84"/>
        <v>0.14993448221943839</v>
      </c>
      <c r="F230">
        <f t="shared" ca="1" si="84"/>
        <v>0.18742930613328301</v>
      </c>
      <c r="G230">
        <f t="shared" ca="1" si="84"/>
        <v>0.20040079554496337</v>
      </c>
      <c r="H230">
        <f t="shared" ca="1" si="84"/>
        <v>0.65153823718065684</v>
      </c>
      <c r="I230">
        <f t="shared" ca="1" si="84"/>
        <v>0.79409003127302913</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v>
      </c>
      <c r="AN230" t="str">
        <f t="shared" ca="1" si="81"/>
        <v>{"dy":23,"sl":8}</v>
      </c>
    </row>
    <row r="231" spans="1:40">
      <c r="A231">
        <v>23</v>
      </c>
      <c r="B231">
        <v>9</v>
      </c>
      <c r="C231">
        <f t="shared" si="72"/>
        <v>0</v>
      </c>
      <c r="D231">
        <f t="shared" ca="1" si="84"/>
        <v>0.67939839808119573</v>
      </c>
      <c r="E231">
        <f t="shared" ca="1" si="84"/>
        <v>0.9977569830935189</v>
      </c>
      <c r="F231">
        <f t="shared" ca="1" si="84"/>
        <v>0.88785298959777748</v>
      </c>
      <c r="G231">
        <f t="shared" ca="1" si="84"/>
        <v>0.20669907228446904</v>
      </c>
      <c r="H231">
        <f t="shared" ca="1" si="84"/>
        <v>0.8436767705308762</v>
      </c>
      <c r="I231">
        <f t="shared" ca="1" si="84"/>
        <v>0.39508846398736197</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v>
      </c>
      <c r="AN231" t="str">
        <f t="shared" ca="1" si="81"/>
        <v>{"dy":23,"sl":9}</v>
      </c>
    </row>
    <row r="232" spans="1:40">
      <c r="A232">
        <v>24</v>
      </c>
      <c r="B232">
        <v>0</v>
      </c>
      <c r="C232">
        <f t="shared" si="72"/>
        <v>0</v>
      </c>
      <c r="D232">
        <f t="shared" ref="D232:I241" ca="1" si="85">RAND()</f>
        <v>0.51709901552032966</v>
      </c>
      <c r="E232">
        <f t="shared" ca="1" si="85"/>
        <v>0.22014283740426854</v>
      </c>
      <c r="F232">
        <f t="shared" ca="1" si="85"/>
        <v>0.49088523896948122</v>
      </c>
      <c r="G232">
        <f t="shared" ca="1" si="85"/>
        <v>0.90468223592583008</v>
      </c>
      <c r="H232">
        <f t="shared" ca="1" si="85"/>
        <v>6.9414242074698929E-2</v>
      </c>
      <c r="I232">
        <f t="shared" ca="1" si="85"/>
        <v>0.28862715617025825</v>
      </c>
      <c r="M232" t="str">
        <f t="shared" ca="1" si="73"/>
        <v>지정 장비</v>
      </c>
      <c r="N232" t="str">
        <f t="shared" ca="1" si="74"/>
        <v>Equip1401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26</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16</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전설</v>
      </c>
      <c r="U232" t="s">
        <v>83</v>
      </c>
      <c r="V232" t="s">
        <v>198</v>
      </c>
      <c r="W232">
        <v>1</v>
      </c>
      <c r="X232" t="s">
        <v>133</v>
      </c>
      <c r="Z232">
        <v>11</v>
      </c>
      <c r="AA232" t="str">
        <f t="shared" ca="1" si="77"/>
        <v>fe</v>
      </c>
      <c r="AB232" t="s">
        <v>83</v>
      </c>
      <c r="AC232" t="s">
        <v>270</v>
      </c>
      <c r="AD232">
        <v>1</v>
      </c>
      <c r="AE232" t="s">
        <v>129</v>
      </c>
      <c r="AG232">
        <v>900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푸른 보석 지팡이</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v>
      </c>
      <c r="AN232" t="str">
        <f t="shared" ca="1" si="81"/>
        <v>{"dy":24,"sl":0,"tp":"fe","vl":"Equip3001","cn":1,"pt":"GO","pr":900}</v>
      </c>
    </row>
    <row r="233" spans="1:40">
      <c r="A233">
        <v>24</v>
      </c>
      <c r="B233">
        <v>1</v>
      </c>
      <c r="C233">
        <f t="shared" si="72"/>
        <v>0</v>
      </c>
      <c r="D233">
        <f t="shared" ca="1" si="85"/>
        <v>0.27942599928284084</v>
      </c>
      <c r="E233">
        <f t="shared" ca="1" si="85"/>
        <v>0.31784210823492609</v>
      </c>
      <c r="F233">
        <f t="shared" ca="1" si="85"/>
        <v>0.76181598188505617</v>
      </c>
      <c r="G233">
        <f t="shared" ca="1" si="85"/>
        <v>0.77919936013342672</v>
      </c>
      <c r="H233">
        <f t="shared" ca="1" si="85"/>
        <v>0.72400661137372335</v>
      </c>
      <c r="I233">
        <f t="shared" ca="1" si="85"/>
        <v>0.82926437699625044</v>
      </c>
      <c r="M233" t="str">
        <f t="shared" ca="1" si="73"/>
        <v>지정 장비</v>
      </c>
      <c r="N233" t="str">
        <f t="shared" ca="1" si="74"/>
        <v>Equip2302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7900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83</v>
      </c>
      <c r="V233" t="s">
        <v>103</v>
      </c>
      <c r="W233">
        <v>1</v>
      </c>
      <c r="X233" t="s">
        <v>129</v>
      </c>
      <c r="Z233">
        <v>7200</v>
      </c>
      <c r="AA233" t="str">
        <f t="shared" ca="1" si="77"/>
        <v>fe</v>
      </c>
      <c r="AB233" t="s">
        <v>83</v>
      </c>
      <c r="AC233" t="s">
        <v>261</v>
      </c>
      <c r="AD233">
        <v>1</v>
      </c>
      <c r="AE233" t="s">
        <v>129</v>
      </c>
      <c r="AG233">
        <v>900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떠오르는 태양</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v>
      </c>
      <c r="AN233" t="str">
        <f t="shared" ca="1" si="81"/>
        <v>{"dy":24,"sl":1,"tp":"fe","vl":"Equip3002","cn":1,"pt":"GO","pr":900}</v>
      </c>
    </row>
    <row r="234" spans="1:40">
      <c r="A234">
        <v>24</v>
      </c>
      <c r="B234">
        <v>2</v>
      </c>
      <c r="C234">
        <f t="shared" si="72"/>
        <v>0</v>
      </c>
      <c r="D234">
        <f t="shared" ca="1" si="85"/>
        <v>6.3296092213613986E-2</v>
      </c>
      <c r="E234">
        <f t="shared" ca="1" si="85"/>
        <v>0.13077846404869453</v>
      </c>
      <c r="F234">
        <f t="shared" ca="1" si="85"/>
        <v>0.4979325010066552</v>
      </c>
      <c r="G234">
        <f t="shared" ca="1" si="85"/>
        <v>0.94802113903986995</v>
      </c>
      <c r="H234">
        <f t="shared" ca="1" si="85"/>
        <v>0.78630512831635035</v>
      </c>
      <c r="I234">
        <f t="shared" ca="1" si="85"/>
        <v>0.11129825587831776</v>
      </c>
      <c r="M234" t="str">
        <f t="shared" ca="1" si="73"/>
        <v>안 지정 캐릭터 PP 영웅등급</v>
      </c>
      <c r="N234">
        <f t="shared" ca="1" si="74"/>
        <v>13077</v>
      </c>
      <c r="O234">
        <f t="shared" ca="1" si="75"/>
        <v>9</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92</v>
      </c>
      <c r="V234">
        <v>32649</v>
      </c>
      <c r="W234">
        <v>10</v>
      </c>
      <c r="X234" t="s">
        <v>129</v>
      </c>
      <c r="Z234">
        <v>1000</v>
      </c>
      <c r="AA234" t="str">
        <f t="shared" ca="1" si="77"/>
        <v>uph</v>
      </c>
      <c r="AB234" t="s">
        <v>92</v>
      </c>
      <c r="AC234">
        <v>23688</v>
      </c>
      <c r="AD234">
        <v>10</v>
      </c>
      <c r="AE234" t="s">
        <v>129</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v>
      </c>
      <c r="AN234" t="str">
        <f t="shared" ca="1" si="81"/>
        <v>{"dy":24,"sl":2,"tp":"uph","vl":"23688","cn":10,"pt":"GO","pr":1000}</v>
      </c>
    </row>
    <row r="235" spans="1:40">
      <c r="A235">
        <v>24</v>
      </c>
      <c r="B235">
        <v>3</v>
      </c>
      <c r="C235">
        <f t="shared" si="72"/>
        <v>0</v>
      </c>
      <c r="D235">
        <f t="shared" ca="1" si="85"/>
        <v>0.88365308819071775</v>
      </c>
      <c r="E235">
        <f t="shared" ca="1" si="85"/>
        <v>0.31608313587339543</v>
      </c>
      <c r="F235">
        <f t="shared" ca="1" si="85"/>
        <v>0.88744166300580296</v>
      </c>
      <c r="G235">
        <f t="shared" ca="1" si="85"/>
        <v>0.34319040822340552</v>
      </c>
      <c r="H235">
        <f t="shared" ca="1" si="85"/>
        <v>0.99488659364016674</v>
      </c>
      <c r="I235">
        <f t="shared" ca="1" si="85"/>
        <v>0.5278934984422331</v>
      </c>
      <c r="M235" t="str">
        <f t="shared" ca="1" si="73"/>
        <v>안 지정 캐릭터 PP 일반등급</v>
      </c>
      <c r="N235">
        <f t="shared" ca="1" si="74"/>
        <v>31608</v>
      </c>
      <c r="O235">
        <f t="shared" ca="1" si="75"/>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93</v>
      </c>
      <c r="V235">
        <v>23601</v>
      </c>
      <c r="W235">
        <v>10</v>
      </c>
      <c r="X235" t="s">
        <v>129</v>
      </c>
      <c r="Z235">
        <v>1000</v>
      </c>
      <c r="AA235" t="str">
        <f t="shared" ca="1" si="77"/>
        <v>upn</v>
      </c>
      <c r="AB235" t="s">
        <v>93</v>
      </c>
      <c r="AC235">
        <v>51119</v>
      </c>
      <c r="AD235">
        <v>12</v>
      </c>
      <c r="AE235" t="s">
        <v>129</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v>
      </c>
      <c r="AN235" t="str">
        <f t="shared" ca="1" si="81"/>
        <v>{"dy":24,"sl":3,"tp":"upn","vl":"51119","cn":12,"pt":"GO","pr":1200}</v>
      </c>
    </row>
    <row r="236" spans="1:40">
      <c r="A236">
        <v>24</v>
      </c>
      <c r="B236">
        <v>4</v>
      </c>
      <c r="C236">
        <f t="shared" si="72"/>
        <v>0</v>
      </c>
      <c r="D236">
        <f t="shared" ca="1" si="85"/>
        <v>0.68414427092845442</v>
      </c>
      <c r="E236">
        <f t="shared" ca="1" si="85"/>
        <v>0.53589174520773541</v>
      </c>
      <c r="F236">
        <f t="shared" ca="1" si="85"/>
        <v>0.37004069330002498</v>
      </c>
      <c r="G236">
        <f t="shared" ca="1" si="85"/>
        <v>0.45202371441037459</v>
      </c>
      <c r="H236">
        <f t="shared" ca="1" si="85"/>
        <v>0.31032533069572243</v>
      </c>
      <c r="I236">
        <f t="shared" ca="1" si="85"/>
        <v>0.98295731987738399</v>
      </c>
      <c r="M236" t="str">
        <f t="shared" ca="1" si="73"/>
        <v>안 지정 캐릭터 PP 일반등급</v>
      </c>
      <c r="N236">
        <f t="shared" ca="1" si="74"/>
        <v>53589</v>
      </c>
      <c r="O236">
        <f t="shared" ca="1" si="75"/>
        <v>12</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1200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93</v>
      </c>
      <c r="V236">
        <v>97439</v>
      </c>
      <c r="W236">
        <v>14</v>
      </c>
      <c r="X236" t="s">
        <v>129</v>
      </c>
      <c r="Z236">
        <v>1400</v>
      </c>
      <c r="AA236" t="str">
        <f t="shared" ca="1" si="77"/>
        <v>upn</v>
      </c>
      <c r="AB236" t="s">
        <v>93</v>
      </c>
      <c r="AC236">
        <v>74232</v>
      </c>
      <c r="AD236">
        <v>13</v>
      </c>
      <c r="AE236" t="s">
        <v>129</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4.4500857990468434E-2</v>
      </c>
      <c r="E237">
        <f t="shared" ca="1" si="85"/>
        <v>0.70293310543221599</v>
      </c>
      <c r="F237">
        <f t="shared" ca="1" si="85"/>
        <v>0.47925260948001924</v>
      </c>
      <c r="G237">
        <f t="shared" ca="1" si="85"/>
        <v>0.71271937751331038</v>
      </c>
      <c r="H237">
        <f t="shared" ca="1" si="85"/>
        <v>0.26352770554886906</v>
      </c>
      <c r="I237">
        <f t="shared" ca="1" si="85"/>
        <v>0.6003814176261939</v>
      </c>
      <c r="M237" t="str">
        <f t="shared" ca="1" si="73"/>
        <v>지정 장비</v>
      </c>
      <c r="N237" t="str">
        <f t="shared" ca="1" si="74"/>
        <v>Equip6101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3600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83</v>
      </c>
      <c r="V237" t="s">
        <v>117</v>
      </c>
      <c r="W237">
        <v>1</v>
      </c>
      <c r="X237" t="s">
        <v>129</v>
      </c>
      <c r="Z237">
        <v>1100</v>
      </c>
      <c r="AA237" t="str">
        <f t="shared" ca="1" si="77"/>
        <v>uph</v>
      </c>
      <c r="AB237" t="s">
        <v>92</v>
      </c>
      <c r="AC237">
        <v>5051</v>
      </c>
      <c r="AD237">
        <v>9</v>
      </c>
      <c r="AE237" t="s">
        <v>129</v>
      </c>
      <c r="AG237">
        <v>900</v>
      </c>
      <c r="AH237" t="str">
        <f>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v>
      </c>
      <c r="AN237" t="str">
        <f t="shared" ca="1" si="81"/>
        <v>{"dy":24,"sl":5,"tp":"uph","vl":"5051","cn":9,"pt":"GO","pr":900}</v>
      </c>
    </row>
    <row r="238" spans="1:40">
      <c r="A238">
        <v>24</v>
      </c>
      <c r="B238">
        <v>6</v>
      </c>
      <c r="C238">
        <f t="shared" si="72"/>
        <v>0</v>
      </c>
      <c r="D238">
        <f t="shared" ca="1" si="85"/>
        <v>0.32842329101955592</v>
      </c>
      <c r="E238">
        <f t="shared" ca="1" si="85"/>
        <v>0.94146767362981365</v>
      </c>
      <c r="F238">
        <f t="shared" ca="1" si="85"/>
        <v>0.91230104277955726</v>
      </c>
      <c r="G238">
        <f t="shared" ca="1" si="85"/>
        <v>0.50376725545196399</v>
      </c>
      <c r="H238">
        <f t="shared" ca="1" si="85"/>
        <v>0.24876255773325984</v>
      </c>
      <c r="I238">
        <f t="shared" ca="1" si="85"/>
        <v>0.70417077085444146</v>
      </c>
      <c r="M238" t="str">
        <f t="shared" ca="1" si="73"/>
        <v>지정 장비</v>
      </c>
      <c r="N238" t="str">
        <f t="shared" ca="1" si="74"/>
        <v>Equip8101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8200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83</v>
      </c>
      <c r="V238" t="s">
        <v>201</v>
      </c>
      <c r="W238">
        <v>1</v>
      </c>
      <c r="X238" t="s">
        <v>129</v>
      </c>
      <c r="Z238">
        <v>1500</v>
      </c>
      <c r="AA238" t="str">
        <f t="shared" ca="1" si="77"/>
        <v>fe</v>
      </c>
      <c r="AB238" t="s">
        <v>83</v>
      </c>
      <c r="AC238" t="s">
        <v>192</v>
      </c>
      <c r="AD238">
        <v>1</v>
      </c>
      <c r="AE238" t="s">
        <v>129</v>
      </c>
      <c r="AG238">
        <v>74900</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우주의 조각</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v>
      </c>
      <c r="AN238" t="str">
        <f t="shared" ca="1" si="81"/>
        <v>{"dy":24,"sl":6,"tp":"fe","vl":"Equip8301","cn":1,"pt":"GO","pr":74900}</v>
      </c>
    </row>
    <row r="239" spans="1:40">
      <c r="A239">
        <v>24</v>
      </c>
      <c r="B239">
        <v>7</v>
      </c>
      <c r="C239">
        <f t="shared" si="72"/>
        <v>0</v>
      </c>
      <c r="D239">
        <f t="shared" ca="1" si="85"/>
        <v>0.89218040092825235</v>
      </c>
      <c r="E239">
        <f t="shared" ca="1" si="85"/>
        <v>0.71836201475271411</v>
      </c>
      <c r="F239">
        <f t="shared" ca="1" si="85"/>
        <v>0.46614029638617616</v>
      </c>
      <c r="G239">
        <f t="shared" ca="1" si="85"/>
        <v>0.23429542554434779</v>
      </c>
      <c r="H239">
        <f t="shared" ca="1" si="85"/>
        <v>0.45765119116770703</v>
      </c>
      <c r="I239">
        <f t="shared" ca="1" si="85"/>
        <v>0.71153306190121901</v>
      </c>
      <c r="M239" t="str">
        <f t="shared" ca="1" si="73"/>
        <v>지정 장비</v>
      </c>
      <c r="N239" t="str">
        <f t="shared" ca="1" si="74"/>
        <v>Equip8002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5200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83</v>
      </c>
      <c r="V239" t="s">
        <v>210</v>
      </c>
      <c r="W239">
        <v>1</v>
      </c>
      <c r="X239" t="s">
        <v>133</v>
      </c>
      <c r="Z239">
        <v>89</v>
      </c>
      <c r="AA239" t="str">
        <f t="shared" ca="1" si="77"/>
        <v>fe</v>
      </c>
      <c r="AB239" t="s">
        <v>83</v>
      </c>
      <c r="AC239" t="s">
        <v>283</v>
      </c>
      <c r="AD239">
        <v>1</v>
      </c>
      <c r="AE239" t="s">
        <v>129</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v>
      </c>
      <c r="AN239" t="str">
        <f t="shared" ca="1" si="81"/>
        <v>{"dy":24,"sl":7,"tp":"fe","vl":"Equip3302","cn":1,"pt":"GO","pr":7600}</v>
      </c>
    </row>
    <row r="240" spans="1:40">
      <c r="A240">
        <v>24</v>
      </c>
      <c r="B240">
        <v>8</v>
      </c>
      <c r="C240">
        <f t="shared" si="72"/>
        <v>0</v>
      </c>
      <c r="D240">
        <f t="shared" ca="1" si="85"/>
        <v>0.60345298050846263</v>
      </c>
      <c r="E240">
        <f t="shared" ca="1" si="85"/>
        <v>0.80894007505105503</v>
      </c>
      <c r="F240">
        <f t="shared" ca="1" si="85"/>
        <v>0.79843622098147138</v>
      </c>
      <c r="G240">
        <f t="shared" ca="1" si="85"/>
        <v>0.85086376154722787</v>
      </c>
      <c r="H240">
        <f t="shared" ca="1" si="85"/>
        <v>0.15688429907221801</v>
      </c>
      <c r="I240">
        <f t="shared" ca="1" si="85"/>
        <v>0.27162619458220749</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v>
      </c>
      <c r="AN240" t="str">
        <f t="shared" ca="1" si="81"/>
        <v>{"dy":24,"sl":8}</v>
      </c>
    </row>
    <row r="241" spans="1:40">
      <c r="A241">
        <v>24</v>
      </c>
      <c r="B241">
        <v>9</v>
      </c>
      <c r="C241">
        <f t="shared" si="72"/>
        <v>0</v>
      </c>
      <c r="D241">
        <f t="shared" ca="1" si="85"/>
        <v>0.4157155468408491</v>
      </c>
      <c r="E241">
        <f t="shared" ca="1" si="85"/>
        <v>0.23681629836570861</v>
      </c>
      <c r="F241">
        <f t="shared" ca="1" si="85"/>
        <v>0.71884901058093087</v>
      </c>
      <c r="G241">
        <f t="shared" ca="1" si="85"/>
        <v>0.72577954557682456</v>
      </c>
      <c r="H241">
        <f t="shared" ca="1" si="85"/>
        <v>0.19427137571500919</v>
      </c>
      <c r="I241">
        <f t="shared" ca="1" si="85"/>
        <v>0.12652769039087286</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v>
      </c>
      <c r="AN241" t="str">
        <f t="shared" ca="1" si="81"/>
        <v>{"dy":24,"sl":9}</v>
      </c>
    </row>
    <row r="242" spans="1:40">
      <c r="A242">
        <v>25</v>
      </c>
      <c r="B242">
        <v>0</v>
      </c>
      <c r="C242">
        <f t="shared" si="72"/>
        <v>0</v>
      </c>
      <c r="D242">
        <f t="shared" ref="D242:I251" ca="1" si="86">RAND()</f>
        <v>6.1840841762577647E-2</v>
      </c>
      <c r="E242">
        <f t="shared" ca="1" si="86"/>
        <v>0.25849583925692232</v>
      </c>
      <c r="F242">
        <f t="shared" ca="1" si="86"/>
        <v>0.40495026829691327</v>
      </c>
      <c r="G242">
        <f t="shared" ca="1" si="86"/>
        <v>0.11223110180093399</v>
      </c>
      <c r="H242">
        <f t="shared" ca="1" si="86"/>
        <v>0.99117127159746365</v>
      </c>
      <c r="I242">
        <f t="shared" ca="1" si="86"/>
        <v>0.43366242639393149</v>
      </c>
      <c r="M242" t="str">
        <f t="shared" ca="1" si="73"/>
        <v>지정 장비</v>
      </c>
      <c r="N242" t="str">
        <f t="shared" ca="1" si="74"/>
        <v>Equip2101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1200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83</v>
      </c>
      <c r="V242" t="s">
        <v>192</v>
      </c>
      <c r="W242">
        <v>1</v>
      </c>
      <c r="X242" t="s">
        <v>133</v>
      </c>
      <c r="Z242">
        <v>90</v>
      </c>
      <c r="AA242" t="str">
        <f t="shared" ca="1" si="77"/>
        <v>fe</v>
      </c>
      <c r="AB242" t="s">
        <v>83</v>
      </c>
      <c r="AC242" t="s">
        <v>192</v>
      </c>
      <c r="AD242">
        <v>1</v>
      </c>
      <c r="AE242" t="s">
        <v>129</v>
      </c>
      <c r="AG242">
        <v>74400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우주의 조각</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v>
      </c>
      <c r="AN242" t="str">
        <f t="shared" ca="1" si="81"/>
        <v>{"dy":25,"sl":0,"tp":"fe","vl":"Equip8301","cn":1,"pt":"GO","pr":74400}</v>
      </c>
    </row>
    <row r="243" spans="1:40">
      <c r="A243">
        <v>25</v>
      </c>
      <c r="B243">
        <v>1</v>
      </c>
      <c r="C243">
        <f t="shared" si="72"/>
        <v>0</v>
      </c>
      <c r="D243">
        <f t="shared" ca="1" si="86"/>
        <v>0.74094401561250856</v>
      </c>
      <c r="E243">
        <f t="shared" ca="1" si="86"/>
        <v>0.7785290810775316</v>
      </c>
      <c r="F243">
        <f t="shared" ca="1" si="86"/>
        <v>0.41383988096210955</v>
      </c>
      <c r="G243">
        <f t="shared" ca="1" si="86"/>
        <v>0.38837005994271401</v>
      </c>
      <c r="H243">
        <f t="shared" ca="1" si="86"/>
        <v>0.42603854422635246</v>
      </c>
      <c r="I243">
        <f t="shared" ca="1" si="86"/>
        <v>0.49304721692445719</v>
      </c>
      <c r="M243" t="str">
        <f t="shared" ca="1" si="73"/>
        <v>지정 장비</v>
      </c>
      <c r="N243" t="str">
        <f t="shared" ca="1" si="74"/>
        <v>Equip7001</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2000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83</v>
      </c>
      <c r="V243" t="s">
        <v>184</v>
      </c>
      <c r="W243">
        <v>1</v>
      </c>
      <c r="X243" t="s">
        <v>133</v>
      </c>
      <c r="Z243">
        <v>37</v>
      </c>
      <c r="AA243" t="str">
        <f t="shared" ca="1" si="77"/>
        <v>fe</v>
      </c>
      <c r="AB243" t="s">
        <v>83</v>
      </c>
      <c r="AC243" t="s">
        <v>184</v>
      </c>
      <c r="AD243">
        <v>1</v>
      </c>
      <c r="AE243" t="s">
        <v>133</v>
      </c>
      <c r="AG243">
        <v>34</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블룸 유탄발사기</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v>
      </c>
      <c r="AN243" t="str">
        <f t="shared" ca="1" si="81"/>
        <v>{"dy":25,"sl":1,"tp":"fe","vl":"Equip6302","cn":1,"pt":"DI","pr":34}</v>
      </c>
    </row>
    <row r="244" spans="1:40">
      <c r="A244">
        <v>25</v>
      </c>
      <c r="B244">
        <v>2</v>
      </c>
      <c r="C244">
        <f t="shared" si="72"/>
        <v>0</v>
      </c>
      <c r="D244">
        <f t="shared" ca="1" si="86"/>
        <v>0.32150446709317226</v>
      </c>
      <c r="E244">
        <f t="shared" ca="1" si="86"/>
        <v>3.0793740851868368E-2</v>
      </c>
      <c r="F244">
        <f t="shared" ca="1" si="86"/>
        <v>0.5291452724136293</v>
      </c>
      <c r="G244">
        <f t="shared" ca="1" si="86"/>
        <v>0.79366223471198938</v>
      </c>
      <c r="H244">
        <f t="shared" ca="1" si="86"/>
        <v>0.31833378054114192</v>
      </c>
      <c r="I244">
        <f t="shared" ca="1" si="86"/>
        <v>0.4359227591496454</v>
      </c>
      <c r="M244" t="str">
        <f t="shared" ca="1" si="73"/>
        <v>안 지정 캐릭터 PP 영웅등급</v>
      </c>
      <c r="N244">
        <f t="shared" ca="1" si="74"/>
        <v>3079</v>
      </c>
      <c r="O244">
        <f t="shared" ca="1" si="75"/>
        <v>9</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900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92</v>
      </c>
      <c r="V244">
        <v>91189</v>
      </c>
      <c r="W244">
        <v>14</v>
      </c>
      <c r="X244" t="s">
        <v>129</v>
      </c>
      <c r="Z244">
        <v>1400</v>
      </c>
      <c r="AA244" t="str">
        <f t="shared" ca="1" si="77"/>
        <v>uph</v>
      </c>
      <c r="AB244" t="s">
        <v>92</v>
      </c>
      <c r="AC244">
        <v>36392</v>
      </c>
      <c r="AD244">
        <v>11</v>
      </c>
      <c r="AE244" t="s">
        <v>129</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v>
      </c>
      <c r="AN244" t="str">
        <f t="shared" ca="1" si="81"/>
        <v>{"dy":25,"sl":2,"tp":"uph","vl":"36392","cn":11,"pt":"GO","pr":1100}</v>
      </c>
    </row>
    <row r="245" spans="1:40">
      <c r="A245">
        <v>25</v>
      </c>
      <c r="B245">
        <v>3</v>
      </c>
      <c r="C245">
        <f t="shared" si="72"/>
        <v>0</v>
      </c>
      <c r="D245">
        <f t="shared" ca="1" si="86"/>
        <v>0.98471761998482377</v>
      </c>
      <c r="E245">
        <f t="shared" ca="1" si="86"/>
        <v>1.2678099140976062E-2</v>
      </c>
      <c r="F245">
        <f t="shared" ca="1" si="86"/>
        <v>9.1510341277431739E-2</v>
      </c>
      <c r="G245">
        <f t="shared" ca="1" si="86"/>
        <v>0.77693883691620946</v>
      </c>
      <c r="H245">
        <f t="shared" ca="1" si="86"/>
        <v>0.40373162902596449</v>
      </c>
      <c r="I245">
        <f t="shared" ca="1" si="86"/>
        <v>0.9850749163564817</v>
      </c>
      <c r="M245" t="str">
        <f t="shared" ca="1" si="73"/>
        <v>안 지정 캐릭터 PP 일반등급</v>
      </c>
      <c r="N245">
        <f t="shared" ca="1" si="74"/>
        <v>1267</v>
      </c>
      <c r="O245">
        <f t="shared" ca="1" si="75"/>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900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93</v>
      </c>
      <c r="V245">
        <v>33288</v>
      </c>
      <c r="W245">
        <v>10</v>
      </c>
      <c r="X245" t="s">
        <v>129</v>
      </c>
      <c r="Z245">
        <v>1000</v>
      </c>
      <c r="AA245" t="str">
        <f t="shared" ca="1" si="77"/>
        <v>upn</v>
      </c>
      <c r="AB245" t="s">
        <v>93</v>
      </c>
      <c r="AC245">
        <v>1938</v>
      </c>
      <c r="AD245">
        <v>9</v>
      </c>
      <c r="AE245" t="s">
        <v>129</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v>
      </c>
      <c r="AN245" t="str">
        <f t="shared" ca="1" si="81"/>
        <v>{"dy":25,"sl":3,"tp":"upn","vl":"1938","cn":9,"pt":"GO","pr":900}</v>
      </c>
    </row>
    <row r="246" spans="1:40">
      <c r="A246">
        <v>25</v>
      </c>
      <c r="B246">
        <v>4</v>
      </c>
      <c r="C246">
        <f t="shared" si="72"/>
        <v>0</v>
      </c>
      <c r="D246">
        <f t="shared" ca="1" si="86"/>
        <v>0.29458860622004079</v>
      </c>
      <c r="E246">
        <f t="shared" ca="1" si="86"/>
        <v>0.2568629915632894</v>
      </c>
      <c r="F246">
        <f t="shared" ca="1" si="86"/>
        <v>0.8261872381646348</v>
      </c>
      <c r="G246">
        <f t="shared" ca="1" si="86"/>
        <v>9.7382336712691364E-2</v>
      </c>
      <c r="H246">
        <f t="shared" ca="1" si="86"/>
        <v>0.18877495773373498</v>
      </c>
      <c r="I246">
        <f t="shared" ca="1" si="86"/>
        <v>0.31162442992731287</v>
      </c>
      <c r="M246" t="str">
        <f t="shared" ca="1" si="73"/>
        <v>안 지정 캐릭터 PP 일반등급</v>
      </c>
      <c r="N246">
        <f t="shared" ca="1" si="74"/>
        <v>25686</v>
      </c>
      <c r="O246">
        <f t="shared" ca="1" si="75"/>
        <v>10</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1000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93</v>
      </c>
      <c r="V246">
        <v>49664</v>
      </c>
      <c r="W246">
        <v>11</v>
      </c>
      <c r="X246" t="s">
        <v>129</v>
      </c>
      <c r="Z246">
        <v>1100</v>
      </c>
      <c r="AA246" t="str">
        <f t="shared" ca="1" si="77"/>
        <v>upn</v>
      </c>
      <c r="AB246" t="s">
        <v>93</v>
      </c>
      <c r="AC246">
        <v>10707</v>
      </c>
      <c r="AD246">
        <v>9</v>
      </c>
      <c r="AE246" t="s">
        <v>129</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v>
      </c>
      <c r="AN246" t="str">
        <f t="shared" ca="1" si="81"/>
        <v>{"dy":25,"sl":4,"tp":"upn","vl":"10707","cn":9,"pt":"GO","pr":900}</v>
      </c>
    </row>
    <row r="247" spans="1:40">
      <c r="A247">
        <v>25</v>
      </c>
      <c r="B247">
        <v>5</v>
      </c>
      <c r="C247">
        <f t="shared" si="72"/>
        <v>0</v>
      </c>
      <c r="D247">
        <f t="shared" ca="1" si="86"/>
        <v>0.7897310587255606</v>
      </c>
      <c r="E247">
        <f t="shared" ca="1" si="86"/>
        <v>7.660307199004901E-2</v>
      </c>
      <c r="F247">
        <f t="shared" ca="1" si="86"/>
        <v>0.65821585292407747</v>
      </c>
      <c r="G247">
        <f t="shared" ca="1" si="86"/>
        <v>0.16771991149053389</v>
      </c>
      <c r="H247">
        <f t="shared" ca="1" si="86"/>
        <v>4.2375149177006022E-2</v>
      </c>
      <c r="I247">
        <f t="shared" ca="1" si="86"/>
        <v>0.13759014283609894</v>
      </c>
      <c r="M247" t="str">
        <f t="shared" ca="1" si="73"/>
        <v>안 지정 캐릭터 PP 일반등급</v>
      </c>
      <c r="N247">
        <f t="shared" ca="1" si="74"/>
        <v>7660</v>
      </c>
      <c r="O247">
        <f t="shared" ca="1" si="75"/>
        <v>9</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900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92</v>
      </c>
      <c r="V247">
        <v>33152</v>
      </c>
      <c r="W247">
        <v>10</v>
      </c>
      <c r="X247" t="s">
        <v>129</v>
      </c>
      <c r="Z247">
        <v>1000</v>
      </c>
      <c r="AA247" t="str">
        <f t="shared" ca="1" si="77"/>
        <v>fe</v>
      </c>
      <c r="AB247" t="s">
        <v>83</v>
      </c>
      <c r="AC247" t="s">
        <v>196</v>
      </c>
      <c r="AD247">
        <v>1</v>
      </c>
      <c r="AE247" t="s">
        <v>129</v>
      </c>
      <c r="AG247">
        <v>8300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스톤 버스터</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v>
      </c>
      <c r="AN247" t="str">
        <f t="shared" ca="1" si="81"/>
        <v>{"dy":25,"sl":5,"tp":"fe","vl":"Equip8101","cn":1,"pt":"GO","pr":8300}</v>
      </c>
    </row>
    <row r="248" spans="1:40">
      <c r="A248">
        <v>25</v>
      </c>
      <c r="B248">
        <v>6</v>
      </c>
      <c r="C248">
        <f t="shared" si="72"/>
        <v>0</v>
      </c>
      <c r="D248">
        <f t="shared" ca="1" si="86"/>
        <v>0.85807830486466008</v>
      </c>
      <c r="E248">
        <f t="shared" ca="1" si="86"/>
        <v>4.5815032956891377E-2</v>
      </c>
      <c r="F248">
        <f t="shared" ca="1" si="86"/>
        <v>0.8212311876744024</v>
      </c>
      <c r="G248">
        <f t="shared" ca="1" si="86"/>
        <v>0.11918025402655996</v>
      </c>
      <c r="H248">
        <f t="shared" ca="1" si="86"/>
        <v>0.56614821594462517</v>
      </c>
      <c r="I248">
        <f t="shared" ca="1" si="86"/>
        <v>0.37455488316256769</v>
      </c>
      <c r="M248" t="str">
        <f t="shared" ca="1" si="73"/>
        <v>지정 장비</v>
      </c>
      <c r="N248" t="str">
        <f t="shared" ca="1" si="74"/>
        <v>Equip0201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DI</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4</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83</v>
      </c>
      <c r="V248" t="s">
        <v>218</v>
      </c>
      <c r="W248">
        <v>1</v>
      </c>
      <c r="X248" t="s">
        <v>133</v>
      </c>
      <c r="Z248">
        <v>5</v>
      </c>
      <c r="AA248" t="str">
        <f t="shared" ca="1" si="77"/>
        <v>fe</v>
      </c>
      <c r="AB248" t="s">
        <v>83</v>
      </c>
      <c r="AC248" t="s">
        <v>193</v>
      </c>
      <c r="AD248">
        <v>1</v>
      </c>
      <c r="AE248" t="s">
        <v>129</v>
      </c>
      <c r="AG248">
        <v>2000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v>
      </c>
      <c r="AN248" t="str">
        <f t="shared" ca="1" si="81"/>
        <v>{"dy":25,"sl":6,"tp":"fe","vl":"Equip7002","cn":1,"pt":"GO","pr":2000}</v>
      </c>
    </row>
    <row r="249" spans="1:40">
      <c r="A249">
        <v>25</v>
      </c>
      <c r="B249">
        <v>7</v>
      </c>
      <c r="C249">
        <f t="shared" si="72"/>
        <v>0</v>
      </c>
      <c r="D249">
        <f t="shared" ca="1" si="86"/>
        <v>5.3699523435441709E-2</v>
      </c>
      <c r="E249">
        <f t="shared" ca="1" si="86"/>
        <v>0.53380034963501066</v>
      </c>
      <c r="F249">
        <f t="shared" ca="1" si="86"/>
        <v>0.97354021850001238</v>
      </c>
      <c r="G249">
        <f t="shared" ca="1" si="86"/>
        <v>0.45184985568513314</v>
      </c>
      <c r="H249">
        <f t="shared" ca="1" si="86"/>
        <v>0.15876780695984649</v>
      </c>
      <c r="I249">
        <f t="shared" ca="1" si="86"/>
        <v>0.59487917836338167</v>
      </c>
      <c r="M249" t="str">
        <f t="shared" ca="1" si="73"/>
        <v>지정 장비</v>
      </c>
      <c r="N249" t="str">
        <f t="shared" ca="1" si="74"/>
        <v>Equip6102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3600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83</v>
      </c>
      <c r="V249" t="s">
        <v>212</v>
      </c>
      <c r="W249">
        <v>1</v>
      </c>
      <c r="X249" t="s">
        <v>129</v>
      </c>
      <c r="Z249">
        <v>700</v>
      </c>
      <c r="AA249" t="str">
        <f t="shared" ca="1" si="77"/>
        <v>fe</v>
      </c>
      <c r="AB249" t="s">
        <v>83</v>
      </c>
      <c r="AC249" t="s">
        <v>204</v>
      </c>
      <c r="AD249">
        <v>1</v>
      </c>
      <c r="AE249" t="s">
        <v>129</v>
      </c>
      <c r="AG249">
        <v>900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v>
      </c>
      <c r="AN249" t="str">
        <f t="shared" ca="1" si="81"/>
        <v>{"dy":25,"sl":7,"tp":"fe","vl":"Equip4002","cn":1,"pt":"GO","pr":900}</v>
      </c>
    </row>
    <row r="250" spans="1:40">
      <c r="A250">
        <v>25</v>
      </c>
      <c r="B250">
        <v>8</v>
      </c>
      <c r="C250">
        <f t="shared" si="72"/>
        <v>0</v>
      </c>
      <c r="D250">
        <f t="shared" ca="1" si="86"/>
        <v>0.93695252745991942</v>
      </c>
      <c r="E250">
        <f t="shared" ca="1" si="86"/>
        <v>0.82701617701448193</v>
      </c>
      <c r="F250">
        <f t="shared" ca="1" si="86"/>
        <v>0.80679580601329226</v>
      </c>
      <c r="G250">
        <f t="shared" ca="1" si="86"/>
        <v>0.61723680526516844</v>
      </c>
      <c r="H250">
        <f t="shared" ca="1" si="86"/>
        <v>0.95162192914519184</v>
      </c>
      <c r="I250">
        <f t="shared" ca="1" si="86"/>
        <v>0.7853356078098247</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v>
      </c>
      <c r="AN250" t="str">
        <f t="shared" ca="1" si="81"/>
        <v>{"dy":25,"sl":8}</v>
      </c>
    </row>
    <row r="251" spans="1:40">
      <c r="A251">
        <v>25</v>
      </c>
      <c r="B251">
        <v>9</v>
      </c>
      <c r="C251">
        <f t="shared" si="72"/>
        <v>0</v>
      </c>
      <c r="D251">
        <f t="shared" ca="1" si="86"/>
        <v>0.94810815022389849</v>
      </c>
      <c r="E251">
        <f t="shared" ca="1" si="86"/>
        <v>0.75855205706336515</v>
      </c>
      <c r="F251">
        <f t="shared" ca="1" si="86"/>
        <v>0.23461751154094501</v>
      </c>
      <c r="G251">
        <f t="shared" ca="1" si="86"/>
        <v>0.42507293703273497</v>
      </c>
      <c r="H251">
        <f t="shared" ca="1" si="86"/>
        <v>0.23138120405812823</v>
      </c>
      <c r="I251">
        <f t="shared" ca="1" si="86"/>
        <v>0.53221869366941521</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v>
      </c>
      <c r="AN251" t="str">
        <f t="shared" ca="1" si="81"/>
        <v>{"dy":25,"sl":9}</v>
      </c>
    </row>
    <row r="252" spans="1:40">
      <c r="A252">
        <v>26</v>
      </c>
      <c r="B252">
        <v>0</v>
      </c>
      <c r="C252">
        <f t="shared" si="72"/>
        <v>0</v>
      </c>
      <c r="D252">
        <f t="shared" ref="D252:I261" ca="1" si="87">RAND()</f>
        <v>0.27213771597669623</v>
      </c>
      <c r="E252">
        <f t="shared" ca="1" si="87"/>
        <v>0.67459061669977038</v>
      </c>
      <c r="F252">
        <f t="shared" ca="1" si="87"/>
        <v>0.81280538382622636</v>
      </c>
      <c r="G252">
        <f t="shared" ca="1" si="87"/>
        <v>0.93097450499969991</v>
      </c>
      <c r="H252">
        <f t="shared" ca="1" si="87"/>
        <v>0.53418610771501029</v>
      </c>
      <c r="I252">
        <f t="shared" ca="1" si="87"/>
        <v>0.78944902599510514</v>
      </c>
      <c r="M252" t="str">
        <f t="shared" ca="1" si="73"/>
        <v>지정 장비</v>
      </c>
      <c r="N252" t="str">
        <f t="shared" ca="1" si="74"/>
        <v>Equip6001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2200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83</v>
      </c>
      <c r="V252" t="s">
        <v>215</v>
      </c>
      <c r="W252">
        <v>1</v>
      </c>
      <c r="X252" t="s">
        <v>133</v>
      </c>
      <c r="Y252">
        <v>240</v>
      </c>
      <c r="Z252">
        <v>162</v>
      </c>
      <c r="AA252" t="str">
        <f t="shared" ca="1" si="77"/>
        <v>fe</v>
      </c>
      <c r="AB252" t="s">
        <v>83</v>
      </c>
      <c r="AC252" t="s">
        <v>115</v>
      </c>
      <c r="AD252">
        <v>1</v>
      </c>
      <c r="AE252" t="s">
        <v>129</v>
      </c>
      <c r="AG252">
        <v>1300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이국의 무기</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v>
      </c>
      <c r="AN252" t="str">
        <f t="shared" ca="1" si="81"/>
        <v>{"dy":26,"sl":0,"tp":"fe","vl":"Equip0102","cn":1,"pt":"GO","pr":1300}</v>
      </c>
    </row>
    <row r="253" spans="1:40">
      <c r="A253">
        <v>26</v>
      </c>
      <c r="B253">
        <v>1</v>
      </c>
      <c r="C253">
        <f t="shared" si="72"/>
        <v>0</v>
      </c>
      <c r="D253">
        <f t="shared" ca="1" si="87"/>
        <v>0.85423237202231528</v>
      </c>
      <c r="E253">
        <f t="shared" ca="1" si="87"/>
        <v>6.3421628980090627E-2</v>
      </c>
      <c r="F253">
        <f t="shared" ca="1" si="87"/>
        <v>0.53679913119682421</v>
      </c>
      <c r="G253">
        <f t="shared" ca="1" si="87"/>
        <v>9.0367886407182962E-2</v>
      </c>
      <c r="H253">
        <f t="shared" ca="1" si="87"/>
        <v>0.71244906388809381</v>
      </c>
      <c r="I253">
        <f t="shared" ca="1" si="87"/>
        <v>0.25044022765408169</v>
      </c>
      <c r="M253" t="str">
        <f t="shared" ca="1" si="73"/>
        <v>지정 장비</v>
      </c>
      <c r="N253" t="str">
        <f t="shared" ca="1" si="74"/>
        <v>Equip0201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4</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83</v>
      </c>
      <c r="V253" t="s">
        <v>278</v>
      </c>
      <c r="W253">
        <v>1</v>
      </c>
      <c r="X253" t="s">
        <v>133</v>
      </c>
      <c r="Z253">
        <v>37</v>
      </c>
      <c r="AA253" t="str">
        <f t="shared" ca="1" si="77"/>
        <v>fe</v>
      </c>
      <c r="AB253" t="s">
        <v>83</v>
      </c>
      <c r="AC253" t="s">
        <v>278</v>
      </c>
      <c r="AD253">
        <v>1</v>
      </c>
      <c r="AE253" t="s">
        <v>129</v>
      </c>
      <c r="AG253">
        <v>22000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광학발생기</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v>
      </c>
      <c r="AN253" t="str">
        <f t="shared" ca="1" si="81"/>
        <v>{"dy":26,"sl":1,"tp":"fe","vl":"Equip6301","cn":1,"pt":"GO","pr":22000}</v>
      </c>
    </row>
    <row r="254" spans="1:40">
      <c r="A254">
        <v>26</v>
      </c>
      <c r="B254">
        <v>2</v>
      </c>
      <c r="C254">
        <f t="shared" si="72"/>
        <v>0</v>
      </c>
      <c r="D254">
        <f t="shared" ca="1" si="87"/>
        <v>0.5436067690532419</v>
      </c>
      <c r="E254">
        <f t="shared" ca="1" si="87"/>
        <v>0.5993191920936366</v>
      </c>
      <c r="F254">
        <f t="shared" ca="1" si="87"/>
        <v>0.87268711054989601</v>
      </c>
      <c r="G254">
        <f t="shared" ca="1" si="87"/>
        <v>0.55162347997822903</v>
      </c>
      <c r="H254">
        <f t="shared" ca="1" si="87"/>
        <v>0.64769960962731765</v>
      </c>
      <c r="I254">
        <f t="shared" ca="1" si="87"/>
        <v>0.78725187345973302</v>
      </c>
      <c r="M254" t="str">
        <f t="shared" ca="1" si="73"/>
        <v>안 지정 캐릭터 PP 영웅등급</v>
      </c>
      <c r="N254">
        <f t="shared" ca="1" si="74"/>
        <v>59931</v>
      </c>
      <c r="O254">
        <f t="shared" ca="1" si="75"/>
        <v>12</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1200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92</v>
      </c>
      <c r="V254">
        <v>90970</v>
      </c>
      <c r="W254">
        <v>14</v>
      </c>
      <c r="X254" t="s">
        <v>129</v>
      </c>
      <c r="Z254">
        <v>1400</v>
      </c>
      <c r="AA254" t="str">
        <f t="shared" ca="1" si="77"/>
        <v>uph</v>
      </c>
      <c r="AB254" t="s">
        <v>92</v>
      </c>
      <c r="AC254">
        <v>84983</v>
      </c>
      <c r="AD254">
        <v>14</v>
      </c>
      <c r="AE254" t="s">
        <v>129</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v>
      </c>
      <c r="AN254" t="str">
        <f t="shared" ca="1" si="81"/>
        <v>{"dy":26,"sl":2,"tp":"uph","vl":"84983","cn":14,"pt":"GO","pr":1400}</v>
      </c>
    </row>
    <row r="255" spans="1:40">
      <c r="A255">
        <v>26</v>
      </c>
      <c r="B255">
        <v>3</v>
      </c>
      <c r="C255">
        <f t="shared" si="72"/>
        <v>0</v>
      </c>
      <c r="D255">
        <f t="shared" ca="1" si="87"/>
        <v>0.92733995965052951</v>
      </c>
      <c r="E255">
        <f t="shared" ca="1" si="87"/>
        <v>0.16735426256008734</v>
      </c>
      <c r="F255">
        <f t="shared" ca="1" si="87"/>
        <v>0.79342635817633389</v>
      </c>
      <c r="G255">
        <f t="shared" ca="1" si="87"/>
        <v>0.77774110318816836</v>
      </c>
      <c r="H255">
        <f t="shared" ca="1" si="87"/>
        <v>0.12131953159483877</v>
      </c>
      <c r="I255">
        <f t="shared" ca="1" si="87"/>
        <v>0.67661986848719868</v>
      </c>
      <c r="M255" t="str">
        <f t="shared" ca="1" si="73"/>
        <v>안 지정 캐릭터 PP 일반등급</v>
      </c>
      <c r="N255">
        <f t="shared" ca="1" si="74"/>
        <v>16735</v>
      </c>
      <c r="O255">
        <f t="shared" ca="1" si="75"/>
        <v>10</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1000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93</v>
      </c>
      <c r="V255">
        <v>13068</v>
      </c>
      <c r="W255">
        <v>9</v>
      </c>
      <c r="X255" t="s">
        <v>129</v>
      </c>
      <c r="Z255">
        <v>900</v>
      </c>
      <c r="AA255" t="str">
        <f t="shared" ca="1" si="77"/>
        <v>upn</v>
      </c>
      <c r="AB255" t="s">
        <v>93</v>
      </c>
      <c r="AC255">
        <v>30283</v>
      </c>
      <c r="AD255">
        <v>10</v>
      </c>
      <c r="AE255" t="s">
        <v>129</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v>
      </c>
      <c r="AN255" t="str">
        <f t="shared" ca="1" si="81"/>
        <v>{"dy":26,"sl":3,"tp":"upn","vl":"30283","cn":10,"pt":"GO","pr":1000}</v>
      </c>
    </row>
    <row r="256" spans="1:40">
      <c r="A256">
        <v>26</v>
      </c>
      <c r="B256">
        <v>4</v>
      </c>
      <c r="C256">
        <f t="shared" si="72"/>
        <v>0</v>
      </c>
      <c r="D256">
        <f t="shared" ca="1" si="87"/>
        <v>0.75593119239220763</v>
      </c>
      <c r="E256">
        <f t="shared" ca="1" si="87"/>
        <v>0.22190305396598553</v>
      </c>
      <c r="F256">
        <f t="shared" ca="1" si="87"/>
        <v>9.7590861256705908E-2</v>
      </c>
      <c r="G256">
        <f t="shared" ca="1" si="87"/>
        <v>0.76356183613485273</v>
      </c>
      <c r="H256">
        <f t="shared" ca="1" si="87"/>
        <v>0.79446195390976737</v>
      </c>
      <c r="I256">
        <f t="shared" ca="1" si="87"/>
        <v>0.74592310027456377</v>
      </c>
      <c r="M256" t="str">
        <f t="shared" ca="1" si="73"/>
        <v>안 지정 캐릭터 PP 일반등급</v>
      </c>
      <c r="N256">
        <f t="shared" ca="1" si="74"/>
        <v>22190</v>
      </c>
      <c r="O256">
        <f t="shared" ca="1" si="75"/>
        <v>10</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1000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93</v>
      </c>
      <c r="V256">
        <v>55476</v>
      </c>
      <c r="W256">
        <v>12</v>
      </c>
      <c r="X256" t="s">
        <v>129</v>
      </c>
      <c r="Z256">
        <v>1200</v>
      </c>
      <c r="AA256" t="str">
        <f t="shared" ca="1" si="77"/>
        <v>upn</v>
      </c>
      <c r="AB256" t="s">
        <v>93</v>
      </c>
      <c r="AC256">
        <v>14175</v>
      </c>
      <c r="AD256">
        <v>9</v>
      </c>
      <c r="AE256" t="s">
        <v>129</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0.16809574535744731</v>
      </c>
      <c r="E257">
        <f t="shared" ca="1" si="87"/>
        <v>0.74846194409594058</v>
      </c>
      <c r="F257">
        <f t="shared" ca="1" si="87"/>
        <v>0.70953366158067399</v>
      </c>
      <c r="G257">
        <f t="shared" ca="1" si="87"/>
        <v>0.94404661689359781</v>
      </c>
      <c r="H257">
        <f t="shared" ca="1" si="87"/>
        <v>0.80778874123668587</v>
      </c>
      <c r="I257">
        <f t="shared" ca="1" si="87"/>
        <v>3.0933797631983229E-2</v>
      </c>
      <c r="M257" t="str">
        <f t="shared" ca="1" si="73"/>
        <v>지정 장비</v>
      </c>
      <c r="N257" t="str">
        <f t="shared" ca="1" si="74"/>
        <v>Equip6301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22000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83</v>
      </c>
      <c r="V257" t="s">
        <v>182</v>
      </c>
      <c r="W257">
        <v>1</v>
      </c>
      <c r="X257" t="s">
        <v>129</v>
      </c>
      <c r="Z257">
        <v>1400</v>
      </c>
      <c r="AA257" t="str">
        <f t="shared" ca="1" si="77"/>
        <v>fe</v>
      </c>
      <c r="AB257" t="s">
        <v>83</v>
      </c>
      <c r="AC257" t="s">
        <v>218</v>
      </c>
      <c r="AD257">
        <v>1</v>
      </c>
      <c r="AE257" t="s">
        <v>129</v>
      </c>
      <c r="AG257">
        <v>2500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야만인의 분노</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v>
      </c>
      <c r="AN257" t="str">
        <f t="shared" ca="1" si="81"/>
        <v>{"dy":26,"sl":5,"tp":"fe","vl":"Equip0201","cn":1,"pt":"GO","pr":2500}</v>
      </c>
    </row>
    <row r="258" spans="1:40">
      <c r="A258">
        <v>26</v>
      </c>
      <c r="B258">
        <v>6</v>
      </c>
      <c r="C258">
        <f t="shared" ref="C258:C321" si="88">IF(B258&lt;=9,0,
IF(B258=10,1,2))</f>
        <v>0</v>
      </c>
      <c r="D258">
        <f t="shared" ca="1" si="87"/>
        <v>0.18890463828456194</v>
      </c>
      <c r="E258">
        <f t="shared" ca="1" si="87"/>
        <v>0.41659584873109956</v>
      </c>
      <c r="F258">
        <f t="shared" ca="1" si="87"/>
        <v>0.79715440426770423</v>
      </c>
      <c r="G258">
        <f t="shared" ca="1" si="87"/>
        <v>0.95750836067975076</v>
      </c>
      <c r="H258">
        <f t="shared" ca="1" si="87"/>
        <v>0.90934736585613141</v>
      </c>
      <c r="I258">
        <f t="shared" ca="1" si="87"/>
        <v>0.59346500297531501</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Equip5102</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1300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83</v>
      </c>
      <c r="V258" t="s">
        <v>205</v>
      </c>
      <c r="W258">
        <v>1</v>
      </c>
      <c r="X258" t="s">
        <v>133</v>
      </c>
      <c r="Z258">
        <v>11</v>
      </c>
      <c r="AA258" t="str">
        <f t="shared" ref="AA258:AA321" ca="1" si="93">IF(ISBLANK(AB258),"",
VLOOKUP(AB258,OFFSET(INDIRECT("$A:$B"),0,MATCH(AB$1&amp;"_Verify",INDIRECT("$1:$1"),0)-1),2,0)
)</f>
        <v>fe</v>
      </c>
      <c r="AB258" t="s">
        <v>83</v>
      </c>
      <c r="AC258" t="s">
        <v>217</v>
      </c>
      <c r="AD258">
        <v>1</v>
      </c>
      <c r="AE258" t="s">
        <v>129</v>
      </c>
      <c r="AG258">
        <v>2600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잔혹한 지배자</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{"dy":26,"sl":6,"tp":"fe","vl":"Equip4201","cn":1,"pt":"GO","pr":2600}</v>
      </c>
    </row>
    <row r="259" spans="1:40">
      <c r="A259">
        <v>26</v>
      </c>
      <c r="B259">
        <v>7</v>
      </c>
      <c r="C259">
        <f t="shared" si="88"/>
        <v>0</v>
      </c>
      <c r="D259">
        <f t="shared" ca="1" si="87"/>
        <v>1.8869163813719947E-2</v>
      </c>
      <c r="E259">
        <f t="shared" ca="1" si="87"/>
        <v>0.96749853296846255</v>
      </c>
      <c r="F259">
        <f t="shared" ca="1" si="87"/>
        <v>0.10708966422272292</v>
      </c>
      <c r="G259">
        <f t="shared" ca="1" si="87"/>
        <v>0.69662674854565021</v>
      </c>
      <c r="H259">
        <f t="shared" ca="1" si="87"/>
        <v>0.25794386099623212</v>
      </c>
      <c r="I259">
        <f t="shared" ca="1" si="87"/>
        <v>0.94889643567327131</v>
      </c>
      <c r="M259" t="str">
        <f t="shared" ca="1" si="89"/>
        <v>지정 장비</v>
      </c>
      <c r="N259" t="str">
        <f t="shared" ca="1" si="90"/>
        <v>Equip8302</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74900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83</v>
      </c>
      <c r="V259" t="s">
        <v>255</v>
      </c>
      <c r="W259">
        <v>1</v>
      </c>
      <c r="X259" t="s">
        <v>129</v>
      </c>
      <c r="Z259">
        <v>7600</v>
      </c>
      <c r="AA259" t="str">
        <f t="shared" ca="1" si="93"/>
        <v>fe</v>
      </c>
      <c r="AB259" t="s">
        <v>83</v>
      </c>
      <c r="AC259" t="s">
        <v>202</v>
      </c>
      <c r="AD259">
        <v>1</v>
      </c>
      <c r="AE259" t="s">
        <v>129</v>
      </c>
      <c r="AG259">
        <v>2000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까마귀 리볼버</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v>
      </c>
      <c r="AN259" t="str">
        <f t="shared" ca="1" si="97"/>
        <v>{"dy":26,"sl":7,"tp":"fe","vl":"Equip6001","cn":1,"pt":"GO","pr":2000}</v>
      </c>
    </row>
    <row r="260" spans="1:40">
      <c r="A260">
        <v>26</v>
      </c>
      <c r="B260">
        <v>8</v>
      </c>
      <c r="C260">
        <f t="shared" si="88"/>
        <v>0</v>
      </c>
      <c r="D260">
        <f t="shared" ca="1" si="87"/>
        <v>0.84232034111336429</v>
      </c>
      <c r="E260">
        <f t="shared" ca="1" si="87"/>
        <v>0.95523310015267038</v>
      </c>
      <c r="F260">
        <f t="shared" ca="1" si="87"/>
        <v>0.18658999148576172</v>
      </c>
      <c r="G260">
        <f t="shared" ca="1" si="87"/>
        <v>0.6856352009067368</v>
      </c>
      <c r="H260">
        <f t="shared" ca="1" si="87"/>
        <v>0.33297689994222612</v>
      </c>
      <c r="I260">
        <f t="shared" ca="1" si="87"/>
        <v>0.25782349161247864</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v>
      </c>
      <c r="AN260" t="str">
        <f t="shared" ca="1" si="97"/>
        <v>{"dy":26,"sl":8}</v>
      </c>
    </row>
    <row r="261" spans="1:40">
      <c r="A261">
        <v>26</v>
      </c>
      <c r="B261">
        <v>9</v>
      </c>
      <c r="C261">
        <f t="shared" si="88"/>
        <v>0</v>
      </c>
      <c r="D261">
        <f t="shared" ca="1" si="87"/>
        <v>0.43397301150049006</v>
      </c>
      <c r="E261">
        <f t="shared" ca="1" si="87"/>
        <v>0.35085134030410714</v>
      </c>
      <c r="F261">
        <f t="shared" ca="1" si="87"/>
        <v>8.4942050626347965E-2</v>
      </c>
      <c r="G261">
        <f t="shared" ca="1" si="87"/>
        <v>0.22359197029633182</v>
      </c>
      <c r="H261">
        <f t="shared" ca="1" si="87"/>
        <v>0.18934405749744498</v>
      </c>
      <c r="I261">
        <f t="shared" ca="1" si="87"/>
        <v>0.24965888359366173</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v>
      </c>
      <c r="AN261" t="str">
        <f t="shared" ca="1" si="97"/>
        <v>{"dy":26,"sl":9}</v>
      </c>
    </row>
    <row r="262" spans="1:40">
      <c r="A262">
        <v>27</v>
      </c>
      <c r="B262">
        <v>0</v>
      </c>
      <c r="C262">
        <f t="shared" si="88"/>
        <v>0</v>
      </c>
      <c r="D262">
        <f t="shared" ref="D262:I271" ca="1" si="98">RAND()</f>
        <v>0.41782878569226412</v>
      </c>
      <c r="E262">
        <f t="shared" ca="1" si="98"/>
        <v>0.34467753217695463</v>
      </c>
      <c r="F262">
        <f t="shared" ca="1" si="98"/>
        <v>0.53453338006244489</v>
      </c>
      <c r="G262">
        <f t="shared" ca="1" si="98"/>
        <v>0.76614562520452079</v>
      </c>
      <c r="H262">
        <f t="shared" ca="1" si="98"/>
        <v>0.33636069655281609</v>
      </c>
      <c r="I262">
        <f t="shared" ca="1" si="98"/>
        <v>2.2285308132440118E-2</v>
      </c>
      <c r="M262" t="str">
        <f t="shared" ca="1" si="89"/>
        <v>지정 장비</v>
      </c>
      <c r="N262" t="str">
        <f t="shared" ca="1" si="90"/>
        <v>Equip3001</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600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85</v>
      </c>
      <c r="W262">
        <v>1</v>
      </c>
      <c r="X262" t="s">
        <v>133</v>
      </c>
      <c r="Z262">
        <v>149</v>
      </c>
      <c r="AA262" t="str">
        <f t="shared" ca="1" si="93"/>
        <v>fe</v>
      </c>
      <c r="AB262" t="s">
        <v>83</v>
      </c>
      <c r="AC262" t="s">
        <v>257</v>
      </c>
      <c r="AD262">
        <v>1</v>
      </c>
      <c r="AE262" t="s">
        <v>129</v>
      </c>
      <c r="AG262">
        <v>29800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스톰 브링어</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v>
      </c>
      <c r="AN262" t="str">
        <f t="shared" ca="1" si="97"/>
        <v>{"dy":27,"sl":0,"tp":"fe","vl":"Equip8202","cn":1,"pt":"GO","pr":29800}</v>
      </c>
    </row>
    <row r="263" spans="1:40">
      <c r="A263">
        <v>27</v>
      </c>
      <c r="B263">
        <v>1</v>
      </c>
      <c r="C263">
        <f t="shared" si="88"/>
        <v>0</v>
      </c>
      <c r="D263">
        <f t="shared" ca="1" si="98"/>
        <v>0.51082356319651834</v>
      </c>
      <c r="E263">
        <f t="shared" ca="1" si="98"/>
        <v>0.93333888950395039</v>
      </c>
      <c r="F263">
        <f t="shared" ca="1" si="98"/>
        <v>0.79635489616287614</v>
      </c>
      <c r="G263">
        <f t="shared" ca="1" si="98"/>
        <v>0.87600051754878994</v>
      </c>
      <c r="H263">
        <f t="shared" ca="1" si="98"/>
        <v>0.16808447884367628</v>
      </c>
      <c r="I263">
        <f t="shared" ca="1" si="98"/>
        <v>0.47394967251168385</v>
      </c>
      <c r="M263" t="str">
        <f t="shared" ca="1" si="89"/>
        <v>지정 장비</v>
      </c>
      <c r="N263" t="str">
        <f t="shared" ca="1" si="90"/>
        <v>Equip8102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8000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83</v>
      </c>
      <c r="V263" t="s">
        <v>267</v>
      </c>
      <c r="W263">
        <v>1</v>
      </c>
      <c r="X263" t="s">
        <v>129</v>
      </c>
      <c r="Z263">
        <v>700</v>
      </c>
      <c r="AA263" t="str">
        <f t="shared" ca="1" si="93"/>
        <v>fe</v>
      </c>
      <c r="AB263" t="s">
        <v>83</v>
      </c>
      <c r="AC263" t="s">
        <v>201</v>
      </c>
      <c r="AD263">
        <v>1</v>
      </c>
      <c r="AE263" t="s">
        <v>129</v>
      </c>
      <c r="AG263">
        <v>1300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v>
      </c>
      <c r="AN263" t="str">
        <f t="shared" ca="1" si="97"/>
        <v>{"dy":27,"sl":1,"tp":"fe","vl":"Equip2102","cn":1,"pt":"GO","pr":1300}</v>
      </c>
    </row>
    <row r="264" spans="1:40">
      <c r="A264">
        <v>27</v>
      </c>
      <c r="B264">
        <v>2</v>
      </c>
      <c r="C264">
        <f t="shared" si="88"/>
        <v>0</v>
      </c>
      <c r="D264">
        <f t="shared" ca="1" si="98"/>
        <v>0.6908104560067464</v>
      </c>
      <c r="E264">
        <f t="shared" ca="1" si="98"/>
        <v>0.30468049470040637</v>
      </c>
      <c r="F264">
        <f t="shared" ca="1" si="98"/>
        <v>0.33922903955188266</v>
      </c>
      <c r="G264">
        <f t="shared" ca="1" si="98"/>
        <v>0.20391104303815843</v>
      </c>
      <c r="H264">
        <f t="shared" ca="1" si="98"/>
        <v>0.1429727448262591</v>
      </c>
      <c r="I264">
        <f t="shared" ca="1" si="98"/>
        <v>0.58871649859403363</v>
      </c>
      <c r="M264" t="str">
        <f t="shared" ca="1" si="89"/>
        <v>안 지정 캐릭터 PP 영웅등급</v>
      </c>
      <c r="N264">
        <f t="shared" ca="1" si="90"/>
        <v>30468</v>
      </c>
      <c r="O264">
        <f t="shared" ca="1" si="91"/>
        <v>10</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1000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92</v>
      </c>
      <c r="V264">
        <v>95693</v>
      </c>
      <c r="W264">
        <v>14</v>
      </c>
      <c r="X264" t="s">
        <v>129</v>
      </c>
      <c r="Z264">
        <v>1400</v>
      </c>
      <c r="AA264" t="str">
        <f t="shared" ca="1" si="93"/>
        <v>uph</v>
      </c>
      <c r="AB264" t="s">
        <v>92</v>
      </c>
      <c r="AC264">
        <v>34952</v>
      </c>
      <c r="AD264">
        <v>11</v>
      </c>
      <c r="AE264" t="s">
        <v>129</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v>
      </c>
      <c r="AN264" t="str">
        <f t="shared" ca="1" si="97"/>
        <v>{"dy":27,"sl":2,"tp":"uph","vl":"34952","cn":11,"pt":"GO","pr":1100}</v>
      </c>
    </row>
    <row r="265" spans="1:40">
      <c r="A265">
        <v>27</v>
      </c>
      <c r="B265">
        <v>3</v>
      </c>
      <c r="C265">
        <f t="shared" si="88"/>
        <v>0</v>
      </c>
      <c r="D265">
        <f t="shared" ca="1" si="98"/>
        <v>0.29643614060914314</v>
      </c>
      <c r="E265">
        <f t="shared" ca="1" si="98"/>
        <v>0.33801293961826251</v>
      </c>
      <c r="F265">
        <f t="shared" ca="1" si="98"/>
        <v>4.8034887646517976E-2</v>
      </c>
      <c r="G265">
        <f t="shared" ca="1" si="98"/>
        <v>0.69314171816729797</v>
      </c>
      <c r="H265">
        <f t="shared" ca="1" si="98"/>
        <v>0.5164772658237855</v>
      </c>
      <c r="I265">
        <f t="shared" ca="1" si="98"/>
        <v>0.70825472160984226</v>
      </c>
      <c r="M265" t="str">
        <f t="shared" ca="1" si="89"/>
        <v>안 지정 캐릭터 PP 일반등급</v>
      </c>
      <c r="N265">
        <f t="shared" ca="1" si="90"/>
        <v>33801</v>
      </c>
      <c r="O265">
        <f t="shared" ca="1" si="91"/>
        <v>11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1100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99571</v>
      </c>
      <c r="W265">
        <v>14</v>
      </c>
      <c r="X265" t="s">
        <v>129</v>
      </c>
      <c r="Z265">
        <v>1400</v>
      </c>
      <c r="AA265" t="str">
        <f t="shared" ca="1" si="93"/>
        <v>upn</v>
      </c>
      <c r="AB265" t="s">
        <v>93</v>
      </c>
      <c r="AC265">
        <v>46336</v>
      </c>
      <c r="AD265">
        <v>11</v>
      </c>
      <c r="AE265" t="s">
        <v>129</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v>
      </c>
      <c r="AN265" t="str">
        <f t="shared" ca="1" si="97"/>
        <v>{"dy":27,"sl":3,"tp":"upn","vl":"46336","cn":11,"pt":"GO","pr":1100}</v>
      </c>
    </row>
    <row r="266" spans="1:40">
      <c r="A266">
        <v>27</v>
      </c>
      <c r="B266">
        <v>4</v>
      </c>
      <c r="C266">
        <f t="shared" si="88"/>
        <v>0</v>
      </c>
      <c r="D266">
        <f t="shared" ca="1" si="98"/>
        <v>0.92374786735988157</v>
      </c>
      <c r="E266">
        <f t="shared" ca="1" si="98"/>
        <v>0.31003984203899593</v>
      </c>
      <c r="F266">
        <f t="shared" ca="1" si="98"/>
        <v>0.25149389212620188</v>
      </c>
      <c r="G266">
        <f t="shared" ca="1" si="98"/>
        <v>0.37174711394164173</v>
      </c>
      <c r="H266">
        <f t="shared" ca="1" si="98"/>
        <v>0.81878994997715926</v>
      </c>
      <c r="I266">
        <f t="shared" ca="1" si="98"/>
        <v>0.55752586413850014</v>
      </c>
      <c r="M266" t="str">
        <f t="shared" ca="1" si="89"/>
        <v>안 지정 캐릭터 PP 일반등급</v>
      </c>
      <c r="N266">
        <f t="shared" ca="1" si="90"/>
        <v>31003</v>
      </c>
      <c r="O266">
        <f t="shared" ca="1" si="91"/>
        <v>10</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1000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93</v>
      </c>
      <c r="V266">
        <v>19556</v>
      </c>
      <c r="W266">
        <v>10</v>
      </c>
      <c r="X266" t="s">
        <v>129</v>
      </c>
      <c r="Z266">
        <v>1000</v>
      </c>
      <c r="AA266" t="str">
        <f t="shared" ca="1" si="93"/>
        <v>upn</v>
      </c>
      <c r="AB266" t="s">
        <v>93</v>
      </c>
      <c r="AC266">
        <v>58093</v>
      </c>
      <c r="AD266">
        <v>12</v>
      </c>
      <c r="AE266" t="s">
        <v>129</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0.22025756813357367</v>
      </c>
      <c r="E267">
        <f t="shared" ca="1" si="98"/>
        <v>0.94704939902272955</v>
      </c>
      <c r="F267">
        <f t="shared" ca="1" si="98"/>
        <v>0.39017519395719502</v>
      </c>
      <c r="G267">
        <f t="shared" ca="1" si="98"/>
        <v>0.83727769562714638</v>
      </c>
      <c r="H267">
        <f t="shared" ca="1" si="98"/>
        <v>0.66247804694933121</v>
      </c>
      <c r="I267">
        <f t="shared" ca="1" si="98"/>
        <v>0.33025059849044169</v>
      </c>
      <c r="M267" t="str">
        <f t="shared" ca="1" si="89"/>
        <v>지정 장비</v>
      </c>
      <c r="N267" t="str">
        <f t="shared" ca="1" si="90"/>
        <v>Equip8201</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29200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83</v>
      </c>
      <c r="V267" t="s">
        <v>114</v>
      </c>
      <c r="W267">
        <v>1</v>
      </c>
      <c r="X267" t="s">
        <v>133</v>
      </c>
      <c r="Z267">
        <v>4</v>
      </c>
      <c r="AA267" t="str">
        <f t="shared" ca="1" si="93"/>
        <v>fe</v>
      </c>
      <c r="AB267" t="s">
        <v>83</v>
      </c>
      <c r="AC267" t="s">
        <v>193</v>
      </c>
      <c r="AD267">
        <v>1</v>
      </c>
      <c r="AE267" t="s">
        <v>129</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0.23831670287933193</v>
      </c>
      <c r="E268">
        <f t="shared" ca="1" si="98"/>
        <v>0.83913374221225223</v>
      </c>
      <c r="F268">
        <f t="shared" ca="1" si="98"/>
        <v>0.76847483027950791</v>
      </c>
      <c r="G268">
        <f t="shared" ca="1" si="98"/>
        <v>0.67116601086084426</v>
      </c>
      <c r="H268">
        <f t="shared" ca="1" si="98"/>
        <v>0.52123629882040834</v>
      </c>
      <c r="I268">
        <f t="shared" ca="1" si="98"/>
        <v>0.64834555830646101</v>
      </c>
      <c r="M268" t="str">
        <f t="shared" ca="1" si="89"/>
        <v>지정 장비</v>
      </c>
      <c r="N268" t="str">
        <f t="shared" ca="1" si="90"/>
        <v>Equip7202</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9600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83</v>
      </c>
      <c r="V268" t="s">
        <v>113</v>
      </c>
      <c r="W268">
        <v>1</v>
      </c>
      <c r="X268" t="s">
        <v>129</v>
      </c>
      <c r="Z268">
        <v>800</v>
      </c>
      <c r="AA268" t="str">
        <f t="shared" ca="1" si="93"/>
        <v>fe</v>
      </c>
      <c r="AB268" t="s">
        <v>83</v>
      </c>
      <c r="AC268" t="s">
        <v>281</v>
      </c>
      <c r="AD268">
        <v>1</v>
      </c>
      <c r="AE268" t="s">
        <v>129</v>
      </c>
      <c r="AG268">
        <v>1500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별의 계시</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v>
      </c>
      <c r="AN268" t="str">
        <f t="shared" ca="1" si="97"/>
        <v>{"dy":27,"sl":6,"tp":"fe","vl":"Equip4101","cn":1,"pt":"GO","pr":1500}</v>
      </c>
    </row>
    <row r="269" spans="1:40">
      <c r="A269">
        <v>27</v>
      </c>
      <c r="B269">
        <v>7</v>
      </c>
      <c r="C269">
        <f t="shared" si="88"/>
        <v>0</v>
      </c>
      <c r="D269">
        <f t="shared" ca="1" si="98"/>
        <v>0.12425542896328068</v>
      </c>
      <c r="E269">
        <f t="shared" ca="1" si="98"/>
        <v>0.48608387267432085</v>
      </c>
      <c r="F269">
        <f t="shared" ca="1" si="98"/>
        <v>0.47825248323374758</v>
      </c>
      <c r="G269">
        <f t="shared" ca="1" si="98"/>
        <v>0.95651173194151662</v>
      </c>
      <c r="H269">
        <f t="shared" ca="1" si="98"/>
        <v>0.63166935463919172</v>
      </c>
      <c r="I269">
        <f t="shared" ca="1" si="98"/>
        <v>0.86485344788241847</v>
      </c>
      <c r="M269" t="str">
        <f t="shared" ca="1" si="89"/>
        <v>지정 장비</v>
      </c>
      <c r="N269" t="str">
        <f t="shared" ca="1" si="90"/>
        <v>Equip5301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7900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83</v>
      </c>
      <c r="V269" t="s">
        <v>112</v>
      </c>
      <c r="W269">
        <v>1</v>
      </c>
      <c r="X269" t="s">
        <v>129</v>
      </c>
      <c r="Z269">
        <v>3500</v>
      </c>
      <c r="AA269" t="str">
        <f t="shared" ca="1" si="93"/>
        <v>fe</v>
      </c>
      <c r="AB269" t="s">
        <v>83</v>
      </c>
      <c r="AC269" t="s">
        <v>273</v>
      </c>
      <c r="AD269">
        <v>1</v>
      </c>
      <c r="AE269" t="s">
        <v>129</v>
      </c>
      <c r="AG269">
        <v>3900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용력의 방패</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v>
      </c>
      <c r="AN269" t="str">
        <f t="shared" ca="1" si="97"/>
        <v>{"dy":27,"sl":7,"tp":"fe","vl":"Equip7101","cn":1,"pt":"GO","pr":3900}</v>
      </c>
    </row>
    <row r="270" spans="1:40">
      <c r="A270">
        <v>27</v>
      </c>
      <c r="B270">
        <v>8</v>
      </c>
      <c r="C270">
        <f t="shared" si="88"/>
        <v>0</v>
      </c>
      <c r="D270">
        <f t="shared" ca="1" si="98"/>
        <v>0.44687047542196223</v>
      </c>
      <c r="E270">
        <f t="shared" ca="1" si="98"/>
        <v>0.93397009465758307</v>
      </c>
      <c r="F270">
        <f t="shared" ca="1" si="98"/>
        <v>0.57304414545399596</v>
      </c>
      <c r="G270">
        <f t="shared" ca="1" si="98"/>
        <v>0.33647962065213977</v>
      </c>
      <c r="H270">
        <f t="shared" ca="1" si="98"/>
        <v>0.63275427010791974</v>
      </c>
      <c r="I270">
        <f t="shared" ca="1" si="98"/>
        <v>9.6908458788499185E-2</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v>
      </c>
      <c r="AN270" t="str">
        <f t="shared" ca="1" si="97"/>
        <v>{"dy":27,"sl":8}</v>
      </c>
    </row>
    <row r="271" spans="1:40">
      <c r="A271">
        <v>27</v>
      </c>
      <c r="B271">
        <v>9</v>
      </c>
      <c r="C271">
        <f t="shared" si="88"/>
        <v>0</v>
      </c>
      <c r="D271">
        <f t="shared" ca="1" si="98"/>
        <v>0.42648375407155537</v>
      </c>
      <c r="E271">
        <f t="shared" ca="1" si="98"/>
        <v>0.30780749230871218</v>
      </c>
      <c r="F271">
        <f t="shared" ca="1" si="98"/>
        <v>0.14490646912479277</v>
      </c>
      <c r="G271">
        <f t="shared" ca="1" si="98"/>
        <v>0.91883591314927393</v>
      </c>
      <c r="H271">
        <f t="shared" ca="1" si="98"/>
        <v>0.27977227178282049</v>
      </c>
      <c r="I271">
        <f t="shared" ca="1" si="98"/>
        <v>0.66914633912349974</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v>
      </c>
      <c r="AN271" t="str">
        <f t="shared" ca="1" si="97"/>
        <v>{"dy":27,"sl":9}</v>
      </c>
    </row>
    <row r="272" spans="1:40">
      <c r="A272">
        <v>28</v>
      </c>
      <c r="B272">
        <v>0</v>
      </c>
      <c r="C272">
        <f t="shared" si="88"/>
        <v>0</v>
      </c>
      <c r="D272">
        <f t="shared" ref="D272:I281" ca="1" si="99">RAND()</f>
        <v>0.71251338042499668</v>
      </c>
      <c r="E272">
        <f t="shared" ca="1" si="99"/>
        <v>0.96046919977031886</v>
      </c>
      <c r="F272">
        <f t="shared" ca="1" si="99"/>
        <v>7.2165177064206776E-2</v>
      </c>
      <c r="G272">
        <f t="shared" ca="1" si="99"/>
        <v>0.69271350996407099</v>
      </c>
      <c r="H272">
        <f t="shared" ca="1" si="99"/>
        <v>0.79196720921258768</v>
      </c>
      <c r="I272">
        <f t="shared" ca="1" si="99"/>
        <v>0.14906711832282304</v>
      </c>
      <c r="M272" t="str">
        <f t="shared" ca="1" si="89"/>
        <v>지정 장비</v>
      </c>
      <c r="N272" t="str">
        <f t="shared" ca="1" si="90"/>
        <v>Equip8202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29000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83</v>
      </c>
      <c r="V272" t="s">
        <v>271</v>
      </c>
      <c r="W272">
        <v>1</v>
      </c>
      <c r="X272" t="s">
        <v>133</v>
      </c>
      <c r="Z272">
        <v>11</v>
      </c>
      <c r="AA272" t="str">
        <f t="shared" ca="1" si="93"/>
        <v>fe</v>
      </c>
      <c r="AB272" t="s">
        <v>83</v>
      </c>
      <c r="AC272" t="s">
        <v>201</v>
      </c>
      <c r="AD272">
        <v>1</v>
      </c>
      <c r="AE272" t="s">
        <v>129</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v>
      </c>
      <c r="AN272" t="str">
        <f t="shared" ca="1" si="97"/>
        <v>{"dy":28,"sl":0,"tp":"fe","vl":"Equip2102","cn":1,"pt":"GO","pr":1100}</v>
      </c>
    </row>
    <row r="273" spans="1:40">
      <c r="A273">
        <v>28</v>
      </c>
      <c r="B273">
        <v>1</v>
      </c>
      <c r="C273">
        <f t="shared" si="88"/>
        <v>0</v>
      </c>
      <c r="D273">
        <f t="shared" ca="1" si="99"/>
        <v>0.21905811475761128</v>
      </c>
      <c r="E273">
        <f t="shared" ca="1" si="99"/>
        <v>0.45682977067867503</v>
      </c>
      <c r="F273">
        <f t="shared" ca="1" si="99"/>
        <v>0.14507697117137408</v>
      </c>
      <c r="G273">
        <f t="shared" ca="1" si="99"/>
        <v>0.110447635877578</v>
      </c>
      <c r="H273">
        <f t="shared" ca="1" si="99"/>
        <v>0.10824893014031811</v>
      </c>
      <c r="I273">
        <f t="shared" ca="1" si="99"/>
        <v>0.32284376902113565</v>
      </c>
      <c r="M273" t="str">
        <f t="shared" ca="1" si="89"/>
        <v>지정 장비</v>
      </c>
      <c r="N273" t="str">
        <f t="shared" ca="1" si="90"/>
        <v>Equip4001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83</v>
      </c>
      <c r="V273" t="s">
        <v>271</v>
      </c>
      <c r="W273">
        <v>1</v>
      </c>
      <c r="X273" t="s">
        <v>129</v>
      </c>
      <c r="Z273">
        <v>7200</v>
      </c>
      <c r="AA273" t="str">
        <f t="shared" ca="1" si="93"/>
        <v>fe</v>
      </c>
      <c r="AB273" t="s">
        <v>83</v>
      </c>
      <c r="AC273" t="s">
        <v>281</v>
      </c>
      <c r="AD273">
        <v>1</v>
      </c>
      <c r="AE273" t="s">
        <v>129</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v>
      </c>
      <c r="AN273" t="str">
        <f t="shared" ca="1" si="97"/>
        <v>{"dy":28,"sl":1,"tp":"fe","vl":"Equip4101","cn":1,"pt":"GO","pr":1500}</v>
      </c>
    </row>
    <row r="274" spans="1:40">
      <c r="A274">
        <v>28</v>
      </c>
      <c r="B274">
        <v>2</v>
      </c>
      <c r="C274">
        <f t="shared" si="88"/>
        <v>0</v>
      </c>
      <c r="D274">
        <f t="shared" ca="1" si="99"/>
        <v>0.27432380735779538</v>
      </c>
      <c r="E274">
        <f t="shared" ca="1" si="99"/>
        <v>0.72916222954907728</v>
      </c>
      <c r="F274">
        <f t="shared" ca="1" si="99"/>
        <v>0.56050113092630782</v>
      </c>
      <c r="G274">
        <f t="shared" ca="1" si="99"/>
        <v>6.2166452576515985E-2</v>
      </c>
      <c r="H274">
        <f t="shared" ca="1" si="99"/>
        <v>0.55717679000158327</v>
      </c>
      <c r="I274">
        <f t="shared" ca="1" si="99"/>
        <v>7.0631469133595415E-2</v>
      </c>
      <c r="M274" t="str">
        <f t="shared" ca="1" si="89"/>
        <v>안 지정 캐릭터 PP 영웅등급</v>
      </c>
      <c r="N274">
        <f t="shared" ca="1" si="90"/>
        <v>72916</v>
      </c>
      <c r="O274">
        <f t="shared" ca="1" si="91"/>
        <v>13</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1300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92</v>
      </c>
      <c r="V274">
        <v>6089</v>
      </c>
      <c r="W274">
        <v>9</v>
      </c>
      <c r="X274" t="s">
        <v>129</v>
      </c>
      <c r="Z274">
        <v>900</v>
      </c>
      <c r="AA274" t="str">
        <f t="shared" ca="1" si="93"/>
        <v>uph</v>
      </c>
      <c r="AB274" t="s">
        <v>92</v>
      </c>
      <c r="AC274">
        <v>35730</v>
      </c>
      <c r="AD274">
        <v>11</v>
      </c>
      <c r="AE274" t="s">
        <v>129</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0.94564052061186021</v>
      </c>
      <c r="E275">
        <f t="shared" ca="1" si="99"/>
        <v>0.66413103850935629</v>
      </c>
      <c r="F275">
        <f t="shared" ca="1" si="99"/>
        <v>0.72448972519152632</v>
      </c>
      <c r="G275">
        <f t="shared" ca="1" si="99"/>
        <v>0.62530467069078899</v>
      </c>
      <c r="H275">
        <f t="shared" ca="1" si="99"/>
        <v>0.1902401019838198</v>
      </c>
      <c r="I275">
        <f t="shared" ca="1" si="99"/>
        <v>0.9111404039888078</v>
      </c>
      <c r="M275" t="str">
        <f t="shared" ca="1" si="89"/>
        <v>안 지정 캐릭터 PP 일반등급</v>
      </c>
      <c r="N275">
        <f t="shared" ca="1" si="90"/>
        <v>66413</v>
      </c>
      <c r="O275">
        <f t="shared" ca="1" si="91"/>
        <v>12</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1200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10463</v>
      </c>
      <c r="W275">
        <v>9</v>
      </c>
      <c r="X275" t="s">
        <v>129</v>
      </c>
      <c r="Z275">
        <v>900</v>
      </c>
      <c r="AA275" t="str">
        <f t="shared" ca="1" si="93"/>
        <v>upn</v>
      </c>
      <c r="AB275" t="s">
        <v>93</v>
      </c>
      <c r="AC275">
        <v>13144</v>
      </c>
      <c r="AD275">
        <v>9</v>
      </c>
      <c r="AE275" t="s">
        <v>129</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0.27218330873426566</v>
      </c>
      <c r="E276">
        <f t="shared" ca="1" si="99"/>
        <v>0.1094743761038266</v>
      </c>
      <c r="F276">
        <f t="shared" ca="1" si="99"/>
        <v>0.30582016024044201</v>
      </c>
      <c r="G276">
        <f t="shared" ca="1" si="99"/>
        <v>0.13287190316315556</v>
      </c>
      <c r="H276">
        <f t="shared" ca="1" si="99"/>
        <v>0.34070265885431683</v>
      </c>
      <c r="I276">
        <f t="shared" ca="1" si="99"/>
        <v>0.10705735218193346</v>
      </c>
      <c r="M276" t="str">
        <f t="shared" ca="1" si="89"/>
        <v>안 지정 캐릭터 PP 일반등급</v>
      </c>
      <c r="N276">
        <f t="shared" ca="1" si="90"/>
        <v>10947</v>
      </c>
      <c r="O276">
        <f t="shared" ca="1" si="91"/>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93</v>
      </c>
      <c r="V276">
        <v>26955</v>
      </c>
      <c r="W276">
        <v>10</v>
      </c>
      <c r="X276" t="s">
        <v>129</v>
      </c>
      <c r="Z276">
        <v>1000</v>
      </c>
      <c r="AA276" t="str">
        <f t="shared" ca="1" si="93"/>
        <v>upn</v>
      </c>
      <c r="AB276" t="s">
        <v>93</v>
      </c>
      <c r="AC276">
        <v>41165</v>
      </c>
      <c r="AD276">
        <v>11</v>
      </c>
      <c r="AE276" t="s">
        <v>129</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0.43869122025814089</v>
      </c>
      <c r="E277">
        <f t="shared" ca="1" si="99"/>
        <v>5.1890608950088568E-2</v>
      </c>
      <c r="F277">
        <f t="shared" ca="1" si="99"/>
        <v>0.67875763809187351</v>
      </c>
      <c r="G277">
        <f t="shared" ca="1" si="99"/>
        <v>0.28664427436479467</v>
      </c>
      <c r="H277">
        <f t="shared" ca="1" si="99"/>
        <v>0.44560127785111003</v>
      </c>
      <c r="I277">
        <f t="shared" ca="1" si="99"/>
        <v>0.21536076198883147</v>
      </c>
      <c r="M277" t="str">
        <f t="shared" ca="1" si="89"/>
        <v>지정 장비</v>
      </c>
      <c r="N277" t="str">
        <f t="shared" ca="1" si="90"/>
        <v>Equip0102</v>
      </c>
      <c r="O277">
        <f t="shared" ca="1" si="91"/>
        <v>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1100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83</v>
      </c>
      <c r="V277" t="s">
        <v>216</v>
      </c>
      <c r="W277">
        <v>1</v>
      </c>
      <c r="X277" t="s">
        <v>133</v>
      </c>
      <c r="Z277">
        <v>16</v>
      </c>
      <c r="AA277" t="str">
        <f t="shared" ca="1" si="93"/>
        <v>fe</v>
      </c>
      <c r="AB277" t="s">
        <v>83</v>
      </c>
      <c r="AC277" t="s">
        <v>264</v>
      </c>
      <c r="AD277">
        <v>1</v>
      </c>
      <c r="AE277" t="s">
        <v>129</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0.40696366854474753</v>
      </c>
      <c r="E278">
        <f t="shared" ca="1" si="99"/>
        <v>0.10726021393054341</v>
      </c>
      <c r="F278">
        <f t="shared" ca="1" si="99"/>
        <v>0.33816106402761226</v>
      </c>
      <c r="G278">
        <f t="shared" ca="1" si="99"/>
        <v>0.69883716567195953</v>
      </c>
      <c r="H278">
        <f t="shared" ca="1" si="99"/>
        <v>0.89884947096291656</v>
      </c>
      <c r="I278">
        <f t="shared" ca="1" si="99"/>
        <v>0.29128461578862697</v>
      </c>
      <c r="M278" t="str">
        <f t="shared" ca="1" si="89"/>
        <v>지정 장비</v>
      </c>
      <c r="N278" t="str">
        <f t="shared" ca="1" si="90"/>
        <v>Equip1102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1100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83</v>
      </c>
      <c r="V278" t="s">
        <v>218</v>
      </c>
      <c r="W278">
        <v>1</v>
      </c>
      <c r="X278" t="s">
        <v>133</v>
      </c>
      <c r="Z278">
        <v>5</v>
      </c>
      <c r="AA278" t="str">
        <f t="shared" ca="1" si="93"/>
        <v>fe</v>
      </c>
      <c r="AB278" t="s">
        <v>83</v>
      </c>
      <c r="AC278" t="s">
        <v>115</v>
      </c>
      <c r="AD278">
        <v>1</v>
      </c>
      <c r="AE278" t="s">
        <v>129</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0.50597558362040684</v>
      </c>
      <c r="E279">
        <f t="shared" ca="1" si="99"/>
        <v>4.9200566488738717E-2</v>
      </c>
      <c r="F279">
        <f t="shared" ca="1" si="99"/>
        <v>0.70697683741019912</v>
      </c>
      <c r="G279">
        <f t="shared" ca="1" si="99"/>
        <v>0.86617320137548481</v>
      </c>
      <c r="H279">
        <f t="shared" ca="1" si="99"/>
        <v>0.55753175032285862</v>
      </c>
      <c r="I279">
        <f t="shared" ca="1" si="99"/>
        <v>0.8838153200957326</v>
      </c>
      <c r="M279" t="str">
        <f t="shared" ca="1" si="89"/>
        <v>지정 장비</v>
      </c>
      <c r="N279" t="str">
        <f t="shared" ca="1" si="90"/>
        <v>Equip0201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3400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83</v>
      </c>
      <c r="V279" t="s">
        <v>301</v>
      </c>
      <c r="W279">
        <v>1</v>
      </c>
      <c r="X279" t="s">
        <v>133</v>
      </c>
      <c r="Y279">
        <v>29</v>
      </c>
      <c r="Z279">
        <v>15</v>
      </c>
      <c r="AA279" t="str">
        <f t="shared" ca="1" si="93"/>
        <v>fe</v>
      </c>
      <c r="AB279" t="s">
        <v>83</v>
      </c>
      <c r="AC279" t="s">
        <v>260</v>
      </c>
      <c r="AD279">
        <v>1</v>
      </c>
      <c r="AE279" t="s">
        <v>129</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0.94303169492973171</v>
      </c>
      <c r="E280">
        <f t="shared" ca="1" si="99"/>
        <v>0.58892717303960196</v>
      </c>
      <c r="F280">
        <f t="shared" ca="1" si="99"/>
        <v>0.54621222937915648</v>
      </c>
      <c r="G280">
        <f t="shared" ca="1" si="99"/>
        <v>0.50583045453463538</v>
      </c>
      <c r="H280">
        <f t="shared" ca="1" si="99"/>
        <v>0.92539671497161469</v>
      </c>
      <c r="I280">
        <f t="shared" ca="1" si="99"/>
        <v>0.79349924387750626</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0.37330962596662021</v>
      </c>
      <c r="E281">
        <f t="shared" ca="1" si="99"/>
        <v>0.38199611725318239</v>
      </c>
      <c r="F281">
        <f t="shared" ca="1" si="99"/>
        <v>0.41058163860959818</v>
      </c>
      <c r="G281">
        <f t="shared" ca="1" si="99"/>
        <v>4.2975653800633173E-2</v>
      </c>
      <c r="H281">
        <f t="shared" ca="1" si="99"/>
        <v>0.71665575011593419</v>
      </c>
      <c r="I281">
        <f t="shared" ca="1" si="99"/>
        <v>0.47557278540344061</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0.74262747376547322</v>
      </c>
      <c r="E282">
        <f t="shared" ca="1" si="100"/>
        <v>0.52440657194698637</v>
      </c>
      <c r="F282">
        <f t="shared" ca="1" si="100"/>
        <v>0.3762699780842772</v>
      </c>
      <c r="G282">
        <f t="shared" ca="1" si="100"/>
        <v>0.33285425369467758</v>
      </c>
      <c r="H282">
        <f t="shared" ca="1" si="100"/>
        <v>0.28864989284681075</v>
      </c>
      <c r="I282">
        <f t="shared" ca="1" si="100"/>
        <v>0.53676119195412186</v>
      </c>
      <c r="M282" t="str">
        <f t="shared" ca="1" si="89"/>
        <v>지정 장비</v>
      </c>
      <c r="N282" t="str">
        <f t="shared" ca="1" si="90"/>
        <v>Equip4202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5</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V282" t="s">
        <v>266</v>
      </c>
      <c r="W282">
        <v>1</v>
      </c>
      <c r="X282" t="s">
        <v>133</v>
      </c>
      <c r="Z282">
        <v>4</v>
      </c>
      <c r="AA282" t="str">
        <f t="shared" ca="1" si="93"/>
        <v>fe</v>
      </c>
      <c r="AB282" t="s">
        <v>83</v>
      </c>
      <c r="AC282" t="s">
        <v>260</v>
      </c>
      <c r="AD282">
        <v>1</v>
      </c>
      <c r="AE282" t="s">
        <v>133</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0.89369823147575445</v>
      </c>
      <c r="E283">
        <f t="shared" ca="1" si="100"/>
        <v>0.70960632700209014</v>
      </c>
      <c r="F283">
        <f t="shared" ca="1" si="100"/>
        <v>0.35876542563543412</v>
      </c>
      <c r="G283">
        <f t="shared" ca="1" si="100"/>
        <v>0.97376821558447557</v>
      </c>
      <c r="H283">
        <f t="shared" ca="1" si="100"/>
        <v>0.48927617047327221</v>
      </c>
      <c r="I283">
        <f t="shared" ca="1" si="100"/>
        <v>0.41285070894780096</v>
      </c>
      <c r="M283" t="str">
        <f t="shared" ca="1" si="89"/>
        <v>지정 장비</v>
      </c>
      <c r="N283" t="str">
        <f t="shared" ca="1" si="90"/>
        <v>Equip6102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3400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83</v>
      </c>
      <c r="V283" t="s">
        <v>282</v>
      </c>
      <c r="W283">
        <v>1</v>
      </c>
      <c r="X283" t="s">
        <v>133</v>
      </c>
      <c r="Z283">
        <v>11</v>
      </c>
      <c r="AA283" t="str">
        <f t="shared" ca="1" si="93"/>
        <v>fe</v>
      </c>
      <c r="AB283" t="s">
        <v>83</v>
      </c>
      <c r="AC283" t="s">
        <v>203</v>
      </c>
      <c r="AD283">
        <v>1</v>
      </c>
      <c r="AE283" t="s">
        <v>129</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0.73045897550547934</v>
      </c>
      <c r="E284">
        <f t="shared" ca="1" si="100"/>
        <v>0.26311672354182314</v>
      </c>
      <c r="F284">
        <f t="shared" ca="1" si="100"/>
        <v>0.33510309467830313</v>
      </c>
      <c r="G284">
        <f t="shared" ca="1" si="100"/>
        <v>0.12341079805260968</v>
      </c>
      <c r="H284">
        <f t="shared" ca="1" si="100"/>
        <v>0.48539859931668417</v>
      </c>
      <c r="I284">
        <f t="shared" ca="1" si="100"/>
        <v>0.43630311783726006</v>
      </c>
      <c r="M284" t="str">
        <f t="shared" ca="1" si="89"/>
        <v>안 지정 캐릭터 PP 영웅등급</v>
      </c>
      <c r="N284">
        <f t="shared" ca="1" si="90"/>
        <v>26311</v>
      </c>
      <c r="O284">
        <f t="shared" ca="1" si="91"/>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1000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92</v>
      </c>
      <c r="V284">
        <v>80564</v>
      </c>
      <c r="W284">
        <v>13</v>
      </c>
      <c r="X284" t="s">
        <v>129</v>
      </c>
      <c r="Z284">
        <v>1300</v>
      </c>
      <c r="AA284" t="str">
        <f t="shared" ca="1" si="93"/>
        <v>uph</v>
      </c>
      <c r="AB284" t="s">
        <v>92</v>
      </c>
      <c r="AC284">
        <v>10094</v>
      </c>
      <c r="AD284">
        <v>9</v>
      </c>
      <c r="AE284" t="s">
        <v>129</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0.73165806764476171</v>
      </c>
      <c r="E285">
        <f t="shared" ca="1" si="100"/>
        <v>0.68230423792121941</v>
      </c>
      <c r="F285">
        <f t="shared" ca="1" si="100"/>
        <v>0.19132519712927354</v>
      </c>
      <c r="G285">
        <f t="shared" ca="1" si="100"/>
        <v>9.2052293461545975E-2</v>
      </c>
      <c r="H285">
        <f t="shared" ca="1" si="100"/>
        <v>8.4891731689728078E-2</v>
      </c>
      <c r="I285">
        <f t="shared" ca="1" si="100"/>
        <v>0.34402656804412979</v>
      </c>
      <c r="M285" t="str">
        <f t="shared" ca="1" si="89"/>
        <v>안 지정 캐릭터 PP 일반등급</v>
      </c>
      <c r="N285">
        <f t="shared" ca="1" si="90"/>
        <v>68230</v>
      </c>
      <c r="O285">
        <f t="shared" ca="1" si="91"/>
        <v>13</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93</v>
      </c>
      <c r="V285">
        <v>12239</v>
      </c>
      <c r="W285">
        <v>9</v>
      </c>
      <c r="X285" t="s">
        <v>129</v>
      </c>
      <c r="Z285">
        <v>900</v>
      </c>
      <c r="AA285" t="str">
        <f t="shared" ca="1" si="93"/>
        <v>upn</v>
      </c>
      <c r="AB285" t="s">
        <v>93</v>
      </c>
      <c r="AC285">
        <v>71291</v>
      </c>
      <c r="AD285">
        <v>13</v>
      </c>
      <c r="AE285" t="s">
        <v>129</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5.5407508581732268E-2</v>
      </c>
      <c r="E286">
        <f t="shared" ca="1" si="100"/>
        <v>0.35315569922913093</v>
      </c>
      <c r="F286">
        <f t="shared" ca="1" si="100"/>
        <v>7.1101702509298592E-3</v>
      </c>
      <c r="G286">
        <f t="shared" ca="1" si="100"/>
        <v>0.20037503935158452</v>
      </c>
      <c r="H286">
        <f t="shared" ca="1" si="100"/>
        <v>0.7911374259703664</v>
      </c>
      <c r="I286">
        <f t="shared" ca="1" si="100"/>
        <v>0.11982632112212677</v>
      </c>
      <c r="M286" t="str">
        <f t="shared" ca="1" si="89"/>
        <v>안 지정 캐릭터 PP 일반등급</v>
      </c>
      <c r="N286">
        <f t="shared" ca="1" si="90"/>
        <v>35315</v>
      </c>
      <c r="O286">
        <f t="shared" ca="1" si="91"/>
        <v>11</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1100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93</v>
      </c>
      <c r="V286">
        <v>80039</v>
      </c>
      <c r="W286">
        <v>13</v>
      </c>
      <c r="X286" t="s">
        <v>129</v>
      </c>
      <c r="Z286">
        <v>1300</v>
      </c>
      <c r="AA286" t="str">
        <f t="shared" ca="1" si="93"/>
        <v>upn</v>
      </c>
      <c r="AB286" t="s">
        <v>93</v>
      </c>
      <c r="AC286">
        <v>4931</v>
      </c>
      <c r="AD286">
        <v>9</v>
      </c>
      <c r="AE286" t="s">
        <v>129</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0.17067052191997001</v>
      </c>
      <c r="E287">
        <f t="shared" ca="1" si="100"/>
        <v>0.48810608117395526</v>
      </c>
      <c r="F287">
        <f t="shared" ca="1" si="100"/>
        <v>0.6924041936470019</v>
      </c>
      <c r="G287">
        <f t="shared" ca="1" si="100"/>
        <v>0.87534175867008968</v>
      </c>
      <c r="H287">
        <f t="shared" ca="1" si="100"/>
        <v>0.38753501577629257</v>
      </c>
      <c r="I287">
        <f t="shared" ca="1" si="100"/>
        <v>0.72380858121255676</v>
      </c>
      <c r="M287" t="str">
        <f t="shared" ca="1" si="89"/>
        <v>지정 장비</v>
      </c>
      <c r="N287" t="str">
        <f t="shared" ca="1" si="90"/>
        <v>Equip4102</v>
      </c>
      <c r="O287">
        <f t="shared" ca="1" si="91"/>
        <v>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1400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93</v>
      </c>
      <c r="V287">
        <v>71792</v>
      </c>
      <c r="W287">
        <v>13</v>
      </c>
      <c r="X287" t="s">
        <v>129</v>
      </c>
      <c r="Z287">
        <v>1300</v>
      </c>
      <c r="AA287" t="str">
        <f t="shared" ca="1" si="93"/>
        <v>fe</v>
      </c>
      <c r="AB287" t="s">
        <v>83</v>
      </c>
      <c r="AC287" t="s">
        <v>201</v>
      </c>
      <c r="AD287">
        <v>1</v>
      </c>
      <c r="AE287" t="s">
        <v>129</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0.85519232334185191</v>
      </c>
      <c r="E288">
        <f t="shared" ca="1" si="100"/>
        <v>0.2307963578977873</v>
      </c>
      <c r="F288">
        <f t="shared" ca="1" si="100"/>
        <v>0.76044561767169994</v>
      </c>
      <c r="G288">
        <f t="shared" ca="1" si="100"/>
        <v>0.51473727326258434</v>
      </c>
      <c r="H288">
        <f t="shared" ca="1" si="100"/>
        <v>0.23287523263659726</v>
      </c>
      <c r="I288">
        <f t="shared" ca="1" si="100"/>
        <v>0.92155413674101305</v>
      </c>
      <c r="M288" t="str">
        <f t="shared" ca="1" si="89"/>
        <v>지정 장비</v>
      </c>
      <c r="N288" t="str">
        <f t="shared" ca="1" si="90"/>
        <v>Equip2401</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DI</v>
      </c>
      <c r="Q288">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26</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21</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전설</v>
      </c>
      <c r="U288" t="s">
        <v>83</v>
      </c>
      <c r="V288" t="s">
        <v>303</v>
      </c>
      <c r="W288">
        <v>1</v>
      </c>
      <c r="X288" t="s">
        <v>129</v>
      </c>
      <c r="Z288">
        <v>2800</v>
      </c>
      <c r="AA288" t="str">
        <f t="shared" ca="1" si="93"/>
        <v>fe</v>
      </c>
      <c r="AB288" t="s">
        <v>83</v>
      </c>
      <c r="AC288" t="s">
        <v>190</v>
      </c>
      <c r="AD288">
        <v>1</v>
      </c>
      <c r="AE288" t="s">
        <v>129</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0.32420104490316881</v>
      </c>
      <c r="E289">
        <f t="shared" ca="1" si="100"/>
        <v>0.60711071619881463</v>
      </c>
      <c r="F289">
        <f t="shared" ca="1" si="100"/>
        <v>0.43613980111977824</v>
      </c>
      <c r="G289">
        <f t="shared" ca="1" si="100"/>
        <v>0.75614123744815953</v>
      </c>
      <c r="H289">
        <f t="shared" ca="1" si="100"/>
        <v>0.95095070561611117</v>
      </c>
      <c r="I289">
        <f t="shared" ca="1" si="100"/>
        <v>0.20973537309580215</v>
      </c>
      <c r="M289" t="str">
        <f t="shared" ca="1" si="89"/>
        <v>지정 장비</v>
      </c>
      <c r="N289" t="str">
        <f t="shared" ca="1" si="90"/>
        <v>Equip7002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1800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83</v>
      </c>
      <c r="V289" t="s">
        <v>196</v>
      </c>
      <c r="W289">
        <v>1</v>
      </c>
      <c r="X289" t="s">
        <v>129</v>
      </c>
      <c r="Z289">
        <v>8300</v>
      </c>
      <c r="AA289" t="str">
        <f t="shared" ca="1" si="93"/>
        <v>fe</v>
      </c>
      <c r="AB289" t="s">
        <v>83</v>
      </c>
      <c r="AC289" t="s">
        <v>281</v>
      </c>
      <c r="AD289">
        <v>1</v>
      </c>
      <c r="AE289" t="s">
        <v>129</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0.58457659786904359</v>
      </c>
      <c r="E290">
        <f t="shared" ca="1" si="100"/>
        <v>0.43798417369944076</v>
      </c>
      <c r="F290">
        <f t="shared" ca="1" si="100"/>
        <v>0.4558036716768088</v>
      </c>
      <c r="G290">
        <f t="shared" ca="1" si="100"/>
        <v>0.8323074564686872</v>
      </c>
      <c r="H290">
        <f t="shared" ca="1" si="100"/>
        <v>0.86155366172390269</v>
      </c>
      <c r="I290">
        <f t="shared" ca="1" si="100"/>
        <v>0.47130080256830098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0.7179110971897561</v>
      </c>
      <c r="E291">
        <f t="shared" ca="1" si="100"/>
        <v>0.60318213323650893</v>
      </c>
      <c r="F291">
        <f t="shared" ca="1" si="100"/>
        <v>0.70355488842944314</v>
      </c>
      <c r="G291">
        <f t="shared" ca="1" si="100"/>
        <v>0.22169759486102125</v>
      </c>
      <c r="H291">
        <f t="shared" ca="1" si="100"/>
        <v>0.28736616133690573</v>
      </c>
      <c r="I291">
        <f t="shared" ca="1" si="100"/>
        <v>0.52900859997824412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0.78811044668817165</v>
      </c>
      <c r="E292">
        <f t="shared" ca="1" si="101"/>
        <v>0.68604951259987534</v>
      </c>
      <c r="F292">
        <f t="shared" ca="1" si="101"/>
        <v>0.99545536007215574</v>
      </c>
      <c r="G292">
        <f t="shared" ca="1" si="101"/>
        <v>0.37763749464854335</v>
      </c>
      <c r="H292">
        <f t="shared" ca="1" si="101"/>
        <v>0.71810955264783061</v>
      </c>
      <c r="I292">
        <f t="shared" ca="1" si="101"/>
        <v>0.48653811723715756</v>
      </c>
      <c r="M292" t="str">
        <f t="shared" ca="1" si="89"/>
        <v>지정 장비</v>
      </c>
      <c r="N292" t="str">
        <f t="shared" ca="1" si="90"/>
        <v>Equip6002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2000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83</v>
      </c>
      <c r="V292" t="s">
        <v>219</v>
      </c>
      <c r="W292">
        <v>1</v>
      </c>
      <c r="X292" t="s">
        <v>129</v>
      </c>
      <c r="Z292">
        <v>3600</v>
      </c>
      <c r="AA292" t="str">
        <f t="shared" ca="1" si="93"/>
        <v>fe</v>
      </c>
      <c r="AB292" t="s">
        <v>83</v>
      </c>
      <c r="AC292" t="s">
        <v>212</v>
      </c>
      <c r="AD292">
        <v>1</v>
      </c>
      <c r="AE292" t="s">
        <v>129</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0.92163471142027731</v>
      </c>
      <c r="E293">
        <f t="shared" ca="1" si="101"/>
        <v>0.68742252199060661</v>
      </c>
      <c r="F293">
        <f t="shared" ca="1" si="101"/>
        <v>0.67780184565434687</v>
      </c>
      <c r="G293">
        <f t="shared" ca="1" si="101"/>
        <v>0.99263626984497177</v>
      </c>
      <c r="H293">
        <f t="shared" ca="1" si="101"/>
        <v>5.165044430926613E-2</v>
      </c>
      <c r="I293">
        <f t="shared" ca="1" si="101"/>
        <v>0.29514727223397652</v>
      </c>
      <c r="M293" t="str">
        <f t="shared" ca="1" si="89"/>
        <v>지정 장비</v>
      </c>
      <c r="N293" t="str">
        <f t="shared" ca="1" si="90"/>
        <v>Equip6002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1900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83</v>
      </c>
      <c r="V293" t="s">
        <v>201</v>
      </c>
      <c r="W293">
        <v>1</v>
      </c>
      <c r="X293" t="s">
        <v>129</v>
      </c>
      <c r="Z293">
        <v>1000</v>
      </c>
      <c r="AA293" t="str">
        <f t="shared" ca="1" si="93"/>
        <v>fe</v>
      </c>
      <c r="AB293" t="s">
        <v>83</v>
      </c>
      <c r="AC293" t="s">
        <v>275</v>
      </c>
      <c r="AD293">
        <v>1</v>
      </c>
      <c r="AE293" t="s">
        <v>129</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0.84047761190676729</v>
      </c>
      <c r="E294">
        <f t="shared" ca="1" si="101"/>
        <v>0.37887263409005822</v>
      </c>
      <c r="F294">
        <f t="shared" ca="1" si="101"/>
        <v>0.80087515414884392</v>
      </c>
      <c r="G294">
        <f t="shared" ca="1" si="101"/>
        <v>0.62133020723758159</v>
      </c>
      <c r="H294">
        <f t="shared" ca="1" si="101"/>
        <v>4.2560217028992597E-2</v>
      </c>
      <c r="I294">
        <f t="shared" ca="1" si="101"/>
        <v>0.33109990785829757</v>
      </c>
      <c r="M294" t="str">
        <f t="shared" ca="1" si="89"/>
        <v>안 지정 캐릭터 PP 영웅등급</v>
      </c>
      <c r="N294">
        <f t="shared" ca="1" si="90"/>
        <v>37887</v>
      </c>
      <c r="O294">
        <f t="shared" ca="1" si="91"/>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1100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92</v>
      </c>
      <c r="V294">
        <v>49002</v>
      </c>
      <c r="W294">
        <v>11</v>
      </c>
      <c r="X294" t="s">
        <v>129</v>
      </c>
      <c r="Z294">
        <v>1100</v>
      </c>
      <c r="AA294" t="str">
        <f t="shared" ca="1" si="93"/>
        <v>uph</v>
      </c>
      <c r="AB294" t="s">
        <v>92</v>
      </c>
      <c r="AC294">
        <v>4121</v>
      </c>
      <c r="AD294">
        <v>9</v>
      </c>
      <c r="AE294" t="s">
        <v>129</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0.20470221467009542</v>
      </c>
      <c r="E295">
        <f t="shared" ca="1" si="101"/>
        <v>0.30337869135158957</v>
      </c>
      <c r="F295">
        <f t="shared" ca="1" si="101"/>
        <v>3.9955747645681883E-2</v>
      </c>
      <c r="G295">
        <f t="shared" ca="1" si="101"/>
        <v>0.38066700130232733</v>
      </c>
      <c r="H295">
        <f t="shared" ca="1" si="101"/>
        <v>0.41611782614849813</v>
      </c>
      <c r="I295">
        <f t="shared" ca="1" si="101"/>
        <v>0.92222425538631736</v>
      </c>
      <c r="M295" t="str">
        <f t="shared" ca="1" si="89"/>
        <v>안 지정 캐릭터 PP 영웅등급</v>
      </c>
      <c r="N295">
        <f t="shared" ca="1" si="90"/>
        <v>30337</v>
      </c>
      <c r="O295">
        <f t="shared" ca="1" si="91"/>
        <v>10</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1000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93</v>
      </c>
      <c r="V295">
        <v>73097</v>
      </c>
      <c r="W295">
        <v>13</v>
      </c>
      <c r="X295" t="s">
        <v>129</v>
      </c>
      <c r="Z295">
        <v>1300</v>
      </c>
      <c r="AA295" t="str">
        <f t="shared" ca="1" si="93"/>
        <v>upn</v>
      </c>
      <c r="AB295" t="s">
        <v>93</v>
      </c>
      <c r="AC295">
        <v>26429</v>
      </c>
      <c r="AD295">
        <v>10</v>
      </c>
      <c r="AE295" t="s">
        <v>129</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0.97679410117311694</v>
      </c>
      <c r="E296">
        <f t="shared" ca="1" si="101"/>
        <v>0.98286826837989738</v>
      </c>
      <c r="F296">
        <f t="shared" ca="1" si="101"/>
        <v>0.85618995764931638</v>
      </c>
      <c r="G296">
        <f t="shared" ca="1" si="101"/>
        <v>0.71333284500815564</v>
      </c>
      <c r="H296">
        <f t="shared" ca="1" si="101"/>
        <v>0.21154156831681148</v>
      </c>
      <c r="I296">
        <f t="shared" ca="1" si="101"/>
        <v>0.45465998110714456</v>
      </c>
      <c r="M296" t="str">
        <f t="shared" ca="1" si="89"/>
        <v>안 지정 캐릭터 PP 일반등급</v>
      </c>
      <c r="N296">
        <f t="shared" ca="1" si="90"/>
        <v>98286</v>
      </c>
      <c r="O296">
        <f t="shared" ca="1" si="91"/>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93</v>
      </c>
      <c r="V296">
        <v>77217</v>
      </c>
      <c r="W296">
        <v>13</v>
      </c>
      <c r="X296" t="s">
        <v>129</v>
      </c>
      <c r="Z296">
        <v>1300</v>
      </c>
      <c r="AA296" t="str">
        <f t="shared" ca="1" si="93"/>
        <v>upn</v>
      </c>
      <c r="AB296" t="s">
        <v>93</v>
      </c>
      <c r="AC296">
        <v>62625</v>
      </c>
      <c r="AD296">
        <v>12</v>
      </c>
      <c r="AE296" t="s">
        <v>129</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0.34774554919897083</v>
      </c>
      <c r="E297">
        <f t="shared" ca="1" si="101"/>
        <v>0.49542217109547226</v>
      </c>
      <c r="F297">
        <f t="shared" ca="1" si="101"/>
        <v>0.70982538830701702</v>
      </c>
      <c r="G297">
        <f t="shared" ca="1" si="101"/>
        <v>0.41480165398070445</v>
      </c>
      <c r="H297">
        <f t="shared" ca="1" si="101"/>
        <v>3.1169454197868429E-2</v>
      </c>
      <c r="I297">
        <f t="shared" ca="1" si="101"/>
        <v>0.95887539125010679</v>
      </c>
      <c r="M297" t="str">
        <f t="shared" ca="1" si="89"/>
        <v>지정 장비</v>
      </c>
      <c r="N297" t="str">
        <f t="shared" ca="1" si="90"/>
        <v>Equip4102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1500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83</v>
      </c>
      <c r="V297" t="s">
        <v>205</v>
      </c>
      <c r="W297">
        <v>1</v>
      </c>
      <c r="X297" t="s">
        <v>129</v>
      </c>
      <c r="Z297">
        <v>8000</v>
      </c>
      <c r="AA297" t="str">
        <f t="shared" ca="1" si="93"/>
        <v>upn</v>
      </c>
      <c r="AB297" t="s">
        <v>93</v>
      </c>
      <c r="AC297">
        <v>22920</v>
      </c>
      <c r="AD297">
        <v>10</v>
      </c>
      <c r="AE297" t="s">
        <v>129</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0.3518361774853962</v>
      </c>
      <c r="E298">
        <f t="shared" ca="1" si="101"/>
        <v>0.49774151175675752</v>
      </c>
      <c r="F298">
        <f t="shared" ca="1" si="101"/>
        <v>4.601169538678529E-2</v>
      </c>
      <c r="G298">
        <f t="shared" ca="1" si="101"/>
        <v>7.0263824110577966E-2</v>
      </c>
      <c r="H298">
        <f t="shared" ca="1" si="101"/>
        <v>0.11737872242075675</v>
      </c>
      <c r="I298">
        <f t="shared" ca="1" si="101"/>
        <v>0.64665520765939299</v>
      </c>
      <c r="M298" t="str">
        <f t="shared" ca="1" si="89"/>
        <v>지정 장비</v>
      </c>
      <c r="N298" t="str">
        <f t="shared" ca="1" si="90"/>
        <v>Equip6002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2100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83</v>
      </c>
      <c r="V298" t="s">
        <v>117</v>
      </c>
      <c r="W298">
        <v>1</v>
      </c>
      <c r="X298" t="s">
        <v>129</v>
      </c>
      <c r="Z298">
        <v>1500</v>
      </c>
      <c r="AA298" t="str">
        <f t="shared" ca="1" si="93"/>
        <v>fe</v>
      </c>
      <c r="AB298" t="s">
        <v>83</v>
      </c>
      <c r="AC298" t="s">
        <v>273</v>
      </c>
      <c r="AD298">
        <v>1</v>
      </c>
      <c r="AE298" t="s">
        <v>129</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0.77545384093592329</v>
      </c>
      <c r="E299">
        <f t="shared" ca="1" si="101"/>
        <v>0.61179985298657213</v>
      </c>
      <c r="F299">
        <f t="shared" ca="1" si="101"/>
        <v>0.30334223320685227</v>
      </c>
      <c r="G299">
        <f t="shared" ca="1" si="101"/>
        <v>0.22680336442372473</v>
      </c>
      <c r="H299">
        <f t="shared" ca="1" si="101"/>
        <v>0.15639321149795005</v>
      </c>
      <c r="I299">
        <f t="shared" ca="1" si="101"/>
        <v>6.1859520091569142E-2</v>
      </c>
      <c r="M299" t="str">
        <f t="shared" ca="1" si="89"/>
        <v>지정 장비</v>
      </c>
      <c r="N299" t="str">
        <f t="shared" ca="1" si="90"/>
        <v>Equip7101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3100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83</v>
      </c>
      <c r="V299" t="s">
        <v>187</v>
      </c>
      <c r="W299">
        <v>1</v>
      </c>
      <c r="X299" t="s">
        <v>133</v>
      </c>
      <c r="Z299">
        <v>43</v>
      </c>
      <c r="AA299" t="str">
        <f t="shared" ca="1" si="93"/>
        <v>fe</v>
      </c>
      <c r="AB299" t="s">
        <v>83</v>
      </c>
      <c r="AC299" t="s">
        <v>187</v>
      </c>
      <c r="AD299">
        <v>1</v>
      </c>
      <c r="AE299" t="s">
        <v>129</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8.3145910589664696E-2</v>
      </c>
      <c r="E300">
        <f t="shared" ca="1" si="101"/>
        <v>0.98695802395692311</v>
      </c>
      <c r="F300">
        <f t="shared" ca="1" si="101"/>
        <v>0.8497863404192787</v>
      </c>
      <c r="G300">
        <f t="shared" ca="1" si="101"/>
        <v>0.21063224543937709</v>
      </c>
      <c r="H300">
        <f t="shared" ca="1" si="101"/>
        <v>0.88009513550957241</v>
      </c>
      <c r="I300">
        <f t="shared" ca="1" si="101"/>
        <v>2.551938929404729E-2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0.78271638671556876</v>
      </c>
      <c r="E301">
        <f t="shared" ca="1" si="101"/>
        <v>0.77292777393002199</v>
      </c>
      <c r="F301">
        <f t="shared" ca="1" si="101"/>
        <v>0.8407097468734962</v>
      </c>
      <c r="G301">
        <f t="shared" ca="1" si="101"/>
        <v>0.39042120781584955</v>
      </c>
      <c r="H301">
        <f t="shared" ca="1" si="101"/>
        <v>0.78299138243080502</v>
      </c>
      <c r="I301">
        <f t="shared" ca="1" si="101"/>
        <v>0.49172332868185975</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0.62349063694167584</v>
      </c>
      <c r="E302">
        <f t="shared" ca="1" si="102"/>
        <v>0.15388724317228908</v>
      </c>
      <c r="F302">
        <f t="shared" ca="1" si="102"/>
        <v>0.88326654363652235</v>
      </c>
      <c r="G302">
        <f t="shared" ca="1" si="102"/>
        <v>0.1006287727558659</v>
      </c>
      <c r="H302">
        <f t="shared" ca="1" si="102"/>
        <v>0.5053352064620612</v>
      </c>
      <c r="I302">
        <f t="shared" ca="1" si="102"/>
        <v>0.90556018848575659</v>
      </c>
      <c r="M302" t="str">
        <f t="shared" ca="1" si="89"/>
        <v>지정 장비</v>
      </c>
      <c r="N302" t="str">
        <f t="shared" ca="1" si="90"/>
        <v>Equip1102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1500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83</v>
      </c>
      <c r="V302" t="s">
        <v>259</v>
      </c>
      <c r="W302">
        <v>1</v>
      </c>
      <c r="X302" t="s">
        <v>129</v>
      </c>
      <c r="Z302">
        <v>7500</v>
      </c>
      <c r="AA302" t="str">
        <f t="shared" ca="1" si="93"/>
        <v>bn</v>
      </c>
      <c r="AB302" t="s">
        <v>84</v>
      </c>
      <c r="AD302">
        <v>1</v>
      </c>
      <c r="AE302" t="s">
        <v>133</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0.79552183072659777</v>
      </c>
      <c r="E303">
        <f t="shared" ca="1" si="102"/>
        <v>0.54479128992334724</v>
      </c>
      <c r="F303">
        <f t="shared" ca="1" si="102"/>
        <v>0.20121598931905726</v>
      </c>
      <c r="G303">
        <f t="shared" ca="1" si="102"/>
        <v>8.4918740255277902E-2</v>
      </c>
      <c r="H303">
        <f t="shared" ca="1" si="102"/>
        <v>4.09808435067337E-2</v>
      </c>
      <c r="I303">
        <f t="shared" ca="1" si="102"/>
        <v>0.46283273095843525</v>
      </c>
      <c r="M303" t="str">
        <f t="shared" ca="1" si="89"/>
        <v>지정 장비</v>
      </c>
      <c r="N303" t="str">
        <f t="shared" ca="1" si="90"/>
        <v>Equip4302</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11</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83</v>
      </c>
      <c r="V303" t="s">
        <v>190</v>
      </c>
      <c r="W303">
        <v>1</v>
      </c>
      <c r="X303" t="s">
        <v>129</v>
      </c>
      <c r="Z303">
        <v>3500</v>
      </c>
      <c r="AA303" t="str">
        <f t="shared" ca="1" si="93"/>
        <v>fe</v>
      </c>
      <c r="AB303" t="s">
        <v>83</v>
      </c>
      <c r="AC303" t="s">
        <v>201</v>
      </c>
      <c r="AD303">
        <v>1</v>
      </c>
      <c r="AE303" t="s">
        <v>129</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6.9593163857562979E-2</v>
      </c>
      <c r="E304">
        <f t="shared" ca="1" si="102"/>
        <v>0.37734524530604852</v>
      </c>
      <c r="F304">
        <f t="shared" ca="1" si="102"/>
        <v>0.91144294798027647</v>
      </c>
      <c r="G304">
        <f t="shared" ca="1" si="102"/>
        <v>5.9026814347645784E-2</v>
      </c>
      <c r="H304">
        <f t="shared" ca="1" si="102"/>
        <v>0.59615067742622752</v>
      </c>
      <c r="I304">
        <f t="shared" ca="1" si="102"/>
        <v>0.91901213643851598</v>
      </c>
      <c r="M304" t="str">
        <f t="shared" ca="1" si="89"/>
        <v>안 지정 캐릭터 PP 영웅등급</v>
      </c>
      <c r="N304">
        <f t="shared" ca="1" si="90"/>
        <v>37734</v>
      </c>
      <c r="O304">
        <f t="shared" ca="1" si="91"/>
        <v>11</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1100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92</v>
      </c>
      <c r="V304">
        <v>77307</v>
      </c>
      <c r="W304">
        <v>13</v>
      </c>
      <c r="X304" t="s">
        <v>129</v>
      </c>
      <c r="Z304">
        <v>1300</v>
      </c>
      <c r="AA304" t="str">
        <f t="shared" ca="1" si="93"/>
        <v>uph</v>
      </c>
      <c r="AB304" t="s">
        <v>92</v>
      </c>
      <c r="AC304">
        <v>42475</v>
      </c>
      <c r="AD304">
        <v>11</v>
      </c>
      <c r="AE304" t="s">
        <v>129</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9.9853102725382392E-3</v>
      </c>
      <c r="E305">
        <f t="shared" ca="1" si="102"/>
        <v>0.57107140514541976</v>
      </c>
      <c r="F305">
        <f t="shared" ca="1" si="102"/>
        <v>0.47536107126018257</v>
      </c>
      <c r="G305">
        <f t="shared" ca="1" si="102"/>
        <v>0.10701895110243564</v>
      </c>
      <c r="H305">
        <f t="shared" ca="1" si="102"/>
        <v>1.3187062150187057E-2</v>
      </c>
      <c r="I305">
        <f t="shared" ca="1" si="102"/>
        <v>0.94749551318822556</v>
      </c>
      <c r="M305" t="str">
        <f t="shared" ca="1" si="89"/>
        <v>안 지정 캐릭터 PP 영웅등급</v>
      </c>
      <c r="N305">
        <f t="shared" ca="1" si="90"/>
        <v>57107</v>
      </c>
      <c r="O305">
        <f t="shared" ca="1" si="91"/>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1200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93</v>
      </c>
      <c r="V305">
        <v>31922</v>
      </c>
      <c r="W305">
        <v>10</v>
      </c>
      <c r="X305" t="s">
        <v>129</v>
      </c>
      <c r="Z305">
        <v>1000</v>
      </c>
      <c r="AA305" t="str">
        <f t="shared" ca="1" si="93"/>
        <v>upn</v>
      </c>
      <c r="AB305" t="s">
        <v>93</v>
      </c>
      <c r="AC305">
        <v>9817</v>
      </c>
      <c r="AD305">
        <v>9</v>
      </c>
      <c r="AE305" t="s">
        <v>129</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0.92552504501016519</v>
      </c>
      <c r="E306">
        <f t="shared" ca="1" si="102"/>
        <v>0.38266773588509617</v>
      </c>
      <c r="F306">
        <f t="shared" ca="1" si="102"/>
        <v>0.44427478428846268</v>
      </c>
      <c r="G306">
        <f t="shared" ca="1" si="102"/>
        <v>0.84379852877067651</v>
      </c>
      <c r="H306">
        <f t="shared" ca="1" si="102"/>
        <v>0.34522430469779419</v>
      </c>
      <c r="I306">
        <f t="shared" ca="1" si="102"/>
        <v>0.78151590583618191</v>
      </c>
      <c r="M306" t="str">
        <f t="shared" ca="1" si="89"/>
        <v>안 지정 캐릭터 PP 일반등급</v>
      </c>
      <c r="N306">
        <f t="shared" ca="1" si="90"/>
        <v>38266</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93</v>
      </c>
      <c r="V306">
        <v>20856</v>
      </c>
      <c r="W306">
        <v>10</v>
      </c>
      <c r="X306" t="s">
        <v>129</v>
      </c>
      <c r="Z306">
        <v>1000</v>
      </c>
      <c r="AA306" t="str">
        <f t="shared" ca="1" si="93"/>
        <v>upn</v>
      </c>
      <c r="AB306" t="s">
        <v>93</v>
      </c>
      <c r="AC306">
        <v>28048</v>
      </c>
      <c r="AD306">
        <v>10</v>
      </c>
      <c r="AE306" t="s">
        <v>129</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0.97947028357029009</v>
      </c>
      <c r="E307">
        <f t="shared" ca="1" si="102"/>
        <v>0.93429482743992154</v>
      </c>
      <c r="F307">
        <f t="shared" ca="1" si="102"/>
        <v>0.89026251743532381</v>
      </c>
      <c r="G307">
        <f t="shared" ca="1" si="102"/>
        <v>0.85497167437476329</v>
      </c>
      <c r="H307">
        <f t="shared" ca="1" si="102"/>
        <v>0.77861919230883059</v>
      </c>
      <c r="I307">
        <f t="shared" ca="1" si="102"/>
        <v>0.87695769404492585</v>
      </c>
      <c r="M307" t="str">
        <f t="shared" ca="1" si="89"/>
        <v>안 지정 캐릭터 PP 일반등급</v>
      </c>
      <c r="N307">
        <f t="shared" ca="1" si="90"/>
        <v>93429</v>
      </c>
      <c r="O307">
        <f t="shared" ca="1" si="91"/>
        <v>14</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83</v>
      </c>
      <c r="V307" t="s">
        <v>257</v>
      </c>
      <c r="W307">
        <v>1</v>
      </c>
      <c r="X307" t="s">
        <v>129</v>
      </c>
      <c r="Z307">
        <v>29100</v>
      </c>
      <c r="AA307" t="str">
        <f t="shared" ca="1" si="93"/>
        <v>uph</v>
      </c>
      <c r="AB307" t="s">
        <v>92</v>
      </c>
      <c r="AC307">
        <v>30799</v>
      </c>
      <c r="AD307">
        <v>10</v>
      </c>
      <c r="AE307" t="s">
        <v>129</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0.75988085480581613</v>
      </c>
      <c r="E308">
        <f t="shared" ca="1" si="102"/>
        <v>0.57454060290432885</v>
      </c>
      <c r="F308">
        <f t="shared" ca="1" si="102"/>
        <v>0.7113394490712992</v>
      </c>
      <c r="G308">
        <f t="shared" ca="1" si="102"/>
        <v>0.65928286600230956</v>
      </c>
      <c r="H308">
        <f t="shared" ca="1" si="102"/>
        <v>0.99192025138908857</v>
      </c>
      <c r="I308">
        <f t="shared" ca="1" si="102"/>
        <v>4.7950783571309996E-2</v>
      </c>
      <c r="M308" t="str">
        <f t="shared" ca="1" si="89"/>
        <v>지정 장비</v>
      </c>
      <c r="N308" t="str">
        <f t="shared" ca="1" si="90"/>
        <v>Equip6102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3100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83</v>
      </c>
      <c r="V308" t="s">
        <v>113</v>
      </c>
      <c r="W308">
        <v>1</v>
      </c>
      <c r="X308" t="s">
        <v>129</v>
      </c>
      <c r="Z308">
        <v>900</v>
      </c>
      <c r="AA308" t="str">
        <f t="shared" ca="1" si="93"/>
        <v>fe</v>
      </c>
      <c r="AB308" t="s">
        <v>83</v>
      </c>
      <c r="AC308" t="s">
        <v>264</v>
      </c>
      <c r="AD308">
        <v>1</v>
      </c>
      <c r="AE308" t="s">
        <v>133</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0.82752296664947977</v>
      </c>
      <c r="E309">
        <f t="shared" ca="1" si="102"/>
        <v>0.60403069970783285</v>
      </c>
      <c r="F309">
        <f t="shared" ca="1" si="102"/>
        <v>0.88503106855462432</v>
      </c>
      <c r="G309">
        <f t="shared" ca="1" si="102"/>
        <v>0.22580388380176775</v>
      </c>
      <c r="H309">
        <f t="shared" ca="1" si="102"/>
        <v>9.7373879275023056E-2</v>
      </c>
      <c r="I309">
        <f t="shared" ca="1" si="102"/>
        <v>4.8264479521873183E-2</v>
      </c>
      <c r="M309" t="str">
        <f t="shared" ca="1" si="89"/>
        <v>지정 장비</v>
      </c>
      <c r="N309" t="str">
        <f t="shared" ca="1" si="90"/>
        <v>Equip7002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1700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83</v>
      </c>
      <c r="V309" t="s">
        <v>269</v>
      </c>
      <c r="W309">
        <v>1</v>
      </c>
      <c r="X309" t="s">
        <v>129</v>
      </c>
      <c r="Z309">
        <v>800</v>
      </c>
      <c r="AA309" t="str">
        <f t="shared" ca="1" si="93"/>
        <v>fe</v>
      </c>
      <c r="AB309" t="s">
        <v>83</v>
      </c>
      <c r="AC309" t="s">
        <v>191</v>
      </c>
      <c r="AD309">
        <v>1</v>
      </c>
      <c r="AE309" t="s">
        <v>129</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0.70110362811606686</v>
      </c>
      <c r="E310">
        <f t="shared" ca="1" si="102"/>
        <v>0.66679211387848181</v>
      </c>
      <c r="F310">
        <f t="shared" ca="1" si="102"/>
        <v>0.76512791985090722</v>
      </c>
      <c r="G310">
        <f t="shared" ca="1" si="102"/>
        <v>0.32989402819159075</v>
      </c>
      <c r="H310">
        <f t="shared" ca="1" si="102"/>
        <v>0.73406987174263383</v>
      </c>
      <c r="I310">
        <f t="shared" ca="1" si="102"/>
        <v>0.971119952162811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0.95393866080180212</v>
      </c>
      <c r="E311">
        <f t="shared" ca="1" si="102"/>
        <v>0.13620783101766565</v>
      </c>
      <c r="F311">
        <f t="shared" ca="1" si="102"/>
        <v>0.13952852370611435</v>
      </c>
      <c r="G311">
        <f t="shared" ca="1" si="102"/>
        <v>0.96610800887820281</v>
      </c>
      <c r="H311">
        <f t="shared" ca="1" si="102"/>
        <v>0.57837384079938647</v>
      </c>
      <c r="I311">
        <f t="shared" ca="1" si="102"/>
        <v>0.31220762591251883</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0.54097119360425461</v>
      </c>
      <c r="E312">
        <f t="shared" ca="1" si="103"/>
        <v>2.3981733273360506E-3</v>
      </c>
      <c r="F312">
        <f t="shared" ca="1" si="103"/>
        <v>0.26407557405144699</v>
      </c>
      <c r="G312">
        <f t="shared" ca="1" si="103"/>
        <v>4.4416629020069709E-2</v>
      </c>
      <c r="H312">
        <f t="shared" ca="1" si="103"/>
        <v>0.44756736922151652</v>
      </c>
      <c r="I312">
        <f t="shared" ca="1" si="103"/>
        <v>0.81010254455840358</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0.22990907185854248</v>
      </c>
      <c r="E313">
        <f t="shared" ca="1" si="103"/>
        <v>0.17848860449150428</v>
      </c>
      <c r="F313">
        <f t="shared" ca="1" si="103"/>
        <v>0.80578971799880161</v>
      </c>
      <c r="G313">
        <f t="shared" ca="1" si="103"/>
        <v>0.85304377721735314</v>
      </c>
      <c r="H313">
        <f t="shared" ca="1" si="103"/>
        <v>0.63335713432000751</v>
      </c>
      <c r="I313">
        <f t="shared" ca="1" si="103"/>
        <v>0.66261059322785276</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0.92765857032042809</v>
      </c>
      <c r="E314">
        <f t="shared" ca="1" si="103"/>
        <v>0.45591104090117662</v>
      </c>
      <c r="F314">
        <f t="shared" ca="1" si="103"/>
        <v>2.1350629571518454E-2</v>
      </c>
      <c r="G314">
        <f t="shared" ca="1" si="103"/>
        <v>0.56316226015221271</v>
      </c>
      <c r="H314">
        <f t="shared" ca="1" si="103"/>
        <v>0.48823312314885292</v>
      </c>
      <c r="I314">
        <f t="shared" ca="1" si="103"/>
        <v>0.64922180887388792</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0.55883770824656287</v>
      </c>
      <c r="E315">
        <f t="shared" ca="1" si="103"/>
        <v>0.79931051776448492</v>
      </c>
      <c r="F315">
        <f t="shared" ca="1" si="103"/>
        <v>0.49267333136160518</v>
      </c>
      <c r="G315">
        <f t="shared" ca="1" si="103"/>
        <v>0.4616468835449522</v>
      </c>
      <c r="H315">
        <f t="shared" ca="1" si="103"/>
        <v>0.95477462875395869</v>
      </c>
      <c r="I315">
        <f t="shared" ca="1" si="103"/>
        <v>9.3681719923518481E-3</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0.31830228554688222</v>
      </c>
      <c r="E316">
        <f t="shared" ca="1" si="103"/>
        <v>0.47443101979347602</v>
      </c>
      <c r="F316">
        <f t="shared" ca="1" si="103"/>
        <v>0.34825325058103274</v>
      </c>
      <c r="G316">
        <f t="shared" ca="1" si="103"/>
        <v>0.10780067271801808</v>
      </c>
      <c r="H316">
        <f t="shared" ca="1" si="103"/>
        <v>0.179286422821341</v>
      </c>
      <c r="I316">
        <f t="shared" ca="1" si="103"/>
        <v>0.26347157876776073</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0.41453642723919404</v>
      </c>
      <c r="E317">
        <f t="shared" ca="1" si="103"/>
        <v>0.84654621168987809</v>
      </c>
      <c r="F317">
        <f t="shared" ca="1" si="103"/>
        <v>0.70399984910326119</v>
      </c>
      <c r="G317">
        <f t="shared" ca="1" si="103"/>
        <v>0.32275574061577461</v>
      </c>
      <c r="H317">
        <f t="shared" ca="1" si="103"/>
        <v>0.94208954023595304</v>
      </c>
      <c r="I317">
        <f t="shared" ca="1" si="103"/>
        <v>0.23062140524649299</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0.83397784832770938</v>
      </c>
      <c r="E318">
        <f t="shared" ca="1" si="103"/>
        <v>0.35908488845103748</v>
      </c>
      <c r="F318">
        <f t="shared" ca="1" si="103"/>
        <v>0.94891495846374763</v>
      </c>
      <c r="G318">
        <f t="shared" ca="1" si="103"/>
        <v>0.3805039768491103</v>
      </c>
      <c r="H318">
        <f t="shared" ca="1" si="103"/>
        <v>0.34846030813984863</v>
      </c>
      <c r="I318">
        <f t="shared" ca="1" si="103"/>
        <v>0.94105686907890795</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U318" t="s">
        <v>86</v>
      </c>
      <c r="V318" t="s">
        <v>279</v>
      </c>
      <c r="W318">
        <v>1</v>
      </c>
      <c r="X318" t="s">
        <v>133</v>
      </c>
      <c r="Y318">
        <v>502</v>
      </c>
      <c r="Z318">
        <v>348</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0.83493023680315326</v>
      </c>
      <c r="E319">
        <f t="shared" ca="1" si="103"/>
        <v>0.3329886609408067</v>
      </c>
      <c r="F319">
        <f t="shared" ca="1" si="103"/>
        <v>0.95448866382166753</v>
      </c>
      <c r="G319">
        <f t="shared" ca="1" si="103"/>
        <v>0.1693231702893363</v>
      </c>
      <c r="H319">
        <f t="shared" ca="1" si="103"/>
        <v>0.93291151537575601</v>
      </c>
      <c r="I319">
        <f t="shared" ca="1" si="103"/>
        <v>0.77946003313977674</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U319" t="s">
        <v>86</v>
      </c>
      <c r="V319" t="s">
        <v>279</v>
      </c>
      <c r="W319">
        <v>1</v>
      </c>
      <c r="X319" t="s">
        <v>133</v>
      </c>
      <c r="Y319">
        <v>502</v>
      </c>
      <c r="Z319">
        <v>348</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0.74853728366334804</v>
      </c>
      <c r="E320">
        <f t="shared" ca="1" si="103"/>
        <v>4.2089800718220771E-2</v>
      </c>
      <c r="F320">
        <f t="shared" ca="1" si="103"/>
        <v>0.5680174077832878</v>
      </c>
      <c r="G320">
        <f t="shared" ca="1" si="103"/>
        <v>0.51872894476858444</v>
      </c>
      <c r="H320">
        <f t="shared" ca="1" si="103"/>
        <v>0.97852884866560563</v>
      </c>
      <c r="I320">
        <f t="shared" ca="1" si="103"/>
        <v>0.9990015260223335</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0.96026138713338771</v>
      </c>
      <c r="E321">
        <f t="shared" ca="1" si="103"/>
        <v>0.51976566747077912</v>
      </c>
      <c r="F321">
        <f t="shared" ca="1" si="103"/>
        <v>0.88912998599391357</v>
      </c>
      <c r="G321">
        <f t="shared" ca="1" si="103"/>
        <v>0.10482525781536556</v>
      </c>
      <c r="H321">
        <f t="shared" ca="1" si="103"/>
        <v>0.44736880936389334</v>
      </c>
      <c r="I321">
        <f t="shared" ca="1" si="103"/>
        <v>0.17521099372574922</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0.66871125399295062</v>
      </c>
      <c r="E322">
        <f t="shared" ca="1" si="105"/>
        <v>0.45813606943420604</v>
      </c>
      <c r="F322">
        <f t="shared" ca="1" si="105"/>
        <v>0.34807290632655463</v>
      </c>
      <c r="G322">
        <f t="shared" ca="1" si="105"/>
        <v>0.3415577532014874</v>
      </c>
      <c r="H322">
        <f t="shared" ca="1" si="105"/>
        <v>0.86002745076261533</v>
      </c>
      <c r="I322">
        <f t="shared" ca="1" si="105"/>
        <v>0.19752493568978391</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0.23562330656460806</v>
      </c>
      <c r="E323">
        <f t="shared" ca="1" si="105"/>
        <v>0.76960361331437988</v>
      </c>
      <c r="F323">
        <f t="shared" ca="1" si="105"/>
        <v>0.33606019096604001</v>
      </c>
      <c r="G323">
        <f t="shared" ca="1" si="105"/>
        <v>0.2715770755186272</v>
      </c>
      <c r="H323">
        <f t="shared" ca="1" si="105"/>
        <v>7.7186581510941044E-2</v>
      </c>
      <c r="I323">
        <f t="shared" ca="1" si="105"/>
        <v>0.80773011100258052</v>
      </c>
      <c r="J323" t="s">
        <v>87</v>
      </c>
      <c r="K323" t="s">
        <v>324</v>
      </c>
      <c r="L323">
        <v>70</v>
      </c>
      <c r="M323" t="str">
        <f>IF(LEN(J323)&lt;&gt;0,J323,VLOOKUP(D323+$B323,$BJ:$BK,MATCH($BK$1,$BJ$1:$BK$1,0),1))</f>
        <v>지정 캐릭터 PP</v>
      </c>
      <c r="N323" t="str">
        <f t="shared" ca="1" si="107"/>
        <v>Actor1005</v>
      </c>
      <c r="O323">
        <f t="shared" ca="1" si="108"/>
        <v>70</v>
      </c>
      <c r="P323" t="str">
        <f>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DI</v>
      </c>
      <c r="Q323">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42</v>
      </c>
      <c r="R323">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36</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fp</v>
      </c>
      <c r="AB323" t="s">
        <v>87</v>
      </c>
      <c r="AC323" t="s">
        <v>325</v>
      </c>
      <c r="AD323">
        <v>70</v>
      </c>
      <c r="AE323" t="s">
        <v>133</v>
      </c>
      <c r="AF323">
        <v>42</v>
      </c>
      <c r="AG323">
        <v>29</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젤리아</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v>
      </c>
      <c r="AN323" t="str">
        <f t="shared" ca="1" si="114"/>
        <v>{"dy":12,"sl":10,"tp":"fp","vl":"Actor1005","cn":70,"pt":"DI","pp":42,"pr":29}</v>
      </c>
    </row>
    <row r="324" spans="1:40">
      <c r="A324">
        <v>13</v>
      </c>
      <c r="B324">
        <v>10</v>
      </c>
      <c r="C324">
        <f t="shared" si="104"/>
        <v>1</v>
      </c>
      <c r="D324">
        <f t="shared" ca="1" si="105"/>
        <v>0.81686561708978689</v>
      </c>
      <c r="E324">
        <f t="shared" ca="1" si="105"/>
        <v>0.7171244521439607</v>
      </c>
      <c r="F324">
        <f t="shared" ca="1" si="105"/>
        <v>0.11829332388443725</v>
      </c>
      <c r="G324">
        <f t="shared" ca="1" si="105"/>
        <v>0.83946103814630735</v>
      </c>
      <c r="H324">
        <f t="shared" ca="1" si="105"/>
        <v>0.88987594537701842</v>
      </c>
      <c r="I324">
        <f t="shared" ca="1" si="105"/>
        <v>0.9201633763941256</v>
      </c>
      <c r="J324" t="s">
        <v>87</v>
      </c>
      <c r="K324" t="s">
        <v>324</v>
      </c>
      <c r="M324" t="str">
        <f t="shared" si="106"/>
        <v>지정 캐릭터 PP</v>
      </c>
      <c r="N324" t="str">
        <f t="shared" ca="1" si="107"/>
        <v>Actor1005</v>
      </c>
      <c r="O324">
        <f t="shared" ca="1" si="108"/>
        <v>70</v>
      </c>
      <c r="P324" t="str">
        <f>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DI</v>
      </c>
      <c r="Q324">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42</v>
      </c>
      <c r="R324">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36</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fp</v>
      </c>
      <c r="AB324" t="s">
        <v>87</v>
      </c>
      <c r="AC324" t="s">
        <v>325</v>
      </c>
      <c r="AD324">
        <v>70</v>
      </c>
      <c r="AE324" t="s">
        <v>133</v>
      </c>
      <c r="AF324">
        <v>42</v>
      </c>
      <c r="AG324">
        <v>29</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젤리아</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v>
      </c>
      <c r="AN324" t="str">
        <f t="shared" ca="1" si="114"/>
        <v>{"dy":13,"sl":10,"tp":"fp","vl":"Actor1005","cn":70,"pt":"DI","pp":42,"pr":29}</v>
      </c>
    </row>
    <row r="325" spans="1:40">
      <c r="A325">
        <v>14</v>
      </c>
      <c r="B325">
        <v>10</v>
      </c>
      <c r="C325">
        <f t="shared" si="104"/>
        <v>1</v>
      </c>
      <c r="D325">
        <f t="shared" ca="1" si="105"/>
        <v>2.6114493125489968E-2</v>
      </c>
      <c r="E325">
        <f t="shared" ca="1" si="105"/>
        <v>0.7148167153447379</v>
      </c>
      <c r="F325">
        <f t="shared" ca="1" si="105"/>
        <v>0.81570796084979602</v>
      </c>
      <c r="G325">
        <f t="shared" ca="1" si="105"/>
        <v>3.9564503570188037E-2</v>
      </c>
      <c r="H325">
        <f t="shared" ca="1" si="105"/>
        <v>2.0748465996844656E-2</v>
      </c>
      <c r="I325">
        <f t="shared" ca="1" si="105"/>
        <v>0.19815770453943415</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v>
      </c>
      <c r="AN325" t="str">
        <f t="shared" ca="1" si="114"/>
        <v>{"dy":14,"sl":10}</v>
      </c>
    </row>
    <row r="326" spans="1:40">
      <c r="A326">
        <v>15</v>
      </c>
      <c r="B326">
        <v>10</v>
      </c>
      <c r="C326">
        <f t="shared" si="104"/>
        <v>1</v>
      </c>
      <c r="D326">
        <f t="shared" ca="1" si="105"/>
        <v>0.81858193949959668</v>
      </c>
      <c r="E326">
        <f t="shared" ca="1" si="105"/>
        <v>0.60880870981019009</v>
      </c>
      <c r="F326">
        <f t="shared" ca="1" si="105"/>
        <v>0.60819827352494216</v>
      </c>
      <c r="G326">
        <f t="shared" ca="1" si="105"/>
        <v>0.90445576406286154</v>
      </c>
      <c r="H326">
        <f t="shared" ca="1" si="105"/>
        <v>0.54291596892176586</v>
      </c>
      <c r="I326">
        <f t="shared" ca="1" si="105"/>
        <v>0.78572006506886438</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v>
      </c>
      <c r="AN326" t="str">
        <f t="shared" ca="1" si="114"/>
        <v>{"dy":15,"sl":10}</v>
      </c>
    </row>
    <row r="327" spans="1:40">
      <c r="A327">
        <v>16</v>
      </c>
      <c r="B327">
        <v>10</v>
      </c>
      <c r="C327">
        <f t="shared" si="104"/>
        <v>1</v>
      </c>
      <c r="D327">
        <f t="shared" ca="1" si="105"/>
        <v>0.14288670832713424</v>
      </c>
      <c r="E327">
        <f t="shared" ca="1" si="105"/>
        <v>0.43827141174781392</v>
      </c>
      <c r="F327">
        <f t="shared" ca="1" si="105"/>
        <v>0.16624409444329946</v>
      </c>
      <c r="G327">
        <f t="shared" ca="1" si="105"/>
        <v>0.51383257904425961</v>
      </c>
      <c r="H327">
        <f t="shared" ca="1" si="105"/>
        <v>0.85957803710918324</v>
      </c>
      <c r="I327">
        <f t="shared" ca="1" si="105"/>
        <v>0.73517392645783941</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v>
      </c>
      <c r="AN327" t="str">
        <f t="shared" ca="1" si="114"/>
        <v>{"dy":16,"sl":10}</v>
      </c>
    </row>
    <row r="328" spans="1:40">
      <c r="A328">
        <v>17</v>
      </c>
      <c r="B328">
        <v>10</v>
      </c>
      <c r="C328">
        <f t="shared" si="104"/>
        <v>1</v>
      </c>
      <c r="D328">
        <f t="shared" ca="1" si="105"/>
        <v>0.28399166641232898</v>
      </c>
      <c r="E328">
        <f t="shared" ca="1" si="105"/>
        <v>0.55952802125114554</v>
      </c>
      <c r="F328">
        <f t="shared" ca="1" si="105"/>
        <v>0.36156447466940911</v>
      </c>
      <c r="G328">
        <f t="shared" ca="1" si="105"/>
        <v>0.81362271760339822</v>
      </c>
      <c r="H328">
        <f t="shared" ca="1" si="105"/>
        <v>0.93355050596545475</v>
      </c>
      <c r="I328">
        <f t="shared" ca="1" si="105"/>
        <v>0.22218599084436985</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v>
      </c>
      <c r="AN328" t="str">
        <f t="shared" ca="1" si="114"/>
        <v>{"dy":17,"sl":10}</v>
      </c>
    </row>
    <row r="329" spans="1:40">
      <c r="A329">
        <v>18</v>
      </c>
      <c r="B329">
        <v>10</v>
      </c>
      <c r="C329">
        <f t="shared" si="104"/>
        <v>1</v>
      </c>
      <c r="D329">
        <f t="shared" ca="1" si="105"/>
        <v>0.89327327868099071</v>
      </c>
      <c r="E329">
        <f t="shared" ca="1" si="105"/>
        <v>0.9629893487705109</v>
      </c>
      <c r="F329">
        <f t="shared" ca="1" si="105"/>
        <v>0.72542831735633895</v>
      </c>
      <c r="G329">
        <f t="shared" ca="1" si="105"/>
        <v>0.52941750961103318</v>
      </c>
      <c r="H329">
        <f t="shared" ca="1" si="105"/>
        <v>8.8648405879297121E-2</v>
      </c>
      <c r="I329">
        <f t="shared" ca="1" si="105"/>
        <v>7.5901036899224006E-2</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v>
      </c>
      <c r="AN329" t="str">
        <f t="shared" ca="1" si="114"/>
        <v>{"dy":18,"sl":10}</v>
      </c>
    </row>
    <row r="330" spans="1:40">
      <c r="A330">
        <v>19</v>
      </c>
      <c r="B330">
        <v>10</v>
      </c>
      <c r="C330">
        <f t="shared" si="104"/>
        <v>1</v>
      </c>
      <c r="D330">
        <f t="shared" ca="1" si="105"/>
        <v>8.755810962943289E-2</v>
      </c>
      <c r="E330">
        <f t="shared" ca="1" si="105"/>
        <v>0.65573761245339168</v>
      </c>
      <c r="F330">
        <f t="shared" ca="1" si="105"/>
        <v>0.34859760437814824</v>
      </c>
      <c r="G330">
        <f t="shared" ca="1" si="105"/>
        <v>0.97304046504987618</v>
      </c>
      <c r="H330">
        <f t="shared" ca="1" si="105"/>
        <v>0.40994513458533377</v>
      </c>
      <c r="I330">
        <f t="shared" ca="1" si="105"/>
        <v>0.4063652586756199</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v>
      </c>
      <c r="AN330" t="str">
        <f t="shared" ca="1" si="114"/>
        <v>{"dy":19,"sl":10}</v>
      </c>
    </row>
    <row r="331" spans="1:40">
      <c r="A331">
        <v>20</v>
      </c>
      <c r="B331">
        <v>10</v>
      </c>
      <c r="C331">
        <f t="shared" si="104"/>
        <v>1</v>
      </c>
      <c r="D331">
        <f t="shared" ca="1" si="105"/>
        <v>0.36458222979590571</v>
      </c>
      <c r="E331">
        <f t="shared" ca="1" si="105"/>
        <v>0.6569570214815198</v>
      </c>
      <c r="F331">
        <f t="shared" ca="1" si="105"/>
        <v>0.56927168842247755</v>
      </c>
      <c r="G331">
        <f t="shared" ca="1" si="105"/>
        <v>0.43620735389901544</v>
      </c>
      <c r="H331">
        <f t="shared" ca="1" si="105"/>
        <v>0.8209889329165927</v>
      </c>
      <c r="I331">
        <f t="shared" ca="1" si="105"/>
        <v>0.32711756954240223</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v>
      </c>
      <c r="AN331" t="str">
        <f t="shared" ca="1" si="114"/>
        <v>{"dy":20,"sl":10}</v>
      </c>
    </row>
    <row r="332" spans="1:40">
      <c r="A332">
        <v>21</v>
      </c>
      <c r="B332">
        <v>10</v>
      </c>
      <c r="C332">
        <f t="shared" si="104"/>
        <v>1</v>
      </c>
      <c r="D332">
        <f t="shared" ref="D332:I341" ca="1" si="115">RAND()</f>
        <v>0.13652334836643487</v>
      </c>
      <c r="E332">
        <f t="shared" ca="1" si="115"/>
        <v>0.95611748853640632</v>
      </c>
      <c r="F332">
        <f t="shared" ca="1" si="115"/>
        <v>3.7157047613322169E-2</v>
      </c>
      <c r="G332">
        <f t="shared" ca="1" si="115"/>
        <v>3.4582981768745191E-2</v>
      </c>
      <c r="H332">
        <f t="shared" ca="1" si="115"/>
        <v>0.91198422447992711</v>
      </c>
      <c r="I332">
        <f t="shared" ca="1" si="115"/>
        <v>0.51435687622604687</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v>
      </c>
      <c r="AN332" t="str">
        <f t="shared" ca="1" si="114"/>
        <v>{"dy":21,"sl":10}</v>
      </c>
    </row>
    <row r="333" spans="1:40">
      <c r="A333">
        <v>22</v>
      </c>
      <c r="B333">
        <v>10</v>
      </c>
      <c r="C333">
        <f t="shared" si="104"/>
        <v>1</v>
      </c>
      <c r="D333">
        <f t="shared" ca="1" si="115"/>
        <v>0.29770165330570852</v>
      </c>
      <c r="E333">
        <f t="shared" ca="1" si="115"/>
        <v>0.51670093032702935</v>
      </c>
      <c r="F333">
        <f t="shared" ca="1" si="115"/>
        <v>0.7915892564845487</v>
      </c>
      <c r="G333">
        <f t="shared" ca="1" si="115"/>
        <v>0.13396789807637843</v>
      </c>
      <c r="H333">
        <f t="shared" ca="1" si="115"/>
        <v>0.16487724833674366</v>
      </c>
      <c r="I333">
        <f t="shared" ca="1" si="115"/>
        <v>0.17314379629154752</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v>
      </c>
      <c r="AN333" t="str">
        <f t="shared" ca="1" si="114"/>
        <v>{"dy":22,"sl":10}</v>
      </c>
    </row>
    <row r="334" spans="1:40">
      <c r="A334">
        <v>23</v>
      </c>
      <c r="B334">
        <v>10</v>
      </c>
      <c r="C334">
        <f t="shared" si="104"/>
        <v>1</v>
      </c>
      <c r="D334">
        <f t="shared" ca="1" si="115"/>
        <v>0.56508806553442803</v>
      </c>
      <c r="E334">
        <f t="shared" ca="1" si="115"/>
        <v>0.88510327636947772</v>
      </c>
      <c r="F334">
        <f t="shared" ca="1" si="115"/>
        <v>0.51627162114119096</v>
      </c>
      <c r="G334">
        <f t="shared" ca="1" si="115"/>
        <v>0.61582049119442861</v>
      </c>
      <c r="H334">
        <f t="shared" ca="1" si="115"/>
        <v>0.54166080562317998</v>
      </c>
      <c r="I334">
        <f t="shared" ca="1" si="115"/>
        <v>0.38991577550097301</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v>
      </c>
      <c r="AN334" t="str">
        <f t="shared" ca="1" si="114"/>
        <v>{"dy":23,"sl":10}</v>
      </c>
    </row>
    <row r="335" spans="1:40">
      <c r="A335">
        <v>24</v>
      </c>
      <c r="B335">
        <v>10</v>
      </c>
      <c r="C335">
        <f t="shared" si="104"/>
        <v>1</v>
      </c>
      <c r="D335">
        <f t="shared" ca="1" si="115"/>
        <v>0.18168093034527277</v>
      </c>
      <c r="E335">
        <f t="shared" ca="1" si="115"/>
        <v>0.51559893814099855</v>
      </c>
      <c r="F335">
        <f t="shared" ca="1" si="115"/>
        <v>0.99938243758204637</v>
      </c>
      <c r="G335">
        <f t="shared" ca="1" si="115"/>
        <v>0.20829636607404634</v>
      </c>
      <c r="H335">
        <f t="shared" ca="1" si="115"/>
        <v>0.26715793914214425</v>
      </c>
      <c r="I335">
        <f t="shared" ca="1" si="115"/>
        <v>0.41383769923136005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v>
      </c>
      <c r="AN335" t="str">
        <f t="shared" ca="1" si="114"/>
        <v>{"dy":24,"sl":10}</v>
      </c>
    </row>
    <row r="336" spans="1:40">
      <c r="A336">
        <v>25</v>
      </c>
      <c r="B336">
        <v>10</v>
      </c>
      <c r="C336">
        <f t="shared" si="104"/>
        <v>1</v>
      </c>
      <c r="D336">
        <f t="shared" ca="1" si="115"/>
        <v>0.46938652743928033</v>
      </c>
      <c r="E336">
        <f t="shared" ca="1" si="115"/>
        <v>0.87647284151598681</v>
      </c>
      <c r="F336">
        <f t="shared" ca="1" si="115"/>
        <v>0.84754617422295842</v>
      </c>
      <c r="G336">
        <f t="shared" ca="1" si="115"/>
        <v>0.12864801276105575</v>
      </c>
      <c r="H336">
        <f t="shared" ca="1" si="115"/>
        <v>0.22519478137519566</v>
      </c>
      <c r="I336">
        <f t="shared" ca="1" si="115"/>
        <v>4.0640728495608958E-3</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U336" t="s">
        <v>86</v>
      </c>
      <c r="V336" t="s">
        <v>253</v>
      </c>
      <c r="W336">
        <v>1</v>
      </c>
      <c r="X336" t="s">
        <v>133</v>
      </c>
      <c r="Y336">
        <v>504</v>
      </c>
      <c r="Z336">
        <v>343</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v>
      </c>
      <c r="AN336" t="str">
        <f t="shared" ca="1" si="114"/>
        <v>{"dy":25,"sl":10}</v>
      </c>
    </row>
    <row r="337" spans="1:40">
      <c r="A337">
        <v>26</v>
      </c>
      <c r="B337">
        <v>10</v>
      </c>
      <c r="C337">
        <f t="shared" si="104"/>
        <v>1</v>
      </c>
      <c r="D337">
        <f t="shared" ca="1" si="115"/>
        <v>0.92301311594874447</v>
      </c>
      <c r="E337">
        <f t="shared" ca="1" si="115"/>
        <v>0.46899386703247981</v>
      </c>
      <c r="F337">
        <f t="shared" ca="1" si="115"/>
        <v>0.56141252153155186</v>
      </c>
      <c r="G337">
        <f t="shared" ca="1" si="115"/>
        <v>0.61679769096372716</v>
      </c>
      <c r="H337">
        <f t="shared" ca="1" si="115"/>
        <v>0.99624771670749745</v>
      </c>
      <c r="I337">
        <f t="shared" ca="1" si="115"/>
        <v>0.46863972610597904</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v>
      </c>
      <c r="AN337" t="str">
        <f t="shared" ca="1" si="114"/>
        <v>{"dy":26,"sl":10}</v>
      </c>
    </row>
    <row r="338" spans="1:40">
      <c r="A338">
        <v>27</v>
      </c>
      <c r="B338">
        <v>10</v>
      </c>
      <c r="C338">
        <f t="shared" si="104"/>
        <v>1</v>
      </c>
      <c r="D338">
        <f t="shared" ca="1" si="115"/>
        <v>0.24650416764188732</v>
      </c>
      <c r="E338">
        <f t="shared" ca="1" si="115"/>
        <v>0.62586754908076492</v>
      </c>
      <c r="F338">
        <f t="shared" ca="1" si="115"/>
        <v>0.92384887473051125</v>
      </c>
      <c r="G338">
        <f t="shared" ca="1" si="115"/>
        <v>3.5032618003676186E-2</v>
      </c>
      <c r="H338">
        <f t="shared" ca="1" si="115"/>
        <v>0.11675433387352907</v>
      </c>
      <c r="I338">
        <f t="shared" ca="1" si="115"/>
        <v>0.17029152280539472</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v>
      </c>
      <c r="AN338" t="str">
        <f t="shared" ca="1" si="114"/>
        <v>{"dy":27,"sl":10}</v>
      </c>
    </row>
    <row r="339" spans="1:40">
      <c r="A339">
        <v>28</v>
      </c>
      <c r="B339">
        <v>10</v>
      </c>
      <c r="C339">
        <f t="shared" si="104"/>
        <v>1</v>
      </c>
      <c r="D339">
        <f t="shared" ca="1" si="115"/>
        <v>0.8099209049439402</v>
      </c>
      <c r="E339">
        <f t="shared" ca="1" si="115"/>
        <v>0.14903974108787965</v>
      </c>
      <c r="F339">
        <f t="shared" ca="1" si="115"/>
        <v>0.57256274265661322</v>
      </c>
      <c r="G339">
        <f t="shared" ca="1" si="115"/>
        <v>0.4919547172412273</v>
      </c>
      <c r="H339">
        <f t="shared" ca="1" si="115"/>
        <v>0.76144625280224432</v>
      </c>
      <c r="I339">
        <f t="shared" ca="1" si="115"/>
        <v>0.29191657218672695</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v>
      </c>
      <c r="AN339" t="str">
        <f t="shared" ca="1" si="114"/>
        <v>{"dy":28,"sl":10}</v>
      </c>
    </row>
    <row r="340" spans="1:40">
      <c r="A340">
        <v>29</v>
      </c>
      <c r="B340">
        <v>10</v>
      </c>
      <c r="C340">
        <f t="shared" si="104"/>
        <v>1</v>
      </c>
      <c r="D340">
        <f t="shared" ca="1" si="115"/>
        <v>0.35762898535185161</v>
      </c>
      <c r="E340">
        <f t="shared" ca="1" si="115"/>
        <v>0.45439926294363209</v>
      </c>
      <c r="F340">
        <f t="shared" ca="1" si="115"/>
        <v>0.78525232714881044</v>
      </c>
      <c r="G340">
        <f t="shared" ca="1" si="115"/>
        <v>0.64458773712985928</v>
      </c>
      <c r="H340">
        <f t="shared" ca="1" si="115"/>
        <v>0.56984457024164947</v>
      </c>
      <c r="I340">
        <f t="shared" ca="1" si="115"/>
        <v>0.19552318051672912</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v>
      </c>
      <c r="AN340" t="str">
        <f t="shared" ca="1" si="114"/>
        <v>{"dy":29,"sl":10}</v>
      </c>
    </row>
    <row r="341" spans="1:40">
      <c r="A341">
        <v>30</v>
      </c>
      <c r="B341">
        <v>10</v>
      </c>
      <c r="C341">
        <f t="shared" si="104"/>
        <v>1</v>
      </c>
      <c r="D341">
        <f t="shared" ca="1" si="115"/>
        <v>0.50585218287103517</v>
      </c>
      <c r="E341">
        <f t="shared" ca="1" si="115"/>
        <v>0.26960310942089893</v>
      </c>
      <c r="F341">
        <f t="shared" ca="1" si="115"/>
        <v>0.93834394194951076</v>
      </c>
      <c r="G341">
        <f t="shared" ca="1" si="115"/>
        <v>0.18457202043762844</v>
      </c>
      <c r="H341">
        <f t="shared" ca="1" si="115"/>
        <v>0.30928526156046987</v>
      </c>
      <c r="I341">
        <f t="shared" ca="1" si="115"/>
        <v>0.11901242578162008</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v>
      </c>
      <c r="AN341" t="str">
        <f t="shared" ca="1" si="114"/>
        <v>{"dy":30,"sl":10}</v>
      </c>
    </row>
    <row r="342" spans="1:40">
      <c r="A342">
        <v>31</v>
      </c>
      <c r="B342">
        <v>10</v>
      </c>
      <c r="C342">
        <f t="shared" si="104"/>
        <v>1</v>
      </c>
      <c r="D342">
        <f t="shared" ref="D342:I351" ca="1" si="116">RAND()</f>
        <v>2.5085847751526336E-2</v>
      </c>
      <c r="E342">
        <f t="shared" ca="1" si="116"/>
        <v>0.73113188623517289</v>
      </c>
      <c r="F342">
        <f t="shared" ca="1" si="116"/>
        <v>0.30927566420536312</v>
      </c>
      <c r="G342">
        <f t="shared" ca="1" si="116"/>
        <v>0.97685770344464229</v>
      </c>
      <c r="H342">
        <f t="shared" ca="1" si="116"/>
        <v>0.97609525638233241</v>
      </c>
      <c r="I342">
        <f t="shared" ca="1" si="116"/>
        <v>0.33869018419220787</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v>
      </c>
      <c r="AN342" t="str">
        <f t="shared" ca="1" si="114"/>
        <v>{"dy":31,"sl":10}</v>
      </c>
    </row>
    <row r="343" spans="1:40">
      <c r="A343">
        <v>1</v>
      </c>
      <c r="B343">
        <v>11</v>
      </c>
      <c r="C343">
        <f t="shared" si="104"/>
        <v>2</v>
      </c>
      <c r="D343">
        <f t="shared" ca="1" si="116"/>
        <v>0.49210440713355452</v>
      </c>
      <c r="E343">
        <f t="shared" ca="1" si="116"/>
        <v>0.39789370823492043</v>
      </c>
      <c r="F343">
        <f t="shared" ca="1" si="116"/>
        <v>0.90815759794954309</v>
      </c>
      <c r="G343">
        <f t="shared" ca="1" si="116"/>
        <v>0.76422019847569678</v>
      </c>
      <c r="H343">
        <f t="shared" ca="1" si="116"/>
        <v>0.18865966571240433</v>
      </c>
      <c r="I343">
        <f t="shared" ca="1" si="116"/>
        <v>0.26588687164796854</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v>
      </c>
      <c r="AN343" t="str">
        <f t="shared" ca="1" si="114"/>
        <v>{"dy":1,"sl":11}</v>
      </c>
    </row>
    <row r="344" spans="1:40">
      <c r="A344">
        <v>2</v>
      </c>
      <c r="B344">
        <v>11</v>
      </c>
      <c r="C344">
        <f t="shared" si="104"/>
        <v>2</v>
      </c>
      <c r="D344">
        <f t="shared" ca="1" si="116"/>
        <v>0.85555878607197178</v>
      </c>
      <c r="E344">
        <f t="shared" ca="1" si="116"/>
        <v>0.5969099466124963</v>
      </c>
      <c r="F344">
        <f t="shared" ca="1" si="116"/>
        <v>0.14500030907363448</v>
      </c>
      <c r="G344">
        <f t="shared" ca="1" si="116"/>
        <v>0.89351411285935689</v>
      </c>
      <c r="H344">
        <f t="shared" ca="1" si="116"/>
        <v>0.81717511109987695</v>
      </c>
      <c r="I344">
        <f t="shared" ca="1" si="116"/>
        <v>0.88479142482549245</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v>
      </c>
      <c r="AN344" t="str">
        <f t="shared" ca="1" si="114"/>
        <v>{"dy":2,"sl":11}</v>
      </c>
    </row>
    <row r="345" spans="1:40">
      <c r="A345">
        <v>3</v>
      </c>
      <c r="B345">
        <v>11</v>
      </c>
      <c r="C345">
        <f t="shared" si="104"/>
        <v>2</v>
      </c>
      <c r="D345">
        <f t="shared" ca="1" si="116"/>
        <v>0.51160333756911092</v>
      </c>
      <c r="E345">
        <f t="shared" ca="1" si="116"/>
        <v>0.82601734968324692</v>
      </c>
      <c r="F345">
        <f t="shared" ca="1" si="116"/>
        <v>0.86496899634933044</v>
      </c>
      <c r="G345">
        <f t="shared" ca="1" si="116"/>
        <v>0.69613753552085356</v>
      </c>
      <c r="H345">
        <f t="shared" ca="1" si="116"/>
        <v>0.84885347708217729</v>
      </c>
      <c r="I345">
        <f t="shared" ca="1" si="116"/>
        <v>0.72892273082660752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v>
      </c>
      <c r="AN345" t="str">
        <f t="shared" ca="1" si="114"/>
        <v>{"dy":3,"sl":11}</v>
      </c>
    </row>
    <row r="346" spans="1:40">
      <c r="A346">
        <v>4</v>
      </c>
      <c r="B346">
        <v>11</v>
      </c>
      <c r="C346">
        <f t="shared" si="104"/>
        <v>2</v>
      </c>
      <c r="D346">
        <f t="shared" ca="1" si="116"/>
        <v>0.80253220352767962</v>
      </c>
      <c r="E346">
        <f t="shared" ca="1" si="116"/>
        <v>0.52184252451692148</v>
      </c>
      <c r="F346">
        <f t="shared" ca="1" si="116"/>
        <v>0.29114903280109627</v>
      </c>
      <c r="G346">
        <f t="shared" ca="1" si="116"/>
        <v>0.56865081620537894</v>
      </c>
      <c r="H346">
        <f t="shared" ca="1" si="116"/>
        <v>0.322127207491959</v>
      </c>
      <c r="I346">
        <f t="shared" ca="1" si="116"/>
        <v>0.81758208007913979</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v>
      </c>
      <c r="AN346" t="str">
        <f t="shared" ca="1" si="114"/>
        <v>{"dy":4,"sl":11}</v>
      </c>
    </row>
    <row r="347" spans="1:40">
      <c r="A347">
        <v>5</v>
      </c>
      <c r="B347">
        <v>11</v>
      </c>
      <c r="C347">
        <f t="shared" si="104"/>
        <v>2</v>
      </c>
      <c r="D347">
        <f t="shared" ca="1" si="116"/>
        <v>0.48427442363186979</v>
      </c>
      <c r="E347">
        <f t="shared" ca="1" si="116"/>
        <v>0.79243267808002671</v>
      </c>
      <c r="F347">
        <f t="shared" ca="1" si="116"/>
        <v>0.86385273069528312</v>
      </c>
      <c r="G347">
        <f t="shared" ca="1" si="116"/>
        <v>4.4950297695225294E-2</v>
      </c>
      <c r="H347">
        <f t="shared" ca="1" si="116"/>
        <v>0.18408974174519599</v>
      </c>
      <c r="I347">
        <f t="shared" ca="1" si="116"/>
        <v>0.98043622109705209</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U347" t="s">
        <v>312</v>
      </c>
      <c r="V347" t="s">
        <v>200</v>
      </c>
      <c r="W347">
        <v>1</v>
      </c>
      <c r="X347" t="s">
        <v>133</v>
      </c>
      <c r="Y347">
        <v>50</v>
      </c>
      <c r="Z347">
        <v>34</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0.24781599209272687</v>
      </c>
      <c r="E348">
        <f t="shared" ca="1" si="116"/>
        <v>0.41512713437468807</v>
      </c>
      <c r="F348">
        <f t="shared" ca="1" si="116"/>
        <v>3.1871981325942711E-2</v>
      </c>
      <c r="G348">
        <f t="shared" ca="1" si="116"/>
        <v>0.36600418296389237</v>
      </c>
      <c r="H348">
        <f t="shared" ca="1" si="116"/>
        <v>0.38064639875189032</v>
      </c>
      <c r="I348">
        <f t="shared" ca="1" si="116"/>
        <v>6.1066719505412648E-2</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U348" t="s">
        <v>312</v>
      </c>
      <c r="V348" t="s">
        <v>200</v>
      </c>
      <c r="W348">
        <v>1</v>
      </c>
      <c r="X348" t="s">
        <v>133</v>
      </c>
      <c r="Y348">
        <v>50</v>
      </c>
      <c r="Z348">
        <v>34</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0.23124086259321408</v>
      </c>
      <c r="E349">
        <f t="shared" ca="1" si="116"/>
        <v>0.23596867355898277</v>
      </c>
      <c r="F349">
        <f t="shared" ca="1" si="116"/>
        <v>0.53291808583512756</v>
      </c>
      <c r="G349">
        <f t="shared" ca="1" si="116"/>
        <v>0.70359926882009716</v>
      </c>
      <c r="H349">
        <f t="shared" ca="1" si="116"/>
        <v>0.79047069136278003</v>
      </c>
      <c r="I349">
        <f t="shared" ca="1" si="116"/>
        <v>0.12567612925417937</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U349" t="s">
        <v>312</v>
      </c>
      <c r="V349" t="s">
        <v>200</v>
      </c>
      <c r="W349">
        <v>1</v>
      </c>
      <c r="X349" t="s">
        <v>133</v>
      </c>
      <c r="Y349">
        <v>50</v>
      </c>
      <c r="Z349">
        <v>34</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0.20315894759483322</v>
      </c>
      <c r="E350">
        <f t="shared" ca="1" si="116"/>
        <v>0.77088615995156684</v>
      </c>
      <c r="F350">
        <f t="shared" ca="1" si="116"/>
        <v>0.51913081243244297</v>
      </c>
      <c r="G350">
        <f t="shared" ca="1" si="116"/>
        <v>0.57626449812678415</v>
      </c>
      <c r="H350">
        <f t="shared" ca="1" si="116"/>
        <v>0.13362339894408437</v>
      </c>
      <c r="I350">
        <f t="shared" ca="1" si="116"/>
        <v>0.13761709671228728</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U350" t="s">
        <v>312</v>
      </c>
      <c r="V350" t="s">
        <v>200</v>
      </c>
      <c r="W350">
        <v>1</v>
      </c>
      <c r="X350" t="s">
        <v>133</v>
      </c>
      <c r="Y350">
        <v>50</v>
      </c>
      <c r="Z350">
        <v>34</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0.50495501611543292</v>
      </c>
      <c r="E351">
        <f t="shared" ca="1" si="116"/>
        <v>0.6733712430444071</v>
      </c>
      <c r="F351">
        <f t="shared" ca="1" si="116"/>
        <v>0.85630123348833631</v>
      </c>
      <c r="G351">
        <f t="shared" ca="1" si="116"/>
        <v>0.18873712031323775</v>
      </c>
      <c r="H351">
        <f t="shared" ca="1" si="116"/>
        <v>0.55242185583600256</v>
      </c>
      <c r="I351">
        <f t="shared" ca="1" si="116"/>
        <v>0.66080404152274186</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0.94616182082832023</v>
      </c>
      <c r="E352">
        <f t="shared" ca="1" si="117"/>
        <v>3.4223947467950655E-2</v>
      </c>
      <c r="F352">
        <f t="shared" ca="1" si="117"/>
        <v>0.38513619667642818</v>
      </c>
      <c r="G352">
        <f t="shared" ca="1" si="117"/>
        <v>0.31801903244156726</v>
      </c>
      <c r="H352">
        <f t="shared" ca="1" si="117"/>
        <v>0.89844808722306169</v>
      </c>
      <c r="I352">
        <f t="shared" ca="1" si="117"/>
        <v>0.31282061851048237</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0.53126303155872412</v>
      </c>
      <c r="E353">
        <f t="shared" ca="1" si="117"/>
        <v>1.8191015428488333E-2</v>
      </c>
      <c r="F353">
        <f t="shared" ca="1" si="117"/>
        <v>0.36522833367801066</v>
      </c>
      <c r="G353">
        <f t="shared" ca="1" si="117"/>
        <v>0.9644866658595187</v>
      </c>
      <c r="H353">
        <f t="shared" ca="1" si="117"/>
        <v>0.27347021967100971</v>
      </c>
      <c r="I353">
        <f t="shared" ca="1" si="117"/>
        <v>0.4209771131870178</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0.57463978362147228</v>
      </c>
      <c r="E354">
        <f t="shared" ca="1" si="117"/>
        <v>0.43863923760249302</v>
      </c>
      <c r="F354">
        <f t="shared" ca="1" si="117"/>
        <v>0.57800141953318973</v>
      </c>
      <c r="G354">
        <f t="shared" ca="1" si="117"/>
        <v>0.47615355025114081</v>
      </c>
      <c r="H354">
        <f t="shared" ca="1" si="117"/>
        <v>3.8118632505007244E-2</v>
      </c>
      <c r="I354">
        <f t="shared" ca="1" si="117"/>
        <v>0.20162016001040983</v>
      </c>
      <c r="J354" t="s">
        <v>88</v>
      </c>
      <c r="K354" t="s">
        <v>324</v>
      </c>
      <c r="M354" t="str">
        <f t="shared" si="106"/>
        <v>지정 캐릭터 LBP1</v>
      </c>
      <c r="N354" t="str">
        <f t="shared" ca="1" si="107"/>
        <v>Actor1005</v>
      </c>
      <c r="O354">
        <f t="shared" ca="1" si="108"/>
        <v>1</v>
      </c>
      <c r="P354" t="str">
        <f>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DI</v>
      </c>
      <c r="Q354">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50</v>
      </c>
      <c r="R354">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31</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fl1</v>
      </c>
      <c r="AB354" t="s">
        <v>88</v>
      </c>
      <c r="AC354" t="s">
        <v>325</v>
      </c>
      <c r="AD354">
        <v>1</v>
      </c>
      <c r="AE354" t="s">
        <v>133</v>
      </c>
      <c r="AF354">
        <v>54</v>
      </c>
      <c r="AG354">
        <v>39</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젤리아</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v>
      </c>
      <c r="AN354" t="str">
        <f t="shared" ca="1" si="114"/>
        <v>{"dy":12,"sl":11,"tp":"fl1","vl":"Actor1005","cn":1,"pt":"DI","pp":54,"pr":39}</v>
      </c>
    </row>
    <row r="355" spans="1:40">
      <c r="A355">
        <v>13</v>
      </c>
      <c r="B355">
        <v>11</v>
      </c>
      <c r="C355">
        <f t="shared" si="104"/>
        <v>2</v>
      </c>
      <c r="D355">
        <f t="shared" ca="1" si="117"/>
        <v>0.79107604199511528</v>
      </c>
      <c r="E355">
        <f t="shared" ca="1" si="117"/>
        <v>0.87701258441442076</v>
      </c>
      <c r="F355">
        <f t="shared" ca="1" si="117"/>
        <v>0.77794205155679952</v>
      </c>
      <c r="G355">
        <f t="shared" ca="1" si="117"/>
        <v>0.64010856590908849</v>
      </c>
      <c r="H355">
        <f t="shared" ca="1" si="117"/>
        <v>0.59248558725761602</v>
      </c>
      <c r="I355">
        <f t="shared" ca="1" si="117"/>
        <v>0.20432014374985885</v>
      </c>
      <c r="J355" t="s">
        <v>88</v>
      </c>
      <c r="M355" t="str">
        <f t="shared" si="106"/>
        <v>지정 캐릭터 LBP1</v>
      </c>
      <c r="N355" t="str">
        <f t="shared" ca="1" si="107"/>
        <v>Actor1005</v>
      </c>
      <c r="O355">
        <f t="shared" ca="1" si="108"/>
        <v>1</v>
      </c>
      <c r="P355" t="str">
        <f>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DI</v>
      </c>
      <c r="Q355">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50</v>
      </c>
      <c r="R355">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31</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fl1</v>
      </c>
      <c r="AB355" t="s">
        <v>88</v>
      </c>
      <c r="AC355" t="s">
        <v>325</v>
      </c>
      <c r="AD355">
        <v>1</v>
      </c>
      <c r="AE355" t="s">
        <v>133</v>
      </c>
      <c r="AF355">
        <v>54</v>
      </c>
      <c r="AG355">
        <v>39</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젤리아</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v>
      </c>
      <c r="AN355" t="str">
        <f t="shared" ca="1" si="114"/>
        <v>{"dy":13,"sl":11,"tp":"fl1","vl":"Actor1005","cn":1,"pt":"DI","pp":54,"pr":39}</v>
      </c>
    </row>
    <row r="356" spans="1:40">
      <c r="A356">
        <v>14</v>
      </c>
      <c r="B356">
        <v>11</v>
      </c>
      <c r="C356">
        <f t="shared" si="104"/>
        <v>2</v>
      </c>
      <c r="D356">
        <f t="shared" ca="1" si="117"/>
        <v>0.42516377856016874</v>
      </c>
      <c r="E356">
        <f t="shared" ca="1" si="117"/>
        <v>0.9281503686361855</v>
      </c>
      <c r="F356">
        <f t="shared" ca="1" si="117"/>
        <v>0.52573966049901877</v>
      </c>
      <c r="G356">
        <f t="shared" ca="1" si="117"/>
        <v>0.96133994529078959</v>
      </c>
      <c r="H356">
        <f t="shared" ca="1" si="117"/>
        <v>0.91918405397198233</v>
      </c>
      <c r="I356">
        <f t="shared" ca="1" si="117"/>
        <v>0.24610554338408408</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v>
      </c>
      <c r="AN356" t="str">
        <f t="shared" ca="1" si="114"/>
        <v>{"dy":14,"sl":11}</v>
      </c>
    </row>
    <row r="357" spans="1:40">
      <c r="A357">
        <v>15</v>
      </c>
      <c r="B357">
        <v>11</v>
      </c>
      <c r="C357">
        <f t="shared" si="104"/>
        <v>2</v>
      </c>
      <c r="D357">
        <f t="shared" ca="1" si="117"/>
        <v>0.70407509456930528</v>
      </c>
      <c r="E357">
        <f t="shared" ca="1" si="117"/>
        <v>0.63274968731525649</v>
      </c>
      <c r="F357">
        <f t="shared" ca="1" si="117"/>
        <v>0.28563215886440974</v>
      </c>
      <c r="G357">
        <f t="shared" ca="1" si="117"/>
        <v>0.77293960933428285</v>
      </c>
      <c r="H357">
        <f t="shared" ca="1" si="117"/>
        <v>0.73417348578623587</v>
      </c>
      <c r="I357">
        <f t="shared" ca="1" si="117"/>
        <v>0.81634278068640853</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v>
      </c>
      <c r="AN357" t="str">
        <f t="shared" ca="1" si="114"/>
        <v>{"dy":15,"sl":11}</v>
      </c>
    </row>
    <row r="358" spans="1:40">
      <c r="A358">
        <v>16</v>
      </c>
      <c r="B358">
        <v>11</v>
      </c>
      <c r="C358">
        <f t="shared" si="104"/>
        <v>2</v>
      </c>
      <c r="D358">
        <f t="shared" ca="1" si="117"/>
        <v>6.0835949720261184E-2</v>
      </c>
      <c r="E358">
        <f t="shared" ca="1" si="117"/>
        <v>0.92608725400865277</v>
      </c>
      <c r="F358">
        <f t="shared" ca="1" si="117"/>
        <v>0.41022299933163919</v>
      </c>
      <c r="G358">
        <f t="shared" ca="1" si="117"/>
        <v>0.27731153611943571</v>
      </c>
      <c r="H358">
        <f t="shared" ca="1" si="117"/>
        <v>0.79043313283858951</v>
      </c>
      <c r="I358">
        <f t="shared" ca="1" si="117"/>
        <v>3.887524397699238E-3</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v>
      </c>
      <c r="AN358" t="str">
        <f t="shared" ca="1" si="114"/>
        <v>{"dy":16,"sl":11}</v>
      </c>
    </row>
    <row r="359" spans="1:40">
      <c r="A359">
        <v>17</v>
      </c>
      <c r="B359">
        <v>11</v>
      </c>
      <c r="C359">
        <f t="shared" si="104"/>
        <v>2</v>
      </c>
      <c r="D359">
        <f t="shared" ca="1" si="117"/>
        <v>0.91948036723364579</v>
      </c>
      <c r="E359">
        <f t="shared" ca="1" si="117"/>
        <v>0.61930302700273787</v>
      </c>
      <c r="F359">
        <f t="shared" ca="1" si="117"/>
        <v>0.18218570372936405</v>
      </c>
      <c r="G359">
        <f t="shared" ca="1" si="117"/>
        <v>0.2395316518551085</v>
      </c>
      <c r="H359">
        <f t="shared" ca="1" si="117"/>
        <v>0.33793995784170239</v>
      </c>
      <c r="I359">
        <f t="shared" ca="1" si="117"/>
        <v>0.16637544251224856</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v>
      </c>
      <c r="AN359" t="str">
        <f t="shared" ca="1" si="114"/>
        <v>{"dy":17,"sl":11}</v>
      </c>
    </row>
    <row r="360" spans="1:40">
      <c r="A360">
        <v>18</v>
      </c>
      <c r="B360">
        <v>11</v>
      </c>
      <c r="C360">
        <f t="shared" si="104"/>
        <v>2</v>
      </c>
      <c r="D360">
        <f t="shared" ca="1" si="117"/>
        <v>0.29219234433889574</v>
      </c>
      <c r="E360">
        <f t="shared" ca="1" si="117"/>
        <v>0.25280701441171383</v>
      </c>
      <c r="F360">
        <f t="shared" ca="1" si="117"/>
        <v>0.12210044899003503</v>
      </c>
      <c r="G360">
        <f t="shared" ca="1" si="117"/>
        <v>0.80086869118682469</v>
      </c>
      <c r="H360">
        <f t="shared" ca="1" si="117"/>
        <v>0.30323728942165329</v>
      </c>
      <c r="I360">
        <f t="shared" ca="1" si="117"/>
        <v>0.16781188615529929</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v>
      </c>
      <c r="AN360" t="str">
        <f t="shared" ca="1" si="114"/>
        <v>{"dy":18,"sl":11}</v>
      </c>
    </row>
    <row r="361" spans="1:40">
      <c r="A361">
        <v>19</v>
      </c>
      <c r="B361">
        <v>11</v>
      </c>
      <c r="C361">
        <f t="shared" si="104"/>
        <v>2</v>
      </c>
      <c r="D361">
        <f t="shared" ca="1" si="117"/>
        <v>0.20843634601059335</v>
      </c>
      <c r="E361">
        <f t="shared" ca="1" si="117"/>
        <v>0.10506631270361566</v>
      </c>
      <c r="F361">
        <f t="shared" ca="1" si="117"/>
        <v>0.81967960020812747</v>
      </c>
      <c r="G361">
        <f t="shared" ca="1" si="117"/>
        <v>0.16926967493493639</v>
      </c>
      <c r="H361">
        <f t="shared" ca="1" si="117"/>
        <v>0.13972902058864878</v>
      </c>
      <c r="I361">
        <f t="shared" ca="1" si="117"/>
        <v>0.81309716808905941</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v>
      </c>
      <c r="AN361" t="str">
        <f t="shared" ca="1" si="114"/>
        <v>{"dy":19,"sl":11}</v>
      </c>
    </row>
    <row r="362" spans="1:40">
      <c r="A362">
        <v>20</v>
      </c>
      <c r="B362">
        <v>11</v>
      </c>
      <c r="C362">
        <f t="shared" si="104"/>
        <v>2</v>
      </c>
      <c r="D362">
        <f t="shared" ref="D362:I373" ca="1" si="118">RAND()</f>
        <v>3.3640919582833773E-2</v>
      </c>
      <c r="E362">
        <f t="shared" ca="1" si="118"/>
        <v>0.64223215493740438</v>
      </c>
      <c r="F362">
        <f t="shared" ca="1" si="118"/>
        <v>0.55113363014871697</v>
      </c>
      <c r="G362">
        <f t="shared" ca="1" si="118"/>
        <v>0.34696189720285431</v>
      </c>
      <c r="H362">
        <f t="shared" ca="1" si="118"/>
        <v>0.47957788914490984</v>
      </c>
      <c r="I362">
        <f t="shared" ca="1" si="118"/>
        <v>0.42883547905167907</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v>
      </c>
      <c r="AN362" t="str">
        <f t="shared" ca="1" si="114"/>
        <v>{"dy":20,"sl":11}</v>
      </c>
    </row>
    <row r="363" spans="1:40">
      <c r="A363">
        <v>21</v>
      </c>
      <c r="B363">
        <v>11</v>
      </c>
      <c r="C363">
        <f t="shared" si="104"/>
        <v>2</v>
      </c>
      <c r="D363">
        <f t="shared" ca="1" si="118"/>
        <v>0.94800126016056518</v>
      </c>
      <c r="E363">
        <f t="shared" ca="1" si="118"/>
        <v>0.4669348036244324</v>
      </c>
      <c r="F363">
        <f t="shared" ca="1" si="118"/>
        <v>0.93250719479831756</v>
      </c>
      <c r="G363">
        <f t="shared" ca="1" si="118"/>
        <v>6.9779873448146401E-2</v>
      </c>
      <c r="H363">
        <f t="shared" ca="1" si="118"/>
        <v>3.6056292087983E-2</v>
      </c>
      <c r="I363">
        <f t="shared" ca="1" si="118"/>
        <v>0.2704850764663782</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v>
      </c>
      <c r="AN363" t="str">
        <f t="shared" ca="1" si="114"/>
        <v>{"dy":21,"sl":11}</v>
      </c>
    </row>
    <row r="364" spans="1:40">
      <c r="A364">
        <v>22</v>
      </c>
      <c r="B364">
        <v>11</v>
      </c>
      <c r="C364">
        <f t="shared" si="104"/>
        <v>2</v>
      </c>
      <c r="D364">
        <f t="shared" ca="1" si="118"/>
        <v>0.59693506562987475</v>
      </c>
      <c r="E364">
        <f t="shared" ca="1" si="118"/>
        <v>0.27271225172737479</v>
      </c>
      <c r="F364">
        <f t="shared" ca="1" si="118"/>
        <v>0.97989974623364628</v>
      </c>
      <c r="G364">
        <f t="shared" ca="1" si="118"/>
        <v>0.89283539706372383</v>
      </c>
      <c r="H364">
        <f t="shared" ca="1" si="118"/>
        <v>0.51628937548677389</v>
      </c>
      <c r="I364">
        <f t="shared" ca="1" si="118"/>
        <v>0.37140915269937336</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v>
      </c>
      <c r="AN364" t="str">
        <f t="shared" ca="1" si="114"/>
        <v>{"dy":22,"sl":11}</v>
      </c>
    </row>
    <row r="365" spans="1:40">
      <c r="A365">
        <v>23</v>
      </c>
      <c r="B365">
        <v>11</v>
      </c>
      <c r="C365">
        <f t="shared" si="104"/>
        <v>2</v>
      </c>
      <c r="D365">
        <f t="shared" ca="1" si="118"/>
        <v>9.5228398231451017E-2</v>
      </c>
      <c r="E365">
        <f t="shared" ca="1" si="118"/>
        <v>0.42416107240216838</v>
      </c>
      <c r="F365">
        <f t="shared" ca="1" si="118"/>
        <v>0.9916588130232874</v>
      </c>
      <c r="G365">
        <f t="shared" ca="1" si="118"/>
        <v>0.14119177061926658</v>
      </c>
      <c r="H365">
        <f t="shared" ca="1" si="118"/>
        <v>0.41844114396736476</v>
      </c>
      <c r="I365">
        <f t="shared" ca="1" si="118"/>
        <v>0.33993026197660114</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v>
      </c>
      <c r="AN365" t="str">
        <f t="shared" ca="1" si="114"/>
        <v>{"dy":23,"sl":11}</v>
      </c>
    </row>
    <row r="366" spans="1:40">
      <c r="A366">
        <v>24</v>
      </c>
      <c r="B366">
        <v>11</v>
      </c>
      <c r="C366">
        <f t="shared" si="104"/>
        <v>2</v>
      </c>
      <c r="D366">
        <f t="shared" ca="1" si="118"/>
        <v>0.82616697578377951</v>
      </c>
      <c r="E366">
        <f t="shared" ca="1" si="118"/>
        <v>0.19860940900817214</v>
      </c>
      <c r="F366">
        <f t="shared" ca="1" si="118"/>
        <v>0.66629906648946047</v>
      </c>
      <c r="G366">
        <f t="shared" ca="1" si="118"/>
        <v>0.31664087003940522</v>
      </c>
      <c r="H366">
        <f t="shared" ca="1" si="118"/>
        <v>0.7434118874029928</v>
      </c>
      <c r="I366">
        <f t="shared" ca="1" si="118"/>
        <v>0.30116381085614274</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v>
      </c>
      <c r="AN366" t="str">
        <f t="shared" ca="1" si="114"/>
        <v>{"dy":24,"sl":11}</v>
      </c>
    </row>
    <row r="367" spans="1:40">
      <c r="A367">
        <v>25</v>
      </c>
      <c r="B367">
        <v>11</v>
      </c>
      <c r="C367">
        <f t="shared" si="104"/>
        <v>2</v>
      </c>
      <c r="D367">
        <f t="shared" ca="1" si="118"/>
        <v>0.32913270759244262</v>
      </c>
      <c r="E367">
        <f t="shared" ca="1" si="118"/>
        <v>0.16830366475665159</v>
      </c>
      <c r="F367">
        <f t="shared" ca="1" si="118"/>
        <v>0.32363342122791816</v>
      </c>
      <c r="G367">
        <f t="shared" ca="1" si="118"/>
        <v>7.863583923638684E-2</v>
      </c>
      <c r="H367">
        <f t="shared" ca="1" si="118"/>
        <v>0.85201208731652089</v>
      </c>
      <c r="I367">
        <f t="shared" ca="1" si="118"/>
        <v>0.86134900460659281</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U367" t="s">
        <v>87</v>
      </c>
      <c r="V367" t="s">
        <v>254</v>
      </c>
      <c r="W367">
        <v>144</v>
      </c>
      <c r="X367" t="s">
        <v>133</v>
      </c>
      <c r="Y367">
        <v>45</v>
      </c>
      <c r="Z367">
        <v>107</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v>
      </c>
      <c r="AN367" t="str">
        <f t="shared" ca="1" si="114"/>
        <v>{"dy":25,"sl":11}</v>
      </c>
    </row>
    <row r="368" spans="1:40">
      <c r="A368">
        <v>26</v>
      </c>
      <c r="B368">
        <v>11</v>
      </c>
      <c r="C368">
        <f t="shared" si="104"/>
        <v>2</v>
      </c>
      <c r="D368">
        <f t="shared" ca="1" si="118"/>
        <v>0.62785763498077951</v>
      </c>
      <c r="E368">
        <f t="shared" ca="1" si="118"/>
        <v>0.5859424744664532</v>
      </c>
      <c r="F368">
        <f t="shared" ca="1" si="118"/>
        <v>0.24193267507687521</v>
      </c>
      <c r="G368">
        <f t="shared" ca="1" si="118"/>
        <v>0.22157845466306614</v>
      </c>
      <c r="H368">
        <f t="shared" ca="1" si="118"/>
        <v>0.38845243543987595</v>
      </c>
      <c r="I368">
        <f t="shared" ca="1" si="118"/>
        <v>5.7980805548589864E-2</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v>
      </c>
      <c r="AN368" t="str">
        <f t="shared" ca="1" si="114"/>
        <v>{"dy":26,"sl":11}</v>
      </c>
    </row>
    <row r="369" spans="1:40">
      <c r="A369">
        <v>27</v>
      </c>
      <c r="B369">
        <v>11</v>
      </c>
      <c r="C369">
        <f t="shared" si="104"/>
        <v>2</v>
      </c>
      <c r="D369">
        <f t="shared" ca="1" si="118"/>
        <v>0.22001555597391553</v>
      </c>
      <c r="E369">
        <f t="shared" ca="1" si="118"/>
        <v>0.87340500407470889</v>
      </c>
      <c r="F369">
        <f t="shared" ca="1" si="118"/>
        <v>0.60516500794686201</v>
      </c>
      <c r="G369">
        <f t="shared" ca="1" si="118"/>
        <v>0.62777183816944415</v>
      </c>
      <c r="H369">
        <f t="shared" ca="1" si="118"/>
        <v>0.2998293208319206</v>
      </c>
      <c r="I369">
        <f t="shared" ca="1" si="118"/>
        <v>0.50524158116942053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v>
      </c>
      <c r="AN369" t="str">
        <f t="shared" ca="1" si="114"/>
        <v>{"dy":27,"sl":11}</v>
      </c>
    </row>
    <row r="370" spans="1:40">
      <c r="A370">
        <v>28</v>
      </c>
      <c r="B370">
        <v>11</v>
      </c>
      <c r="C370">
        <f t="shared" si="104"/>
        <v>2</v>
      </c>
      <c r="D370">
        <f t="shared" ca="1" si="118"/>
        <v>0.69920188264666283</v>
      </c>
      <c r="E370">
        <f t="shared" ca="1" si="118"/>
        <v>0.9640537457159214</v>
      </c>
      <c r="F370">
        <f t="shared" ca="1" si="118"/>
        <v>0.43622069351044623</v>
      </c>
      <c r="G370">
        <f t="shared" ca="1" si="118"/>
        <v>0.14146577034757435</v>
      </c>
      <c r="H370">
        <f t="shared" ca="1" si="118"/>
        <v>0.45894221565240967</v>
      </c>
      <c r="I370">
        <f t="shared" ca="1" si="118"/>
        <v>0.69052771551683556</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v>
      </c>
      <c r="AN370" t="str">
        <f t="shared" ca="1" si="114"/>
        <v>{"dy":28,"sl":11}</v>
      </c>
    </row>
    <row r="371" spans="1:40">
      <c r="A371">
        <v>29</v>
      </c>
      <c r="B371">
        <v>11</v>
      </c>
      <c r="C371">
        <f t="shared" si="104"/>
        <v>2</v>
      </c>
      <c r="D371">
        <f t="shared" ca="1" si="118"/>
        <v>0.39126178910119291</v>
      </c>
      <c r="E371">
        <f t="shared" ca="1" si="118"/>
        <v>0.33647475928906356</v>
      </c>
      <c r="F371">
        <f t="shared" ca="1" si="118"/>
        <v>0.26468849528993377</v>
      </c>
      <c r="G371">
        <f t="shared" ca="1" si="118"/>
        <v>0.11728742057001795</v>
      </c>
      <c r="H371">
        <f t="shared" ca="1" si="118"/>
        <v>0.44069144699978902</v>
      </c>
      <c r="I371">
        <f t="shared" ca="1" si="118"/>
        <v>0.79797535156953048</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v>
      </c>
      <c r="AN371" t="str">
        <f t="shared" ca="1" si="114"/>
        <v>{"dy":29,"sl":11}</v>
      </c>
    </row>
    <row r="372" spans="1:40">
      <c r="A372">
        <v>30</v>
      </c>
      <c r="B372">
        <v>11</v>
      </c>
      <c r="C372">
        <f t="shared" si="104"/>
        <v>2</v>
      </c>
      <c r="D372">
        <f t="shared" ca="1" si="118"/>
        <v>0.40773644201730774</v>
      </c>
      <c r="E372">
        <f t="shared" ca="1" si="118"/>
        <v>0.61487139471857855</v>
      </c>
      <c r="F372">
        <f t="shared" ca="1" si="118"/>
        <v>0.20338781498074854</v>
      </c>
      <c r="G372">
        <f t="shared" ca="1" si="118"/>
        <v>0.34916689486268848</v>
      </c>
      <c r="H372">
        <f t="shared" ca="1" si="118"/>
        <v>0.95143935160012949</v>
      </c>
      <c r="I372">
        <f t="shared" ca="1" si="118"/>
        <v>6.1271818878309792E-2</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dy":30,"sl":11}</v>
      </c>
      <c r="AN372" t="str">
        <f t="shared" ca="1" si="114"/>
        <v>{"dy":30,"sl":11}</v>
      </c>
    </row>
    <row r="373" spans="1:40">
      <c r="A373">
        <v>31</v>
      </c>
      <c r="B373">
        <v>11</v>
      </c>
      <c r="C373">
        <f t="shared" si="104"/>
        <v>2</v>
      </c>
      <c r="D373">
        <f t="shared" ca="1" si="118"/>
        <v>0.81881414880438241</v>
      </c>
      <c r="E373">
        <f t="shared" ca="1" si="118"/>
        <v>0.57513681656393545</v>
      </c>
      <c r="F373">
        <f t="shared" ca="1" si="118"/>
        <v>0.34004984080608025</v>
      </c>
      <c r="G373">
        <f t="shared" ca="1" si="118"/>
        <v>0.75662159305065901</v>
      </c>
      <c r="H373">
        <f t="shared" ca="1" si="118"/>
        <v>0.98385110215368321</v>
      </c>
      <c r="I373">
        <f t="shared" ca="1" si="118"/>
        <v>0.67142343910210678</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6302","cn":1,"pt":"GO","pr":22000},{"dy":14,"sl":1,"tp":"fe","vl":"Equip3201","cn":1,"pt":"DI","pr":5},{"dy":14,"sl":2,"tp":"uph","vl":"9878","cn":9,"pt":"GO","pr":900},{"dy":14,"sl":3,"tp":"upn","vl":"56220","cn":12,"pt":"GO","pr":1200},{"dy":14,"sl":4,"tp":"upn","vl":"43921","cn":11,"pt":"GO","pr":1100},{"dy":14,"sl":5,"tp":"fe","vl":"Equip0001","cn":1,"pt":"GO","pr":800},{"dy":14,"sl":6,"tp":"fe","vl":"Equip1002","cn":1,"pt":"GO","pr":700},{"dy":14,"sl":7,"tp":"fe","vl":"Equip1102","cn":1,"pt":"GO","pr":1400},{"dy":14,"sl":8},{"dy":14,"sl":9},{"dy":15,"sl":0,"tp":"fe","vl":"Equip6302","cn":1,"pt":"GO","pr":23000},{"dy":15,"sl":1,"tp":"fe","vl":"Equip2301","cn":1,"pt":"DI","pr":12},{"dy":15,"sl":2,"tp":"uph","vl":"55087","cn":12,"pt":"GO","pr":1200},{"dy":15,"sl":3,"tp":"upn","vl":"51915","cn":12,"pt":"GO","pr":1200},{"dy":15,"sl":4,"tp":"upn","vl":"72846","cn":13,"pt":"GO","pr":1300},{"dy":15,"sl":5,"tp":"fe","vl":"Equip6302","cn":1,"pt":"GO","pr":22500},{"dy":15,"sl":6,"tp":"fe","vl":"Equip2101","cn":1,"pt":"GO","pr":1000},{"dy":15,"sl":7,"tp":"fe","vl":"Equip2202","cn":1,"pt":"GO","pr":2900},{"dy":15,"sl":8},{"dy":15,"sl":9},{"dy":16,"sl":0,"tp":"fe","vl":"Equip8301","cn":1,"pt":"GO","pr":74000},{"dy":16,"sl":1,"tp":"fe","vl":"Equip1301","cn":1,"pt":"GO","pr":7700},{"dy":16,"sl":2,"tp":"uph","vl":"68454","cn":13,"pt":"GO","pr":1300},{"dy":16,"sl":3,"tp":"upn","vl":"74351","cn":13,"pt":"GO","pr":1300},{"dy":16,"sl":4,"tp":"upn","vl":"96095","cn":14,"pt":"GO","pr":1400},{"dy":16,"sl":5,"tp":"fe","vl":"Equip4201","cn":1,"pt":"GO","pr":3000},{"dy":16,"sl":6,"tp":"fe","vl":"Equip1101","cn":1,"pt":"GO","pr":1500},{"dy":16,"sl":7,"tp":"fe","vl":"Equip5002","cn":1,"pt":"GO","pr":700},{"dy":16,"sl":8},{"dy":16,"sl":9},{"dy":17,"sl":0,"tp":"fe","vl":"Equip6002","cn":1,"pt":"GO","pr":2100},{"dy":17,"sl":1,"tp":"fe","vl":"Equip7101","cn":1,"pt":"GO","pr":3600},{"dy":17,"sl":2,"tp":"uph","vl":"77197","cn":13,"pt":"GO","pr":1300},{"dy":17,"sl":3,"tp":"uph","vl":"98918","cn":14,"pt":"GO","pr":1400},{"dy":17,"sl":4,"tp":"upn","vl":"90626","cn":14,"pt":"GO","pr":1400},{"dy":17,"sl":5,"tp":"fe","vl":"Equip7201","cn":1,"pt":"GO","pr":9600},{"dy":17,"sl":6,"tp":"fe","vl":"Equip3002","cn":1,"pt":"GO","pr":800},{"dy":17,"sl":7,"tp":"fe","vl":"Equip7102","cn":1,"pt":"GO","pr":3600},{"dy":17,"sl":8},{"dy":17,"sl":9},{"dy":18,"sl":0,"tp":"fe","vl":"Equip2002","cn":1,"pt":"GO","pr":600},{"dy":18,"sl":1,"tp":"fe","vl":"Equip0102","cn":1,"pt":"GO","pr":1000},{"dy":18,"sl":2,"tp":"uph","vl":"62291","cn":12,"pt":"GO","pr":1200},{"dy":18,"sl":3,"tp":"upn","vl":"81398","cn":13,"pt":"GO","pr":1300},{"dy":18,"sl":4,"tp":"upn","vl":"27136","cn":10,"pt":"GO","pr":1000},{"dy":18,"sl":5,"tp":"uph","vl":"64109","cn":12,"pt":"GO","pr":1200},{"dy":18,"sl":6,"tp":"fe","vl":"Equip1202","cn":1,"pt":"DI","pr":5},{"dy":18,"sl":7,"tp":"fe","vl":"Equip3101","cn":1,"pt":"GO","pr":1400},{"dy":18,"sl":8},{"dy":18,"sl":9},{"dy":19,"sl":0,"tp":"fe","vl":"Equip1101","cn":1,"pt":"GO","pr":1000},{"dy":19,"sl":1,"tp":"fe","vl":"Equip4302","cn":1,"pt":"GO","pr":7100},{"dy":19,"sl":2,"tp":"uph","vl":"18043","cn":10,"pt":"GO","pr":1000},{"dy":19,"sl":3,"tp":"upn","vl":"72451","cn":13,"pt":"GO","pr":1300},{"dy":19,"sl":4,"tp":"upn","vl":"11604","cn":9,"pt":"GO","pr":900},{"dy":19,"sl":5,"tp":"fe","vl":"Equip8301","cn":1,"pt":"DI","pr":98},{"dy":19,"sl":6,"tp":"fe","vl":"Equip7101","cn":1,"pt":"GO","pr":3500},{"dy":19,"sl":7,"tp":"fe","vl":"Equip0002","cn":1,"pt":"GO","pr":600},{"dy":19,"sl":8},{"dy":19,"sl":9},{"dy":20,"sl":0,"tp":"fe","vl":"Equip2202","cn":1,"pt":"DI","pr":5},{"dy":20,"sl":1,"tp":"fe","vl":"Equip0301","cn":1,"pt":"GO","pr":7300},{"dy":20,"sl":2,"tp":"uph","vl":"53758","cn":12,"pt":"GO","pr":1200},{"dy":20,"sl":3,"tp":"upn","vl":"28494","cn":10,"pt":"GO","pr":1000},{"dy":20,"sl":4,"tp":"upn","vl":"96975","cn":14,"pt":"GO","pr":1400},{"dy":20,"sl":5,"tp":"fe","vl":"Equip3102","cn":1,"pt":"GO","pr":1500},{"dy":20,"sl":6,"tp":"fe","vl":"Equip6201","cn":1,"pt":"GO","pr":9900},{"dy":20,"sl":7,"tp":"fe","vl":"Equip7101","cn":1,"pt":"GO","pr":3400},{"dy":20,"sl":8},{"dy":20,"sl":9},{"dy":21,"sl":0,"tp":"fe","vl":"Equip6001","cn":1,"pt":"GO","pr":2200},{"dy":21,"sl":1,"tp":"fe","vl":"Equip1102","cn":1,"pt":"GO","pr":1000},{"dy":21,"sl":2,"tp":"uph","vl":"68138","cn":13,"pt":"GO","pr":1300},{"dy":21,"sl":3,"tp":"upn","vl":"1275","cn":9,"pt":"GO","pr":900},{"dy":21,"sl":4,"tp":"upn","vl":"51616","cn":12,"pt":"GO","pr":1200},{"dy":21,"sl":5,"tp":"uph","vl":"87049","cn":14,"pt":"GO","pr":1400},{"dy":21,"sl":6,"tp":"fe","vl":"Equip6302","cn":1,"pt":"GO","pr":22200},{"dy":21,"sl":7,"tp":"fe","vl":"Equip7201","cn":1,"pt":"DI","pr":15},{"dy":21,"sl":8},{"dy":21,"sl":9},{"dy":22,"sl":0,"tp":"fe","vl":"Equip4001","cn":1,"pt":"GO","pr":600},{"dy":22,"sl":1,"tp":"fe","vl":"Equip3301","cn":1,"pt":"DI","pr":10},{"dy":22,"sl":2,"tp":"uph","vl":"80746","cn":13,"pt":"GO","pr":1300},{"dy":22,"sl":3,"tp":"upn","vl":"4623","cn":9,"pt":"GO","pr":900},{"dy":22,"sl":4,"tp":"upn","vl":"53553","cn":12,"pt":"GO","pr":1200},{"dy":22,"sl":5,"tp":"fe","vl":"Equip5302","cn":1,"pt":"DI","pr":11},{"dy":22,"sl":6,"tp":"fe","vl":"Equip8302","cn":1,"pt":"GO","pr":74600},{"dy":22,"sl":7,"tp":"fe","vl":"Equip8101","cn":1,"pt":"GO","pr":7600},{"dy":22,"sl":8},{"dy":22,"sl":9},{"dy":23,"sl":0,"tp":"fe","vl":"Equip4102","cn":1,"pt":"GO","pr":1300},{"dy":23,"sl":1,"tp":"fe","vl":"Equip7201","cn":1,"pt":"DI","pr":16},{"dy":23,"sl":2,"tp":"uph","vl":"49337","cn":11,"pt":"GO","pr":1100},{"dy":23,"sl":3,"tp":"uph","vl":"25033","cn":10,"pt":"GO","pr":1000},{"dy":23,"sl":4,"tp":"upn","vl":"65020","cn":12,"pt":"GO","pr":1200},{"dy":23,"sl":5,"tp":"uph","vl":"28096","cn":10,"pt":"GO","pr":1000},{"dy":23,"sl":6,"tp":"fe","vl":"Equip4301","cn":1,"pt":"DI","pr":12},{"dy":23,"sl":7,"tp":"fe","vl":"Equip4001","cn":1,"pt":"GO","pr":800},{"dy":23,"sl":8},{"dy":23,"sl":9},{"dy":24,"sl":0,"tp":"fe","vl":"Equip3001","cn":1,"pt":"GO","pr":900},{"dy":24,"sl":1,"tp":"fe","vl":"Equip3002","cn":1,"pt":"GO","pr":900},{"dy":24,"sl":2,"tp":"uph","vl":"23688","cn":10,"pt":"GO","pr":1000},{"dy":24,"sl":3,"tp":"upn","vl":"51119","cn":12,"pt":"GO","pr":1200},{"dy":24,"sl":4,"tp":"upn","vl":"74232","cn":13,"pt":"GO","pr":1300},{"dy":24,"sl":5,"tp":"uph","vl":"5051","cn":9,"pt":"GO","pr":900},{"dy":24,"sl":6,"tp":"fe","vl":"Equip8301","cn":1,"pt":"GO","pr":74900},{"dy":24,"sl":7,"tp":"fe","vl":"Equip3302","cn":1,"pt":"GO","pr":7600},{"dy":24,"sl":8},{"dy":24,"sl":9},{"dy":25,"sl":0,"tp":"fe","vl":"Equip8301","cn":1,"pt":"GO","pr":74400},{"dy":25,"sl":1,"tp":"fe","vl":"Equip6302","cn":1,"pt":"DI","pr":34},{"dy":25,"sl":2,"tp":"uph","vl":"36392","cn":11,"pt":"GO","pr":1100},{"dy":25,"sl":3,"tp":"upn","vl":"1938","cn":9,"pt":"GO","pr":900},{"dy":25,"sl":4,"tp":"upn","vl":"10707","cn":9,"pt":"GO","pr":900},{"dy":25,"sl":5,"tp":"fe","vl":"Equip8101","cn":1,"pt":"GO","pr":8300},{"dy":25,"sl":6,"tp":"fe","vl":"Equip7002","cn":1,"pt":"GO","pr":2000},{"dy":25,"sl":7,"tp":"fe","vl":"Equip4002","cn":1,"pt":"GO","pr":900},{"dy":25,"sl":8},{"dy":25,"sl":9},{"dy":26,"sl":0,"tp":"fe","vl":"Equip0102","cn":1,"pt":"GO","pr":1300},{"dy":26,"sl":1,"tp":"fe","vl":"Equip6301","cn":1,"pt":"GO","pr":22000},{"dy":26,"sl":2,"tp":"uph","vl":"84983","cn":14,"pt":"GO","pr":1400},{"dy":26,"sl":3,"tp":"upn","vl":"30283","cn":10,"pt":"GO","pr":1000},{"dy":26,"sl":4,"tp":"upn","vl":"14175","cn":9,"pt":"GO","pr":900},{"dy":26,"sl":5,"tp":"fe","vl":"Equip0201","cn":1,"pt":"GO","pr":2500},{"dy":26,"sl":6,"tp":"fe","vl":"Equip4201","cn":1,"pt":"GO","pr":2600},{"dy":26,"sl":7,"tp":"fe","vl":"Equip6001","cn":1,"pt":"GO","pr":2000},{"dy":26,"sl":8},{"dy":26,"sl":9},{"dy":27,"sl":0,"tp":"fe","vl":"Equip8202","cn":1,"pt":"GO","pr":29800},{"dy":27,"sl":1,"tp":"fe","vl":"Equip2102","cn":1,"pt":"GO","pr":1300},{"dy":27,"sl":2,"tp":"uph","vl":"34952","cn":11,"pt":"GO","pr":1100},{"dy":27,"sl":3,"tp":"upn","vl":"46336","cn":11,"pt":"GO","pr":1100},{"dy":27,"sl":4,"tp":"upn","vl":"58093","cn":12,"pt":"GO","pr":1200},{"dy":27,"sl":5,"tp":"fe","vl":"Equip7002","cn":1,"pt":"GO","pr":2200},{"dy":27,"sl":6,"tp":"fe","vl":"Equip4101","cn":1,"pt":"GO","pr":1500},{"dy":27,"sl":7,"tp":"fe","vl":"Equip7101","cn":1,"pt":"GO","pr":3900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tp":"fp","vl":"Actor1005","cn":70,"pt":"DI","pp":42,"pr":29},{"dy":13,"sl":10,"tp":"fp","vl":"Actor1005","cn":70,"pt":"DI","pp":42,"pr":29},{"dy":14,"sl":10},{"dy":15,"sl":10},{"dy":16,"sl":10},{"dy":17,"sl":10},{"dy":18,"sl":10},{"dy":19,"sl":10},{"dy":20,"sl":10},{"dy":21,"sl":10},{"dy":22,"sl":10},{"dy":23,"sl":10},{"dy":24,"sl":10},{"dy":25,"sl":10},{"dy":26,"sl":10},{"dy":27,"sl":10},{"dy":28,"sl":10},{"dy":29,"sl":10},{"dy":30,"sl":10},{"dy":31,"sl":10},{"dy":1,"sl":11},{"dy":2,"sl":11},{"dy":3,"sl":11},{"dy":4,"sl":11},{"dy":5,"sl":11},{"dy":6,"sl":11},{"dy":7,"sl":11},{"dy":8,"sl":11},{"dy":9,"sl":11},{"dy":10,"sl":11},{"dy":11,"sl":11},{"dy":12,"sl":11,"tp":"fl1","vl":"Actor1005","cn":1,"pt":"DI","pp":54,"pr":39},{"dy":13,"sl":11,"tp":"fl1","vl":"Actor1005","cn":1,"pt":"DI","pp":54,"pr":39},{"dy":14,"sl":11},{"dy":15,"sl":11},{"dy":16,"sl":11},{"dy":17,"sl":11},{"dy":18,"sl":11},{"dy":19,"sl":11},{"dy":20,"sl":11},{"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244</v>
      </c>
      <c r="C2" s="1">
        <v>0.99</v>
      </c>
      <c r="D2" s="1">
        <v>1200</v>
      </c>
      <c r="E2">
        <v>15</v>
      </c>
    </row>
    <row r="3" spans="1:6">
      <c r="A3" t="s">
        <v>16</v>
      </c>
      <c r="B3" t="s">
        <v>246</v>
      </c>
      <c r="C3" s="1">
        <v>4.99</v>
      </c>
      <c r="D3" s="1">
        <v>5900</v>
      </c>
      <c r="E3">
        <v>85</v>
      </c>
    </row>
    <row r="4" spans="1:6">
      <c r="A4" t="s">
        <v>17</v>
      </c>
      <c r="B4" t="s">
        <v>248</v>
      </c>
      <c r="C4" s="1">
        <v>9.99</v>
      </c>
      <c r="D4" s="1">
        <v>12000</v>
      </c>
      <c r="E4">
        <v>180</v>
      </c>
      <c r="F4" t="s">
        <v>21</v>
      </c>
    </row>
    <row r="5" spans="1:6">
      <c r="A5" t="s">
        <v>18</v>
      </c>
      <c r="B5" t="s">
        <v>249</v>
      </c>
      <c r="C5" s="1">
        <v>19.989999999999998</v>
      </c>
      <c r="D5" s="1">
        <v>25000</v>
      </c>
      <c r="E5">
        <v>390</v>
      </c>
    </row>
    <row r="6" spans="1:6">
      <c r="A6" t="s">
        <v>19</v>
      </c>
      <c r="B6" t="s">
        <v>245</v>
      </c>
      <c r="C6" s="1">
        <v>49.99</v>
      </c>
      <c r="D6" s="1">
        <v>65000</v>
      </c>
      <c r="E6">
        <v>1050</v>
      </c>
    </row>
    <row r="7" spans="1:6">
      <c r="A7" t="s">
        <v>20</v>
      </c>
      <c r="B7" t="s">
        <v>247</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250</v>
      </c>
      <c r="C2">
        <v>30</v>
      </c>
      <c r="D2">
        <v>9500</v>
      </c>
    </row>
    <row r="3" spans="1:6">
      <c r="A3" t="s">
        <v>7</v>
      </c>
      <c r="B3" t="s">
        <v>251</v>
      </c>
      <c r="C3">
        <v>140</v>
      </c>
      <c r="D3">
        <v>48000</v>
      </c>
      <c r="E3" t="s">
        <v>10</v>
      </c>
      <c r="F3">
        <v>8</v>
      </c>
    </row>
    <row r="4" spans="1:6">
      <c r="A4" t="s">
        <v>8</v>
      </c>
      <c r="B4" t="s">
        <v>252</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306</v>
      </c>
      <c r="B1" s="2" t="s">
        <v>11</v>
      </c>
      <c r="C1" s="4" t="s">
        <v>30</v>
      </c>
      <c r="D1" s="5" t="s">
        <v>29</v>
      </c>
      <c r="E1" s="3" t="s">
        <v>5</v>
      </c>
      <c r="F1" s="3" t="s">
        <v>307</v>
      </c>
    </row>
    <row r="2" spans="1:6">
      <c r="A2" t="s">
        <v>308</v>
      </c>
      <c r="B2" t="s">
        <v>310</v>
      </c>
      <c r="C2" s="1">
        <v>1.99</v>
      </c>
      <c r="D2" s="1">
        <v>2500</v>
      </c>
      <c r="F2">
        <v>1</v>
      </c>
    </row>
    <row r="3" spans="1:6">
      <c r="A3" t="s">
        <v>309</v>
      </c>
      <c r="B3" t="s">
        <v>311</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2021-06-11T12:52:24Z</dcterms:modified>
</cp:coreProperties>
</file>